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05" yWindow="-105" windowWidth="19425" windowHeight="10305"/>
  </bookViews>
  <sheets>
    <sheet name="BI INTRA 2026 smt 1" sheetId="7" r:id="rId1"/>
    <sheet name="BI INTRA 2025" sheetId="6" r:id="rId2"/>
    <sheet name="BI INTRA 2025_smt II" sheetId="5" r:id="rId3"/>
    <sheet name="S2 2024 - A" sheetId="1" r:id="rId4"/>
    <sheet name="BI BERSIH DARI EKSTRA 2024" sheetId="4" r:id="rId5"/>
    <sheet name="BI Ekstra_2025" sheetId="2" r:id="rId6"/>
  </sheets>
  <externalReferences>
    <externalReference r:id="rId7"/>
    <externalReference r:id="rId8"/>
    <externalReference r:id="rId9"/>
  </externalReferences>
  <definedNames>
    <definedName name="_xlnm._FilterDatabase" localSheetId="4" hidden="1">'BI BERSIH DARI EKSTRA 2024'!$A$9:$AD$12</definedName>
    <definedName name="_xlnm._FilterDatabase" localSheetId="5" hidden="1">'BI Ekstra_2025'!$A$9:$EJ$15</definedName>
    <definedName name="_xlnm._FilterDatabase" localSheetId="1" hidden="1">'BI INTRA 2025'!$A$16:$EU$374</definedName>
    <definedName name="_xlnm._FilterDatabase" localSheetId="2" hidden="1">'BI INTRA 2025_smt II'!$A$16:$EU$374</definedName>
    <definedName name="_xlnm._FilterDatabase" localSheetId="0" hidden="1">'BI INTRA 2026 smt 1'!$A$16:$EU$374</definedName>
    <definedName name="_xlnm._FilterDatabase" localSheetId="3" hidden="1">'S2 2024 - A'!$A$9:$AD$12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97" i="7"/>
  <c r="AA292"/>
  <c r="AA288"/>
  <c r="AA283"/>
  <c r="AB105"/>
  <c r="AA31"/>
  <c r="U31"/>
  <c r="AD374"/>
  <c r="AE373"/>
  <c r="AF373" s="1"/>
  <c r="AE372"/>
  <c r="AF372" s="1"/>
  <c r="AE371"/>
  <c r="AF371" s="1"/>
  <c r="F371"/>
  <c r="AE370"/>
  <c r="AF370" s="1"/>
  <c r="F370"/>
  <c r="AE369"/>
  <c r="AF369" s="1"/>
  <c r="F369"/>
  <c r="AE368"/>
  <c r="AF368" s="1"/>
  <c r="F368"/>
  <c r="AE367"/>
  <c r="AF367" s="1"/>
  <c r="F367"/>
  <c r="AE366"/>
  <c r="AF366" s="1"/>
  <c r="F366"/>
  <c r="AE365"/>
  <c r="AF365" s="1"/>
  <c r="F365"/>
  <c r="AF364"/>
  <c r="AE364"/>
  <c r="F364"/>
  <c r="AE363"/>
  <c r="AF363" s="1"/>
  <c r="F363"/>
  <c r="AE362"/>
  <c r="AF362" s="1"/>
  <c r="F362"/>
  <c r="AF361"/>
  <c r="AE361"/>
  <c r="F361"/>
  <c r="AE360"/>
  <c r="AF360" s="1"/>
  <c r="F360"/>
  <c r="AE359"/>
  <c r="AF359" s="1"/>
  <c r="F359"/>
  <c r="AE358"/>
  <c r="AF358" s="1"/>
  <c r="F358"/>
  <c r="AE357"/>
  <c r="AF357" s="1"/>
  <c r="F357"/>
  <c r="AE356"/>
  <c r="AF356" s="1"/>
  <c r="F356"/>
  <c r="AF355"/>
  <c r="AE355"/>
  <c r="F355"/>
  <c r="AE354"/>
  <c r="AF354" s="1"/>
  <c r="F354"/>
  <c r="AE353"/>
  <c r="AF353" s="1"/>
  <c r="F353"/>
  <c r="AF352"/>
  <c r="AE352"/>
  <c r="F352"/>
  <c r="AE351"/>
  <c r="AF351" s="1"/>
  <c r="F351"/>
  <c r="AE350"/>
  <c r="AF350" s="1"/>
  <c r="F350"/>
  <c r="AF349"/>
  <c r="AE349"/>
  <c r="F349"/>
  <c r="AE348"/>
  <c r="AF348" s="1"/>
  <c r="F348"/>
  <c r="AE347"/>
  <c r="AF347" s="1"/>
  <c r="F347"/>
  <c r="AB346"/>
  <c r="P346"/>
  <c r="P345" s="1"/>
  <c r="P344" s="1"/>
  <c r="P335" s="1"/>
  <c r="O346"/>
  <c r="O345" s="1"/>
  <c r="O344" s="1"/>
  <c r="O335" s="1"/>
  <c r="AE343"/>
  <c r="AF343" s="1"/>
  <c r="AE342"/>
  <c r="AF342" s="1"/>
  <c r="AE341"/>
  <c r="AF341" s="1"/>
  <c r="AE340"/>
  <c r="AF340" s="1"/>
  <c r="AF339"/>
  <c r="AE339"/>
  <c r="AE338"/>
  <c r="AF338" s="1"/>
  <c r="AE337"/>
  <c r="AF337" s="1"/>
  <c r="AE336"/>
  <c r="AF336" s="1"/>
  <c r="AC335"/>
  <c r="AE334"/>
  <c r="AF334" s="1"/>
  <c r="AE333"/>
  <c r="AF333" s="1"/>
  <c r="AE332"/>
  <c r="AF332" s="1"/>
  <c r="AE331"/>
  <c r="AF331" s="1"/>
  <c r="AA330"/>
  <c r="AA374" s="1"/>
  <c r="X330"/>
  <c r="X374" s="1"/>
  <c r="V330"/>
  <c r="V374" s="1"/>
  <c r="T330"/>
  <c r="T374" s="1"/>
  <c r="R330"/>
  <c r="R374" s="1"/>
  <c r="Q330"/>
  <c r="Q374" s="1"/>
  <c r="AE329"/>
  <c r="AF329" s="1"/>
  <c r="AE328"/>
  <c r="AF328" s="1"/>
  <c r="AF327"/>
  <c r="AE327"/>
  <c r="AE326"/>
  <c r="AF326" s="1"/>
  <c r="AE325"/>
  <c r="AF325" s="1"/>
  <c r="AE324"/>
  <c r="AF324" s="1"/>
  <c r="AE323"/>
  <c r="AF323" s="1"/>
  <c r="AE322"/>
  <c r="AF322" s="1"/>
  <c r="AF321"/>
  <c r="AE321"/>
  <c r="AE320"/>
  <c r="AF320" s="1"/>
  <c r="AE319"/>
  <c r="AF319" s="1"/>
  <c r="AE318"/>
  <c r="AF318" s="1"/>
  <c r="AE317"/>
  <c r="AF317" s="1"/>
  <c r="AE316"/>
  <c r="AF316" s="1"/>
  <c r="AE315"/>
  <c r="AF315" s="1"/>
  <c r="AE314"/>
  <c r="AF314" s="1"/>
  <c r="AF313"/>
  <c r="AE313"/>
  <c r="AE312"/>
  <c r="AF312" s="1"/>
  <c r="AC311"/>
  <c r="AC310" s="1"/>
  <c r="AC309" s="1"/>
  <c r="AC301" s="1"/>
  <c r="AB311"/>
  <c r="Z311"/>
  <c r="Y311"/>
  <c r="W311"/>
  <c r="U311"/>
  <c r="U310" s="1"/>
  <c r="U309" s="1"/>
  <c r="U301" s="1"/>
  <c r="S311"/>
  <c r="P311"/>
  <c r="P310" s="1"/>
  <c r="P309" s="1"/>
  <c r="P301" s="1"/>
  <c r="O311"/>
  <c r="Z310"/>
  <c r="Z309" s="1"/>
  <c r="Y310"/>
  <c r="W310"/>
  <c r="S310"/>
  <c r="S309" s="1"/>
  <c r="S301" s="1"/>
  <c r="O310"/>
  <c r="O309" s="1"/>
  <c r="O301" s="1"/>
  <c r="W309"/>
  <c r="W301" s="1"/>
  <c r="AE308"/>
  <c r="AF308" s="1"/>
  <c r="AF307"/>
  <c r="AE307"/>
  <c r="AE306"/>
  <c r="AF306" s="1"/>
  <c r="AE305"/>
  <c r="AF305" s="1"/>
  <c r="AE304"/>
  <c r="AF304" s="1"/>
  <c r="AF303"/>
  <c r="AE303"/>
  <c r="AE302"/>
  <c r="AF302" s="1"/>
  <c r="Z301"/>
  <c r="AE300"/>
  <c r="AF300" s="1"/>
  <c r="AE299"/>
  <c r="AF299" s="1"/>
  <c r="AE298"/>
  <c r="AF298" s="1"/>
  <c r="V297"/>
  <c r="AA295"/>
  <c r="Z295"/>
  <c r="Z285" s="1"/>
  <c r="AA294"/>
  <c r="Z294"/>
  <c r="S294"/>
  <c r="U294" s="1"/>
  <c r="AB294" s="1"/>
  <c r="AA293"/>
  <c r="T294" s="1"/>
  <c r="Z293"/>
  <c r="U293"/>
  <c r="AB293" s="1"/>
  <c r="S293"/>
  <c r="F293"/>
  <c r="V292"/>
  <c r="S292"/>
  <c r="F292"/>
  <c r="P291"/>
  <c r="P290" s="1"/>
  <c r="O291"/>
  <c r="O290" s="1"/>
  <c r="AE289"/>
  <c r="AF289" s="1"/>
  <c r="V288"/>
  <c r="U288"/>
  <c r="U287" s="1"/>
  <c r="S288"/>
  <c r="F288"/>
  <c r="AD287"/>
  <c r="T287"/>
  <c r="S287"/>
  <c r="R287"/>
  <c r="Q287"/>
  <c r="P287"/>
  <c r="O287"/>
  <c r="AE286"/>
  <c r="AF286" s="1"/>
  <c r="AC285"/>
  <c r="Y285"/>
  <c r="AE285" s="1"/>
  <c r="AF285" s="1"/>
  <c r="W285"/>
  <c r="AE284"/>
  <c r="AF284" s="1"/>
  <c r="V283"/>
  <c r="S283"/>
  <c r="U283" s="1"/>
  <c r="F283"/>
  <c r="Y282"/>
  <c r="P282"/>
  <c r="O282"/>
  <c r="AE278"/>
  <c r="AF278" s="1"/>
  <c r="AB277"/>
  <c r="U277"/>
  <c r="S277"/>
  <c r="F277"/>
  <c r="P276"/>
  <c r="O276"/>
  <c r="AE275"/>
  <c r="AF275" s="1"/>
  <c r="AE274"/>
  <c r="AF274" s="1"/>
  <c r="S274"/>
  <c r="F274"/>
  <c r="W273"/>
  <c r="U273"/>
  <c r="Y273" s="1"/>
  <c r="S273"/>
  <c r="F273"/>
  <c r="S272"/>
  <c r="F272"/>
  <c r="P271"/>
  <c r="O271"/>
  <c r="O270" s="1"/>
  <c r="AE269"/>
  <c r="AF269" s="1"/>
  <c r="AE268"/>
  <c r="AF268" s="1"/>
  <c r="U268"/>
  <c r="S268"/>
  <c r="AC268" s="1"/>
  <c r="F268"/>
  <c r="AE267"/>
  <c r="AF267" s="1"/>
  <c r="S267"/>
  <c r="F267"/>
  <c r="AE266"/>
  <c r="AF266" s="1"/>
  <c r="AC266"/>
  <c r="U266"/>
  <c r="S266"/>
  <c r="F266"/>
  <c r="Z265"/>
  <c r="S265"/>
  <c r="F265"/>
  <c r="Z264"/>
  <c r="U264"/>
  <c r="AB264" s="1"/>
  <c r="S264"/>
  <c r="F264"/>
  <c r="Z263"/>
  <c r="S263"/>
  <c r="U263" s="1"/>
  <c r="AB263" s="1"/>
  <c r="F263"/>
  <c r="Z262"/>
  <c r="S262"/>
  <c r="U262" s="1"/>
  <c r="AB262" s="1"/>
  <c r="F262"/>
  <c r="Z261"/>
  <c r="U261"/>
  <c r="AB261" s="1"/>
  <c r="S261"/>
  <c r="F261"/>
  <c r="Z260"/>
  <c r="S260"/>
  <c r="F260"/>
  <c r="AE259"/>
  <c r="AF259" s="1"/>
  <c r="S259"/>
  <c r="F259"/>
  <c r="AE258"/>
  <c r="AF258" s="1"/>
  <c r="U258"/>
  <c r="S258"/>
  <c r="AC258" s="1"/>
  <c r="F258"/>
  <c r="AE257"/>
  <c r="AF257" s="1"/>
  <c r="S257"/>
  <c r="F257"/>
  <c r="AE256"/>
  <c r="AF256" s="1"/>
  <c r="U256"/>
  <c r="S256"/>
  <c r="AC256" s="1"/>
  <c r="F256"/>
  <c r="AE255"/>
  <c r="AF255" s="1"/>
  <c r="S255"/>
  <c r="F255"/>
  <c r="AE254"/>
  <c r="AF254" s="1"/>
  <c r="S254"/>
  <c r="AC254" s="1"/>
  <c r="F254"/>
  <c r="U253"/>
  <c r="Y253" s="1"/>
  <c r="S253"/>
  <c r="F253"/>
  <c r="S252"/>
  <c r="F252"/>
  <c r="AE251"/>
  <c r="AF251" s="1"/>
  <c r="S251"/>
  <c r="AC251" s="1"/>
  <c r="F251"/>
  <c r="AE250"/>
  <c r="AF250" s="1"/>
  <c r="S250"/>
  <c r="AC250" s="1"/>
  <c r="F250"/>
  <c r="AE249"/>
  <c r="AF249" s="1"/>
  <c r="AC249"/>
  <c r="S249"/>
  <c r="F249"/>
  <c r="AE248"/>
  <c r="AF248" s="1"/>
  <c r="S248"/>
  <c r="AC248" s="1"/>
  <c r="F248"/>
  <c r="AE247"/>
  <c r="AF247" s="1"/>
  <c r="AC247"/>
  <c r="S247"/>
  <c r="F247"/>
  <c r="AE246"/>
  <c r="AF246" s="1"/>
  <c r="AC246"/>
  <c r="S246"/>
  <c r="F246"/>
  <c r="AE245"/>
  <c r="AF245" s="1"/>
  <c r="AC245"/>
  <c r="S245"/>
  <c r="F245"/>
  <c r="AE244"/>
  <c r="AF244" s="1"/>
  <c r="S244"/>
  <c r="AC244" s="1"/>
  <c r="F244"/>
  <c r="AE243"/>
  <c r="AF243" s="1"/>
  <c r="S243"/>
  <c r="AC243" s="1"/>
  <c r="F243"/>
  <c r="AE242"/>
  <c r="AF242" s="1"/>
  <c r="S242"/>
  <c r="AC242" s="1"/>
  <c r="F242"/>
  <c r="AE241"/>
  <c r="AF241" s="1"/>
  <c r="S241"/>
  <c r="AC241" s="1"/>
  <c r="F241"/>
  <c r="AE240"/>
  <c r="AF240" s="1"/>
  <c r="S240"/>
  <c r="AC240" s="1"/>
  <c r="F240"/>
  <c r="AE239"/>
  <c r="AF239" s="1"/>
  <c r="S239"/>
  <c r="AC239" s="1"/>
  <c r="F239"/>
  <c r="AE238"/>
  <c r="AF238" s="1"/>
  <c r="S238"/>
  <c r="AC238" s="1"/>
  <c r="F238"/>
  <c r="S237"/>
  <c r="F237"/>
  <c r="S236"/>
  <c r="U236" s="1"/>
  <c r="F236"/>
  <c r="S235"/>
  <c r="F235"/>
  <c r="U234"/>
  <c r="S234"/>
  <c r="F234"/>
  <c r="S233"/>
  <c r="F233"/>
  <c r="U232"/>
  <c r="S232"/>
  <c r="F232"/>
  <c r="S231"/>
  <c r="F231"/>
  <c r="P230"/>
  <c r="O230"/>
  <c r="O229" s="1"/>
  <c r="P229"/>
  <c r="AE227"/>
  <c r="AF227" s="1"/>
  <c r="AE226"/>
  <c r="AF226" s="1"/>
  <c r="AE225"/>
  <c r="AF225" s="1"/>
  <c r="AE224"/>
  <c r="AF224" s="1"/>
  <c r="AA223"/>
  <c r="V223"/>
  <c r="S223"/>
  <c r="U223" s="1"/>
  <c r="F223"/>
  <c r="V222"/>
  <c r="AA222" s="1"/>
  <c r="S222"/>
  <c r="F222"/>
  <c r="Y221"/>
  <c r="P221"/>
  <c r="O221"/>
  <c r="O220" s="1"/>
  <c r="O219" s="1"/>
  <c r="Y220"/>
  <c r="P220"/>
  <c r="P219"/>
  <c r="AF218"/>
  <c r="AE218"/>
  <c r="W217"/>
  <c r="U217"/>
  <c r="AB217" s="1"/>
  <c r="S217"/>
  <c r="F217"/>
  <c r="S216"/>
  <c r="S215" s="1"/>
  <c r="P216"/>
  <c r="P215" s="1"/>
  <c r="O216"/>
  <c r="O215"/>
  <c r="AE214"/>
  <c r="AF214" s="1"/>
  <c r="V213"/>
  <c r="S213"/>
  <c r="U213" s="1"/>
  <c r="F213"/>
  <c r="S212"/>
  <c r="U212" s="1"/>
  <c r="AB212" s="1"/>
  <c r="F212"/>
  <c r="AE211"/>
  <c r="AF211" s="1"/>
  <c r="Z211"/>
  <c r="S211"/>
  <c r="U211" s="1"/>
  <c r="F211"/>
  <c r="S210"/>
  <c r="U210" s="1"/>
  <c r="F210"/>
  <c r="U209"/>
  <c r="AB209" s="1"/>
  <c r="S209"/>
  <c r="F209"/>
  <c r="P208"/>
  <c r="O208"/>
  <c r="AF207"/>
  <c r="AE207"/>
  <c r="W206"/>
  <c r="Z206" s="1"/>
  <c r="U206"/>
  <c r="Y206" s="1"/>
  <c r="S206"/>
  <c r="F206"/>
  <c r="S205"/>
  <c r="F205"/>
  <c r="U204"/>
  <c r="Y204" s="1"/>
  <c r="S204"/>
  <c r="F204"/>
  <c r="S203"/>
  <c r="F203"/>
  <c r="P202"/>
  <c r="P201" s="1"/>
  <c r="O202"/>
  <c r="AE199"/>
  <c r="AF199" s="1"/>
  <c r="U198"/>
  <c r="Y198" s="1"/>
  <c r="S198"/>
  <c r="F198"/>
  <c r="S197"/>
  <c r="F197"/>
  <c r="U196"/>
  <c r="Y196" s="1"/>
  <c r="S196"/>
  <c r="F196"/>
  <c r="S195"/>
  <c r="F195"/>
  <c r="U194"/>
  <c r="Y194" s="1"/>
  <c r="S194"/>
  <c r="F194"/>
  <c r="S193"/>
  <c r="F193"/>
  <c r="U192"/>
  <c r="Y192" s="1"/>
  <c r="S192"/>
  <c r="F192"/>
  <c r="S191"/>
  <c r="F191"/>
  <c r="P190"/>
  <c r="O190"/>
  <c r="AE189"/>
  <c r="AF189" s="1"/>
  <c r="AB188"/>
  <c r="Y188"/>
  <c r="W188"/>
  <c r="S188"/>
  <c r="S187" s="1"/>
  <c r="Y187"/>
  <c r="W187"/>
  <c r="U187"/>
  <c r="P187"/>
  <c r="O187"/>
  <c r="AE186"/>
  <c r="AF186" s="1"/>
  <c r="AC185"/>
  <c r="AB185"/>
  <c r="Z185"/>
  <c r="Y185"/>
  <c r="W185"/>
  <c r="U185"/>
  <c r="S185"/>
  <c r="P185"/>
  <c r="O185"/>
  <c r="AE184"/>
  <c r="AF184" s="1"/>
  <c r="AE183"/>
  <c r="AF183" s="1"/>
  <c r="AE182"/>
  <c r="AF182" s="1"/>
  <c r="AE181"/>
  <c r="AF181" s="1"/>
  <c r="U181"/>
  <c r="S181"/>
  <c r="F181"/>
  <c r="AE180"/>
  <c r="AF180" s="1"/>
  <c r="S180"/>
  <c r="U180" s="1"/>
  <c r="F180"/>
  <c r="S179"/>
  <c r="U179" s="1"/>
  <c r="F179"/>
  <c r="S178"/>
  <c r="F178"/>
  <c r="Y177"/>
  <c r="W177"/>
  <c r="U177"/>
  <c r="AB177" s="1"/>
  <c r="S177"/>
  <c r="F177"/>
  <c r="P176"/>
  <c r="O176"/>
  <c r="AE174"/>
  <c r="AF174" s="1"/>
  <c r="AE173"/>
  <c r="AF173" s="1"/>
  <c r="AE172"/>
  <c r="AF172" s="1"/>
  <c r="AE171"/>
  <c r="AF171" s="1"/>
  <c r="AE170"/>
  <c r="AF170" s="1"/>
  <c r="S170"/>
  <c r="F170"/>
  <c r="AE169"/>
  <c r="AF169" s="1"/>
  <c r="AC169"/>
  <c r="U169"/>
  <c r="S169"/>
  <c r="F169"/>
  <c r="AE168"/>
  <c r="AF168" s="1"/>
  <c r="S168"/>
  <c r="F168"/>
  <c r="AE167"/>
  <c r="AF167" s="1"/>
  <c r="S167"/>
  <c r="U167" s="1"/>
  <c r="F167"/>
  <c r="AE166"/>
  <c r="AF166" s="1"/>
  <c r="S166"/>
  <c r="F166"/>
  <c r="S165"/>
  <c r="F165"/>
  <c r="S164"/>
  <c r="U164" s="1"/>
  <c r="F164"/>
  <c r="AE163"/>
  <c r="AF163" s="1"/>
  <c r="S163"/>
  <c r="AC163" s="1"/>
  <c r="F163"/>
  <c r="S162"/>
  <c r="U162" s="1"/>
  <c r="W162" s="1"/>
  <c r="F162"/>
  <c r="S161"/>
  <c r="F161"/>
  <c r="U160"/>
  <c r="W160" s="1"/>
  <c r="S160"/>
  <c r="F160"/>
  <c r="S159"/>
  <c r="F159"/>
  <c r="U158"/>
  <c r="S158"/>
  <c r="F158"/>
  <c r="AE157"/>
  <c r="AF157" s="1"/>
  <c r="S157"/>
  <c r="AC157" s="1"/>
  <c r="F157"/>
  <c r="S156"/>
  <c r="F156"/>
  <c r="S155"/>
  <c r="U155" s="1"/>
  <c r="AB155" s="1"/>
  <c r="F155"/>
  <c r="S154"/>
  <c r="F154"/>
  <c r="W153"/>
  <c r="S153"/>
  <c r="U153" s="1"/>
  <c r="AB153" s="1"/>
  <c r="F153"/>
  <c r="S152"/>
  <c r="F152"/>
  <c r="U151"/>
  <c r="AB151" s="1"/>
  <c r="S151"/>
  <c r="F151"/>
  <c r="S150"/>
  <c r="U150" s="1"/>
  <c r="F150"/>
  <c r="Y149"/>
  <c r="W149"/>
  <c r="U149"/>
  <c r="AB149" s="1"/>
  <c r="S149"/>
  <c r="AC149" s="1"/>
  <c r="F149"/>
  <c r="S148"/>
  <c r="F148"/>
  <c r="P147"/>
  <c r="O147"/>
  <c r="AE146"/>
  <c r="AF146" s="1"/>
  <c r="AC145"/>
  <c r="AB145"/>
  <c r="Z145"/>
  <c r="Y145"/>
  <c r="W145"/>
  <c r="U145"/>
  <c r="S145"/>
  <c r="P145"/>
  <c r="O145"/>
  <c r="AE144"/>
  <c r="AF144" s="1"/>
  <c r="AE143"/>
  <c r="AF143" s="1"/>
  <c r="S143"/>
  <c r="U143" s="1"/>
  <c r="F143"/>
  <c r="AE142"/>
  <c r="AF142" s="1"/>
  <c r="S142"/>
  <c r="F142"/>
  <c r="AE141"/>
  <c r="AF141" s="1"/>
  <c r="AC141"/>
  <c r="U141"/>
  <c r="S141"/>
  <c r="F141"/>
  <c r="U140"/>
  <c r="AB140" s="1"/>
  <c r="AC140" s="1"/>
  <c r="S140"/>
  <c r="F140"/>
  <c r="Z139"/>
  <c r="S139"/>
  <c r="U139" s="1"/>
  <c r="AB139" s="1"/>
  <c r="F139"/>
  <c r="S138"/>
  <c r="U138" s="1"/>
  <c r="Y138" s="1"/>
  <c r="AE138" s="1"/>
  <c r="AF138" s="1"/>
  <c r="F138"/>
  <c r="S137"/>
  <c r="U137" s="1"/>
  <c r="Y137" s="1"/>
  <c r="F137"/>
  <c r="S136"/>
  <c r="F136"/>
  <c r="AE135"/>
  <c r="AF135" s="1"/>
  <c r="S135"/>
  <c r="AC135" s="1"/>
  <c r="F135"/>
  <c r="S134"/>
  <c r="U134" s="1"/>
  <c r="F134"/>
  <c r="S133"/>
  <c r="U133" s="1"/>
  <c r="AB133" s="1"/>
  <c r="F133"/>
  <c r="S132"/>
  <c r="F132"/>
  <c r="U131"/>
  <c r="S131"/>
  <c r="F131"/>
  <c r="S130"/>
  <c r="F130"/>
  <c r="U129"/>
  <c r="S129"/>
  <c r="F129"/>
  <c r="U128"/>
  <c r="AB128" s="1"/>
  <c r="S128"/>
  <c r="F128"/>
  <c r="U127"/>
  <c r="W127" s="1"/>
  <c r="S127"/>
  <c r="F127"/>
  <c r="S126"/>
  <c r="U126" s="1"/>
  <c r="F126"/>
  <c r="P125"/>
  <c r="O125"/>
  <c r="AE124"/>
  <c r="AF124" s="1"/>
  <c r="AE123"/>
  <c r="AF123" s="1"/>
  <c r="S123"/>
  <c r="AC123" s="1"/>
  <c r="F123"/>
  <c r="AC122"/>
  <c r="AB122"/>
  <c r="Z122"/>
  <c r="Y122"/>
  <c r="W122"/>
  <c r="U122"/>
  <c r="S122"/>
  <c r="P122"/>
  <c r="O122"/>
  <c r="AE121"/>
  <c r="AF121" s="1"/>
  <c r="AC120"/>
  <c r="AB120"/>
  <c r="Z120"/>
  <c r="Y120"/>
  <c r="W120"/>
  <c r="U120"/>
  <c r="T120"/>
  <c r="S120"/>
  <c r="P120"/>
  <c r="O120"/>
  <c r="AE119"/>
  <c r="AF119" s="1"/>
  <c r="AF118"/>
  <c r="AE118"/>
  <c r="S118"/>
  <c r="AC118" s="1"/>
  <c r="F118"/>
  <c r="AF117"/>
  <c r="AE117"/>
  <c r="S117"/>
  <c r="AC117" s="1"/>
  <c r="F117"/>
  <c r="AE116"/>
  <c r="AF116" s="1"/>
  <c r="S116"/>
  <c r="AC116" s="1"/>
  <c r="F116"/>
  <c r="AF115"/>
  <c r="AE115"/>
  <c r="S115"/>
  <c r="AC115" s="1"/>
  <c r="F115"/>
  <c r="U114"/>
  <c r="S114"/>
  <c r="F114"/>
  <c r="AE113"/>
  <c r="AF113" s="1"/>
  <c r="S113"/>
  <c r="U113" s="1"/>
  <c r="F113"/>
  <c r="AF112"/>
  <c r="AE112"/>
  <c r="S112"/>
  <c r="AC112" s="1"/>
  <c r="F112"/>
  <c r="U111"/>
  <c r="AB111" s="1"/>
  <c r="S111"/>
  <c r="F111"/>
  <c r="U110"/>
  <c r="Y110" s="1"/>
  <c r="S110"/>
  <c r="F110"/>
  <c r="AE109"/>
  <c r="AF109" s="1"/>
  <c r="AC109"/>
  <c r="U109"/>
  <c r="S109"/>
  <c r="F109"/>
  <c r="AF108"/>
  <c r="AE108"/>
  <c r="S108"/>
  <c r="AC108" s="1"/>
  <c r="F108"/>
  <c r="AE107"/>
  <c r="AF107" s="1"/>
  <c r="S107"/>
  <c r="U107" s="1"/>
  <c r="F107"/>
  <c r="S106"/>
  <c r="F106"/>
  <c r="U105"/>
  <c r="Y105" s="1"/>
  <c r="Z105" s="1"/>
  <c r="S105"/>
  <c r="F105"/>
  <c r="S104"/>
  <c r="U104" s="1"/>
  <c r="F104"/>
  <c r="U103"/>
  <c r="AB103" s="1"/>
  <c r="S103"/>
  <c r="F103"/>
  <c r="P102"/>
  <c r="O102"/>
  <c r="AE100"/>
  <c r="AF100" s="1"/>
  <c r="AE99"/>
  <c r="AF99" s="1"/>
  <c r="S99"/>
  <c r="U99" s="1"/>
  <c r="F99"/>
  <c r="AE98"/>
  <c r="AF98" s="1"/>
  <c r="AC98"/>
  <c r="S98"/>
  <c r="F98"/>
  <c r="AB97"/>
  <c r="U97"/>
  <c r="S97"/>
  <c r="F97"/>
  <c r="U96"/>
  <c r="W96" s="1"/>
  <c r="S96"/>
  <c r="F96"/>
  <c r="AE95"/>
  <c r="AF95" s="1"/>
  <c r="S95"/>
  <c r="AC95" s="1"/>
  <c r="F95"/>
  <c r="AE94"/>
  <c r="AF94" s="1"/>
  <c r="S94"/>
  <c r="AC94" s="1"/>
  <c r="F94"/>
  <c r="P93"/>
  <c r="O93"/>
  <c r="AE92"/>
  <c r="AF92" s="1"/>
  <c r="AF91"/>
  <c r="AE91"/>
  <c r="S91"/>
  <c r="AC91" s="1"/>
  <c r="F91"/>
  <c r="AE90"/>
  <c r="AF90" s="1"/>
  <c r="S90"/>
  <c r="AC90" s="1"/>
  <c r="F90"/>
  <c r="AE89"/>
  <c r="AF89" s="1"/>
  <c r="S89"/>
  <c r="AC89" s="1"/>
  <c r="F89"/>
  <c r="AE88"/>
  <c r="AF88" s="1"/>
  <c r="AC88"/>
  <c r="U88"/>
  <c r="S88"/>
  <c r="F88"/>
  <c r="AE87"/>
  <c r="AF87" s="1"/>
  <c r="S87"/>
  <c r="F87"/>
  <c r="Y86"/>
  <c r="W86"/>
  <c r="U86"/>
  <c r="AB86" s="1"/>
  <c r="S86"/>
  <c r="F86"/>
  <c r="Y85"/>
  <c r="U85"/>
  <c r="W85" s="1"/>
  <c r="S85"/>
  <c r="F85"/>
  <c r="W84"/>
  <c r="U84"/>
  <c r="Y84" s="1"/>
  <c r="S84"/>
  <c r="F84"/>
  <c r="Y83"/>
  <c r="U83"/>
  <c r="W83" s="1"/>
  <c r="S83"/>
  <c r="F83"/>
  <c r="W82"/>
  <c r="U82"/>
  <c r="Y82" s="1"/>
  <c r="S82"/>
  <c r="F82"/>
  <c r="Y81"/>
  <c r="U81"/>
  <c r="W81" s="1"/>
  <c r="S81"/>
  <c r="F81"/>
  <c r="W80"/>
  <c r="U80"/>
  <c r="Y80" s="1"/>
  <c r="S80"/>
  <c r="F80"/>
  <c r="Y79"/>
  <c r="U79"/>
  <c r="W79" s="1"/>
  <c r="S79"/>
  <c r="F79"/>
  <c r="W78"/>
  <c r="U78"/>
  <c r="Y78" s="1"/>
  <c r="S78"/>
  <c r="F78"/>
  <c r="Y77"/>
  <c r="U77"/>
  <c r="W77" s="1"/>
  <c r="S77"/>
  <c r="F77"/>
  <c r="AE76"/>
  <c r="AF76" s="1"/>
  <c r="S76"/>
  <c r="U76" s="1"/>
  <c r="F76"/>
  <c r="AE75"/>
  <c r="AF75" s="1"/>
  <c r="S75"/>
  <c r="AC75" s="1"/>
  <c r="F75"/>
  <c r="Y74"/>
  <c r="AE74" s="1"/>
  <c r="AF74" s="1"/>
  <c r="S74"/>
  <c r="U74" s="1"/>
  <c r="F74"/>
  <c r="AC73"/>
  <c r="AB73"/>
  <c r="S73"/>
  <c r="U73" s="1"/>
  <c r="Y73" s="1"/>
  <c r="F73"/>
  <c r="S72"/>
  <c r="F72"/>
  <c r="S71"/>
  <c r="U71" s="1"/>
  <c r="AB71" s="1"/>
  <c r="F71"/>
  <c r="S70"/>
  <c r="F70"/>
  <c r="S69"/>
  <c r="U69" s="1"/>
  <c r="AB69" s="1"/>
  <c r="F69"/>
  <c r="S68"/>
  <c r="F68"/>
  <c r="Y67"/>
  <c r="S67"/>
  <c r="U67" s="1"/>
  <c r="AB67" s="1"/>
  <c r="F67"/>
  <c r="S66"/>
  <c r="F66"/>
  <c r="Y65"/>
  <c r="S65"/>
  <c r="U65" s="1"/>
  <c r="AB65" s="1"/>
  <c r="F65"/>
  <c r="S64"/>
  <c r="F64"/>
  <c r="S63"/>
  <c r="U63" s="1"/>
  <c r="AB63" s="1"/>
  <c r="F63"/>
  <c r="S62"/>
  <c r="F62"/>
  <c r="S61"/>
  <c r="F61"/>
  <c r="P60"/>
  <c r="O60"/>
  <c r="AE59"/>
  <c r="AF59" s="1"/>
  <c r="AE58"/>
  <c r="AF58" s="1"/>
  <c r="S58"/>
  <c r="AC58" s="1"/>
  <c r="AC57" s="1"/>
  <c r="F58"/>
  <c r="AB57"/>
  <c r="Z57"/>
  <c r="Y57"/>
  <c r="W57"/>
  <c r="U57"/>
  <c r="P57"/>
  <c r="P54" s="1"/>
  <c r="O57"/>
  <c r="AE56"/>
  <c r="AF56" s="1"/>
  <c r="AE55"/>
  <c r="AF55" s="1"/>
  <c r="AE52"/>
  <c r="AF52" s="1"/>
  <c r="AE51"/>
  <c r="AF51" s="1"/>
  <c r="AE50"/>
  <c r="AF50" s="1"/>
  <c r="AE49"/>
  <c r="AF49" s="1"/>
  <c r="AF48"/>
  <c r="AE48"/>
  <c r="S48"/>
  <c r="U48" s="1"/>
  <c r="F48"/>
  <c r="AF47"/>
  <c r="AE47"/>
  <c r="AC47"/>
  <c r="U47"/>
  <c r="S47"/>
  <c r="F47"/>
  <c r="U46"/>
  <c r="AB46" s="1"/>
  <c r="AC46" s="1"/>
  <c r="S46"/>
  <c r="F46"/>
  <c r="S45"/>
  <c r="F45"/>
  <c r="V44"/>
  <c r="S44"/>
  <c r="U44" s="1"/>
  <c r="Y44" s="1"/>
  <c r="F44"/>
  <c r="V43"/>
  <c r="S43"/>
  <c r="U43" s="1"/>
  <c r="AB43" s="1"/>
  <c r="F43"/>
  <c r="V42"/>
  <c r="U42"/>
  <c r="Y42" s="1"/>
  <c r="S42"/>
  <c r="F42"/>
  <c r="W41"/>
  <c r="S41"/>
  <c r="U41" s="1"/>
  <c r="AB41" s="1"/>
  <c r="F41"/>
  <c r="S40"/>
  <c r="U40" s="1"/>
  <c r="Y40" s="1"/>
  <c r="F40"/>
  <c r="S39"/>
  <c r="U39" s="1"/>
  <c r="AB39" s="1"/>
  <c r="F39"/>
  <c r="U38"/>
  <c r="Y38" s="1"/>
  <c r="S38"/>
  <c r="F38"/>
  <c r="W37"/>
  <c r="S37"/>
  <c r="U37" s="1"/>
  <c r="AB37" s="1"/>
  <c r="F37"/>
  <c r="P36"/>
  <c r="O36"/>
  <c r="AF35"/>
  <c r="AE35"/>
  <c r="AE34"/>
  <c r="AF34" s="1"/>
  <c r="S34"/>
  <c r="AC34" s="1"/>
  <c r="AC33" s="1"/>
  <c r="F34"/>
  <c r="AB33"/>
  <c r="Z33"/>
  <c r="Y33"/>
  <c r="W33"/>
  <c r="U33"/>
  <c r="P33"/>
  <c r="O33"/>
  <c r="O20" s="1"/>
  <c r="O19" s="1"/>
  <c r="O17" s="1"/>
  <c r="AE32"/>
  <c r="AF32" s="1"/>
  <c r="S31"/>
  <c r="F31"/>
  <c r="AE30"/>
  <c r="AF30" s="1"/>
  <c r="S30"/>
  <c r="AC30" s="1"/>
  <c r="F30"/>
  <c r="S29"/>
  <c r="U29" s="1"/>
  <c r="AB29" s="1"/>
  <c r="F29"/>
  <c r="S28"/>
  <c r="U28" s="1"/>
  <c r="AB28" s="1"/>
  <c r="F28"/>
  <c r="S27"/>
  <c r="U27" s="1"/>
  <c r="AB27" s="1"/>
  <c r="F27"/>
  <c r="AE26"/>
  <c r="AF26" s="1"/>
  <c r="S26"/>
  <c r="AC26" s="1"/>
  <c r="F26"/>
  <c r="AE25"/>
  <c r="AF25" s="1"/>
  <c r="S25"/>
  <c r="AC25" s="1"/>
  <c r="F25"/>
  <c r="AE24"/>
  <c r="AF24" s="1"/>
  <c r="S24"/>
  <c r="AC24" s="1"/>
  <c r="F24"/>
  <c r="AE23"/>
  <c r="AF23" s="1"/>
  <c r="S23"/>
  <c r="AC23" s="1"/>
  <c r="F23"/>
  <c r="AE22"/>
  <c r="AF22" s="1"/>
  <c r="AC22"/>
  <c r="S22"/>
  <c r="F22"/>
  <c r="S21"/>
  <c r="P21"/>
  <c r="O21"/>
  <c r="AE18"/>
  <c r="AF18" s="1"/>
  <c r="F16"/>
  <c r="O287" i="5"/>
  <c r="AE184"/>
  <c r="AF184" s="1"/>
  <c r="AE173"/>
  <c r="AF173" s="1"/>
  <c r="AE372"/>
  <c r="AF372" s="1"/>
  <c r="AD374"/>
  <c r="Y31" i="7" l="1"/>
  <c r="Z31" s="1"/>
  <c r="Z21" s="1"/>
  <c r="AB31"/>
  <c r="AC31" s="1"/>
  <c r="W31"/>
  <c r="W21" s="1"/>
  <c r="P200"/>
  <c r="AB134"/>
  <c r="W134"/>
  <c r="Z134" s="1"/>
  <c r="Y134"/>
  <c r="AB164"/>
  <c r="W164"/>
  <c r="Y164"/>
  <c r="Y179"/>
  <c r="AB179"/>
  <c r="AB213"/>
  <c r="Y213"/>
  <c r="Z213" s="1"/>
  <c r="P20"/>
  <c r="P19" s="1"/>
  <c r="P17" s="1"/>
  <c r="AC143"/>
  <c r="AC164"/>
  <c r="AC28"/>
  <c r="AC76"/>
  <c r="Z77"/>
  <c r="Z79"/>
  <c r="Z81"/>
  <c r="Z83"/>
  <c r="Z85"/>
  <c r="AC107"/>
  <c r="AC113"/>
  <c r="P175"/>
  <c r="W39"/>
  <c r="S57"/>
  <c r="O54"/>
  <c r="Y63"/>
  <c r="Y71"/>
  <c r="Y111"/>
  <c r="Y151"/>
  <c r="Y155"/>
  <c r="AC167"/>
  <c r="O175"/>
  <c r="Z188"/>
  <c r="Z187" s="1"/>
  <c r="AB192"/>
  <c r="AC192" s="1"/>
  <c r="AB194"/>
  <c r="AC194" s="1"/>
  <c r="AB196"/>
  <c r="AC196" s="1"/>
  <c r="AB198"/>
  <c r="AC198" s="1"/>
  <c r="O201"/>
  <c r="O200" s="1"/>
  <c r="AB204"/>
  <c r="Y209"/>
  <c r="AC261"/>
  <c r="P270"/>
  <c r="P228" s="1"/>
  <c r="Y46"/>
  <c r="Z46" s="1"/>
  <c r="Y69"/>
  <c r="AC105"/>
  <c r="W111"/>
  <c r="U112"/>
  <c r="AB127"/>
  <c r="Z138"/>
  <c r="W151"/>
  <c r="Z151" s="1"/>
  <c r="W155"/>
  <c r="Z155" s="1"/>
  <c r="W192"/>
  <c r="Z192" s="1"/>
  <c r="W194"/>
  <c r="Z194" s="1"/>
  <c r="W196"/>
  <c r="Z196" s="1"/>
  <c r="W198"/>
  <c r="Z198" s="1"/>
  <c r="W204"/>
  <c r="Z204" s="1"/>
  <c r="AB206"/>
  <c r="W209"/>
  <c r="Y219"/>
  <c r="U260"/>
  <c r="AB260" s="1"/>
  <c r="AC260" s="1"/>
  <c r="AC263"/>
  <c r="U265"/>
  <c r="AB265" s="1"/>
  <c r="O281"/>
  <c r="Y309"/>
  <c r="Y301" s="1"/>
  <c r="AC139"/>
  <c r="AC103"/>
  <c r="W126"/>
  <c r="Y126"/>
  <c r="U45"/>
  <c r="W110"/>
  <c r="Z110" s="1"/>
  <c r="AB110"/>
  <c r="W114"/>
  <c r="Y114"/>
  <c r="W97"/>
  <c r="Y97"/>
  <c r="Y129"/>
  <c r="W129"/>
  <c r="Z129" s="1"/>
  <c r="W150"/>
  <c r="Y150"/>
  <c r="U154"/>
  <c r="Y158"/>
  <c r="AB158"/>
  <c r="U159"/>
  <c r="U161"/>
  <c r="U178"/>
  <c r="W216"/>
  <c r="W215" s="1"/>
  <c r="Y232"/>
  <c r="AB232"/>
  <c r="Y234"/>
  <c r="AB234"/>
  <c r="Y236"/>
  <c r="AB236"/>
  <c r="U259"/>
  <c r="AC259"/>
  <c r="AA287"/>
  <c r="AB288"/>
  <c r="S36"/>
  <c r="AC37"/>
  <c r="AB38"/>
  <c r="AC39"/>
  <c r="AB40"/>
  <c r="AC41"/>
  <c r="AB42"/>
  <c r="AC43"/>
  <c r="AB44"/>
  <c r="S93"/>
  <c r="Z111"/>
  <c r="Y21"/>
  <c r="AC29"/>
  <c r="U30"/>
  <c r="S33"/>
  <c r="S20" s="1"/>
  <c r="S19" s="1"/>
  <c r="S17" s="1"/>
  <c r="Z42"/>
  <c r="Z44"/>
  <c r="U62"/>
  <c r="W63"/>
  <c r="Z63" s="1"/>
  <c r="U64"/>
  <c r="W65"/>
  <c r="Z65" s="1"/>
  <c r="U66"/>
  <c r="W67"/>
  <c r="Z67" s="1"/>
  <c r="U68"/>
  <c r="W69"/>
  <c r="Z69" s="1"/>
  <c r="U70"/>
  <c r="W71"/>
  <c r="Z71" s="1"/>
  <c r="U72"/>
  <c r="AB77"/>
  <c r="AB78"/>
  <c r="AC79"/>
  <c r="AB79"/>
  <c r="AB80"/>
  <c r="AB81"/>
  <c r="AB82"/>
  <c r="AB83"/>
  <c r="AC83" s="1"/>
  <c r="AB84"/>
  <c r="AB85"/>
  <c r="W93"/>
  <c r="AB96"/>
  <c r="P101"/>
  <c r="P53" s="1"/>
  <c r="AB126"/>
  <c r="AC188"/>
  <c r="AC187" s="1"/>
  <c r="AB104"/>
  <c r="Y104"/>
  <c r="W128"/>
  <c r="Z128" s="1"/>
  <c r="Y128"/>
  <c r="Y131"/>
  <c r="W131"/>
  <c r="U152"/>
  <c r="U156"/>
  <c r="U170"/>
  <c r="AC170"/>
  <c r="U61"/>
  <c r="S60"/>
  <c r="S54" s="1"/>
  <c r="AC86"/>
  <c r="U142"/>
  <c r="AC142"/>
  <c r="AC153"/>
  <c r="AB187"/>
  <c r="W210"/>
  <c r="Z210" s="1"/>
  <c r="Y210"/>
  <c r="AB210"/>
  <c r="U208"/>
  <c r="AB223"/>
  <c r="W223"/>
  <c r="Z223" s="1"/>
  <c r="U231"/>
  <c r="S230"/>
  <c r="S229" s="1"/>
  <c r="U233"/>
  <c r="U235"/>
  <c r="U237"/>
  <c r="AB283"/>
  <c r="U282"/>
  <c r="U281" s="1"/>
  <c r="W283"/>
  <c r="Z78"/>
  <c r="Z80"/>
  <c r="Z82"/>
  <c r="Z84"/>
  <c r="Z86"/>
  <c r="U21"/>
  <c r="Y37"/>
  <c r="W38"/>
  <c r="Z38" s="1"/>
  <c r="Y39"/>
  <c r="W40"/>
  <c r="Z40" s="1"/>
  <c r="Y41"/>
  <c r="Y43"/>
  <c r="AC48"/>
  <c r="AC63"/>
  <c r="AC65"/>
  <c r="AC67"/>
  <c r="AC69"/>
  <c r="AC71"/>
  <c r="AC74"/>
  <c r="U75"/>
  <c r="U93"/>
  <c r="Y96"/>
  <c r="AC97"/>
  <c r="AC99"/>
  <c r="W104"/>
  <c r="Z104" s="1"/>
  <c r="U106"/>
  <c r="U108"/>
  <c r="AC111"/>
  <c r="AB114"/>
  <c r="S125"/>
  <c r="AC127"/>
  <c r="AB131"/>
  <c r="AC133"/>
  <c r="S147"/>
  <c r="Z149"/>
  <c r="U165"/>
  <c r="AB165" s="1"/>
  <c r="S176"/>
  <c r="AC206"/>
  <c r="AC209"/>
  <c r="U272"/>
  <c r="S271"/>
  <c r="AB276"/>
  <c r="AC87"/>
  <c r="U87"/>
  <c r="Y103"/>
  <c r="W103"/>
  <c r="AC134"/>
  <c r="AE137"/>
  <c r="AF137" s="1"/>
  <c r="Z137"/>
  <c r="AC151"/>
  <c r="AC155"/>
  <c r="Y160"/>
  <c r="AB160"/>
  <c r="Y162"/>
  <c r="AB162"/>
  <c r="Z177"/>
  <c r="AB216"/>
  <c r="AC217"/>
  <c r="AC216" s="1"/>
  <c r="AC215" s="1"/>
  <c r="U222"/>
  <c r="S221"/>
  <c r="S220" s="1"/>
  <c r="S219" s="1"/>
  <c r="AC27"/>
  <c r="S102"/>
  <c r="S101" s="1"/>
  <c r="AC126"/>
  <c r="Y127"/>
  <c r="AC128"/>
  <c r="AB129"/>
  <c r="U148"/>
  <c r="AB150"/>
  <c r="Y153"/>
  <c r="W158"/>
  <c r="Z158" s="1"/>
  <c r="AC204"/>
  <c r="AB208"/>
  <c r="W232"/>
  <c r="Z232" s="1"/>
  <c r="W234"/>
  <c r="Z234" s="1"/>
  <c r="W236"/>
  <c r="Z236" s="1"/>
  <c r="V287"/>
  <c r="U191"/>
  <c r="U193"/>
  <c r="U195"/>
  <c r="U197"/>
  <c r="U203"/>
  <c r="S202"/>
  <c r="U205"/>
  <c r="U257"/>
  <c r="AC257"/>
  <c r="U267"/>
  <c r="AC267"/>
  <c r="W277"/>
  <c r="Y277"/>
  <c r="U276"/>
  <c r="AB253"/>
  <c r="W288"/>
  <c r="U168"/>
  <c r="AC168"/>
  <c r="W212"/>
  <c r="Y212"/>
  <c r="Y217"/>
  <c r="U216"/>
  <c r="U215" s="1"/>
  <c r="U130"/>
  <c r="U132"/>
  <c r="U136"/>
  <c r="Z209"/>
  <c r="U252"/>
  <c r="Z164"/>
  <c r="AC210"/>
  <c r="AC110"/>
  <c r="O101"/>
  <c r="O53" s="1"/>
  <c r="O16" s="1"/>
  <c r="O330" s="1"/>
  <c r="O374" s="1"/>
  <c r="AC177"/>
  <c r="S190"/>
  <c r="S208"/>
  <c r="AC212"/>
  <c r="O228"/>
  <c r="W253"/>
  <c r="Z253" s="1"/>
  <c r="AC262"/>
  <c r="AC264"/>
  <c r="Z273"/>
  <c r="AC277"/>
  <c r="AC276" s="1"/>
  <c r="O280"/>
  <c r="O279" s="1"/>
  <c r="Q295"/>
  <c r="S295" s="1"/>
  <c r="U274"/>
  <c r="AC274"/>
  <c r="AB310"/>
  <c r="AB273"/>
  <c r="P281"/>
  <c r="P280" s="1"/>
  <c r="P279" s="1"/>
  <c r="Y281"/>
  <c r="S282"/>
  <c r="S281" s="1"/>
  <c r="U292"/>
  <c r="AB345"/>
  <c r="S276"/>
  <c r="AE18" i="5"/>
  <c r="AF18" s="1"/>
  <c r="AE22"/>
  <c r="AF22" s="1"/>
  <c r="AE23"/>
  <c r="AF23" s="1"/>
  <c r="AE24"/>
  <c r="AF24" s="1"/>
  <c r="AE25"/>
  <c r="AF25" s="1"/>
  <c r="AE26"/>
  <c r="AF26" s="1"/>
  <c r="AE30"/>
  <c r="AF30" s="1"/>
  <c r="AE32"/>
  <c r="AF32" s="1"/>
  <c r="AE34"/>
  <c r="AF34" s="1"/>
  <c r="AE35"/>
  <c r="AF35" s="1"/>
  <c r="AE47"/>
  <c r="AF47" s="1"/>
  <c r="AE48"/>
  <c r="AF48" s="1"/>
  <c r="AE49"/>
  <c r="AF49" s="1"/>
  <c r="AE50"/>
  <c r="AF50" s="1"/>
  <c r="AE51"/>
  <c r="AF51" s="1"/>
  <c r="AE52"/>
  <c r="AF52" s="1"/>
  <c r="AE55"/>
  <c r="AF55" s="1"/>
  <c r="AE56"/>
  <c r="AF56" s="1"/>
  <c r="AE58"/>
  <c r="AF58" s="1"/>
  <c r="AE59"/>
  <c r="AF59" s="1"/>
  <c r="AE75"/>
  <c r="AF75" s="1"/>
  <c r="AE76"/>
  <c r="AF76" s="1"/>
  <c r="AE87"/>
  <c r="AF87" s="1"/>
  <c r="AE88"/>
  <c r="AF88" s="1"/>
  <c r="AE89"/>
  <c r="AF89" s="1"/>
  <c r="AE90"/>
  <c r="AF90" s="1"/>
  <c r="AE91"/>
  <c r="AF91" s="1"/>
  <c r="AE92"/>
  <c r="AF92" s="1"/>
  <c r="AE94"/>
  <c r="AF94" s="1"/>
  <c r="AE95"/>
  <c r="AF95" s="1"/>
  <c r="AE98"/>
  <c r="AF98" s="1"/>
  <c r="AE99"/>
  <c r="AF99" s="1"/>
  <c r="AE100"/>
  <c r="AF100" s="1"/>
  <c r="AE107"/>
  <c r="AF107" s="1"/>
  <c r="AE108"/>
  <c r="AF108" s="1"/>
  <c r="AE109"/>
  <c r="AF109" s="1"/>
  <c r="AE112"/>
  <c r="AF112" s="1"/>
  <c r="AE113"/>
  <c r="AF113" s="1"/>
  <c r="AE115"/>
  <c r="AF115" s="1"/>
  <c r="AE116"/>
  <c r="AF116" s="1"/>
  <c r="AE117"/>
  <c r="AF117" s="1"/>
  <c r="AE118"/>
  <c r="AF118" s="1"/>
  <c r="AE119"/>
  <c r="AF119" s="1"/>
  <c r="AE121"/>
  <c r="AF121" s="1"/>
  <c r="AE123"/>
  <c r="AF123" s="1"/>
  <c r="AE124"/>
  <c r="AF124" s="1"/>
  <c r="AE135"/>
  <c r="AF135" s="1"/>
  <c r="AE141"/>
  <c r="AF141" s="1"/>
  <c r="AE142"/>
  <c r="AF142" s="1"/>
  <c r="AE143"/>
  <c r="AF143" s="1"/>
  <c r="AE144"/>
  <c r="AF144" s="1"/>
  <c r="AE146"/>
  <c r="AF146" s="1"/>
  <c r="AE157"/>
  <c r="AF157" s="1"/>
  <c r="AE163"/>
  <c r="AF163" s="1"/>
  <c r="AE166"/>
  <c r="AF166" s="1"/>
  <c r="AE167"/>
  <c r="AF167" s="1"/>
  <c r="AE168"/>
  <c r="AF168" s="1"/>
  <c r="AE169"/>
  <c r="AF169" s="1"/>
  <c r="AE170"/>
  <c r="AF170" s="1"/>
  <c r="AE171"/>
  <c r="AF171" s="1"/>
  <c r="AE172"/>
  <c r="AF172" s="1"/>
  <c r="AE174"/>
  <c r="AF174" s="1"/>
  <c r="AE180"/>
  <c r="AF180" s="1"/>
  <c r="AE181"/>
  <c r="AF181" s="1"/>
  <c r="AE182"/>
  <c r="AF182" s="1"/>
  <c r="AE183"/>
  <c r="AF183" s="1"/>
  <c r="AE186"/>
  <c r="AF186" s="1"/>
  <c r="AE189"/>
  <c r="AF189" s="1"/>
  <c r="AE199"/>
  <c r="AF199" s="1"/>
  <c r="AE207"/>
  <c r="AF207" s="1"/>
  <c r="AE211"/>
  <c r="AF211" s="1"/>
  <c r="AE214"/>
  <c r="AF214" s="1"/>
  <c r="AE218"/>
  <c r="AF218" s="1"/>
  <c r="AE224"/>
  <c r="AF224" s="1"/>
  <c r="AE225"/>
  <c r="AF225" s="1"/>
  <c r="AE226"/>
  <c r="AF226" s="1"/>
  <c r="AE227"/>
  <c r="AF227" s="1"/>
  <c r="AE238"/>
  <c r="AF238" s="1"/>
  <c r="AE239"/>
  <c r="AF239" s="1"/>
  <c r="AE240"/>
  <c r="AF240" s="1"/>
  <c r="AE241"/>
  <c r="AF241" s="1"/>
  <c r="AE242"/>
  <c r="AF242" s="1"/>
  <c r="AE243"/>
  <c r="AF243" s="1"/>
  <c r="AE244"/>
  <c r="AF244" s="1"/>
  <c r="AE245"/>
  <c r="AF245" s="1"/>
  <c r="AE246"/>
  <c r="AF246" s="1"/>
  <c r="AE247"/>
  <c r="AF247" s="1"/>
  <c r="AE248"/>
  <c r="AF248" s="1"/>
  <c r="AE249"/>
  <c r="AF249" s="1"/>
  <c r="AE250"/>
  <c r="AF250" s="1"/>
  <c r="AE251"/>
  <c r="AF251" s="1"/>
  <c r="AE254"/>
  <c r="AF254" s="1"/>
  <c r="AE255"/>
  <c r="AF255" s="1"/>
  <c r="AE256"/>
  <c r="AF256" s="1"/>
  <c r="AE257"/>
  <c r="AF257" s="1"/>
  <c r="AE258"/>
  <c r="AF258" s="1"/>
  <c r="AE259"/>
  <c r="AF259" s="1"/>
  <c r="AE266"/>
  <c r="AF266" s="1"/>
  <c r="AE267"/>
  <c r="AF267" s="1"/>
  <c r="AE268"/>
  <c r="AF268" s="1"/>
  <c r="AE269"/>
  <c r="AF269" s="1"/>
  <c r="AE274"/>
  <c r="AF274" s="1"/>
  <c r="AE275"/>
  <c r="AF275" s="1"/>
  <c r="AE278"/>
  <c r="AF278" s="1"/>
  <c r="AE284"/>
  <c r="AF284" s="1"/>
  <c r="AE286"/>
  <c r="AF286" s="1"/>
  <c r="AE289"/>
  <c r="AF289" s="1"/>
  <c r="AE298"/>
  <c r="AF298" s="1"/>
  <c r="AE299"/>
  <c r="AF299" s="1"/>
  <c r="AE300"/>
  <c r="AF300" s="1"/>
  <c r="AE302"/>
  <c r="AF302" s="1"/>
  <c r="AE303"/>
  <c r="AF303" s="1"/>
  <c r="AE304"/>
  <c r="AF304" s="1"/>
  <c r="AE305"/>
  <c r="AF305" s="1"/>
  <c r="AE306"/>
  <c r="AF306" s="1"/>
  <c r="AE307"/>
  <c r="AF307" s="1"/>
  <c r="AE308"/>
  <c r="AF308" s="1"/>
  <c r="AE312"/>
  <c r="AF312" s="1"/>
  <c r="AE313"/>
  <c r="AF313" s="1"/>
  <c r="AE314"/>
  <c r="AF314" s="1"/>
  <c r="AE315"/>
  <c r="AF315" s="1"/>
  <c r="AE316"/>
  <c r="AF316" s="1"/>
  <c r="AE317"/>
  <c r="AF317" s="1"/>
  <c r="AE318"/>
  <c r="AF318" s="1"/>
  <c r="AE319"/>
  <c r="AF319" s="1"/>
  <c r="AE320"/>
  <c r="AF320" s="1"/>
  <c r="AE321"/>
  <c r="AF321" s="1"/>
  <c r="AE322"/>
  <c r="AF322" s="1"/>
  <c r="AE323"/>
  <c r="AF323" s="1"/>
  <c r="AE324"/>
  <c r="AF324" s="1"/>
  <c r="AE325"/>
  <c r="AF325" s="1"/>
  <c r="AE326"/>
  <c r="AF326" s="1"/>
  <c r="AE327"/>
  <c r="AF327" s="1"/>
  <c r="AE328"/>
  <c r="AF328" s="1"/>
  <c r="AE329"/>
  <c r="AF329" s="1"/>
  <c r="AE331"/>
  <c r="AF331" s="1"/>
  <c r="AE332"/>
  <c r="AF332" s="1"/>
  <c r="AE333"/>
  <c r="AF333" s="1"/>
  <c r="AE334"/>
  <c r="AF334" s="1"/>
  <c r="AE336"/>
  <c r="AF336" s="1"/>
  <c r="AE337"/>
  <c r="AF337" s="1"/>
  <c r="AE338"/>
  <c r="AF338" s="1"/>
  <c r="AE339"/>
  <c r="AF339" s="1"/>
  <c r="AE340"/>
  <c r="AF340" s="1"/>
  <c r="AE341"/>
  <c r="AF341" s="1"/>
  <c r="AE342"/>
  <c r="AF342" s="1"/>
  <c r="AE343"/>
  <c r="AF343" s="1"/>
  <c r="AE347"/>
  <c r="AF347" s="1"/>
  <c r="AE348"/>
  <c r="AF348" s="1"/>
  <c r="AE349"/>
  <c r="AF349" s="1"/>
  <c r="AE350"/>
  <c r="AF350" s="1"/>
  <c r="AE351"/>
  <c r="AF351" s="1"/>
  <c r="AE352"/>
  <c r="AF352" s="1"/>
  <c r="AE353"/>
  <c r="AF353" s="1"/>
  <c r="AE354"/>
  <c r="AF354" s="1"/>
  <c r="AE355"/>
  <c r="AF355" s="1"/>
  <c r="AE356"/>
  <c r="AF356" s="1"/>
  <c r="AE357"/>
  <c r="AF357" s="1"/>
  <c r="AE358"/>
  <c r="AF358" s="1"/>
  <c r="AE359"/>
  <c r="AF359" s="1"/>
  <c r="AE360"/>
  <c r="AF360" s="1"/>
  <c r="AE361"/>
  <c r="AF361" s="1"/>
  <c r="AE362"/>
  <c r="AF362" s="1"/>
  <c r="AE363"/>
  <c r="AF363" s="1"/>
  <c r="AE364"/>
  <c r="AF364" s="1"/>
  <c r="AE365"/>
  <c r="AF365" s="1"/>
  <c r="AE366"/>
  <c r="AF366" s="1"/>
  <c r="AE367"/>
  <c r="AF367" s="1"/>
  <c r="AE368"/>
  <c r="AF368" s="1"/>
  <c r="AE369"/>
  <c r="AF369" s="1"/>
  <c r="AE370"/>
  <c r="AF370" s="1"/>
  <c r="AE371"/>
  <c r="AF371" s="1"/>
  <c r="AE373"/>
  <c r="AF373" s="1"/>
  <c r="AD374" i="6"/>
  <c r="F371"/>
  <c r="F370"/>
  <c r="F369"/>
  <c r="F368"/>
  <c r="F367"/>
  <c r="F366"/>
  <c r="F365"/>
  <c r="F364"/>
  <c r="F363"/>
  <c r="F362"/>
  <c r="F361"/>
  <c r="F360"/>
  <c r="F359"/>
  <c r="F358"/>
  <c r="F357"/>
  <c r="F356"/>
  <c r="F355"/>
  <c r="F354"/>
  <c r="F353"/>
  <c r="F352"/>
  <c r="F351"/>
  <c r="F350"/>
  <c r="F349"/>
  <c r="F348"/>
  <c r="F347"/>
  <c r="AB346"/>
  <c r="AE346" i="7" s="1"/>
  <c r="AF346" s="1"/>
  <c r="P346" i="6"/>
  <c r="P345" s="1"/>
  <c r="P344" s="1"/>
  <c r="P335" s="1"/>
  <c r="O346"/>
  <c r="O345" s="1"/>
  <c r="O344" s="1"/>
  <c r="O335" s="1"/>
  <c r="AB345"/>
  <c r="AE345" i="7" s="1"/>
  <c r="AC335" i="6"/>
  <c r="AA330"/>
  <c r="AA374" s="1"/>
  <c r="X330"/>
  <c r="X374" s="1"/>
  <c r="V330"/>
  <c r="V374" s="1"/>
  <c r="T330"/>
  <c r="T374" s="1"/>
  <c r="R330"/>
  <c r="R374" s="1"/>
  <c r="Q330"/>
  <c r="Q374" s="1"/>
  <c r="AC311"/>
  <c r="AB311"/>
  <c r="AB310" s="1"/>
  <c r="AE310" i="7" s="1"/>
  <c r="Z311" i="6"/>
  <c r="Y311"/>
  <c r="W311"/>
  <c r="U311"/>
  <c r="U310" s="1"/>
  <c r="U309" s="1"/>
  <c r="U301" s="1"/>
  <c r="S311"/>
  <c r="S310" s="1"/>
  <c r="P311"/>
  <c r="P310" s="1"/>
  <c r="P309" s="1"/>
  <c r="P301" s="1"/>
  <c r="O311"/>
  <c r="O310" s="1"/>
  <c r="O309" s="1"/>
  <c r="AC310"/>
  <c r="AC309" s="1"/>
  <c r="AC301" s="1"/>
  <c r="Z310"/>
  <c r="Y310"/>
  <c r="Y309" s="1"/>
  <c r="W310"/>
  <c r="W309" s="1"/>
  <c r="W301" s="1"/>
  <c r="S309"/>
  <c r="S301" s="1"/>
  <c r="O301"/>
  <c r="V297"/>
  <c r="AA297" s="1"/>
  <c r="AA295"/>
  <c r="Z295"/>
  <c r="AA294"/>
  <c r="Z294"/>
  <c r="S294"/>
  <c r="U294" s="1"/>
  <c r="AA293"/>
  <c r="T294" s="1"/>
  <c r="Z293"/>
  <c r="S293"/>
  <c r="U293" s="1"/>
  <c r="AB293" s="1"/>
  <c r="F293"/>
  <c r="V292"/>
  <c r="AA292" s="1"/>
  <c r="U292"/>
  <c r="S292"/>
  <c r="F292"/>
  <c r="Y291"/>
  <c r="P291"/>
  <c r="P290" s="1"/>
  <c r="O291"/>
  <c r="Y290"/>
  <c r="O290"/>
  <c r="AA288"/>
  <c r="AA287" s="1"/>
  <c r="V288"/>
  <c r="U288"/>
  <c r="W288" s="1"/>
  <c r="W287" s="1"/>
  <c r="S288"/>
  <c r="F288"/>
  <c r="AD287"/>
  <c r="V287"/>
  <c r="T287"/>
  <c r="S287"/>
  <c r="R287"/>
  <c r="Q287"/>
  <c r="P287"/>
  <c r="O287"/>
  <c r="AC285"/>
  <c r="Z285"/>
  <c r="Y285"/>
  <c r="W285"/>
  <c r="V283"/>
  <c r="AA283" s="1"/>
  <c r="S283"/>
  <c r="S282" s="1"/>
  <c r="F283"/>
  <c r="Y282"/>
  <c r="Y281" s="1"/>
  <c r="P282"/>
  <c r="O282"/>
  <c r="O281" s="1"/>
  <c r="O280" s="1"/>
  <c r="O279" s="1"/>
  <c r="P281"/>
  <c r="S277"/>
  <c r="U277" s="1"/>
  <c r="U276" s="1"/>
  <c r="F277"/>
  <c r="P276"/>
  <c r="P270" s="1"/>
  <c r="O276"/>
  <c r="S274"/>
  <c r="U274" s="1"/>
  <c r="F274"/>
  <c r="U273"/>
  <c r="AB273" s="1"/>
  <c r="AE273" i="7" s="1"/>
  <c r="S273" i="6"/>
  <c r="AC273" s="1"/>
  <c r="F273"/>
  <c r="S272"/>
  <c r="F272"/>
  <c r="P271"/>
  <c r="O271"/>
  <c r="O270"/>
  <c r="S268"/>
  <c r="AC268" s="1"/>
  <c r="F268"/>
  <c r="S267"/>
  <c r="F267"/>
  <c r="S266"/>
  <c r="F266"/>
  <c r="Z265"/>
  <c r="S265"/>
  <c r="F265"/>
  <c r="AC264"/>
  <c r="Z264"/>
  <c r="S264"/>
  <c r="U264" s="1"/>
  <c r="AB264" s="1"/>
  <c r="AE264" i="7" s="1"/>
  <c r="AF264" s="1"/>
  <c r="F264" i="6"/>
  <c r="Z263"/>
  <c r="U263"/>
  <c r="AB263" s="1"/>
  <c r="AE263" i="7" s="1"/>
  <c r="AF263" s="1"/>
  <c r="S263" i="6"/>
  <c r="F263"/>
  <c r="Z262"/>
  <c r="S262"/>
  <c r="F262"/>
  <c r="Z261"/>
  <c r="U261"/>
  <c r="AB261" s="1"/>
  <c r="AE261" i="7" s="1"/>
  <c r="AF261" s="1"/>
  <c r="S261" i="6"/>
  <c r="F261"/>
  <c r="Z260"/>
  <c r="S260"/>
  <c r="F260"/>
  <c r="S259"/>
  <c r="AC259" s="1"/>
  <c r="F259"/>
  <c r="S258"/>
  <c r="AC258" s="1"/>
  <c r="F258"/>
  <c r="S257"/>
  <c r="AC257" s="1"/>
  <c r="F257"/>
  <c r="U256"/>
  <c r="S256"/>
  <c r="AC256" s="1"/>
  <c r="F256"/>
  <c r="S255"/>
  <c r="F255"/>
  <c r="S254"/>
  <c r="AC254" s="1"/>
  <c r="F254"/>
  <c r="S253"/>
  <c r="U253" s="1"/>
  <c r="F253"/>
  <c r="S252"/>
  <c r="U252" s="1"/>
  <c r="F252"/>
  <c r="S251"/>
  <c r="AC251" s="1"/>
  <c r="F251"/>
  <c r="AC250"/>
  <c r="S250"/>
  <c r="F250"/>
  <c r="AC249"/>
  <c r="S249"/>
  <c r="F249"/>
  <c r="S248"/>
  <c r="AC248" s="1"/>
  <c r="F248"/>
  <c r="AC247"/>
  <c r="S247"/>
  <c r="F247"/>
  <c r="S246"/>
  <c r="AC246" s="1"/>
  <c r="F246"/>
  <c r="S245"/>
  <c r="AC245" s="1"/>
  <c r="F245"/>
  <c r="S244"/>
  <c r="AC244" s="1"/>
  <c r="F244"/>
  <c r="S243"/>
  <c r="AC243" s="1"/>
  <c r="F243"/>
  <c r="S242"/>
  <c r="AC242" s="1"/>
  <c r="F242"/>
  <c r="S241"/>
  <c r="AC241" s="1"/>
  <c r="F241"/>
  <c r="S240"/>
  <c r="AC240" s="1"/>
  <c r="F240"/>
  <c r="S239"/>
  <c r="AC239" s="1"/>
  <c r="F239"/>
  <c r="S238"/>
  <c r="AC238" s="1"/>
  <c r="F238"/>
  <c r="S237"/>
  <c r="F237"/>
  <c r="S236"/>
  <c r="U236" s="1"/>
  <c r="F236"/>
  <c r="S235"/>
  <c r="U235" s="1"/>
  <c r="F235"/>
  <c r="S234"/>
  <c r="F234"/>
  <c r="S233"/>
  <c r="F233"/>
  <c r="U232"/>
  <c r="S232"/>
  <c r="F232"/>
  <c r="S231"/>
  <c r="U231" s="1"/>
  <c r="F231"/>
  <c r="P230"/>
  <c r="O230"/>
  <c r="O229" s="1"/>
  <c r="O228" s="1"/>
  <c r="P229"/>
  <c r="V223"/>
  <c r="AA223" s="1"/>
  <c r="U223"/>
  <c r="S223"/>
  <c r="F223"/>
  <c r="AA222"/>
  <c r="V222"/>
  <c r="S222"/>
  <c r="U222" s="1"/>
  <c r="F222"/>
  <c r="Y221"/>
  <c r="Y220" s="1"/>
  <c r="S221"/>
  <c r="S220" s="1"/>
  <c r="S219" s="1"/>
  <c r="P221"/>
  <c r="P220" s="1"/>
  <c r="P219" s="1"/>
  <c r="O221"/>
  <c r="O220" s="1"/>
  <c r="O219" s="1"/>
  <c r="U217"/>
  <c r="U216" s="1"/>
  <c r="U215" s="1"/>
  <c r="S217"/>
  <c r="F217"/>
  <c r="S216"/>
  <c r="S215" s="1"/>
  <c r="P216"/>
  <c r="O216"/>
  <c r="P215"/>
  <c r="O215"/>
  <c r="V213"/>
  <c r="S213"/>
  <c r="U213" s="1"/>
  <c r="AB213" s="1"/>
  <c r="AE213" i="7" s="1"/>
  <c r="F213" i="6"/>
  <c r="S212"/>
  <c r="U212" s="1"/>
  <c r="W212" s="1"/>
  <c r="F212"/>
  <c r="Z211"/>
  <c r="S211"/>
  <c r="U211" s="1"/>
  <c r="F211"/>
  <c r="Y210"/>
  <c r="W210"/>
  <c r="Z210" s="1"/>
  <c r="U210"/>
  <c r="AB210" s="1"/>
  <c r="S210"/>
  <c r="AC210" s="1"/>
  <c r="F210"/>
  <c r="S209"/>
  <c r="F209"/>
  <c r="P208"/>
  <c r="O208"/>
  <c r="S206"/>
  <c r="U206" s="1"/>
  <c r="F206"/>
  <c r="Y205"/>
  <c r="Z205" s="1"/>
  <c r="W205"/>
  <c r="S205"/>
  <c r="U205" s="1"/>
  <c r="AB205" s="1"/>
  <c r="F205"/>
  <c r="S204"/>
  <c r="U204" s="1"/>
  <c r="AB204" s="1"/>
  <c r="AE204" i="7" s="1"/>
  <c r="F204" i="6"/>
  <c r="S203"/>
  <c r="U203" s="1"/>
  <c r="F203"/>
  <c r="P202"/>
  <c r="P201" s="1"/>
  <c r="P200" s="1"/>
  <c r="O202"/>
  <c r="S198"/>
  <c r="U198" s="1"/>
  <c r="F198"/>
  <c r="W197"/>
  <c r="S197"/>
  <c r="U197" s="1"/>
  <c r="Y197" s="1"/>
  <c r="Z197" s="1"/>
  <c r="F197"/>
  <c r="S196"/>
  <c r="F196"/>
  <c r="S195"/>
  <c r="U195" s="1"/>
  <c r="F195"/>
  <c r="S194"/>
  <c r="U194" s="1"/>
  <c r="AB194" s="1"/>
  <c r="AE194" i="7" s="1"/>
  <c r="AF194" s="1"/>
  <c r="F194" i="6"/>
  <c r="S193"/>
  <c r="F193"/>
  <c r="U192"/>
  <c r="AB192" s="1"/>
  <c r="AE192" i="7" s="1"/>
  <c r="AF192" s="1"/>
  <c r="S192" i="6"/>
  <c r="F192"/>
  <c r="S191"/>
  <c r="F191"/>
  <c r="P190"/>
  <c r="O190"/>
  <c r="AB188"/>
  <c r="AE188" i="7" s="1"/>
  <c r="AF188" s="1"/>
  <c r="Y188" i="6"/>
  <c r="W188"/>
  <c r="W187" s="1"/>
  <c r="S188"/>
  <c r="AC188" s="1"/>
  <c r="AC187" s="1"/>
  <c r="AB187"/>
  <c r="AE187" i="7" s="1"/>
  <c r="U187" i="6"/>
  <c r="S187"/>
  <c r="P187"/>
  <c r="O187"/>
  <c r="AC185"/>
  <c r="AB185"/>
  <c r="AE185" i="7" s="1"/>
  <c r="AF185" s="1"/>
  <c r="Z185" i="6"/>
  <c r="Y185"/>
  <c r="W185"/>
  <c r="U185"/>
  <c r="S185"/>
  <c r="P185"/>
  <c r="O185"/>
  <c r="S181"/>
  <c r="U181" s="1"/>
  <c r="F181"/>
  <c r="S180"/>
  <c r="U180" s="1"/>
  <c r="F180"/>
  <c r="AB179"/>
  <c r="Y179"/>
  <c r="U179"/>
  <c r="S179"/>
  <c r="F179"/>
  <c r="U178"/>
  <c r="W178" s="1"/>
  <c r="S178"/>
  <c r="F178"/>
  <c r="Y177"/>
  <c r="U177"/>
  <c r="AB177" s="1"/>
  <c r="AE177" i="7" s="1"/>
  <c r="AF177" s="1"/>
  <c r="S177" i="6"/>
  <c r="AC177" s="1"/>
  <c r="F177"/>
  <c r="P176"/>
  <c r="O176"/>
  <c r="S170"/>
  <c r="AC170" s="1"/>
  <c r="F170"/>
  <c r="S169"/>
  <c r="U169" s="1"/>
  <c r="F169"/>
  <c r="AC168"/>
  <c r="S168"/>
  <c r="U168" s="1"/>
  <c r="F168"/>
  <c r="S167"/>
  <c r="U167" s="1"/>
  <c r="F167"/>
  <c r="S166"/>
  <c r="F166"/>
  <c r="U165"/>
  <c r="AB165" s="1"/>
  <c r="AE165" i="7" s="1"/>
  <c r="S165" i="6"/>
  <c r="F165"/>
  <c r="S164"/>
  <c r="F164"/>
  <c r="S163"/>
  <c r="AC163" s="1"/>
  <c r="F163"/>
  <c r="S162"/>
  <c r="F162"/>
  <c r="S161"/>
  <c r="U161" s="1"/>
  <c r="W161" s="1"/>
  <c r="F161"/>
  <c r="S160"/>
  <c r="U160" s="1"/>
  <c r="F160"/>
  <c r="S159"/>
  <c r="U159" s="1"/>
  <c r="F159"/>
  <c r="S158"/>
  <c r="F158"/>
  <c r="S157"/>
  <c r="AC157" s="1"/>
  <c r="F157"/>
  <c r="S156"/>
  <c r="F156"/>
  <c r="U155"/>
  <c r="S155"/>
  <c r="F155"/>
  <c r="S154"/>
  <c r="F154"/>
  <c r="S153"/>
  <c r="U153" s="1"/>
  <c r="F153"/>
  <c r="S152"/>
  <c r="F152"/>
  <c r="W151"/>
  <c r="U151"/>
  <c r="Y151" s="1"/>
  <c r="S151"/>
  <c r="F151"/>
  <c r="S150"/>
  <c r="U150" s="1"/>
  <c r="F150"/>
  <c r="S149"/>
  <c r="F149"/>
  <c r="S148"/>
  <c r="U148" s="1"/>
  <c r="AB148" s="1"/>
  <c r="F148"/>
  <c r="P147"/>
  <c r="O147"/>
  <c r="AC145"/>
  <c r="AB145"/>
  <c r="AE145" i="7" s="1"/>
  <c r="AF145" s="1"/>
  <c r="Z145" i="6"/>
  <c r="Y145"/>
  <c r="W145"/>
  <c r="U145"/>
  <c r="S145"/>
  <c r="P145"/>
  <c r="O145"/>
  <c r="S143"/>
  <c r="AC143" s="1"/>
  <c r="F143"/>
  <c r="S142"/>
  <c r="U142" s="1"/>
  <c r="F142"/>
  <c r="S141"/>
  <c r="AC141" s="1"/>
  <c r="F141"/>
  <c r="S140"/>
  <c r="U140" s="1"/>
  <c r="AB140" s="1"/>
  <c r="AE140" i="7" s="1"/>
  <c r="AF140" s="1"/>
  <c r="F140" i="6"/>
  <c r="Z139"/>
  <c r="S139"/>
  <c r="U139" s="1"/>
  <c r="AB139" s="1"/>
  <c r="AE139" i="7" s="1"/>
  <c r="AF139" s="1"/>
  <c r="F139" i="6"/>
  <c r="S138"/>
  <c r="U138" s="1"/>
  <c r="Y138" s="1"/>
  <c r="F138"/>
  <c r="U137"/>
  <c r="Y137" s="1"/>
  <c r="S137"/>
  <c r="F137"/>
  <c r="S136"/>
  <c r="U136" s="1"/>
  <c r="AB136" s="1"/>
  <c r="F136"/>
  <c r="S135"/>
  <c r="AC135" s="1"/>
  <c r="F135"/>
  <c r="U134"/>
  <c r="Y134" s="1"/>
  <c r="S134"/>
  <c r="F134"/>
  <c r="AC133"/>
  <c r="S133"/>
  <c r="U133" s="1"/>
  <c r="AB133" s="1"/>
  <c r="AE133" i="7" s="1"/>
  <c r="AF133" s="1"/>
  <c r="F133" i="6"/>
  <c r="S132"/>
  <c r="U132" s="1"/>
  <c r="F132"/>
  <c r="S131"/>
  <c r="U131" s="1"/>
  <c r="F131"/>
  <c r="S130"/>
  <c r="F130"/>
  <c r="S129"/>
  <c r="U129" s="1"/>
  <c r="F129"/>
  <c r="S128"/>
  <c r="F128"/>
  <c r="S127"/>
  <c r="U127" s="1"/>
  <c r="AB127" s="1"/>
  <c r="F127"/>
  <c r="S126"/>
  <c r="F126"/>
  <c r="P125"/>
  <c r="O125"/>
  <c r="S123"/>
  <c r="AC123" s="1"/>
  <c r="AC122" s="1"/>
  <c r="F123"/>
  <c r="AB122"/>
  <c r="AE122" i="7" s="1"/>
  <c r="AF122" s="1"/>
  <c r="Z122" i="6"/>
  <c r="Y122"/>
  <c r="W122"/>
  <c r="U122"/>
  <c r="P122"/>
  <c r="O122"/>
  <c r="AC120"/>
  <c r="AB120"/>
  <c r="AE120" i="7" s="1"/>
  <c r="AF120" s="1"/>
  <c r="Z120" i="6"/>
  <c r="Y120"/>
  <c r="W120"/>
  <c r="U120"/>
  <c r="T120"/>
  <c r="S120"/>
  <c r="P120"/>
  <c r="O120"/>
  <c r="S118"/>
  <c r="AC118" s="1"/>
  <c r="F118"/>
  <c r="S117"/>
  <c r="AC117" s="1"/>
  <c r="F117"/>
  <c r="S116"/>
  <c r="AC116" s="1"/>
  <c r="F116"/>
  <c r="S115"/>
  <c r="AC115" s="1"/>
  <c r="F115"/>
  <c r="Y114"/>
  <c r="U114"/>
  <c r="W114" s="1"/>
  <c r="S114"/>
  <c r="F114"/>
  <c r="AC113"/>
  <c r="U113"/>
  <c r="S113"/>
  <c r="F113"/>
  <c r="AC112"/>
  <c r="U112"/>
  <c r="S112"/>
  <c r="F112"/>
  <c r="S111"/>
  <c r="U111" s="1"/>
  <c r="AB111" s="1"/>
  <c r="F111"/>
  <c r="S110"/>
  <c r="U110" s="1"/>
  <c r="F110"/>
  <c r="S109"/>
  <c r="AC109" s="1"/>
  <c r="F109"/>
  <c r="S108"/>
  <c r="AC108" s="1"/>
  <c r="F108"/>
  <c r="AC107"/>
  <c r="U107"/>
  <c r="S107"/>
  <c r="F107"/>
  <c r="U106"/>
  <c r="AB106" s="1"/>
  <c r="S106"/>
  <c r="F106"/>
  <c r="S105"/>
  <c r="U105" s="1"/>
  <c r="F105"/>
  <c r="S104"/>
  <c r="F104"/>
  <c r="S103"/>
  <c r="F103"/>
  <c r="P102"/>
  <c r="O102"/>
  <c r="S99"/>
  <c r="U99" s="1"/>
  <c r="F99"/>
  <c r="S98"/>
  <c r="AC98" s="1"/>
  <c r="F98"/>
  <c r="S97"/>
  <c r="F97"/>
  <c r="S96"/>
  <c r="F96"/>
  <c r="AC95"/>
  <c r="S95"/>
  <c r="F95"/>
  <c r="S94"/>
  <c r="AC94" s="1"/>
  <c r="F94"/>
  <c r="P93"/>
  <c r="O93"/>
  <c r="S91"/>
  <c r="AC91" s="1"/>
  <c r="F91"/>
  <c r="S90"/>
  <c r="AC90" s="1"/>
  <c r="F90"/>
  <c r="S89"/>
  <c r="AC89" s="1"/>
  <c r="F89"/>
  <c r="S88"/>
  <c r="AC88" s="1"/>
  <c r="F88"/>
  <c r="S87"/>
  <c r="AC87" s="1"/>
  <c r="F87"/>
  <c r="S86"/>
  <c r="U86" s="1"/>
  <c r="F86"/>
  <c r="S85"/>
  <c r="F85"/>
  <c r="S84"/>
  <c r="F84"/>
  <c r="AB83"/>
  <c r="AE83" i="7" s="1"/>
  <c r="S83" i="6"/>
  <c r="U83" s="1"/>
  <c r="Y83" s="1"/>
  <c r="F83"/>
  <c r="S82"/>
  <c r="U82" s="1"/>
  <c r="F82"/>
  <c r="S81"/>
  <c r="F81"/>
  <c r="AB80"/>
  <c r="AC80" s="1"/>
  <c r="S80"/>
  <c r="U80" s="1"/>
  <c r="F80"/>
  <c r="S79"/>
  <c r="F79"/>
  <c r="U78"/>
  <c r="S78"/>
  <c r="F78"/>
  <c r="S77"/>
  <c r="F77"/>
  <c r="S76"/>
  <c r="AC76" s="1"/>
  <c r="F76"/>
  <c r="S75"/>
  <c r="AC75" s="1"/>
  <c r="F75"/>
  <c r="S74"/>
  <c r="AC74" s="1"/>
  <c r="F74"/>
  <c r="S73"/>
  <c r="F73"/>
  <c r="S72"/>
  <c r="U72" s="1"/>
  <c r="W72" s="1"/>
  <c r="F72"/>
  <c r="S71"/>
  <c r="U71" s="1"/>
  <c r="F71"/>
  <c r="S70"/>
  <c r="U70" s="1"/>
  <c r="F70"/>
  <c r="Y69"/>
  <c r="S69"/>
  <c r="U69" s="1"/>
  <c r="F69"/>
  <c r="AB68"/>
  <c r="S68"/>
  <c r="U68" s="1"/>
  <c r="Y68" s="1"/>
  <c r="F68"/>
  <c r="S67"/>
  <c r="F67"/>
  <c r="S66"/>
  <c r="F66"/>
  <c r="S65"/>
  <c r="U65" s="1"/>
  <c r="F65"/>
  <c r="S64"/>
  <c r="U64" s="1"/>
  <c r="F64"/>
  <c r="S63"/>
  <c r="F63"/>
  <c r="S62"/>
  <c r="U62" s="1"/>
  <c r="F62"/>
  <c r="S61"/>
  <c r="F61"/>
  <c r="P60"/>
  <c r="O60"/>
  <c r="O54" s="1"/>
  <c r="S58"/>
  <c r="S57" s="1"/>
  <c r="F58"/>
  <c r="AB57"/>
  <c r="AE57" i="7" s="1"/>
  <c r="AF57" s="1"/>
  <c r="Z57" i="6"/>
  <c r="Y57"/>
  <c r="W57"/>
  <c r="U57"/>
  <c r="P57"/>
  <c r="O57"/>
  <c r="P54"/>
  <c r="S48"/>
  <c r="AC48" s="1"/>
  <c r="F48"/>
  <c r="S47"/>
  <c r="AC47" s="1"/>
  <c r="F47"/>
  <c r="U46"/>
  <c r="AB46" s="1"/>
  <c r="AE46" i="7" s="1"/>
  <c r="AF46" s="1"/>
  <c r="S46" i="6"/>
  <c r="F46"/>
  <c r="S45"/>
  <c r="U45" s="1"/>
  <c r="AB45" s="1"/>
  <c r="F45"/>
  <c r="V44"/>
  <c r="S44"/>
  <c r="F44"/>
  <c r="V43"/>
  <c r="S43"/>
  <c r="U43" s="1"/>
  <c r="Y43" s="1"/>
  <c r="F43"/>
  <c r="V42"/>
  <c r="S42"/>
  <c r="F42"/>
  <c r="S41"/>
  <c r="F41"/>
  <c r="AB40"/>
  <c r="AE40" i="7" s="1"/>
  <c r="S40" i="6"/>
  <c r="U40" s="1"/>
  <c r="Y40" s="1"/>
  <c r="F40"/>
  <c r="S39"/>
  <c r="F39"/>
  <c r="S38"/>
  <c r="F38"/>
  <c r="S37"/>
  <c r="U37" s="1"/>
  <c r="F37"/>
  <c r="P36"/>
  <c r="O36"/>
  <c r="S34"/>
  <c r="S33" s="1"/>
  <c r="F34"/>
  <c r="AB33"/>
  <c r="AE33" i="7" s="1"/>
  <c r="AF33" s="1"/>
  <c r="Z33" i="6"/>
  <c r="Y33"/>
  <c r="W33"/>
  <c r="U33"/>
  <c r="P33"/>
  <c r="O33"/>
  <c r="AA31"/>
  <c r="S31"/>
  <c r="F31"/>
  <c r="S30"/>
  <c r="AC30" s="1"/>
  <c r="F30"/>
  <c r="S29"/>
  <c r="U29" s="1"/>
  <c r="AB29" s="1"/>
  <c r="F29"/>
  <c r="S28"/>
  <c r="U28" s="1"/>
  <c r="AB28" s="1"/>
  <c r="AE28" i="7" s="1"/>
  <c r="AF28" s="1"/>
  <c r="F28" i="6"/>
  <c r="U27"/>
  <c r="S27"/>
  <c r="F27"/>
  <c r="S26"/>
  <c r="AC26" s="1"/>
  <c r="F26"/>
  <c r="S25"/>
  <c r="F25"/>
  <c r="S24"/>
  <c r="AC24" s="1"/>
  <c r="F24"/>
  <c r="S23"/>
  <c r="AC23" s="1"/>
  <c r="F23"/>
  <c r="S22"/>
  <c r="AC22" s="1"/>
  <c r="F22"/>
  <c r="Y21"/>
  <c r="P21"/>
  <c r="O21"/>
  <c r="O20" s="1"/>
  <c r="O19" s="1"/>
  <c r="O17" s="1"/>
  <c r="F16"/>
  <c r="AB21" i="7" l="1"/>
  <c r="AB20" s="1"/>
  <c r="AC21"/>
  <c r="AB231" i="6"/>
  <c r="W231"/>
  <c r="Y231"/>
  <c r="Z231" s="1"/>
  <c r="Y253"/>
  <c r="AB253"/>
  <c r="AE253" i="7" s="1"/>
  <c r="AE29"/>
  <c r="AF29" s="1"/>
  <c r="AE29" i="5"/>
  <c r="AB150" i="6"/>
  <c r="W150"/>
  <c r="Y150"/>
  <c r="Y153"/>
  <c r="AB153"/>
  <c r="AB235"/>
  <c r="W235"/>
  <c r="Y235"/>
  <c r="AE293" i="7"/>
  <c r="AF293" s="1"/>
  <c r="AE293" i="5"/>
  <c r="Y131" i="6"/>
  <c r="AB131"/>
  <c r="AC131" s="1"/>
  <c r="Z161"/>
  <c r="P20"/>
  <c r="P19" s="1"/>
  <c r="P17" s="1"/>
  <c r="Z114"/>
  <c r="AC140"/>
  <c r="U154"/>
  <c r="W154" s="1"/>
  <c r="AB161"/>
  <c r="AC169"/>
  <c r="W177"/>
  <c r="Z177" s="1"/>
  <c r="AB178"/>
  <c r="P175"/>
  <c r="P228"/>
  <c r="AC231"/>
  <c r="U259"/>
  <c r="U268"/>
  <c r="AE264" i="5"/>
  <c r="AF114" i="7"/>
  <c r="AF187"/>
  <c r="AF204"/>
  <c r="AE80"/>
  <c r="AF80" s="1"/>
  <c r="AE311"/>
  <c r="AF311" s="1"/>
  <c r="AB151" i="6"/>
  <c r="Y161"/>
  <c r="Y178"/>
  <c r="Z178" s="1"/>
  <c r="O175"/>
  <c r="AB197"/>
  <c r="AB212"/>
  <c r="AC212" s="1"/>
  <c r="W223"/>
  <c r="Z223" s="1"/>
  <c r="AC274"/>
  <c r="S281"/>
  <c r="AE345" i="5"/>
  <c r="AE261"/>
  <c r="AE139"/>
  <c r="AE28"/>
  <c r="AE131" i="7"/>
  <c r="AE150"/>
  <c r="AF150" s="1"/>
  <c r="AE111"/>
  <c r="AF111" s="1"/>
  <c r="AC265"/>
  <c r="AF213"/>
  <c r="S21" i="6"/>
  <c r="AB43"/>
  <c r="AC43" s="1"/>
  <c r="O101"/>
  <c r="AB114"/>
  <c r="AC167"/>
  <c r="AC205"/>
  <c r="Y212"/>
  <c r="Z212" s="1"/>
  <c r="AB223"/>
  <c r="Y273"/>
  <c r="S276"/>
  <c r="AB344"/>
  <c r="AE346" i="5"/>
  <c r="AE165"/>
  <c r="AE140"/>
  <c r="AE212" i="7"/>
  <c r="AF212" s="1"/>
  <c r="AE127"/>
  <c r="AF127" s="1"/>
  <c r="AE210"/>
  <c r="AF210" s="1"/>
  <c r="AE129"/>
  <c r="AF129" s="1"/>
  <c r="AC99" i="6"/>
  <c r="P101"/>
  <c r="P53" s="1"/>
  <c r="AC142"/>
  <c r="Z151"/>
  <c r="O201"/>
  <c r="O200" s="1"/>
  <c r="U258"/>
  <c r="P280"/>
  <c r="P279" s="1"/>
  <c r="AE263" i="5"/>
  <c r="AE133"/>
  <c r="AE153" i="7"/>
  <c r="AF153" s="1"/>
  <c r="AF165"/>
  <c r="AF83"/>
  <c r="AE114"/>
  <c r="AE71"/>
  <c r="AF71" s="1"/>
  <c r="AE179"/>
  <c r="AF179" s="1"/>
  <c r="P16"/>
  <c r="P330" s="1"/>
  <c r="P374" s="1"/>
  <c r="AF273"/>
  <c r="AC273"/>
  <c r="AC162"/>
  <c r="Z103"/>
  <c r="AB272"/>
  <c r="W272"/>
  <c r="Y272"/>
  <c r="U271"/>
  <c r="U270" s="1"/>
  <c r="AC84"/>
  <c r="Y68"/>
  <c r="AE68" s="1"/>
  <c r="AB68"/>
  <c r="W68"/>
  <c r="AC42"/>
  <c r="AC288"/>
  <c r="AC287" s="1"/>
  <c r="AB287"/>
  <c r="W178"/>
  <c r="Y178"/>
  <c r="AB178"/>
  <c r="U176"/>
  <c r="W154"/>
  <c r="Z154" s="1"/>
  <c r="Y154"/>
  <c r="AB154"/>
  <c r="Z126"/>
  <c r="AB252"/>
  <c r="W252"/>
  <c r="Y252"/>
  <c r="AE252" s="1"/>
  <c r="AB130"/>
  <c r="W130"/>
  <c r="Z130" s="1"/>
  <c r="Y130"/>
  <c r="AE277"/>
  <c r="AF277" s="1"/>
  <c r="Y276"/>
  <c r="AB197"/>
  <c r="W197"/>
  <c r="Y197"/>
  <c r="AE197" s="1"/>
  <c r="AB193"/>
  <c r="W193"/>
  <c r="Y193"/>
  <c r="AB215"/>
  <c r="AF131"/>
  <c r="AC131"/>
  <c r="AB282"/>
  <c r="AD282" s="1"/>
  <c r="AC283"/>
  <c r="AC282" s="1"/>
  <c r="AC281" s="1"/>
  <c r="AB235"/>
  <c r="W235"/>
  <c r="Z235" s="1"/>
  <c r="Y235"/>
  <c r="AE235" s="1"/>
  <c r="W152"/>
  <c r="Y152"/>
  <c r="AB152"/>
  <c r="AC78"/>
  <c r="AB159"/>
  <c r="W159"/>
  <c r="Y159"/>
  <c r="AE159" s="1"/>
  <c r="AC114"/>
  <c r="Y208"/>
  <c r="Z212"/>
  <c r="S201"/>
  <c r="S200" s="1"/>
  <c r="AC208"/>
  <c r="AC150"/>
  <c r="Z162"/>
  <c r="AC81"/>
  <c r="Z114"/>
  <c r="Y136"/>
  <c r="AB136"/>
  <c r="W287"/>
  <c r="Z288"/>
  <c r="Z287" s="1"/>
  <c r="AC96"/>
  <c r="AC93" s="1"/>
  <c r="AB93"/>
  <c r="Y64"/>
  <c r="AB64"/>
  <c r="W64"/>
  <c r="Z64" s="1"/>
  <c r="AC38"/>
  <c r="AB36"/>
  <c r="AC232"/>
  <c r="Y45"/>
  <c r="Y36" s="1"/>
  <c r="U36"/>
  <c r="U20" s="1"/>
  <c r="U19" s="1"/>
  <c r="U17" s="1"/>
  <c r="AB45"/>
  <c r="AB344"/>
  <c r="AF345"/>
  <c r="AB309"/>
  <c r="AF310"/>
  <c r="AB132"/>
  <c r="W132"/>
  <c r="W125" s="1"/>
  <c r="Y132"/>
  <c r="AE132" s="1"/>
  <c r="Y216"/>
  <c r="AB203"/>
  <c r="W203"/>
  <c r="U202"/>
  <c r="U201" s="1"/>
  <c r="U200" s="1"/>
  <c r="Y203"/>
  <c r="AB195"/>
  <c r="W195"/>
  <c r="Z195" s="1"/>
  <c r="Y195"/>
  <c r="AB191"/>
  <c r="W191"/>
  <c r="U190"/>
  <c r="Y191"/>
  <c r="AC129"/>
  <c r="W106"/>
  <c r="W102" s="1"/>
  <c r="U102"/>
  <c r="Y106"/>
  <c r="AE106" s="1"/>
  <c r="AB106"/>
  <c r="Y93"/>
  <c r="Z283"/>
  <c r="Z282" s="1"/>
  <c r="Z281" s="1"/>
  <c r="W282"/>
  <c r="W281" s="1"/>
  <c r="AB237"/>
  <c r="W237"/>
  <c r="Y237"/>
  <c r="AB233"/>
  <c r="W233"/>
  <c r="Y233"/>
  <c r="W156"/>
  <c r="Z156" s="1"/>
  <c r="Y156"/>
  <c r="AB156"/>
  <c r="AC82"/>
  <c r="AB161"/>
  <c r="W161"/>
  <c r="Y161"/>
  <c r="AE161" s="1"/>
  <c r="Z153"/>
  <c r="Z208"/>
  <c r="S175"/>
  <c r="S53" s="1"/>
  <c r="Z131"/>
  <c r="AC85"/>
  <c r="AC77"/>
  <c r="Z96"/>
  <c r="Z217"/>
  <c r="Z216" s="1"/>
  <c r="Z215" s="1"/>
  <c r="Z150"/>
  <c r="Z97"/>
  <c r="U125"/>
  <c r="W36"/>
  <c r="W20" s="1"/>
  <c r="W19" s="1"/>
  <c r="W17" s="1"/>
  <c r="AB292"/>
  <c r="W292"/>
  <c r="AB205"/>
  <c r="W205"/>
  <c r="Y205"/>
  <c r="AE205" s="1"/>
  <c r="AC223"/>
  <c r="Y72"/>
  <c r="AB72"/>
  <c r="W72"/>
  <c r="AC236"/>
  <c r="U295"/>
  <c r="AB295" s="1"/>
  <c r="AF253"/>
  <c r="AC253"/>
  <c r="Z277"/>
  <c r="Z276" s="1"/>
  <c r="W276"/>
  <c r="W148"/>
  <c r="U147"/>
  <c r="Y148"/>
  <c r="AB148"/>
  <c r="AB222"/>
  <c r="W222"/>
  <c r="U221"/>
  <c r="U220" s="1"/>
  <c r="U219" s="1"/>
  <c r="AC160"/>
  <c r="Z43"/>
  <c r="AB231"/>
  <c r="W231"/>
  <c r="Y231"/>
  <c r="U230"/>
  <c r="U229" s="1"/>
  <c r="U228" s="1"/>
  <c r="AB61"/>
  <c r="U60"/>
  <c r="U54" s="1"/>
  <c r="W61"/>
  <c r="Y61"/>
  <c r="AC80"/>
  <c r="Y70"/>
  <c r="AB70"/>
  <c r="W70"/>
  <c r="Z70" s="1"/>
  <c r="Y66"/>
  <c r="AB66"/>
  <c r="W66"/>
  <c r="Z66" s="1"/>
  <c r="Y62"/>
  <c r="AE62" s="1"/>
  <c r="AB62"/>
  <c r="W62"/>
  <c r="AC44"/>
  <c r="AF40"/>
  <c r="AC40"/>
  <c r="AC234"/>
  <c r="AC158"/>
  <c r="Y125"/>
  <c r="AC165"/>
  <c r="W208"/>
  <c r="S270"/>
  <c r="S228" s="1"/>
  <c r="Z160"/>
  <c r="Z127"/>
  <c r="Z37"/>
  <c r="AC104"/>
  <c r="Z39"/>
  <c r="Z41"/>
  <c r="AC46" i="6"/>
  <c r="AB64"/>
  <c r="Y64"/>
  <c r="Y45"/>
  <c r="Y129"/>
  <c r="W129"/>
  <c r="AB129"/>
  <c r="AB70"/>
  <c r="Y70"/>
  <c r="W70"/>
  <c r="AC192"/>
  <c r="Y82"/>
  <c r="W82"/>
  <c r="AB82"/>
  <c r="AE82" i="7" s="1"/>
  <c r="AF82" s="1"/>
  <c r="AC127" i="6"/>
  <c r="Z137"/>
  <c r="AB155"/>
  <c r="AE155" i="7" s="1"/>
  <c r="AF155" s="1"/>
  <c r="Y155" i="6"/>
  <c r="W155"/>
  <c r="AB203"/>
  <c r="Y203"/>
  <c r="W203"/>
  <c r="U202"/>
  <c r="W222"/>
  <c r="U221"/>
  <c r="U220" s="1"/>
  <c r="U219" s="1"/>
  <c r="AB222"/>
  <c r="AB232"/>
  <c r="AC232" s="1"/>
  <c r="Y232"/>
  <c r="W232"/>
  <c r="AB78"/>
  <c r="AE78" i="7" s="1"/>
  <c r="AF78" s="1"/>
  <c r="Y78" i="6"/>
  <c r="W78"/>
  <c r="Z138"/>
  <c r="W64"/>
  <c r="Z64" s="1"/>
  <c r="AC197"/>
  <c r="AB27"/>
  <c r="AB206"/>
  <c r="AE206" i="7" s="1"/>
  <c r="AF206" s="1"/>
  <c r="Y206" i="6"/>
  <c r="W206"/>
  <c r="Z43"/>
  <c r="S60"/>
  <c r="AC139"/>
  <c r="AB252"/>
  <c r="Y252"/>
  <c r="W252"/>
  <c r="U38"/>
  <c r="AB159"/>
  <c r="AC159" s="1"/>
  <c r="Y159"/>
  <c r="W159"/>
  <c r="U76"/>
  <c r="AB86"/>
  <c r="AE86" i="7" s="1"/>
  <c r="AF86" s="1"/>
  <c r="Y86" i="6"/>
  <c r="W86"/>
  <c r="AC136"/>
  <c r="AB195"/>
  <c r="Y195"/>
  <c r="W195"/>
  <c r="AB105"/>
  <c r="AE105" i="7" s="1"/>
  <c r="AF105" s="1"/>
  <c r="Y105" i="6"/>
  <c r="AB69"/>
  <c r="AE69" i="7" s="1"/>
  <c r="AF69" s="1"/>
  <c r="W69" i="6"/>
  <c r="Z69" s="1"/>
  <c r="W176"/>
  <c r="U287"/>
  <c r="AB288"/>
  <c r="AC28"/>
  <c r="AB37"/>
  <c r="AC37" s="1"/>
  <c r="Y37"/>
  <c r="W37"/>
  <c r="Y46"/>
  <c r="AC70"/>
  <c r="AB72"/>
  <c r="AC106"/>
  <c r="AB134"/>
  <c r="AE134" i="7" s="1"/>
  <c r="AF134" s="1"/>
  <c r="S176" i="6"/>
  <c r="U176"/>
  <c r="Y194"/>
  <c r="AC206"/>
  <c r="Y192"/>
  <c r="AC266"/>
  <c r="U266"/>
  <c r="Y110"/>
  <c r="W110"/>
  <c r="Y62"/>
  <c r="W62"/>
  <c r="Z62" s="1"/>
  <c r="O53"/>
  <c r="O16" s="1"/>
  <c r="O330" s="1"/>
  <c r="O374" s="1"/>
  <c r="AC68"/>
  <c r="Y72"/>
  <c r="U77"/>
  <c r="U87"/>
  <c r="U237"/>
  <c r="U257"/>
  <c r="W292"/>
  <c r="AB292"/>
  <c r="Y176"/>
  <c r="AC235"/>
  <c r="AB110"/>
  <c r="U158"/>
  <c r="Y280"/>
  <c r="U47"/>
  <c r="AB62"/>
  <c r="U66"/>
  <c r="AC114"/>
  <c r="AC261"/>
  <c r="U42"/>
  <c r="S54"/>
  <c r="AC62"/>
  <c r="Y136"/>
  <c r="AC153"/>
  <c r="AC25"/>
  <c r="AC34"/>
  <c r="AC33" s="1"/>
  <c r="AC58"/>
  <c r="AC57" s="1"/>
  <c r="U74"/>
  <c r="Y74" s="1"/>
  <c r="U79"/>
  <c r="S102"/>
  <c r="S125"/>
  <c r="AB132"/>
  <c r="W132"/>
  <c r="Z132" s="1"/>
  <c r="U143"/>
  <c r="U233"/>
  <c r="AC40"/>
  <c r="U85"/>
  <c r="U126"/>
  <c r="Y132"/>
  <c r="W134"/>
  <c r="Z134" s="1"/>
  <c r="Z188"/>
  <c r="W204"/>
  <c r="U209"/>
  <c r="AB236"/>
  <c r="AE236" i="7" s="1"/>
  <c r="AF236" s="1"/>
  <c r="W236" i="6"/>
  <c r="Z236" s="1"/>
  <c r="U30"/>
  <c r="U21" s="1"/>
  <c r="U128"/>
  <c r="U130"/>
  <c r="U141"/>
  <c r="AB198"/>
  <c r="AE198" i="7" s="1"/>
  <c r="AF198" s="1"/>
  <c r="Y198" i="6"/>
  <c r="W198"/>
  <c r="Z198" s="1"/>
  <c r="Y204"/>
  <c r="Y236"/>
  <c r="U39"/>
  <c r="U44"/>
  <c r="U61"/>
  <c r="U81"/>
  <c r="U104"/>
  <c r="AC148"/>
  <c r="U156"/>
  <c r="AC161"/>
  <c r="AC204"/>
  <c r="U262"/>
  <c r="AB262" s="1"/>
  <c r="AC262"/>
  <c r="Z288"/>
  <c r="U48"/>
  <c r="U63"/>
  <c r="AC83"/>
  <c r="Y111"/>
  <c r="W111"/>
  <c r="AC150"/>
  <c r="U152"/>
  <c r="W194"/>
  <c r="Z194" s="1"/>
  <c r="U196"/>
  <c r="S202"/>
  <c r="U234"/>
  <c r="U283"/>
  <c r="U67"/>
  <c r="AB65"/>
  <c r="AE65" i="7" s="1"/>
  <c r="AF65" s="1"/>
  <c r="Y65" i="6"/>
  <c r="W65"/>
  <c r="U75"/>
  <c r="AC111"/>
  <c r="U109"/>
  <c r="AC165"/>
  <c r="W192"/>
  <c r="AC194"/>
  <c r="U41"/>
  <c r="U36" s="1"/>
  <c r="Y71"/>
  <c r="W71"/>
  <c r="U73"/>
  <c r="U96"/>
  <c r="S93"/>
  <c r="S147"/>
  <c r="U149"/>
  <c r="U31"/>
  <c r="S36"/>
  <c r="S20" s="1"/>
  <c r="S19" s="1"/>
  <c r="S17" s="1"/>
  <c r="AB71"/>
  <c r="U103"/>
  <c r="Y127"/>
  <c r="W127"/>
  <c r="W131"/>
  <c r="AB160"/>
  <c r="AE160" i="7" s="1"/>
  <c r="AF160" s="1"/>
  <c r="Y160" i="6"/>
  <c r="W160"/>
  <c r="U170"/>
  <c r="Y187"/>
  <c r="AC29"/>
  <c r="AC45"/>
  <c r="U84"/>
  <c r="S122"/>
  <c r="AB176"/>
  <c r="S208"/>
  <c r="S230"/>
  <c r="S229" s="1"/>
  <c r="AC263"/>
  <c r="Y277"/>
  <c r="W277"/>
  <c r="AB277"/>
  <c r="U164"/>
  <c r="Y301"/>
  <c r="W68"/>
  <c r="Z68" s="1"/>
  <c r="W83"/>
  <c r="Z83" s="1"/>
  <c r="Y217"/>
  <c r="W217"/>
  <c r="AB217"/>
  <c r="AE217" i="7" s="1"/>
  <c r="AF217" s="1"/>
  <c r="Z309" i="6"/>
  <c r="W40"/>
  <c r="Z40" s="1"/>
  <c r="U88"/>
  <c r="Y106"/>
  <c r="W106"/>
  <c r="Z106" s="1"/>
  <c r="U108"/>
  <c r="W148"/>
  <c r="W153"/>
  <c r="AC178"/>
  <c r="AC176" s="1"/>
  <c r="AC175" s="1"/>
  <c r="S190"/>
  <c r="U193"/>
  <c r="W253"/>
  <c r="Z253" s="1"/>
  <c r="Y80"/>
  <c r="W80"/>
  <c r="U97"/>
  <c r="Y148"/>
  <c r="U162"/>
  <c r="U191"/>
  <c r="Y213"/>
  <c r="W273"/>
  <c r="Z273" s="1"/>
  <c r="AC292"/>
  <c r="AB294"/>
  <c r="AC267"/>
  <c r="U267"/>
  <c r="U260"/>
  <c r="AB260" s="1"/>
  <c r="AB309"/>
  <c r="AE309" i="7" s="1"/>
  <c r="Y219" i="6"/>
  <c r="AC253"/>
  <c r="U265"/>
  <c r="AB265" s="1"/>
  <c r="S271"/>
  <c r="U272"/>
  <c r="Z154" l="1"/>
  <c r="AE262" i="7"/>
  <c r="AF262" s="1"/>
  <c r="AE262" i="5"/>
  <c r="AC110" i="6"/>
  <c r="AE110" i="7"/>
  <c r="AF110" s="1"/>
  <c r="Z65" i="6"/>
  <c r="Z159"/>
  <c r="Z252"/>
  <c r="Z70"/>
  <c r="S16" i="7"/>
  <c r="AB125"/>
  <c r="Z153" i="6"/>
  <c r="Z131"/>
  <c r="Z206"/>
  <c r="AE70" i="7"/>
  <c r="AE43"/>
  <c r="AF43" s="1"/>
  <c r="AE72"/>
  <c r="Z205"/>
  <c r="Z161"/>
  <c r="Z233"/>
  <c r="AE64"/>
  <c r="AE193"/>
  <c r="AF193" s="1"/>
  <c r="Z197"/>
  <c r="Z252"/>
  <c r="AE232"/>
  <c r="AF232" s="1"/>
  <c r="Z150" i="6"/>
  <c r="AE37" i="7"/>
  <c r="AF37" s="1"/>
  <c r="Z235" i="6"/>
  <c r="AE260" i="7"/>
  <c r="AF260" s="1"/>
  <c r="AE260" i="5"/>
  <c r="AE27" i="7"/>
  <c r="AF27" s="1"/>
  <c r="AE27" i="5"/>
  <c r="AE265" i="7"/>
  <c r="AF265" s="1"/>
  <c r="AE265" i="5"/>
  <c r="AE294" i="7"/>
  <c r="AF294" s="1"/>
  <c r="AE294" i="5"/>
  <c r="AE222" i="7"/>
  <c r="AE222" i="5"/>
  <c r="AB335" i="6"/>
  <c r="AE344" i="7"/>
  <c r="AF344" s="1"/>
  <c r="AE344" i="5"/>
  <c r="AB154" i="6"/>
  <c r="AC154" s="1"/>
  <c r="Y154"/>
  <c r="AE288" i="7"/>
  <c r="AF288" s="1"/>
  <c r="AE288" i="5"/>
  <c r="AC223" i="6"/>
  <c r="AE223" i="7"/>
  <c r="AF223" s="1"/>
  <c r="AE223" i="5"/>
  <c r="AC151" i="6"/>
  <c r="AE151" i="7"/>
  <c r="AF151" s="1"/>
  <c r="U147" i="6"/>
  <c r="Z80"/>
  <c r="Z110"/>
  <c r="Z86"/>
  <c r="Z129"/>
  <c r="S270"/>
  <c r="S228" s="1"/>
  <c r="Z127"/>
  <c r="Z71"/>
  <c r="Z111"/>
  <c r="Z195"/>
  <c r="AE195" i="7"/>
  <c r="AD125"/>
  <c r="AC36"/>
  <c r="AC20" s="1"/>
  <c r="AC19" s="1"/>
  <c r="AC17" s="1"/>
  <c r="AE148"/>
  <c r="Y147"/>
  <c r="Y215"/>
  <c r="AF235"/>
  <c r="AC235"/>
  <c r="AC193"/>
  <c r="Y271"/>
  <c r="Y60"/>
  <c r="AB19"/>
  <c r="AC156"/>
  <c r="AC237"/>
  <c r="AB190"/>
  <c r="AC191"/>
  <c r="AB335"/>
  <c r="AF64"/>
  <c r="AC64"/>
  <c r="AB60"/>
  <c r="AC61"/>
  <c r="AB230"/>
  <c r="AC231"/>
  <c r="AB147"/>
  <c r="AF148"/>
  <c r="AC148"/>
  <c r="AF72"/>
  <c r="AC72"/>
  <c r="AF161"/>
  <c r="AC161"/>
  <c r="AF106"/>
  <c r="AC106"/>
  <c r="AC102" s="1"/>
  <c r="W190"/>
  <c r="Z191"/>
  <c r="AF195"/>
  <c r="AC195"/>
  <c r="AB202"/>
  <c r="AC203"/>
  <c r="Z45"/>
  <c r="Z36" s="1"/>
  <c r="Z20" s="1"/>
  <c r="Z19" s="1"/>
  <c r="Z17" s="1"/>
  <c r="AE45"/>
  <c r="AF45" s="1"/>
  <c r="AC136"/>
  <c r="AC152"/>
  <c r="AF197"/>
  <c r="AC197"/>
  <c r="AF252"/>
  <c r="AC252"/>
  <c r="AE178"/>
  <c r="AF178" s="1"/>
  <c r="Y176"/>
  <c r="AF68"/>
  <c r="AC68"/>
  <c r="Z93"/>
  <c r="Z237"/>
  <c r="Z132"/>
  <c r="Z159"/>
  <c r="Z193"/>
  <c r="AE292"/>
  <c r="AF292" s="1"/>
  <c r="AF132"/>
  <c r="AC132"/>
  <c r="AE136"/>
  <c r="AF136" s="1"/>
  <c r="Z136"/>
  <c r="AF159"/>
  <c r="AC159"/>
  <c r="AC130"/>
  <c r="AF62"/>
  <c r="AC62"/>
  <c r="Z231"/>
  <c r="W230"/>
  <c r="W229" s="1"/>
  <c r="AF222"/>
  <c r="AC222"/>
  <c r="AC221" s="1"/>
  <c r="AC220" s="1"/>
  <c r="AC219" s="1"/>
  <c r="AB221"/>
  <c r="W147"/>
  <c r="W101" s="1"/>
  <c r="Z148"/>
  <c r="Z292"/>
  <c r="W202"/>
  <c r="W201" s="1"/>
  <c r="W200" s="1"/>
  <c r="Z203"/>
  <c r="Z202" s="1"/>
  <c r="Z201" s="1"/>
  <c r="Z200" s="1"/>
  <c r="AF309"/>
  <c r="AB301"/>
  <c r="AF301" s="1"/>
  <c r="AB281"/>
  <c r="AC154"/>
  <c r="AB176"/>
  <c r="AC178"/>
  <c r="AC176" s="1"/>
  <c r="AC175" s="1"/>
  <c r="AB271"/>
  <c r="AC272"/>
  <c r="AC271" s="1"/>
  <c r="AC270" s="1"/>
  <c r="Z72"/>
  <c r="Z106"/>
  <c r="Z102" s="1"/>
  <c r="AB102"/>
  <c r="Y102"/>
  <c r="Z68"/>
  <c r="AF70"/>
  <c r="AC70"/>
  <c r="Y202"/>
  <c r="AE203"/>
  <c r="AF203" s="1"/>
  <c r="Z178"/>
  <c r="Z176" s="1"/>
  <c r="W176"/>
  <c r="W175" s="1"/>
  <c r="AC66"/>
  <c r="W60"/>
  <c r="W54" s="1"/>
  <c r="Z61"/>
  <c r="Y230"/>
  <c r="AE231"/>
  <c r="AF231" s="1"/>
  <c r="W221"/>
  <c r="W220" s="1"/>
  <c r="W219" s="1"/>
  <c r="Z222"/>
  <c r="Z221" s="1"/>
  <c r="Z220" s="1"/>
  <c r="Z219" s="1"/>
  <c r="AF205"/>
  <c r="AC205"/>
  <c r="AC292"/>
  <c r="AC233"/>
  <c r="Y190"/>
  <c r="AC45"/>
  <c r="Z272"/>
  <c r="Z271" s="1"/>
  <c r="Z270" s="1"/>
  <c r="W271"/>
  <c r="W270" s="1"/>
  <c r="Z62"/>
  <c r="Q296"/>
  <c r="S296" s="1"/>
  <c r="U101"/>
  <c r="U53" s="1"/>
  <c r="U16" s="1"/>
  <c r="Y20"/>
  <c r="Z152"/>
  <c r="Z125"/>
  <c r="U175"/>
  <c r="AB221" i="6"/>
  <c r="AE221" i="7" s="1"/>
  <c r="AC222" i="6"/>
  <c r="AC198"/>
  <c r="Z148"/>
  <c r="AB156"/>
  <c r="AE156" i="7" s="1"/>
  <c r="AF156" s="1"/>
  <c r="W156" i="6"/>
  <c r="Y156"/>
  <c r="S175"/>
  <c r="AB38"/>
  <c r="AE38" i="7" s="1"/>
  <c r="AF38" s="1"/>
  <c r="Y38" i="6"/>
  <c r="W38"/>
  <c r="Y202"/>
  <c r="AB67"/>
  <c r="AE67" i="7" s="1"/>
  <c r="AF67" s="1"/>
  <c r="Y67" i="6"/>
  <c r="W67"/>
  <c r="U20"/>
  <c r="U19" s="1"/>
  <c r="U17" s="1"/>
  <c r="AB97"/>
  <c r="AE97" i="7" s="1"/>
  <c r="AF97" s="1"/>
  <c r="Y97" i="6"/>
  <c r="W97"/>
  <c r="AB81"/>
  <c r="AE81" i="7" s="1"/>
  <c r="AF81" s="1"/>
  <c r="Y81" i="6"/>
  <c r="W81"/>
  <c r="Z81" s="1"/>
  <c r="AC69"/>
  <c r="Z78"/>
  <c r="Z155"/>
  <c r="Z82"/>
  <c r="AC64"/>
  <c r="Z217"/>
  <c r="W216"/>
  <c r="W215" s="1"/>
  <c r="AB196"/>
  <c r="AE196" i="7" s="1"/>
  <c r="AF196" s="1"/>
  <c r="Y196" i="6"/>
  <c r="W196"/>
  <c r="Z196" s="1"/>
  <c r="AB158"/>
  <c r="AE158" i="7" s="1"/>
  <c r="AF158" s="1"/>
  <c r="Y158" i="6"/>
  <c r="W158"/>
  <c r="AB73"/>
  <c r="AE73" i="7" s="1"/>
  <c r="AF73" s="1"/>
  <c r="Y73" i="6"/>
  <c r="AB237"/>
  <c r="AE237" i="7" s="1"/>
  <c r="AF237" s="1"/>
  <c r="W237" i="6"/>
  <c r="Y237"/>
  <c r="AB209"/>
  <c r="AE209" i="7" s="1"/>
  <c r="AF209" s="1"/>
  <c r="Y209" i="6"/>
  <c r="W209"/>
  <c r="U208"/>
  <c r="AB287"/>
  <c r="AC288"/>
  <c r="AC287" s="1"/>
  <c r="AC82"/>
  <c r="Z213"/>
  <c r="AB41"/>
  <c r="AE41" i="7" s="1"/>
  <c r="AF41" s="1"/>
  <c r="Y41" i="6"/>
  <c r="W41"/>
  <c r="Z187"/>
  <c r="Z176"/>
  <c r="Z45"/>
  <c r="AB202"/>
  <c r="AC203"/>
  <c r="AC202" s="1"/>
  <c r="Z105"/>
  <c r="U282"/>
  <c r="U281" s="1"/>
  <c r="AB283"/>
  <c r="W283"/>
  <c r="AC78"/>
  <c r="Y130"/>
  <c r="W130"/>
  <c r="AB130"/>
  <c r="AE130" i="7" s="1"/>
  <c r="AF130" s="1"/>
  <c r="AB85" i="6"/>
  <c r="AE85" i="7" s="1"/>
  <c r="AF85" s="1"/>
  <c r="Y85" i="6"/>
  <c r="W85"/>
  <c r="Z46"/>
  <c r="AB152"/>
  <c r="AE152" i="7" s="1"/>
  <c r="AF152" s="1"/>
  <c r="Y152" i="6"/>
  <c r="W152"/>
  <c r="AB42"/>
  <c r="AE42" i="7" s="1"/>
  <c r="AF42" s="1"/>
  <c r="Y42" i="6"/>
  <c r="AC129"/>
  <c r="Y103"/>
  <c r="W103"/>
  <c r="U102"/>
  <c r="AB103"/>
  <c r="AE103" i="7" s="1"/>
  <c r="AF103" s="1"/>
  <c r="S101" i="6"/>
  <c r="S53" s="1"/>
  <c r="AB77"/>
  <c r="AE77" i="7" s="1"/>
  <c r="AF77" s="1"/>
  <c r="Y77" i="6"/>
  <c r="W77"/>
  <c r="AB79"/>
  <c r="AE79" i="7" s="1"/>
  <c r="AF79" s="1"/>
  <c r="Y79" i="6"/>
  <c r="W79"/>
  <c r="Z203"/>
  <c r="W202"/>
  <c r="AB63"/>
  <c r="AE63" i="7" s="1"/>
  <c r="AF63" s="1"/>
  <c r="Y63" i="6"/>
  <c r="W63"/>
  <c r="Z63" s="1"/>
  <c r="U230"/>
  <c r="U229" s="1"/>
  <c r="Y149"/>
  <c r="W149"/>
  <c r="AB149"/>
  <c r="AE149" i="7" s="1"/>
  <c r="AF149" s="1"/>
  <c r="AC277" i="6"/>
  <c r="AC276" s="1"/>
  <c r="AB276"/>
  <c r="AE276" i="7" s="1"/>
  <c r="AF276" s="1"/>
  <c r="AB44" i="6"/>
  <c r="AE44" i="7" s="1"/>
  <c r="AF44" s="1"/>
  <c r="Y44" i="6"/>
  <c r="Y128"/>
  <c r="W128"/>
  <c r="Z128" s="1"/>
  <c r="AB128"/>
  <c r="AE128" i="7" s="1"/>
  <c r="AF128" s="1"/>
  <c r="Z136" i="6"/>
  <c r="AC86"/>
  <c r="Y272"/>
  <c r="U271"/>
  <c r="U270" s="1"/>
  <c r="AB272"/>
  <c r="AE272" i="7" s="1"/>
  <c r="AF272" s="1"/>
  <c r="W272" i="6"/>
  <c r="AB193"/>
  <c r="Y193"/>
  <c r="W193"/>
  <c r="Z193" s="1"/>
  <c r="AC265"/>
  <c r="AC195"/>
  <c r="Z204"/>
  <c r="Z222"/>
  <c r="W221"/>
  <c r="W220" s="1"/>
  <c r="W219" s="1"/>
  <c r="AB191"/>
  <c r="AE191" i="7" s="1"/>
  <c r="AF191" s="1"/>
  <c r="U190" i="6"/>
  <c r="U175" s="1"/>
  <c r="Y191"/>
  <c r="W191"/>
  <c r="U201"/>
  <c r="U200" s="1"/>
  <c r="AC65"/>
  <c r="AB162"/>
  <c r="AE162" i="7" s="1"/>
  <c r="AF162" s="1"/>
  <c r="W162" i="6"/>
  <c r="Y162"/>
  <c r="Z192"/>
  <c r="AC27"/>
  <c r="AB84"/>
  <c r="AE84" i="7" s="1"/>
  <c r="AF84" s="1"/>
  <c r="W84" i="6"/>
  <c r="Y84"/>
  <c r="AB301"/>
  <c r="AE301" i="7" s="1"/>
  <c r="AC71" i="6"/>
  <c r="AC72"/>
  <c r="AB31"/>
  <c r="AE31" i="7" s="1"/>
  <c r="AF31" s="1"/>
  <c r="W31" i="6"/>
  <c r="W164"/>
  <c r="AB164"/>
  <c r="AE164" i="7" s="1"/>
  <c r="AF164" s="1"/>
  <c r="Y164" i="6"/>
  <c r="AB234"/>
  <c r="AE234" i="7" s="1"/>
  <c r="AF234" s="1"/>
  <c r="Y234" i="6"/>
  <c r="W234"/>
  <c r="Z234" s="1"/>
  <c r="AC260"/>
  <c r="Z301"/>
  <c r="AB39"/>
  <c r="AE39" i="7" s="1"/>
  <c r="AF39" s="1"/>
  <c r="Y39" i="6"/>
  <c r="W39"/>
  <c r="AB233"/>
  <c r="AE233" i="7" s="1"/>
  <c r="AF233" s="1"/>
  <c r="Y233" i="6"/>
  <c r="W233"/>
  <c r="Z233" s="1"/>
  <c r="Y279"/>
  <c r="Z292"/>
  <c r="Z37"/>
  <c r="W96"/>
  <c r="U93"/>
  <c r="Y96"/>
  <c r="AB96"/>
  <c r="AE96" i="7" s="1"/>
  <c r="AF96" s="1"/>
  <c r="Y216" i="6"/>
  <c r="AC132"/>
  <c r="AC160"/>
  <c r="AB104"/>
  <c r="AE104" i="7" s="1"/>
  <c r="AF104" s="1"/>
  <c r="Y104" i="6"/>
  <c r="W104"/>
  <c r="AB61"/>
  <c r="AE61" i="7" s="1"/>
  <c r="AF61" s="1"/>
  <c r="U60" i="6"/>
  <c r="U54" s="1"/>
  <c r="Y61"/>
  <c r="W61"/>
  <c r="Y66"/>
  <c r="W66"/>
  <c r="AB66"/>
  <c r="AE66" i="7" s="1"/>
  <c r="AF66" s="1"/>
  <c r="AC252" i="6"/>
  <c r="Y126"/>
  <c r="AB126"/>
  <c r="AE126" i="7" s="1"/>
  <c r="AF126" s="1"/>
  <c r="W126" i="6"/>
  <c r="U125"/>
  <c r="AC105"/>
  <c r="AC155"/>
  <c r="Z287"/>
  <c r="AC134"/>
  <c r="Z277"/>
  <c r="W276"/>
  <c r="Q295"/>
  <c r="S295" s="1"/>
  <c r="AC217"/>
  <c r="AC216" s="1"/>
  <c r="AC215" s="1"/>
  <c r="AB216"/>
  <c r="AE216" i="7" s="1"/>
  <c r="AF216" s="1"/>
  <c r="Y276" i="6"/>
  <c r="Z160"/>
  <c r="S201"/>
  <c r="S200" s="1"/>
  <c r="AC236"/>
  <c r="Z72"/>
  <c r="P16"/>
  <c r="P330" s="1"/>
  <c r="P374" s="1"/>
  <c r="Z232"/>
  <c r="AE287" i="7" l="1"/>
  <c r="AF287" s="1"/>
  <c r="AE287" i="5"/>
  <c r="Z66" i="6"/>
  <c r="Z149"/>
  <c r="Z79"/>
  <c r="U101"/>
  <c r="AC221"/>
  <c r="AC220" s="1"/>
  <c r="AC219" s="1"/>
  <c r="Z147" i="7"/>
  <c r="Z101" s="1"/>
  <c r="AE283"/>
  <c r="AF283" s="1"/>
  <c r="AE283" i="5"/>
  <c r="AE335" i="7"/>
  <c r="AE335" i="5"/>
  <c r="AC230" i="7"/>
  <c r="AC229" s="1"/>
  <c r="AC228" s="1"/>
  <c r="Z104" i="6"/>
  <c r="Z39"/>
  <c r="AB21"/>
  <c r="AE21" i="7" s="1"/>
  <c r="AF21" s="1"/>
  <c r="AB36" i="6"/>
  <c r="AE36" i="7" s="1"/>
  <c r="AF36" s="1"/>
  <c r="S16" i="6"/>
  <c r="Z152"/>
  <c r="Z85"/>
  <c r="Z130"/>
  <c r="Z41"/>
  <c r="Z158"/>
  <c r="Z97"/>
  <c r="Z67"/>
  <c r="Z38"/>
  <c r="Z230" i="7"/>
  <c r="Z229" s="1"/>
  <c r="Z228" s="1"/>
  <c r="AF335"/>
  <c r="AE154"/>
  <c r="AF154" s="1"/>
  <c r="W147" i="6"/>
  <c r="U296" i="7"/>
  <c r="AD147"/>
  <c r="Y54"/>
  <c r="Y270"/>
  <c r="W53"/>
  <c r="AC60"/>
  <c r="AC54" s="1"/>
  <c r="AB175"/>
  <c r="AE176"/>
  <c r="AF176" s="1"/>
  <c r="Y175"/>
  <c r="AD102"/>
  <c r="AB101"/>
  <c r="AF221"/>
  <c r="AB220"/>
  <c r="AB229"/>
  <c r="AC202"/>
  <c r="AC201" s="1"/>
  <c r="AC200" s="1"/>
  <c r="Z60"/>
  <c r="Z54" s="1"/>
  <c r="Y19"/>
  <c r="Y229"/>
  <c r="AE202"/>
  <c r="AF202" s="1"/>
  <c r="Y201"/>
  <c r="Y101"/>
  <c r="AB270"/>
  <c r="AB201"/>
  <c r="AD60"/>
  <c r="AB54"/>
  <c r="AB17"/>
  <c r="W228"/>
  <c r="AC125"/>
  <c r="Z190"/>
  <c r="Z175" s="1"/>
  <c r="AC147"/>
  <c r="W36" i="6"/>
  <c r="Z84"/>
  <c r="AC84"/>
  <c r="AC234"/>
  <c r="AB190"/>
  <c r="AE190" i="7" s="1"/>
  <c r="AF190" s="1"/>
  <c r="AC191" i="6"/>
  <c r="AC85"/>
  <c r="W60"/>
  <c r="Z61"/>
  <c r="Z221"/>
  <c r="Y147"/>
  <c r="AB60"/>
  <c r="AE60" i="7" s="1"/>
  <c r="AF60" s="1"/>
  <c r="AC61" i="6"/>
  <c r="AC233"/>
  <c r="Z162"/>
  <c r="W282"/>
  <c r="W281" s="1"/>
  <c r="Z283"/>
  <c r="Y60"/>
  <c r="AC193"/>
  <c r="U53"/>
  <c r="AC44"/>
  <c r="AB220"/>
  <c r="AE220" i="7" s="1"/>
  <c r="Z31" i="6"/>
  <c r="W21"/>
  <c r="W20" s="1"/>
  <c r="W19" s="1"/>
  <c r="W17" s="1"/>
  <c r="AC272"/>
  <c r="AC271" s="1"/>
  <c r="AC270" s="1"/>
  <c r="AB271"/>
  <c r="AE271" i="7" s="1"/>
  <c r="AF271" s="1"/>
  <c r="Y215" i="6"/>
  <c r="Y271"/>
  <c r="Z202"/>
  <c r="AC81"/>
  <c r="AC96"/>
  <c r="AC93" s="1"/>
  <c r="AB93"/>
  <c r="AE93" i="7" s="1"/>
  <c r="AF93" s="1"/>
  <c r="W125" i="6"/>
  <c r="Z126"/>
  <c r="Y93"/>
  <c r="AC39"/>
  <c r="AC162"/>
  <c r="AC149"/>
  <c r="AB147"/>
  <c r="AE147" i="7" s="1"/>
  <c r="AF147" s="1"/>
  <c r="AB282" i="6"/>
  <c r="AE282" i="7" s="1"/>
  <c r="AF282" s="1"/>
  <c r="AC283" i="6"/>
  <c r="AC282" s="1"/>
  <c r="AC281" s="1"/>
  <c r="AC196"/>
  <c r="Y36"/>
  <c r="AC66"/>
  <c r="Y190"/>
  <c r="AB102"/>
  <c r="AE102" i="7" s="1"/>
  <c r="AF102" s="1"/>
  <c r="AC103" i="6"/>
  <c r="AC102" s="1"/>
  <c r="AC237"/>
  <c r="AC128"/>
  <c r="AC130"/>
  <c r="AC164"/>
  <c r="AC63"/>
  <c r="AC158"/>
  <c r="AC104"/>
  <c r="AB230"/>
  <c r="AE230" i="7" s="1"/>
  <c r="AF230" s="1"/>
  <c r="AC79" i="6"/>
  <c r="AC152"/>
  <c r="W208"/>
  <c r="W201" s="1"/>
  <c r="W200" s="1"/>
  <c r="Z209"/>
  <c r="Z156"/>
  <c r="AC77"/>
  <c r="Z191"/>
  <c r="W190"/>
  <c r="W175" s="1"/>
  <c r="Z237"/>
  <c r="Z230" s="1"/>
  <c r="AC67"/>
  <c r="W102"/>
  <c r="W101" s="1"/>
  <c r="Z103"/>
  <c r="Y230"/>
  <c r="Z44"/>
  <c r="AC73"/>
  <c r="Z272"/>
  <c r="W271"/>
  <c r="W270" s="1"/>
  <c r="Z42"/>
  <c r="AC42"/>
  <c r="AB215"/>
  <c r="AE215" i="7" s="1"/>
  <c r="AF215" s="1"/>
  <c r="U295" i="6"/>
  <c r="AB125"/>
  <c r="AE125" i="7" s="1"/>
  <c r="AF125" s="1"/>
  <c r="AC126" i="6"/>
  <c r="AC125" s="1"/>
  <c r="W230"/>
  <c r="W229" s="1"/>
  <c r="W228" s="1"/>
  <c r="Y125"/>
  <c r="W93"/>
  <c r="Z96"/>
  <c r="Z77"/>
  <c r="Y208"/>
  <c r="Z216"/>
  <c r="AC97"/>
  <c r="AC156"/>
  <c r="AC41"/>
  <c r="Y102"/>
  <c r="Z164"/>
  <c r="AC38"/>
  <c r="AC31"/>
  <c r="AC21" s="1"/>
  <c r="Z276"/>
  <c r="U228"/>
  <c r="AB208"/>
  <c r="AE208" i="7" s="1"/>
  <c r="AF208" s="1"/>
  <c r="AC209" i="6"/>
  <c r="AC208" s="1"/>
  <c r="AC201" s="1"/>
  <c r="AC200" s="1"/>
  <c r="U16"/>
  <c r="AE175" i="7" l="1"/>
  <c r="AF175" s="1"/>
  <c r="AC60" i="6"/>
  <c r="AC54" s="1"/>
  <c r="AB20"/>
  <c r="AE20" i="7" s="1"/>
  <c r="AF20" s="1"/>
  <c r="AC101"/>
  <c r="AC53" s="1"/>
  <c r="AC16" s="1"/>
  <c r="AB228"/>
  <c r="AD175"/>
  <c r="AB200"/>
  <c r="AE229"/>
  <c r="AF229" s="1"/>
  <c r="Y228"/>
  <c r="AD101"/>
  <c r="AB219"/>
  <c r="AF220"/>
  <c r="AB296"/>
  <c r="Z53"/>
  <c r="Z16" s="1"/>
  <c r="AB53"/>
  <c r="AD54"/>
  <c r="Y200"/>
  <c r="Y17"/>
  <c r="Y53"/>
  <c r="W16"/>
  <c r="Z93" i="6"/>
  <c r="AB281"/>
  <c r="AE281" i="7" s="1"/>
  <c r="AF281" s="1"/>
  <c r="AD282" i="6"/>
  <c r="AD147"/>
  <c r="Z271"/>
  <c r="AB219"/>
  <c r="AE219" i="7" s="1"/>
  <c r="AB19" i="6"/>
  <c r="AE19" i="7" s="1"/>
  <c r="AF19" s="1"/>
  <c r="Z102" i="6"/>
  <c r="Y54"/>
  <c r="AB101"/>
  <c r="AE101" i="7" s="1"/>
  <c r="AF101" s="1"/>
  <c r="AD102" i="6"/>
  <c r="Y175"/>
  <c r="Z220"/>
  <c r="AD125"/>
  <c r="Z60"/>
  <c r="Z282"/>
  <c r="W54"/>
  <c r="W53" s="1"/>
  <c r="W16" s="1"/>
  <c r="AC230"/>
  <c r="AC229" s="1"/>
  <c r="AC228" s="1"/>
  <c r="Y229"/>
  <c r="Y101"/>
  <c r="AB270"/>
  <c r="AE270" i="7" s="1"/>
  <c r="AF270" s="1"/>
  <c r="Z147" i="6"/>
  <c r="AC147"/>
  <c r="AC101" s="1"/>
  <c r="AC53" s="1"/>
  <c r="Z21"/>
  <c r="AB229"/>
  <c r="Y20"/>
  <c r="Z201"/>
  <c r="Z208"/>
  <c r="AD60"/>
  <c r="AB54"/>
  <c r="AE54" i="7" s="1"/>
  <c r="AF54" s="1"/>
  <c r="Z36" i="6"/>
  <c r="AB175"/>
  <c r="Z125"/>
  <c r="Y201"/>
  <c r="Z229"/>
  <c r="Z190"/>
  <c r="AC36"/>
  <c r="AC20" s="1"/>
  <c r="AC19" s="1"/>
  <c r="AC17" s="1"/>
  <c r="AB201"/>
  <c r="AE201" i="7" s="1"/>
  <c r="AF201" s="1"/>
  <c r="Y270" i="6"/>
  <c r="Z215"/>
  <c r="AB295"/>
  <c r="AC16" l="1"/>
  <c r="AE53" i="7"/>
  <c r="AE295"/>
  <c r="AF295" s="1"/>
  <c r="AE295" i="5"/>
  <c r="AB16" i="7"/>
  <c r="AE228"/>
  <c r="AF228" s="1"/>
  <c r="AF219"/>
  <c r="AD219"/>
  <c r="AD200"/>
  <c r="AD228"/>
  <c r="AE17"/>
  <c r="AF17" s="1"/>
  <c r="Y16"/>
  <c r="Q297"/>
  <c r="S297" s="1"/>
  <c r="AF53"/>
  <c r="AD53"/>
  <c r="Z270" i="6"/>
  <c r="Q296"/>
  <c r="S296" s="1"/>
  <c r="AD175"/>
  <c r="AB53"/>
  <c r="AD54"/>
  <c r="AB228"/>
  <c r="AB200"/>
  <c r="AE200" i="7" s="1"/>
  <c r="AF200" s="1"/>
  <c r="Z54" i="6"/>
  <c r="Z20"/>
  <c r="Z101"/>
  <c r="Y19"/>
  <c r="Z281"/>
  <c r="Z200"/>
  <c r="AD101"/>
  <c r="Y228"/>
  <c r="Z175"/>
  <c r="Z228"/>
  <c r="Z219"/>
  <c r="AD219"/>
  <c r="Y53"/>
  <c r="AB17"/>
  <c r="Y200"/>
  <c r="U297" i="7" l="1"/>
  <c r="S291"/>
  <c r="S290" s="1"/>
  <c r="S280" s="1"/>
  <c r="S279" s="1"/>
  <c r="S330" s="1"/>
  <c r="S374" s="1"/>
  <c r="AD53" i="6"/>
  <c r="AD200"/>
  <c r="U296"/>
  <c r="Z53"/>
  <c r="Z19"/>
  <c r="AD228"/>
  <c r="Y17"/>
  <c r="AB16"/>
  <c r="AE16" i="7" s="1"/>
  <c r="AF16" s="1"/>
  <c r="W297" l="1"/>
  <c r="AB297"/>
  <c r="U291"/>
  <c r="U290" s="1"/>
  <c r="U280" s="1"/>
  <c r="U279" s="1"/>
  <c r="U330" s="1"/>
  <c r="U374" s="1"/>
  <c r="AB296" i="6"/>
  <c r="Y16"/>
  <c r="Z17"/>
  <c r="AE296" i="7" l="1"/>
  <c r="AF296" s="1"/>
  <c r="AE296" i="5"/>
  <c r="Y291" i="7"/>
  <c r="AB291"/>
  <c r="AC297"/>
  <c r="AC291" s="1"/>
  <c r="AC290" s="1"/>
  <c r="AC280" s="1"/>
  <c r="AC279" s="1"/>
  <c r="AC330" s="1"/>
  <c r="AC374" s="1"/>
  <c r="Z297"/>
  <c r="Z291" s="1"/>
  <c r="Z290" s="1"/>
  <c r="Z280" s="1"/>
  <c r="Z279" s="1"/>
  <c r="Z330" s="1"/>
  <c r="Z374" s="1"/>
  <c r="W291"/>
  <c r="W290" s="1"/>
  <c r="W280" s="1"/>
  <c r="W279" s="1"/>
  <c r="W330" s="1"/>
  <c r="W374" s="1"/>
  <c r="Y330" i="6"/>
  <c r="Z16"/>
  <c r="Q297"/>
  <c r="S297" s="1"/>
  <c r="Y290" i="7" l="1"/>
  <c r="AB290"/>
  <c r="U297" i="6"/>
  <c r="S291"/>
  <c r="S290" s="1"/>
  <c r="S280" s="1"/>
  <c r="S279" s="1"/>
  <c r="S330" s="1"/>
  <c r="S374" s="1"/>
  <c r="Y374"/>
  <c r="Y280" i="7" l="1"/>
  <c r="AB280"/>
  <c r="AB297" i="6"/>
  <c r="AE297" i="7" s="1"/>
  <c r="AF297" s="1"/>
  <c r="W297" i="6"/>
  <c r="U291"/>
  <c r="U290" s="1"/>
  <c r="U280" s="1"/>
  <c r="U279" s="1"/>
  <c r="U330" s="1"/>
  <c r="U374" s="1"/>
  <c r="Y279" i="7" l="1"/>
  <c r="AB279"/>
  <c r="Z297" i="6"/>
  <c r="W291"/>
  <c r="W290" s="1"/>
  <c r="W280" s="1"/>
  <c r="W279" s="1"/>
  <c r="W330" s="1"/>
  <c r="W374" s="1"/>
  <c r="AB291"/>
  <c r="AE291" i="7" s="1"/>
  <c r="AF291" s="1"/>
  <c r="AC297" i="6"/>
  <c r="AC291" s="1"/>
  <c r="AC290" s="1"/>
  <c r="AC280" s="1"/>
  <c r="AC279" s="1"/>
  <c r="AC330" s="1"/>
  <c r="AC374" s="1"/>
  <c r="Y330" i="7" l="1"/>
  <c r="AD279"/>
  <c r="AB330"/>
  <c r="AB374" s="1"/>
  <c r="AB290" i="6"/>
  <c r="AE290" i="7" s="1"/>
  <c r="AF290" s="1"/>
  <c r="Z291" i="6"/>
  <c r="Y374" i="7" l="1"/>
  <c r="Z290" i="6"/>
  <c r="AB280"/>
  <c r="AE280" i="7" s="1"/>
  <c r="AF280" s="1"/>
  <c r="AB279" i="6" l="1"/>
  <c r="AE279" i="7" s="1"/>
  <c r="AF279" s="1"/>
  <c r="Z280" i="6"/>
  <c r="Z279" l="1"/>
  <c r="AD279"/>
  <c r="AB330"/>
  <c r="AE330" i="7" s="1"/>
  <c r="AF330" s="1"/>
  <c r="Z330" i="6" l="1"/>
  <c r="AB374"/>
  <c r="Z374" l="1"/>
  <c r="X297" i="5" l="1"/>
  <c r="X292"/>
  <c r="X31"/>
  <c r="AA31" s="1"/>
  <c r="F371"/>
  <c r="F370"/>
  <c r="F369"/>
  <c r="F368"/>
  <c r="F367"/>
  <c r="F366"/>
  <c r="F365"/>
  <c r="F364"/>
  <c r="F363"/>
  <c r="F362"/>
  <c r="F361"/>
  <c r="F360"/>
  <c r="F359"/>
  <c r="F358"/>
  <c r="F357"/>
  <c r="F356"/>
  <c r="F355"/>
  <c r="F354"/>
  <c r="F353"/>
  <c r="F352"/>
  <c r="F351"/>
  <c r="F350"/>
  <c r="F349"/>
  <c r="F348"/>
  <c r="F347"/>
  <c r="AB346"/>
  <c r="AF346" s="1"/>
  <c r="P346"/>
  <c r="P345" s="1"/>
  <c r="P344" s="1"/>
  <c r="P335" s="1"/>
  <c r="O346"/>
  <c r="O345" s="1"/>
  <c r="O344" s="1"/>
  <c r="O335" s="1"/>
  <c r="AC335"/>
  <c r="AA330"/>
  <c r="AA374" s="1"/>
  <c r="X330"/>
  <c r="X374" s="1"/>
  <c r="V330"/>
  <c r="V374" s="1"/>
  <c r="T330"/>
  <c r="T374" s="1"/>
  <c r="R330"/>
  <c r="R374" s="1"/>
  <c r="Q330"/>
  <c r="Q374" s="1"/>
  <c r="AC311"/>
  <c r="AC310" s="1"/>
  <c r="AC309" s="1"/>
  <c r="AC301" s="1"/>
  <c r="AB311"/>
  <c r="AB310" s="1"/>
  <c r="AB309" s="1"/>
  <c r="AB301" s="1"/>
  <c r="Z311"/>
  <c r="Z310" s="1"/>
  <c r="Z309" s="1"/>
  <c r="Y311"/>
  <c r="AE311" s="1"/>
  <c r="W311"/>
  <c r="W310" s="1"/>
  <c r="W309" s="1"/>
  <c r="W301" s="1"/>
  <c r="U311"/>
  <c r="U310" s="1"/>
  <c r="U309" s="1"/>
  <c r="U301" s="1"/>
  <c r="S311"/>
  <c r="S310" s="1"/>
  <c r="S309" s="1"/>
  <c r="S301" s="1"/>
  <c r="P311"/>
  <c r="P310" s="1"/>
  <c r="P309" s="1"/>
  <c r="P301" s="1"/>
  <c r="O311"/>
  <c r="O310" s="1"/>
  <c r="O309" s="1"/>
  <c r="O301" s="1"/>
  <c r="V297"/>
  <c r="AA295"/>
  <c r="Z295"/>
  <c r="Z285" s="1"/>
  <c r="AA294"/>
  <c r="Z294"/>
  <c r="S294"/>
  <c r="AA293"/>
  <c r="T294" s="1"/>
  <c r="Z293"/>
  <c r="S293"/>
  <c r="U293" s="1"/>
  <c r="F293"/>
  <c r="V292"/>
  <c r="S292"/>
  <c r="U292" s="1"/>
  <c r="F292"/>
  <c r="P291"/>
  <c r="P290" s="1"/>
  <c r="O291"/>
  <c r="O290" s="1"/>
  <c r="V288"/>
  <c r="AA288" s="1"/>
  <c r="AA287" s="1"/>
  <c r="S288"/>
  <c r="U288" s="1"/>
  <c r="F288"/>
  <c r="AD287"/>
  <c r="V287"/>
  <c r="T287"/>
  <c r="R287"/>
  <c r="Q287"/>
  <c r="P287"/>
  <c r="AC285"/>
  <c r="Y285"/>
  <c r="AE285" s="1"/>
  <c r="AF285" s="1"/>
  <c r="W285"/>
  <c r="V283"/>
  <c r="AA283" s="1"/>
  <c r="S283"/>
  <c r="U283" s="1"/>
  <c r="U282" s="1"/>
  <c r="F283"/>
  <c r="Y282"/>
  <c r="AE282" s="1"/>
  <c r="P282"/>
  <c r="O282"/>
  <c r="S277"/>
  <c r="U277" s="1"/>
  <c r="Y277" s="1"/>
  <c r="AE277" s="1"/>
  <c r="F277"/>
  <c r="P276"/>
  <c r="O276"/>
  <c r="S274"/>
  <c r="U274" s="1"/>
  <c r="F274"/>
  <c r="S273"/>
  <c r="U273" s="1"/>
  <c r="AB273" s="1"/>
  <c r="F273"/>
  <c r="S272"/>
  <c r="U272" s="1"/>
  <c r="W272" s="1"/>
  <c r="F272"/>
  <c r="P271"/>
  <c r="P270" s="1"/>
  <c r="O271"/>
  <c r="S268"/>
  <c r="AC268" s="1"/>
  <c r="F268"/>
  <c r="S267"/>
  <c r="AC267" s="1"/>
  <c r="F267"/>
  <c r="S266"/>
  <c r="AC266" s="1"/>
  <c r="F266"/>
  <c r="Z265"/>
  <c r="S265"/>
  <c r="U265" s="1"/>
  <c r="AB265" s="1"/>
  <c r="AF265" s="1"/>
  <c r="F265"/>
  <c r="Z264"/>
  <c r="S264"/>
  <c r="F264"/>
  <c r="Z263"/>
  <c r="S263"/>
  <c r="U263" s="1"/>
  <c r="AB263" s="1"/>
  <c r="AF263" s="1"/>
  <c r="F263"/>
  <c r="Z262"/>
  <c r="S262"/>
  <c r="F262"/>
  <c r="Z261"/>
  <c r="S261"/>
  <c r="U261" s="1"/>
  <c r="AB261" s="1"/>
  <c r="AF261" s="1"/>
  <c r="F261"/>
  <c r="Z260"/>
  <c r="S260"/>
  <c r="U260" s="1"/>
  <c r="AB260" s="1"/>
  <c r="AF260" s="1"/>
  <c r="F260"/>
  <c r="S259"/>
  <c r="AC259" s="1"/>
  <c r="F259"/>
  <c r="S258"/>
  <c r="AC258" s="1"/>
  <c r="F258"/>
  <c r="S257"/>
  <c r="AC257" s="1"/>
  <c r="F257"/>
  <c r="S256"/>
  <c r="AC256" s="1"/>
  <c r="F256"/>
  <c r="S255"/>
  <c r="F255"/>
  <c r="S254"/>
  <c r="AC254" s="1"/>
  <c r="F254"/>
  <c r="S253"/>
  <c r="U253" s="1"/>
  <c r="Y253" s="1"/>
  <c r="AE253" s="1"/>
  <c r="F253"/>
  <c r="S252"/>
  <c r="U252" s="1"/>
  <c r="Y252" s="1"/>
  <c r="AE252" s="1"/>
  <c r="F252"/>
  <c r="S251"/>
  <c r="AC251" s="1"/>
  <c r="F251"/>
  <c r="S250"/>
  <c r="AC250" s="1"/>
  <c r="F250"/>
  <c r="S249"/>
  <c r="AC249" s="1"/>
  <c r="F249"/>
  <c r="S248"/>
  <c r="AC248" s="1"/>
  <c r="F248"/>
  <c r="S247"/>
  <c r="AC247" s="1"/>
  <c r="F247"/>
  <c r="S246"/>
  <c r="AC246" s="1"/>
  <c r="F246"/>
  <c r="S245"/>
  <c r="AC245" s="1"/>
  <c r="F245"/>
  <c r="S244"/>
  <c r="AC244" s="1"/>
  <c r="F244"/>
  <c r="S243"/>
  <c r="AC243" s="1"/>
  <c r="F243"/>
  <c r="S242"/>
  <c r="AC242" s="1"/>
  <c r="F242"/>
  <c r="S241"/>
  <c r="AC241" s="1"/>
  <c r="F241"/>
  <c r="S240"/>
  <c r="AC240" s="1"/>
  <c r="F240"/>
  <c r="S239"/>
  <c r="AC239" s="1"/>
  <c r="F239"/>
  <c r="S238"/>
  <c r="AC238" s="1"/>
  <c r="F238"/>
  <c r="S237"/>
  <c r="U237" s="1"/>
  <c r="F237"/>
  <c r="S236"/>
  <c r="U236" s="1"/>
  <c r="F236"/>
  <c r="S235"/>
  <c r="F235"/>
  <c r="S234"/>
  <c r="U234" s="1"/>
  <c r="F234"/>
  <c r="S233"/>
  <c r="U233" s="1"/>
  <c r="Y233" s="1"/>
  <c r="AE233" s="1"/>
  <c r="F233"/>
  <c r="S232"/>
  <c r="U232" s="1"/>
  <c r="F232"/>
  <c r="S231"/>
  <c r="F231"/>
  <c r="P230"/>
  <c r="P229" s="1"/>
  <c r="O230"/>
  <c r="O229" s="1"/>
  <c r="V223"/>
  <c r="AA223" s="1"/>
  <c r="S223"/>
  <c r="F223"/>
  <c r="V222"/>
  <c r="S222"/>
  <c r="U222" s="1"/>
  <c r="F222"/>
  <c r="Y221"/>
  <c r="AE221" s="1"/>
  <c r="P221"/>
  <c r="P220" s="1"/>
  <c r="P219" s="1"/>
  <c r="O221"/>
  <c r="O220" s="1"/>
  <c r="O219" s="1"/>
  <c r="S217"/>
  <c r="U217" s="1"/>
  <c r="F217"/>
  <c r="P216"/>
  <c r="P215" s="1"/>
  <c r="O216"/>
  <c r="O215" s="1"/>
  <c r="V213"/>
  <c r="S213"/>
  <c r="U213" s="1"/>
  <c r="AB213" s="1"/>
  <c r="F213"/>
  <c r="S212"/>
  <c r="U212" s="1"/>
  <c r="AB212" s="1"/>
  <c r="F212"/>
  <c r="Z211"/>
  <c r="S211"/>
  <c r="U211" s="1"/>
  <c r="F211"/>
  <c r="S210"/>
  <c r="U210" s="1"/>
  <c r="AB210" s="1"/>
  <c r="F210"/>
  <c r="S209"/>
  <c r="U209" s="1"/>
  <c r="F209"/>
  <c r="P208"/>
  <c r="O208"/>
  <c r="S206"/>
  <c r="U206" s="1"/>
  <c r="Y206" s="1"/>
  <c r="AE206" s="1"/>
  <c r="F206"/>
  <c r="S205"/>
  <c r="U205" s="1"/>
  <c r="Y205" s="1"/>
  <c r="AE205" s="1"/>
  <c r="F205"/>
  <c r="S204"/>
  <c r="F204"/>
  <c r="S203"/>
  <c r="U203" s="1"/>
  <c r="F203"/>
  <c r="P202"/>
  <c r="O202"/>
  <c r="S198"/>
  <c r="F198"/>
  <c r="S197"/>
  <c r="U197" s="1"/>
  <c r="F197"/>
  <c r="S196"/>
  <c r="U196" s="1"/>
  <c r="Y196" s="1"/>
  <c r="AE196" s="1"/>
  <c r="F196"/>
  <c r="S195"/>
  <c r="U195" s="1"/>
  <c r="Y195" s="1"/>
  <c r="AE195" s="1"/>
  <c r="F195"/>
  <c r="S194"/>
  <c r="F194"/>
  <c r="S193"/>
  <c r="U193" s="1"/>
  <c r="AB193" s="1"/>
  <c r="F193"/>
  <c r="S192"/>
  <c r="U192" s="1"/>
  <c r="Y192" s="1"/>
  <c r="AE192" s="1"/>
  <c r="F192"/>
  <c r="S191"/>
  <c r="U191" s="1"/>
  <c r="Y191" s="1"/>
  <c r="AE191" s="1"/>
  <c r="F191"/>
  <c r="P190"/>
  <c r="O190"/>
  <c r="AB188"/>
  <c r="Y188"/>
  <c r="AE188" s="1"/>
  <c r="W188"/>
  <c r="S188"/>
  <c r="U187"/>
  <c r="P187"/>
  <c r="O187"/>
  <c r="AC185"/>
  <c r="AB185"/>
  <c r="Z185"/>
  <c r="Y185"/>
  <c r="AE185" s="1"/>
  <c r="W185"/>
  <c r="U185"/>
  <c r="S185"/>
  <c r="P185"/>
  <c r="O185"/>
  <c r="S181"/>
  <c r="U181" s="1"/>
  <c r="F181"/>
  <c r="S180"/>
  <c r="U180" s="1"/>
  <c r="F180"/>
  <c r="S179"/>
  <c r="U179" s="1"/>
  <c r="Y179" s="1"/>
  <c r="AE179" s="1"/>
  <c r="F179"/>
  <c r="S178"/>
  <c r="F178"/>
  <c r="S177"/>
  <c r="F177"/>
  <c r="P176"/>
  <c r="O176"/>
  <c r="S170"/>
  <c r="U170" s="1"/>
  <c r="F170"/>
  <c r="S169"/>
  <c r="U169" s="1"/>
  <c r="F169"/>
  <c r="S168"/>
  <c r="U168" s="1"/>
  <c r="F168"/>
  <c r="S167"/>
  <c r="U167" s="1"/>
  <c r="F167"/>
  <c r="S166"/>
  <c r="F166"/>
  <c r="S165"/>
  <c r="U165" s="1"/>
  <c r="AB165" s="1"/>
  <c r="AF165" s="1"/>
  <c r="F165"/>
  <c r="S164"/>
  <c r="U164" s="1"/>
  <c r="Y164" s="1"/>
  <c r="AE164" s="1"/>
  <c r="F164"/>
  <c r="S163"/>
  <c r="AC163" s="1"/>
  <c r="F163"/>
  <c r="S162"/>
  <c r="U162" s="1"/>
  <c r="AB162" s="1"/>
  <c r="F162"/>
  <c r="S161"/>
  <c r="U161" s="1"/>
  <c r="AB161" s="1"/>
  <c r="F161"/>
  <c r="S160"/>
  <c r="U160" s="1"/>
  <c r="F160"/>
  <c r="S159"/>
  <c r="U159" s="1"/>
  <c r="F159"/>
  <c r="S158"/>
  <c r="U158" s="1"/>
  <c r="AB158" s="1"/>
  <c r="F158"/>
  <c r="S157"/>
  <c r="AC157" s="1"/>
  <c r="F157"/>
  <c r="S156"/>
  <c r="F156"/>
  <c r="S155"/>
  <c r="F155"/>
  <c r="S154"/>
  <c r="F154"/>
  <c r="S153"/>
  <c r="F153"/>
  <c r="S152"/>
  <c r="F152"/>
  <c r="S151"/>
  <c r="F151"/>
  <c r="S150"/>
  <c r="F150"/>
  <c r="S149"/>
  <c r="F149"/>
  <c r="S148"/>
  <c r="F148"/>
  <c r="P147"/>
  <c r="O147"/>
  <c r="AC145"/>
  <c r="AB145"/>
  <c r="Z145"/>
  <c r="Y145"/>
  <c r="AE145" s="1"/>
  <c r="W145"/>
  <c r="U145"/>
  <c r="S145"/>
  <c r="P145"/>
  <c r="O145"/>
  <c r="S143"/>
  <c r="AC143" s="1"/>
  <c r="F143"/>
  <c r="S142"/>
  <c r="AC142" s="1"/>
  <c r="F142"/>
  <c r="S141"/>
  <c r="U141" s="1"/>
  <c r="F141"/>
  <c r="S140"/>
  <c r="U140" s="1"/>
  <c r="AB140" s="1"/>
  <c r="F140"/>
  <c r="Z139"/>
  <c r="S139"/>
  <c r="U139" s="1"/>
  <c r="AB139" s="1"/>
  <c r="AF139" s="1"/>
  <c r="F139"/>
  <c r="S138"/>
  <c r="U138" s="1"/>
  <c r="Y138" s="1"/>
  <c r="AE138" s="1"/>
  <c r="AF138" s="1"/>
  <c r="F138"/>
  <c r="S137"/>
  <c r="U137" s="1"/>
  <c r="Y137" s="1"/>
  <c r="AE137" s="1"/>
  <c r="AF137" s="1"/>
  <c r="F137"/>
  <c r="S136"/>
  <c r="U136" s="1"/>
  <c r="AB136" s="1"/>
  <c r="F136"/>
  <c r="S135"/>
  <c r="AC135" s="1"/>
  <c r="F135"/>
  <c r="U134"/>
  <c r="Y134" s="1"/>
  <c r="AE134" s="1"/>
  <c r="S134"/>
  <c r="F134"/>
  <c r="S133"/>
  <c r="U133" s="1"/>
  <c r="AB133" s="1"/>
  <c r="AF133" s="1"/>
  <c r="F133"/>
  <c r="S132"/>
  <c r="U132" s="1"/>
  <c r="AB132" s="1"/>
  <c r="F132"/>
  <c r="S131"/>
  <c r="U131" s="1"/>
  <c r="AB131" s="1"/>
  <c r="F131"/>
  <c r="S130"/>
  <c r="U130" s="1"/>
  <c r="AB130" s="1"/>
  <c r="F130"/>
  <c r="S129"/>
  <c r="U129" s="1"/>
  <c r="AB129" s="1"/>
  <c r="F129"/>
  <c r="S128"/>
  <c r="U128" s="1"/>
  <c r="AB128" s="1"/>
  <c r="F128"/>
  <c r="S127"/>
  <c r="U127" s="1"/>
  <c r="AB127" s="1"/>
  <c r="F127"/>
  <c r="S126"/>
  <c r="U126" s="1"/>
  <c r="W126" s="1"/>
  <c r="F126"/>
  <c r="P125"/>
  <c r="O125"/>
  <c r="S123"/>
  <c r="AC123" s="1"/>
  <c r="AC122" s="1"/>
  <c r="F123"/>
  <c r="AB122"/>
  <c r="Z122"/>
  <c r="Y122"/>
  <c r="AE122" s="1"/>
  <c r="W122"/>
  <c r="U122"/>
  <c r="P122"/>
  <c r="O122"/>
  <c r="AC120"/>
  <c r="AB120"/>
  <c r="Z120"/>
  <c r="Y120"/>
  <c r="AE120" s="1"/>
  <c r="W120"/>
  <c r="U120"/>
  <c r="T120"/>
  <c r="S120"/>
  <c r="P120"/>
  <c r="O120"/>
  <c r="S118"/>
  <c r="AC118" s="1"/>
  <c r="F118"/>
  <c r="S117"/>
  <c r="AC117" s="1"/>
  <c r="F117"/>
  <c r="S116"/>
  <c r="AC116" s="1"/>
  <c r="F116"/>
  <c r="S115"/>
  <c r="AC115" s="1"/>
  <c r="F115"/>
  <c r="S114"/>
  <c r="U114" s="1"/>
  <c r="AB114" s="1"/>
  <c r="F114"/>
  <c r="S113"/>
  <c r="U113" s="1"/>
  <c r="F113"/>
  <c r="S112"/>
  <c r="U112" s="1"/>
  <c r="F112"/>
  <c r="S111"/>
  <c r="U111" s="1"/>
  <c r="Y111" s="1"/>
  <c r="AE111" s="1"/>
  <c r="F111"/>
  <c r="S110"/>
  <c r="U110" s="1"/>
  <c r="W110" s="1"/>
  <c r="F110"/>
  <c r="S109"/>
  <c r="AC109" s="1"/>
  <c r="F109"/>
  <c r="S108"/>
  <c r="AC108" s="1"/>
  <c r="F108"/>
  <c r="S107"/>
  <c r="AC107" s="1"/>
  <c r="F107"/>
  <c r="S106"/>
  <c r="U106" s="1"/>
  <c r="F106"/>
  <c r="S105"/>
  <c r="F105"/>
  <c r="S104"/>
  <c r="U104" s="1"/>
  <c r="W104" s="1"/>
  <c r="F104"/>
  <c r="S103"/>
  <c r="F103"/>
  <c r="P102"/>
  <c r="O102"/>
  <c r="S99"/>
  <c r="U99" s="1"/>
  <c r="F99"/>
  <c r="S98"/>
  <c r="AC98" s="1"/>
  <c r="F98"/>
  <c r="U97"/>
  <c r="W97" s="1"/>
  <c r="S97"/>
  <c r="F97"/>
  <c r="S96"/>
  <c r="U96" s="1"/>
  <c r="W96" s="1"/>
  <c r="F96"/>
  <c r="S95"/>
  <c r="F95"/>
  <c r="S94"/>
  <c r="AC94" s="1"/>
  <c r="F94"/>
  <c r="P93"/>
  <c r="O93"/>
  <c r="S91"/>
  <c r="AC91" s="1"/>
  <c r="F91"/>
  <c r="S90"/>
  <c r="AC90" s="1"/>
  <c r="F90"/>
  <c r="S89"/>
  <c r="AC89" s="1"/>
  <c r="F89"/>
  <c r="S88"/>
  <c r="AC88" s="1"/>
  <c r="F88"/>
  <c r="S87"/>
  <c r="AC87" s="1"/>
  <c r="F87"/>
  <c r="S86"/>
  <c r="U86" s="1"/>
  <c r="W86" s="1"/>
  <c r="F86"/>
  <c r="S85"/>
  <c r="U85" s="1"/>
  <c r="F85"/>
  <c r="S84"/>
  <c r="U84" s="1"/>
  <c r="F84"/>
  <c r="S83"/>
  <c r="U83" s="1"/>
  <c r="W83" s="1"/>
  <c r="F83"/>
  <c r="S82"/>
  <c r="U82" s="1"/>
  <c r="F82"/>
  <c r="S81"/>
  <c r="U81" s="1"/>
  <c r="F81"/>
  <c r="S80"/>
  <c r="U80" s="1"/>
  <c r="F80"/>
  <c r="S79"/>
  <c r="U79" s="1"/>
  <c r="W79" s="1"/>
  <c r="F79"/>
  <c r="S78"/>
  <c r="U78" s="1"/>
  <c r="F78"/>
  <c r="S77"/>
  <c r="U77" s="1"/>
  <c r="F77"/>
  <c r="S76"/>
  <c r="AC76" s="1"/>
  <c r="F76"/>
  <c r="S75"/>
  <c r="AC75" s="1"/>
  <c r="F75"/>
  <c r="S74"/>
  <c r="F74"/>
  <c r="S73"/>
  <c r="U73" s="1"/>
  <c r="AB73" s="1"/>
  <c r="F73"/>
  <c r="S72"/>
  <c r="U72" s="1"/>
  <c r="W72" s="1"/>
  <c r="F72"/>
  <c r="S71"/>
  <c r="U71" s="1"/>
  <c r="W71" s="1"/>
  <c r="F71"/>
  <c r="S70"/>
  <c r="U70" s="1"/>
  <c r="F70"/>
  <c r="S69"/>
  <c r="U69" s="1"/>
  <c r="W69" s="1"/>
  <c r="F69"/>
  <c r="S68"/>
  <c r="U68" s="1"/>
  <c r="W68" s="1"/>
  <c r="F68"/>
  <c r="S67"/>
  <c r="U67" s="1"/>
  <c r="AB67" s="1"/>
  <c r="F67"/>
  <c r="S66"/>
  <c r="U66" s="1"/>
  <c r="AB66" s="1"/>
  <c r="F66"/>
  <c r="S65"/>
  <c r="U65" s="1"/>
  <c r="AB65" s="1"/>
  <c r="F65"/>
  <c r="S64"/>
  <c r="U64" s="1"/>
  <c r="AB64" s="1"/>
  <c r="F64"/>
  <c r="S63"/>
  <c r="U63" s="1"/>
  <c r="AB63" s="1"/>
  <c r="F63"/>
  <c r="S62"/>
  <c r="U62" s="1"/>
  <c r="AB62" s="1"/>
  <c r="F62"/>
  <c r="S61"/>
  <c r="U61" s="1"/>
  <c r="AB61" s="1"/>
  <c r="F61"/>
  <c r="P60"/>
  <c r="O60"/>
  <c r="S58"/>
  <c r="S57" s="1"/>
  <c r="F58"/>
  <c r="AB57"/>
  <c r="Z57"/>
  <c r="Y57"/>
  <c r="AE57" s="1"/>
  <c r="W57"/>
  <c r="U57"/>
  <c r="P57"/>
  <c r="O57"/>
  <c r="S48"/>
  <c r="AC48" s="1"/>
  <c r="F48"/>
  <c r="S47"/>
  <c r="AC47" s="1"/>
  <c r="F47"/>
  <c r="S46"/>
  <c r="U46" s="1"/>
  <c r="F46"/>
  <c r="S45"/>
  <c r="F45"/>
  <c r="V44"/>
  <c r="S44"/>
  <c r="U44" s="1"/>
  <c r="AB44" s="1"/>
  <c r="F44"/>
  <c r="V43"/>
  <c r="S43"/>
  <c r="U43" s="1"/>
  <c r="AB43" s="1"/>
  <c r="F43"/>
  <c r="V42"/>
  <c r="S42"/>
  <c r="U42" s="1"/>
  <c r="AB42" s="1"/>
  <c r="F42"/>
  <c r="S41"/>
  <c r="U41" s="1"/>
  <c r="AB41" s="1"/>
  <c r="F41"/>
  <c r="S40"/>
  <c r="U40" s="1"/>
  <c r="AB40" s="1"/>
  <c r="F40"/>
  <c r="S39"/>
  <c r="U39" s="1"/>
  <c r="AB39" s="1"/>
  <c r="F39"/>
  <c r="S38"/>
  <c r="U38" s="1"/>
  <c r="AB38" s="1"/>
  <c r="F38"/>
  <c r="S37"/>
  <c r="U37" s="1"/>
  <c r="F37"/>
  <c r="P36"/>
  <c r="O36"/>
  <c r="S34"/>
  <c r="AC34" s="1"/>
  <c r="AC33" s="1"/>
  <c r="F34"/>
  <c r="AB33"/>
  <c r="Z33"/>
  <c r="Y33"/>
  <c r="AE33" s="1"/>
  <c r="W33"/>
  <c r="U33"/>
  <c r="P33"/>
  <c r="O33"/>
  <c r="S31"/>
  <c r="U31" s="1"/>
  <c r="Y31" s="1"/>
  <c r="F31"/>
  <c r="S30"/>
  <c r="AC30" s="1"/>
  <c r="F30"/>
  <c r="S29"/>
  <c r="U29" s="1"/>
  <c r="AB29" s="1"/>
  <c r="AF29" s="1"/>
  <c r="F29"/>
  <c r="S28"/>
  <c r="U28" s="1"/>
  <c r="AB28" s="1"/>
  <c r="AF28" s="1"/>
  <c r="F28"/>
  <c r="S27"/>
  <c r="U27" s="1"/>
  <c r="AB27" s="1"/>
  <c r="AF27" s="1"/>
  <c r="F27"/>
  <c r="S26"/>
  <c r="AC26" s="1"/>
  <c r="F26"/>
  <c r="S25"/>
  <c r="AC25" s="1"/>
  <c r="F25"/>
  <c r="S24"/>
  <c r="AC24" s="1"/>
  <c r="F24"/>
  <c r="S23"/>
  <c r="F23"/>
  <c r="S22"/>
  <c r="AC22" s="1"/>
  <c r="F22"/>
  <c r="P21"/>
  <c r="O21"/>
  <c r="F16"/>
  <c r="W40" l="1"/>
  <c r="Y65"/>
  <c r="AE65" s="1"/>
  <c r="AF65" s="1"/>
  <c r="W127"/>
  <c r="W114"/>
  <c r="AF33"/>
  <c r="W38"/>
  <c r="AF120"/>
  <c r="AF122"/>
  <c r="Y127"/>
  <c r="AE127" s="1"/>
  <c r="AF127" s="1"/>
  <c r="AF145"/>
  <c r="O175"/>
  <c r="S216"/>
  <c r="S215" s="1"/>
  <c r="O281"/>
  <c r="O280" s="1"/>
  <c r="O279" s="1"/>
  <c r="AA292"/>
  <c r="AB292" s="1"/>
  <c r="AC292" s="1"/>
  <c r="U258"/>
  <c r="W292"/>
  <c r="Z127"/>
  <c r="Z188"/>
  <c r="Z187" s="1"/>
  <c r="O54"/>
  <c r="O101"/>
  <c r="P175"/>
  <c r="S176"/>
  <c r="AF185"/>
  <c r="Y187"/>
  <c r="AE187" s="1"/>
  <c r="S190"/>
  <c r="AF311"/>
  <c r="W78"/>
  <c r="AB78"/>
  <c r="Y21"/>
  <c r="AE21" s="1"/>
  <c r="AE31"/>
  <c r="P54"/>
  <c r="P101"/>
  <c r="P201"/>
  <c r="P200" s="1"/>
  <c r="Y281"/>
  <c r="AC140"/>
  <c r="AF140"/>
  <c r="AC131"/>
  <c r="AC141"/>
  <c r="P228"/>
  <c r="Y42"/>
  <c r="AE42" s="1"/>
  <c r="AF42" s="1"/>
  <c r="AF57"/>
  <c r="AC127"/>
  <c r="Y130"/>
  <c r="AE130" s="1"/>
  <c r="AF130" s="1"/>
  <c r="Y131"/>
  <c r="AE131" s="1"/>
  <c r="AF131" s="1"/>
  <c r="Y132"/>
  <c r="AE132" s="1"/>
  <c r="AF132" s="1"/>
  <c r="S147"/>
  <c r="AF188"/>
  <c r="Y213"/>
  <c r="AE213" s="1"/>
  <c r="AF213" s="1"/>
  <c r="Y272"/>
  <c r="AE272" s="1"/>
  <c r="S276"/>
  <c r="O20"/>
  <c r="O19" s="1"/>
  <c r="O17" s="1"/>
  <c r="Y126"/>
  <c r="AE126" s="1"/>
  <c r="Y128"/>
  <c r="AE128" s="1"/>
  <c r="AF128" s="1"/>
  <c r="W131"/>
  <c r="Z131" s="1"/>
  <c r="AC168"/>
  <c r="S221"/>
  <c r="S220" s="1"/>
  <c r="S219" s="1"/>
  <c r="U268"/>
  <c r="AC273"/>
  <c r="P281"/>
  <c r="P280" s="1"/>
  <c r="P279" s="1"/>
  <c r="AB345"/>
  <c r="AF345" s="1"/>
  <c r="P20"/>
  <c r="P19" s="1"/>
  <c r="P17" s="1"/>
  <c r="W84"/>
  <c r="Y84"/>
  <c r="AE84" s="1"/>
  <c r="W80"/>
  <c r="Y80"/>
  <c r="AE80" s="1"/>
  <c r="W77"/>
  <c r="Y77"/>
  <c r="AE77" s="1"/>
  <c r="AB77"/>
  <c r="W85"/>
  <c r="AB85"/>
  <c r="Y85"/>
  <c r="AE85" s="1"/>
  <c r="Y217"/>
  <c r="AE217" s="1"/>
  <c r="W217"/>
  <c r="W216" s="1"/>
  <c r="W215" s="1"/>
  <c r="U216"/>
  <c r="U215" s="1"/>
  <c r="AB217"/>
  <c r="AB216" s="1"/>
  <c r="AB215" s="1"/>
  <c r="W106"/>
  <c r="AB106"/>
  <c r="AC106" s="1"/>
  <c r="Y106"/>
  <c r="AE106" s="1"/>
  <c r="W81"/>
  <c r="AB81"/>
  <c r="Y81"/>
  <c r="AE81" s="1"/>
  <c r="W82"/>
  <c r="Y82"/>
  <c r="AE82" s="1"/>
  <c r="AB82"/>
  <c r="S208"/>
  <c r="Y110"/>
  <c r="AE110" s="1"/>
  <c r="Y136"/>
  <c r="AE136" s="1"/>
  <c r="AF136" s="1"/>
  <c r="W277"/>
  <c r="AB283"/>
  <c r="AF283" s="1"/>
  <c r="U108"/>
  <c r="W129"/>
  <c r="AC167"/>
  <c r="AC170"/>
  <c r="U257"/>
  <c r="AC274"/>
  <c r="W283"/>
  <c r="U75"/>
  <c r="U88"/>
  <c r="S125"/>
  <c r="Y129"/>
  <c r="AE129" s="1"/>
  <c r="AF129" s="1"/>
  <c r="Z137"/>
  <c r="U143"/>
  <c r="U47"/>
  <c r="AC99"/>
  <c r="AC129"/>
  <c r="Y210"/>
  <c r="AE210" s="1"/>
  <c r="AF210" s="1"/>
  <c r="Y220"/>
  <c r="U266"/>
  <c r="AC263"/>
  <c r="Z42"/>
  <c r="W65"/>
  <c r="Y78"/>
  <c r="AE78" s="1"/>
  <c r="AC112"/>
  <c r="U264"/>
  <c r="AB264" s="1"/>
  <c r="U76"/>
  <c r="AB86"/>
  <c r="AC86" s="1"/>
  <c r="U109"/>
  <c r="W187"/>
  <c r="S282"/>
  <c r="S271"/>
  <c r="S270" s="1"/>
  <c r="Y38"/>
  <c r="AE38" s="1"/>
  <c r="AF38" s="1"/>
  <c r="Y86"/>
  <c r="AE86" s="1"/>
  <c r="Y43"/>
  <c r="U276"/>
  <c r="Y292"/>
  <c r="AE292" s="1"/>
  <c r="U48"/>
  <c r="W61"/>
  <c r="Y73"/>
  <c r="AE73" s="1"/>
  <c r="AF73" s="1"/>
  <c r="Y97"/>
  <c r="AE97" s="1"/>
  <c r="U107"/>
  <c r="AC169"/>
  <c r="U259"/>
  <c r="O53"/>
  <c r="AC58"/>
  <c r="AC57" s="1"/>
  <c r="W63"/>
  <c r="Y39"/>
  <c r="AE39" s="1"/>
  <c r="AF39" s="1"/>
  <c r="Y61"/>
  <c r="AE61" s="1"/>
  <c r="AF61" s="1"/>
  <c r="W67"/>
  <c r="U87"/>
  <c r="AC113"/>
  <c r="U142"/>
  <c r="U125" s="1"/>
  <c r="O201"/>
  <c r="O200" s="1"/>
  <c r="U256"/>
  <c r="W273"/>
  <c r="Y273"/>
  <c r="AE273" s="1"/>
  <c r="AF273" s="1"/>
  <c r="AA297"/>
  <c r="W31"/>
  <c r="AB31"/>
  <c r="Y46"/>
  <c r="AE46" s="1"/>
  <c r="AB46"/>
  <c r="P53"/>
  <c r="AB70"/>
  <c r="AC70" s="1"/>
  <c r="Y70"/>
  <c r="AE70" s="1"/>
  <c r="AC74"/>
  <c r="U74"/>
  <c r="AC95"/>
  <c r="S93"/>
  <c r="U105"/>
  <c r="W159"/>
  <c r="Y159"/>
  <c r="AE159" s="1"/>
  <c r="AB159"/>
  <c r="W197"/>
  <c r="Y197"/>
  <c r="AE197" s="1"/>
  <c r="AB197"/>
  <c r="AC197" s="1"/>
  <c r="AC62"/>
  <c r="Y64"/>
  <c r="AE64" s="1"/>
  <c r="AF64" s="1"/>
  <c r="AC66"/>
  <c r="AB79"/>
  <c r="AB83"/>
  <c r="U93"/>
  <c r="AB96"/>
  <c r="AB71"/>
  <c r="Y71"/>
  <c r="AE71" s="1"/>
  <c r="AC41"/>
  <c r="AC28"/>
  <c r="S33"/>
  <c r="S36"/>
  <c r="W39"/>
  <c r="AC40"/>
  <c r="AC44"/>
  <c r="AC61"/>
  <c r="Y63"/>
  <c r="AE63" s="1"/>
  <c r="AF63" s="1"/>
  <c r="W64"/>
  <c r="AC65"/>
  <c r="Y67"/>
  <c r="AE67" s="1"/>
  <c r="AF67" s="1"/>
  <c r="AC73"/>
  <c r="Y79"/>
  <c r="AE79" s="1"/>
  <c r="AB80"/>
  <c r="Y83"/>
  <c r="AE83" s="1"/>
  <c r="AF83" s="1"/>
  <c r="AB84"/>
  <c r="Y96"/>
  <c r="AE96" s="1"/>
  <c r="AB97"/>
  <c r="Z106"/>
  <c r="U45"/>
  <c r="AC23"/>
  <c r="S21"/>
  <c r="AB68"/>
  <c r="Y68"/>
  <c r="AE68" s="1"/>
  <c r="AB72"/>
  <c r="AC72" s="1"/>
  <c r="Y72"/>
  <c r="AE72" s="1"/>
  <c r="AC77"/>
  <c r="AC85"/>
  <c r="Z96"/>
  <c r="W93"/>
  <c r="S102"/>
  <c r="U103"/>
  <c r="AB111"/>
  <c r="AF111" s="1"/>
  <c r="W111"/>
  <c r="Z111" s="1"/>
  <c r="Z126"/>
  <c r="W160"/>
  <c r="Y160"/>
  <c r="AE160" s="1"/>
  <c r="AB160"/>
  <c r="AC160" s="1"/>
  <c r="W203"/>
  <c r="Y203"/>
  <c r="AE203" s="1"/>
  <c r="AB203"/>
  <c r="AC203" s="1"/>
  <c r="AC46"/>
  <c r="Y41"/>
  <c r="AE41" s="1"/>
  <c r="AF41" s="1"/>
  <c r="AC43"/>
  <c r="Y62"/>
  <c r="AE62" s="1"/>
  <c r="AF62" s="1"/>
  <c r="AC64"/>
  <c r="Y66"/>
  <c r="AE66" s="1"/>
  <c r="AF66" s="1"/>
  <c r="AB37"/>
  <c r="AC37" s="1"/>
  <c r="AB69"/>
  <c r="Y69"/>
  <c r="AE69" s="1"/>
  <c r="AF69" s="1"/>
  <c r="AC78"/>
  <c r="AC82"/>
  <c r="Y104"/>
  <c r="AE104" s="1"/>
  <c r="AB104"/>
  <c r="AC165"/>
  <c r="AC27"/>
  <c r="AC31"/>
  <c r="Y37"/>
  <c r="AE37" s="1"/>
  <c r="AC39"/>
  <c r="AC29"/>
  <c r="U30"/>
  <c r="U21" s="1"/>
  <c r="W37"/>
  <c r="AC38"/>
  <c r="Y40"/>
  <c r="AE40" s="1"/>
  <c r="AF40" s="1"/>
  <c r="W41"/>
  <c r="AC42"/>
  <c r="Y44"/>
  <c r="AE44" s="1"/>
  <c r="AF44" s="1"/>
  <c r="S60"/>
  <c r="W62"/>
  <c r="AC63"/>
  <c r="W66"/>
  <c r="AC67"/>
  <c r="AC68"/>
  <c r="W70"/>
  <c r="Z84"/>
  <c r="Z97"/>
  <c r="AB110"/>
  <c r="U148"/>
  <c r="U150"/>
  <c r="U152"/>
  <c r="U154"/>
  <c r="U156"/>
  <c r="W158"/>
  <c r="Y158"/>
  <c r="AE158" s="1"/>
  <c r="AF158" s="1"/>
  <c r="W162"/>
  <c r="Y162"/>
  <c r="AE162" s="1"/>
  <c r="AF162" s="1"/>
  <c r="W191"/>
  <c r="AB191"/>
  <c r="AF191" s="1"/>
  <c r="U204"/>
  <c r="U202" s="1"/>
  <c r="W206"/>
  <c r="Z206" s="1"/>
  <c r="AB206"/>
  <c r="AC206" s="1"/>
  <c r="W288"/>
  <c r="U287"/>
  <c r="U281" s="1"/>
  <c r="AB288"/>
  <c r="AF288" s="1"/>
  <c r="AC114"/>
  <c r="W128"/>
  <c r="AC130"/>
  <c r="W132"/>
  <c r="Z132" s="1"/>
  <c r="AC133"/>
  <c r="W134"/>
  <c r="Z134" s="1"/>
  <c r="Z138"/>
  <c r="AC161"/>
  <c r="AB164"/>
  <c r="AF164" s="1"/>
  <c r="AB179"/>
  <c r="AF179" s="1"/>
  <c r="AC193"/>
  <c r="U177"/>
  <c r="W192"/>
  <c r="Z192" s="1"/>
  <c r="AB192"/>
  <c r="AC192" s="1"/>
  <c r="U198"/>
  <c r="S202"/>
  <c r="U231"/>
  <c r="S230"/>
  <c r="S229" s="1"/>
  <c r="W234"/>
  <c r="Y234"/>
  <c r="AE234" s="1"/>
  <c r="AB234"/>
  <c r="W237"/>
  <c r="Y237"/>
  <c r="AE237" s="1"/>
  <c r="AB237"/>
  <c r="AC237" s="1"/>
  <c r="Z272"/>
  <c r="AC158"/>
  <c r="AC162"/>
  <c r="W164"/>
  <c r="Z164" s="1"/>
  <c r="AC136"/>
  <c r="U149"/>
  <c r="U151"/>
  <c r="U153"/>
  <c r="U155"/>
  <c r="AC188"/>
  <c r="AC187" s="1"/>
  <c r="S187"/>
  <c r="S175" s="1"/>
  <c r="AB187"/>
  <c r="AF187" s="1"/>
  <c r="W195"/>
  <c r="Z195" s="1"/>
  <c r="AB195"/>
  <c r="AF195" s="1"/>
  <c r="AB209"/>
  <c r="AC209" s="1"/>
  <c r="U208"/>
  <c r="W209"/>
  <c r="Y209"/>
  <c r="AE209" s="1"/>
  <c r="W222"/>
  <c r="AA222"/>
  <c r="AB222" s="1"/>
  <c r="AF222" s="1"/>
  <c r="W232"/>
  <c r="AB232"/>
  <c r="AC232" s="1"/>
  <c r="Y232"/>
  <c r="AE232" s="1"/>
  <c r="W233"/>
  <c r="Z233" s="1"/>
  <c r="AB233"/>
  <c r="AF233" s="1"/>
  <c r="U235"/>
  <c r="Y114"/>
  <c r="AE114" s="1"/>
  <c r="AF114" s="1"/>
  <c r="S122"/>
  <c r="AC128"/>
  <c r="W130"/>
  <c r="Z130" s="1"/>
  <c r="AC132"/>
  <c r="AC159"/>
  <c r="AB126"/>
  <c r="AC139"/>
  <c r="W161"/>
  <c r="Y161"/>
  <c r="AE161" s="1"/>
  <c r="AF161" s="1"/>
  <c r="U178"/>
  <c r="W193"/>
  <c r="Y193"/>
  <c r="AE193" s="1"/>
  <c r="AF193" s="1"/>
  <c r="U194"/>
  <c r="W196"/>
  <c r="Z196" s="1"/>
  <c r="AB196"/>
  <c r="AC196" s="1"/>
  <c r="W205"/>
  <c r="Z205" s="1"/>
  <c r="AB205"/>
  <c r="AF205" s="1"/>
  <c r="Z213"/>
  <c r="W236"/>
  <c r="AB236"/>
  <c r="AC236" s="1"/>
  <c r="Y236"/>
  <c r="AE236" s="1"/>
  <c r="AB293"/>
  <c r="AF293" s="1"/>
  <c r="AB134"/>
  <c r="AF134" s="1"/>
  <c r="Y276"/>
  <c r="AE276" s="1"/>
  <c r="W210"/>
  <c r="Y212"/>
  <c r="AE212" s="1"/>
  <c r="AF212" s="1"/>
  <c r="AC234"/>
  <c r="AC261"/>
  <c r="U262"/>
  <c r="AB262" s="1"/>
  <c r="AF262" s="1"/>
  <c r="U267"/>
  <c r="AB272"/>
  <c r="U271"/>
  <c r="U294"/>
  <c r="AB294" s="1"/>
  <c r="Z301"/>
  <c r="AC191"/>
  <c r="AC195"/>
  <c r="AC205"/>
  <c r="AC210"/>
  <c r="W212"/>
  <c r="U223"/>
  <c r="AB252"/>
  <c r="AF252" s="1"/>
  <c r="AB253"/>
  <c r="AF253" s="1"/>
  <c r="AC260"/>
  <c r="S287"/>
  <c r="AC212"/>
  <c r="W252"/>
  <c r="Z252" s="1"/>
  <c r="W253"/>
  <c r="Z253" s="1"/>
  <c r="O270"/>
  <c r="O228" s="1"/>
  <c r="O16" s="1"/>
  <c r="O330" s="1"/>
  <c r="O374" s="1"/>
  <c r="AB277"/>
  <c r="AF277" s="1"/>
  <c r="Y310"/>
  <c r="AE310" s="1"/>
  <c r="AF310" s="1"/>
  <c r="AC265"/>
  <c r="Q287" i="4"/>
  <c r="R287"/>
  <c r="T287"/>
  <c r="AD287"/>
  <c r="O287"/>
  <c r="P287"/>
  <c r="P282"/>
  <c r="P281" s="1"/>
  <c r="X288"/>
  <c r="X287" s="1"/>
  <c r="V288"/>
  <c r="V287" s="1"/>
  <c r="S288"/>
  <c r="S287" s="1"/>
  <c r="F288"/>
  <c r="P15" i="2"/>
  <c r="Q15"/>
  <c r="R15"/>
  <c r="S15"/>
  <c r="T15"/>
  <c r="U15"/>
  <c r="V15"/>
  <c r="O15"/>
  <c r="N15"/>
  <c r="U270" i="5" l="1"/>
  <c r="S228"/>
  <c r="Z128"/>
  <c r="S201"/>
  <c r="S200" s="1"/>
  <c r="AF70"/>
  <c r="Z65"/>
  <c r="Z81"/>
  <c r="Z162"/>
  <c r="AF46"/>
  <c r="AF292"/>
  <c r="AF106"/>
  <c r="AC288"/>
  <c r="AC287" s="1"/>
  <c r="Z236"/>
  <c r="U36"/>
  <c r="U20" s="1"/>
  <c r="U19" s="1"/>
  <c r="U17" s="1"/>
  <c r="AF78"/>
  <c r="AF209"/>
  <c r="AF160"/>
  <c r="AF79"/>
  <c r="Z64"/>
  <c r="Z77"/>
  <c r="AF97"/>
  <c r="Z82"/>
  <c r="AF104"/>
  <c r="Z129"/>
  <c r="AF82"/>
  <c r="AF85"/>
  <c r="AF77"/>
  <c r="Z62"/>
  <c r="AF237"/>
  <c r="AF37"/>
  <c r="Z79"/>
  <c r="AF203"/>
  <c r="AF68"/>
  <c r="Z78"/>
  <c r="Q295"/>
  <c r="S295" s="1"/>
  <c r="U295" s="1"/>
  <c r="AB295" s="1"/>
  <c r="AF294"/>
  <c r="AC233"/>
  <c r="AF236"/>
  <c r="AF232"/>
  <c r="AF96"/>
  <c r="AF71"/>
  <c r="AF86"/>
  <c r="AF81"/>
  <c r="AF80"/>
  <c r="AF272"/>
  <c r="Z43"/>
  <c r="AE43"/>
  <c r="AF43" s="1"/>
  <c r="AF234"/>
  <c r="Z66"/>
  <c r="AF72"/>
  <c r="Z39"/>
  <c r="AF197"/>
  <c r="Z61"/>
  <c r="AB344"/>
  <c r="Z38"/>
  <c r="AF126"/>
  <c r="AF206"/>
  <c r="AF159"/>
  <c r="AF110"/>
  <c r="AF84"/>
  <c r="AF31"/>
  <c r="AC264"/>
  <c r="AF264"/>
  <c r="Y219"/>
  <c r="AE219" s="1"/>
  <c r="AE220"/>
  <c r="AE281"/>
  <c r="AF217"/>
  <c r="AF192"/>
  <c r="AF196"/>
  <c r="S20"/>
  <c r="S19" s="1"/>
  <c r="S17" s="1"/>
  <c r="Z273"/>
  <c r="Z271" s="1"/>
  <c r="Z232"/>
  <c r="Z234"/>
  <c r="Z41"/>
  <c r="Z110"/>
  <c r="Z136"/>
  <c r="Z212"/>
  <c r="Z217"/>
  <c r="Z216" s="1"/>
  <c r="Z86"/>
  <c r="Z277"/>
  <c r="Z276" s="1"/>
  <c r="W276"/>
  <c r="Y216"/>
  <c r="AE216" s="1"/>
  <c r="AF216" s="1"/>
  <c r="Z161"/>
  <c r="Z158"/>
  <c r="AC81"/>
  <c r="AC217"/>
  <c r="AC216" s="1"/>
  <c r="AC215" s="1"/>
  <c r="W271"/>
  <c r="AB60"/>
  <c r="AD60" s="1"/>
  <c r="S54"/>
  <c r="AC208"/>
  <c r="Z210"/>
  <c r="S281"/>
  <c r="W282"/>
  <c r="Z283"/>
  <c r="Z83"/>
  <c r="Y271"/>
  <c r="AE271" s="1"/>
  <c r="Z80"/>
  <c r="U201"/>
  <c r="U200" s="1"/>
  <c r="Z85"/>
  <c r="Y125"/>
  <c r="AE125" s="1"/>
  <c r="Z70"/>
  <c r="AB282"/>
  <c r="AF282" s="1"/>
  <c r="AC283"/>
  <c r="AC282" s="1"/>
  <c r="AC281" s="1"/>
  <c r="AC222"/>
  <c r="AC134"/>
  <c r="AB178"/>
  <c r="W178"/>
  <c r="Y178"/>
  <c r="AE178" s="1"/>
  <c r="W235"/>
  <c r="Y235"/>
  <c r="AE235" s="1"/>
  <c r="AB235"/>
  <c r="Z222"/>
  <c r="W208"/>
  <c r="Z209"/>
  <c r="AB153"/>
  <c r="W153"/>
  <c r="Y153"/>
  <c r="AE153" s="1"/>
  <c r="AB149"/>
  <c r="W149"/>
  <c r="Y149"/>
  <c r="AE149" s="1"/>
  <c r="W287"/>
  <c r="Z288"/>
  <c r="AC69"/>
  <c r="AC97"/>
  <c r="AC84"/>
  <c r="AC71"/>
  <c r="Z193"/>
  <c r="S101"/>
  <c r="Z159"/>
  <c r="Z63"/>
  <c r="Z71"/>
  <c r="Y208"/>
  <c r="AE208" s="1"/>
  <c r="W231"/>
  <c r="Y231"/>
  <c r="AE231" s="1"/>
  <c r="AB231"/>
  <c r="U230"/>
  <c r="U229" s="1"/>
  <c r="U228" s="1"/>
  <c r="W204"/>
  <c r="W202" s="1"/>
  <c r="Y204"/>
  <c r="AE204" s="1"/>
  <c r="AB204"/>
  <c r="Z191"/>
  <c r="AB154"/>
  <c r="W154"/>
  <c r="Y154"/>
  <c r="AE154" s="1"/>
  <c r="AB150"/>
  <c r="W150"/>
  <c r="Y150"/>
  <c r="AE150" s="1"/>
  <c r="AC110"/>
  <c r="Z203"/>
  <c r="Y103"/>
  <c r="AE103" s="1"/>
  <c r="AB103"/>
  <c r="W103"/>
  <c r="U102"/>
  <c r="Y45"/>
  <c r="AE45" s="1"/>
  <c r="AB45"/>
  <c r="AB36" s="1"/>
  <c r="AC80"/>
  <c r="AC79"/>
  <c r="W125"/>
  <c r="Z67"/>
  <c r="Z69"/>
  <c r="P16"/>
  <c r="P330" s="1"/>
  <c r="P374" s="1"/>
  <c r="AC252"/>
  <c r="AB271"/>
  <c r="AC272"/>
  <c r="AC271" s="1"/>
  <c r="Z292"/>
  <c r="AB125"/>
  <c r="AC126"/>
  <c r="AB208"/>
  <c r="AB155"/>
  <c r="W155"/>
  <c r="Y155"/>
  <c r="AE155" s="1"/>
  <c r="AB151"/>
  <c r="W151"/>
  <c r="Y151"/>
  <c r="AE151" s="1"/>
  <c r="AB177"/>
  <c r="U176"/>
  <c r="W177"/>
  <c r="Y177"/>
  <c r="AE177" s="1"/>
  <c r="AF177" s="1"/>
  <c r="AC164"/>
  <c r="AB287"/>
  <c r="AF287" s="1"/>
  <c r="W36"/>
  <c r="Z37"/>
  <c r="AC111"/>
  <c r="Z93"/>
  <c r="AC96"/>
  <c r="AB93"/>
  <c r="AB54" s="1"/>
  <c r="AC262"/>
  <c r="Z237"/>
  <c r="Z160"/>
  <c r="AC21"/>
  <c r="W60"/>
  <c r="W54" s="1"/>
  <c r="Z72"/>
  <c r="Z40"/>
  <c r="AB21"/>
  <c r="AF21" s="1"/>
  <c r="Y309"/>
  <c r="AE309" s="1"/>
  <c r="AF309" s="1"/>
  <c r="AB276"/>
  <c r="AF276" s="1"/>
  <c r="AC277"/>
  <c r="AC276" s="1"/>
  <c r="AC253"/>
  <c r="W223"/>
  <c r="Z223" s="1"/>
  <c r="U221"/>
  <c r="U220" s="1"/>
  <c r="U219" s="1"/>
  <c r="AB223"/>
  <c r="AF223" s="1"/>
  <c r="W194"/>
  <c r="Y194"/>
  <c r="AE194" s="1"/>
  <c r="AB194"/>
  <c r="W198"/>
  <c r="Y198"/>
  <c r="AE198" s="1"/>
  <c r="AF198" s="1"/>
  <c r="AB198"/>
  <c r="AB156"/>
  <c r="W156"/>
  <c r="Y156"/>
  <c r="AE156" s="1"/>
  <c r="AB152"/>
  <c r="W152"/>
  <c r="Y152"/>
  <c r="AE152" s="1"/>
  <c r="AB148"/>
  <c r="W148"/>
  <c r="Y148"/>
  <c r="AE148" s="1"/>
  <c r="U147"/>
  <c r="Z44"/>
  <c r="AB202"/>
  <c r="Y93"/>
  <c r="AE93" s="1"/>
  <c r="AC83"/>
  <c r="Y105"/>
  <c r="AE105" s="1"/>
  <c r="AF105" s="1"/>
  <c r="AB105"/>
  <c r="Y74"/>
  <c r="AE74" s="1"/>
  <c r="AF74" s="1"/>
  <c r="U60"/>
  <c r="U54" s="1"/>
  <c r="Z46"/>
  <c r="W21"/>
  <c r="Z31"/>
  <c r="U190"/>
  <c r="Z114"/>
  <c r="AC104"/>
  <c r="Z197"/>
  <c r="Z104"/>
  <c r="Z68"/>
  <c r="AA288" i="4"/>
  <c r="AA287" s="1"/>
  <c r="U288"/>
  <c r="U287" s="1"/>
  <c r="AF151" i="5" l="1"/>
  <c r="AF45"/>
  <c r="AF204"/>
  <c r="AF231"/>
  <c r="AF150"/>
  <c r="AF93"/>
  <c r="AF148"/>
  <c r="Y270"/>
  <c r="AE270" s="1"/>
  <c r="AF149"/>
  <c r="W270"/>
  <c r="AF152"/>
  <c r="AF103"/>
  <c r="AF271"/>
  <c r="AF344"/>
  <c r="AB335"/>
  <c r="AF335" s="1"/>
  <c r="AF156"/>
  <c r="Y202"/>
  <c r="AE202" s="1"/>
  <c r="AF202" s="1"/>
  <c r="AF155"/>
  <c r="AF154"/>
  <c r="AF208"/>
  <c r="AF153"/>
  <c r="Y60"/>
  <c r="AE60" s="1"/>
  <c r="AF60" s="1"/>
  <c r="AF194"/>
  <c r="AF235"/>
  <c r="AF178"/>
  <c r="Q296"/>
  <c r="S296" s="1"/>
  <c r="AF295"/>
  <c r="Z204"/>
  <c r="Z202" s="1"/>
  <c r="AF125"/>
  <c r="AD282"/>
  <c r="Z153"/>
  <c r="AC125"/>
  <c r="Z155"/>
  <c r="AC93"/>
  <c r="S53"/>
  <c r="S16" s="1"/>
  <c r="Z152"/>
  <c r="Z194"/>
  <c r="Z235"/>
  <c r="W20"/>
  <c r="W19" s="1"/>
  <c r="W17" s="1"/>
  <c r="W281"/>
  <c r="Z282"/>
  <c r="Y215"/>
  <c r="AE215" s="1"/>
  <c r="AF215" s="1"/>
  <c r="Z125"/>
  <c r="W201"/>
  <c r="W200" s="1"/>
  <c r="AC60"/>
  <c r="U296"/>
  <c r="AD54"/>
  <c r="AB201"/>
  <c r="AB147"/>
  <c r="AC148"/>
  <c r="AC194"/>
  <c r="Y201"/>
  <c r="AE201" s="1"/>
  <c r="AF201" s="1"/>
  <c r="AB281"/>
  <c r="AF281" s="1"/>
  <c r="AD125"/>
  <c r="AC204"/>
  <c r="AC202" s="1"/>
  <c r="AC201" s="1"/>
  <c r="AC200" s="1"/>
  <c r="W230"/>
  <c r="W229" s="1"/>
  <c r="Z231"/>
  <c r="Z270"/>
  <c r="AC153"/>
  <c r="Z221"/>
  <c r="U175"/>
  <c r="AC270"/>
  <c r="U101"/>
  <c r="Z154"/>
  <c r="Z149"/>
  <c r="Z21"/>
  <c r="W147"/>
  <c r="Z148"/>
  <c r="AC152"/>
  <c r="AC223"/>
  <c r="AC221" s="1"/>
  <c r="AC220" s="1"/>
  <c r="AC219" s="1"/>
  <c r="AB20"/>
  <c r="W176"/>
  <c r="Z177"/>
  <c r="Z215"/>
  <c r="Z45"/>
  <c r="Y102"/>
  <c r="AE102" s="1"/>
  <c r="Y230"/>
  <c r="AE230" s="1"/>
  <c r="Z198"/>
  <c r="W190"/>
  <c r="W221"/>
  <c r="W220" s="1"/>
  <c r="W219" s="1"/>
  <c r="AB221"/>
  <c r="AF221" s="1"/>
  <c r="Y54"/>
  <c r="AE54" s="1"/>
  <c r="AF54" s="1"/>
  <c r="Z105"/>
  <c r="Y147"/>
  <c r="AE147" s="1"/>
  <c r="AF147" s="1"/>
  <c r="AC156"/>
  <c r="Y301"/>
  <c r="AE301" s="1"/>
  <c r="AF301" s="1"/>
  <c r="Y176"/>
  <c r="AE176" s="1"/>
  <c r="AC151"/>
  <c r="AC45"/>
  <c r="AC36" s="1"/>
  <c r="AC20" s="1"/>
  <c r="AC19" s="1"/>
  <c r="AC17" s="1"/>
  <c r="AB102"/>
  <c r="AC103"/>
  <c r="AC150"/>
  <c r="AB230"/>
  <c r="AC231"/>
  <c r="AC178"/>
  <c r="Y190"/>
  <c r="AE190" s="1"/>
  <c r="Z60"/>
  <c r="AB190"/>
  <c r="AC105"/>
  <c r="AC198"/>
  <c r="AB176"/>
  <c r="AC177"/>
  <c r="AC176" s="1"/>
  <c r="AC175" s="1"/>
  <c r="AC155"/>
  <c r="AB270"/>
  <c r="AF270" s="1"/>
  <c r="W102"/>
  <c r="Z103"/>
  <c r="AC154"/>
  <c r="Z287"/>
  <c r="AC149"/>
  <c r="Z208"/>
  <c r="AC235"/>
  <c r="Z156"/>
  <c r="Z151"/>
  <c r="Y36"/>
  <c r="AE36" s="1"/>
  <c r="AF36" s="1"/>
  <c r="Z150"/>
  <c r="Z178"/>
  <c r="Y288" i="4"/>
  <c r="Y287" s="1"/>
  <c r="W288"/>
  <c r="W287" s="1"/>
  <c r="AB288"/>
  <c r="W228" i="5" l="1"/>
  <c r="W101"/>
  <c r="AF102"/>
  <c r="Z190"/>
  <c r="AF190"/>
  <c r="AF230"/>
  <c r="AF176"/>
  <c r="W175"/>
  <c r="AC102"/>
  <c r="U53"/>
  <c r="U16" s="1"/>
  <c r="AC54"/>
  <c r="AB101"/>
  <c r="AD102"/>
  <c r="Z220"/>
  <c r="AB296"/>
  <c r="AF296" s="1"/>
  <c r="Y20"/>
  <c r="AE20" s="1"/>
  <c r="AF20" s="1"/>
  <c r="AB175"/>
  <c r="Z54"/>
  <c r="Y175"/>
  <c r="AE175" s="1"/>
  <c r="AB220"/>
  <c r="AF220" s="1"/>
  <c r="Y101"/>
  <c r="AE101" s="1"/>
  <c r="Z176"/>
  <c r="Z230"/>
  <c r="Z102"/>
  <c r="Y229"/>
  <c r="AE229" s="1"/>
  <c r="Z147"/>
  <c r="AD147"/>
  <c r="Z281"/>
  <c r="AB229"/>
  <c r="AB19"/>
  <c r="Z201"/>
  <c r="Y200"/>
  <c r="AE200" s="1"/>
  <c r="AB200"/>
  <c r="AC230"/>
  <c r="AC229" s="1"/>
  <c r="AC228" s="1"/>
  <c r="Z36"/>
  <c r="AC147"/>
  <c r="AB287" i="4"/>
  <c r="AC288"/>
  <c r="AC287" s="1"/>
  <c r="Z288"/>
  <c r="Z287" s="1"/>
  <c r="W53" i="5" l="1"/>
  <c r="W16" s="1"/>
  <c r="AF175"/>
  <c r="AF101"/>
  <c r="Y53"/>
  <c r="AE53" s="1"/>
  <c r="AF200"/>
  <c r="AF229"/>
  <c r="AC101"/>
  <c r="AC53" s="1"/>
  <c r="AC16" s="1"/>
  <c r="AB17"/>
  <c r="Z101"/>
  <c r="Z175"/>
  <c r="Z219"/>
  <c r="AD101"/>
  <c r="AB53"/>
  <c r="AF53" s="1"/>
  <c r="AB228"/>
  <c r="Y228"/>
  <c r="AE228" s="1"/>
  <c r="AD175"/>
  <c r="Q297"/>
  <c r="S297" s="1"/>
  <c r="AD200"/>
  <c r="Z229"/>
  <c r="AB219"/>
  <c r="AF219" s="1"/>
  <c r="Y19"/>
  <c r="Z20"/>
  <c r="Z200"/>
  <c r="AF366" i="4"/>
  <c r="AG366" s="1"/>
  <c r="AF364"/>
  <c r="AG364" s="1"/>
  <c r="F364"/>
  <c r="AF363"/>
  <c r="AG363" s="1"/>
  <c r="F363"/>
  <c r="AF362"/>
  <c r="AG362" s="1"/>
  <c r="F362"/>
  <c r="AF361"/>
  <c r="AG361" s="1"/>
  <c r="F361"/>
  <c r="AF360"/>
  <c r="AG360" s="1"/>
  <c r="F360"/>
  <c r="AF359"/>
  <c r="AG359" s="1"/>
  <c r="F359"/>
  <c r="AF358"/>
  <c r="AG358" s="1"/>
  <c r="F358"/>
  <c r="AF357"/>
  <c r="AG357" s="1"/>
  <c r="F357"/>
  <c r="AF356"/>
  <c r="AG356" s="1"/>
  <c r="F356"/>
  <c r="AF355"/>
  <c r="AG355" s="1"/>
  <c r="F355"/>
  <c r="AF354"/>
  <c r="AG354" s="1"/>
  <c r="F354"/>
  <c r="AF353"/>
  <c r="AG353" s="1"/>
  <c r="F353"/>
  <c r="AF352"/>
  <c r="AG352" s="1"/>
  <c r="F352"/>
  <c r="AF351"/>
  <c r="AG351" s="1"/>
  <c r="F351"/>
  <c r="AF350"/>
  <c r="AG350" s="1"/>
  <c r="F350"/>
  <c r="AF349"/>
  <c r="AG349" s="1"/>
  <c r="F349"/>
  <c r="AF348"/>
  <c r="AG348" s="1"/>
  <c r="F348"/>
  <c r="AF347"/>
  <c r="AG347" s="1"/>
  <c r="F347"/>
  <c r="AF346"/>
  <c r="AG346" s="1"/>
  <c r="F346"/>
  <c r="AF345"/>
  <c r="AG345" s="1"/>
  <c r="F345"/>
  <c r="AF344"/>
  <c r="AG344" s="1"/>
  <c r="F344"/>
  <c r="AF343"/>
  <c r="AG343" s="1"/>
  <c r="F343"/>
  <c r="AF342"/>
  <c r="AG342" s="1"/>
  <c r="F342"/>
  <c r="AF341"/>
  <c r="AG341" s="1"/>
  <c r="F341"/>
  <c r="AF340"/>
  <c r="AG340" s="1"/>
  <c r="F340"/>
  <c r="AF339"/>
  <c r="AB339"/>
  <c r="AB338" s="1"/>
  <c r="AB337" s="1"/>
  <c r="P339"/>
  <c r="P338" s="1"/>
  <c r="P337" s="1"/>
  <c r="P328" s="1"/>
  <c r="AF338"/>
  <c r="AF337"/>
  <c r="AF336"/>
  <c r="AG336" s="1"/>
  <c r="AF335"/>
  <c r="AG335" s="1"/>
  <c r="AF334"/>
  <c r="AG334" s="1"/>
  <c r="AF333"/>
  <c r="AG333" s="1"/>
  <c r="AF332"/>
  <c r="AG332" s="1"/>
  <c r="AF331"/>
  <c r="AG331" s="1"/>
  <c r="AF330"/>
  <c r="AG330" s="1"/>
  <c r="AF329"/>
  <c r="AG329" s="1"/>
  <c r="AF328"/>
  <c r="AC328"/>
  <c r="O328"/>
  <c r="AG327"/>
  <c r="AF327"/>
  <c r="AF326"/>
  <c r="AG326" s="1"/>
  <c r="AF325"/>
  <c r="AG325" s="1"/>
  <c r="AF324"/>
  <c r="AG324" s="1"/>
  <c r="AF322"/>
  <c r="AG322" s="1"/>
  <c r="AF321"/>
  <c r="AG321" s="1"/>
  <c r="AF320"/>
  <c r="AG320" s="1"/>
  <c r="AF319"/>
  <c r="AG319" s="1"/>
  <c r="AF318"/>
  <c r="AG318" s="1"/>
  <c r="AF317"/>
  <c r="AG317" s="1"/>
  <c r="AF316"/>
  <c r="AG316" s="1"/>
  <c r="AF315"/>
  <c r="AG315" s="1"/>
  <c r="P312"/>
  <c r="P311" s="1"/>
  <c r="P310" s="1"/>
  <c r="P302" s="1"/>
  <c r="O312"/>
  <c r="O311" s="1"/>
  <c r="O310" s="1"/>
  <c r="O302" s="1"/>
  <c r="AF309"/>
  <c r="AG309" s="1"/>
  <c r="AF308"/>
  <c r="AG308" s="1"/>
  <c r="AF307"/>
  <c r="AG307" s="1"/>
  <c r="AF306"/>
  <c r="AG306" s="1"/>
  <c r="AF305"/>
  <c r="AG305" s="1"/>
  <c r="AF304"/>
  <c r="AG304" s="1"/>
  <c r="AF303"/>
  <c r="AG303" s="1"/>
  <c r="AF301"/>
  <c r="AG301" s="1"/>
  <c r="AF300"/>
  <c r="AG300" s="1"/>
  <c r="AF299"/>
  <c r="AG299" s="1"/>
  <c r="X298"/>
  <c r="V298"/>
  <c r="AA298" s="1"/>
  <c r="AF297"/>
  <c r="AF296"/>
  <c r="AA296"/>
  <c r="Z296"/>
  <c r="Z285" s="1"/>
  <c r="AF295"/>
  <c r="AA295"/>
  <c r="Z295"/>
  <c r="S295"/>
  <c r="AF294"/>
  <c r="AA294"/>
  <c r="T295" s="1"/>
  <c r="Z294"/>
  <c r="S294"/>
  <c r="U294" s="1"/>
  <c r="AB294" s="1"/>
  <c r="F294"/>
  <c r="X293"/>
  <c r="V293"/>
  <c r="S293"/>
  <c r="F293"/>
  <c r="P292"/>
  <c r="P291" s="1"/>
  <c r="P280" s="1"/>
  <c r="P279" s="1"/>
  <c r="O292"/>
  <c r="O291" s="1"/>
  <c r="AF290"/>
  <c r="AG290" s="1"/>
  <c r="AF286"/>
  <c r="AG286" s="1"/>
  <c r="AC285"/>
  <c r="Y285"/>
  <c r="AF285" s="1"/>
  <c r="AG285" s="1"/>
  <c r="W285"/>
  <c r="AF284"/>
  <c r="AG284" s="1"/>
  <c r="X283"/>
  <c r="V283"/>
  <c r="S283"/>
  <c r="F283"/>
  <c r="O282"/>
  <c r="O281" s="1"/>
  <c r="O280" s="1"/>
  <c r="O279" s="1"/>
  <c r="AF278"/>
  <c r="AG278" s="1"/>
  <c r="S277"/>
  <c r="F277"/>
  <c r="P276"/>
  <c r="O276"/>
  <c r="AF275"/>
  <c r="AG275" s="1"/>
  <c r="X274"/>
  <c r="V274"/>
  <c r="S274"/>
  <c r="U274" s="1"/>
  <c r="F274"/>
  <c r="S273"/>
  <c r="F273"/>
  <c r="S272"/>
  <c r="U272" s="1"/>
  <c r="F272"/>
  <c r="P271"/>
  <c r="O271"/>
  <c r="AF269"/>
  <c r="AG269" s="1"/>
  <c r="X268"/>
  <c r="V268"/>
  <c r="S268"/>
  <c r="U268" s="1"/>
  <c r="F268"/>
  <c r="X267"/>
  <c r="V267"/>
  <c r="S267"/>
  <c r="F267"/>
  <c r="X266"/>
  <c r="V266"/>
  <c r="S266"/>
  <c r="F266"/>
  <c r="AF265"/>
  <c r="Z265"/>
  <c r="S265"/>
  <c r="F265"/>
  <c r="AF264"/>
  <c r="Z264"/>
  <c r="S264"/>
  <c r="F264"/>
  <c r="AF263"/>
  <c r="Z263"/>
  <c r="S263"/>
  <c r="F263"/>
  <c r="AF262"/>
  <c r="Z262"/>
  <c r="S262"/>
  <c r="U262" s="1"/>
  <c r="AB262" s="1"/>
  <c r="F262"/>
  <c r="AF261"/>
  <c r="Z261"/>
  <c r="S261"/>
  <c r="U261" s="1"/>
  <c r="AB261" s="1"/>
  <c r="F261"/>
  <c r="AF260"/>
  <c r="Z260"/>
  <c r="S260"/>
  <c r="U260" s="1"/>
  <c r="AB260" s="1"/>
  <c r="F260"/>
  <c r="AF259"/>
  <c r="AG259" s="1"/>
  <c r="S259"/>
  <c r="U259" s="1"/>
  <c r="F259"/>
  <c r="AF258"/>
  <c r="AG258" s="1"/>
  <c r="S258"/>
  <c r="AC258" s="1"/>
  <c r="F258"/>
  <c r="AF257"/>
  <c r="AG257" s="1"/>
  <c r="S257"/>
  <c r="U257" s="1"/>
  <c r="F257"/>
  <c r="AF256"/>
  <c r="AG256" s="1"/>
  <c r="S256"/>
  <c r="F256"/>
  <c r="AF255"/>
  <c r="AG255" s="1"/>
  <c r="S255"/>
  <c r="F255"/>
  <c r="AF254"/>
  <c r="AG254" s="1"/>
  <c r="S254"/>
  <c r="AC254" s="1"/>
  <c r="F254"/>
  <c r="S253"/>
  <c r="U253" s="1"/>
  <c r="AB253" s="1"/>
  <c r="F253"/>
  <c r="S252"/>
  <c r="U252" s="1"/>
  <c r="F252"/>
  <c r="AF251"/>
  <c r="AG251" s="1"/>
  <c r="S251"/>
  <c r="AC251" s="1"/>
  <c r="F251"/>
  <c r="AF250"/>
  <c r="AG250" s="1"/>
  <c r="S250"/>
  <c r="AC250" s="1"/>
  <c r="F250"/>
  <c r="AF249"/>
  <c r="AG249" s="1"/>
  <c r="S249"/>
  <c r="AC249" s="1"/>
  <c r="F249"/>
  <c r="AF248"/>
  <c r="AG248" s="1"/>
  <c r="S248"/>
  <c r="AC248" s="1"/>
  <c r="F248"/>
  <c r="AF247"/>
  <c r="AG247" s="1"/>
  <c r="S247"/>
  <c r="AC247" s="1"/>
  <c r="F247"/>
  <c r="AF246"/>
  <c r="AG246" s="1"/>
  <c r="S246"/>
  <c r="AC246" s="1"/>
  <c r="F246"/>
  <c r="AF245"/>
  <c r="AG245" s="1"/>
  <c r="S245"/>
  <c r="AC245" s="1"/>
  <c r="F245"/>
  <c r="AF244"/>
  <c r="AG244" s="1"/>
  <c r="S244"/>
  <c r="AC244" s="1"/>
  <c r="F244"/>
  <c r="AF243"/>
  <c r="AG243" s="1"/>
  <c r="S243"/>
  <c r="AC243" s="1"/>
  <c r="F243"/>
  <c r="AF242"/>
  <c r="AG242" s="1"/>
  <c r="S242"/>
  <c r="AC242" s="1"/>
  <c r="F242"/>
  <c r="AF241"/>
  <c r="AG241" s="1"/>
  <c r="S241"/>
  <c r="AC241" s="1"/>
  <c r="F241"/>
  <c r="AF240"/>
  <c r="AG240" s="1"/>
  <c r="S240"/>
  <c r="AC240" s="1"/>
  <c r="F240"/>
  <c r="AF239"/>
  <c r="AG239" s="1"/>
  <c r="S239"/>
  <c r="AC239" s="1"/>
  <c r="F239"/>
  <c r="AF238"/>
  <c r="AG238" s="1"/>
  <c r="S238"/>
  <c r="AC238" s="1"/>
  <c r="F238"/>
  <c r="AB237"/>
  <c r="S237"/>
  <c r="U237" s="1"/>
  <c r="Y237" s="1"/>
  <c r="AF237" s="1"/>
  <c r="F237"/>
  <c r="S236"/>
  <c r="F236"/>
  <c r="S235"/>
  <c r="U235" s="1"/>
  <c r="F235"/>
  <c r="S234"/>
  <c r="F234"/>
  <c r="S233"/>
  <c r="F233"/>
  <c r="U232"/>
  <c r="AB232" s="1"/>
  <c r="S232"/>
  <c r="F232"/>
  <c r="S231"/>
  <c r="F231"/>
  <c r="P230"/>
  <c r="P229" s="1"/>
  <c r="O230"/>
  <c r="O229" s="1"/>
  <c r="AF227"/>
  <c r="AG227" s="1"/>
  <c r="AF226"/>
  <c r="AG226" s="1"/>
  <c r="AF225"/>
  <c r="AG225" s="1"/>
  <c r="AF224"/>
  <c r="AG224" s="1"/>
  <c r="X223"/>
  <c r="V223"/>
  <c r="S223"/>
  <c r="U223" s="1"/>
  <c r="W223" s="1"/>
  <c r="F223"/>
  <c r="X222"/>
  <c r="V222"/>
  <c r="S222"/>
  <c r="U222" s="1"/>
  <c r="U221" s="1"/>
  <c r="U220" s="1"/>
  <c r="U219" s="1"/>
  <c r="F222"/>
  <c r="P221"/>
  <c r="P220" s="1"/>
  <c r="P219" s="1"/>
  <c r="O221"/>
  <c r="O220" s="1"/>
  <c r="O219" s="1"/>
  <c r="AF218"/>
  <c r="AG218" s="1"/>
  <c r="S217"/>
  <c r="U217" s="1"/>
  <c r="F217"/>
  <c r="P216"/>
  <c r="P215" s="1"/>
  <c r="O216"/>
  <c r="O215" s="1"/>
  <c r="AF214"/>
  <c r="AG214" s="1"/>
  <c r="V213"/>
  <c r="S213"/>
  <c r="U213" s="1"/>
  <c r="Y213" s="1"/>
  <c r="F213"/>
  <c r="S212"/>
  <c r="U212" s="1"/>
  <c r="F212"/>
  <c r="AF211"/>
  <c r="AG211" s="1"/>
  <c r="Z211"/>
  <c r="S211"/>
  <c r="U211" s="1"/>
  <c r="F211"/>
  <c r="S210"/>
  <c r="U210" s="1"/>
  <c r="F210"/>
  <c r="S209"/>
  <c r="F209"/>
  <c r="P208"/>
  <c r="O208"/>
  <c r="AF207"/>
  <c r="AG207" s="1"/>
  <c r="S206"/>
  <c r="U206" s="1"/>
  <c r="AB206" s="1"/>
  <c r="F206"/>
  <c r="S205"/>
  <c r="U205" s="1"/>
  <c r="Y205" s="1"/>
  <c r="AF205" s="1"/>
  <c r="F205"/>
  <c r="S204"/>
  <c r="U204" s="1"/>
  <c r="AB204" s="1"/>
  <c r="F204"/>
  <c r="U203"/>
  <c r="Y203" s="1"/>
  <c r="AF203" s="1"/>
  <c r="S203"/>
  <c r="F203"/>
  <c r="P202"/>
  <c r="O202"/>
  <c r="AF199"/>
  <c r="AG199" s="1"/>
  <c r="S198"/>
  <c r="U198" s="1"/>
  <c r="W198" s="1"/>
  <c r="F198"/>
  <c r="S197"/>
  <c r="U197" s="1"/>
  <c r="W197" s="1"/>
  <c r="F197"/>
  <c r="S196"/>
  <c r="U196" s="1"/>
  <c r="F196"/>
  <c r="S195"/>
  <c r="U195" s="1"/>
  <c r="F195"/>
  <c r="S194"/>
  <c r="U194" s="1"/>
  <c r="F194"/>
  <c r="S193"/>
  <c r="F193"/>
  <c r="S192"/>
  <c r="U192" s="1"/>
  <c r="F192"/>
  <c r="S191"/>
  <c r="F191"/>
  <c r="P190"/>
  <c r="O190"/>
  <c r="AF189"/>
  <c r="AG189" s="1"/>
  <c r="AB188"/>
  <c r="Y188"/>
  <c r="W188"/>
  <c r="W187" s="1"/>
  <c r="S188"/>
  <c r="S187" s="1"/>
  <c r="U187"/>
  <c r="P187"/>
  <c r="O187"/>
  <c r="AF186"/>
  <c r="AG186" s="1"/>
  <c r="AC185"/>
  <c r="AB185"/>
  <c r="Z185"/>
  <c r="Y185"/>
  <c r="AF185" s="1"/>
  <c r="W185"/>
  <c r="U185"/>
  <c r="S185"/>
  <c r="P185"/>
  <c r="O185"/>
  <c r="AF184"/>
  <c r="AG184" s="1"/>
  <c r="AF183"/>
  <c r="AG183" s="1"/>
  <c r="AF182"/>
  <c r="AG182" s="1"/>
  <c r="AF181"/>
  <c r="AG181" s="1"/>
  <c r="S181"/>
  <c r="U181" s="1"/>
  <c r="F181"/>
  <c r="AF180"/>
  <c r="AG180" s="1"/>
  <c r="S180"/>
  <c r="U180" s="1"/>
  <c r="F180"/>
  <c r="S179"/>
  <c r="U179" s="1"/>
  <c r="F179"/>
  <c r="S178"/>
  <c r="U178" s="1"/>
  <c r="F178"/>
  <c r="S177"/>
  <c r="F177"/>
  <c r="P176"/>
  <c r="O176"/>
  <c r="AF174"/>
  <c r="AG174" s="1"/>
  <c r="AF172"/>
  <c r="AG172" s="1"/>
  <c r="AF171"/>
  <c r="AG171" s="1"/>
  <c r="V170"/>
  <c r="AA170" s="1"/>
  <c r="S170"/>
  <c r="U170" s="1"/>
  <c r="F170"/>
  <c r="X169"/>
  <c r="V169"/>
  <c r="AA169" s="1"/>
  <c r="S169"/>
  <c r="U169" s="1"/>
  <c r="F169"/>
  <c r="AF168"/>
  <c r="AG168" s="1"/>
  <c r="S168"/>
  <c r="AC168" s="1"/>
  <c r="F168"/>
  <c r="AF167"/>
  <c r="AG167" s="1"/>
  <c r="S167"/>
  <c r="AC167" s="1"/>
  <c r="F167"/>
  <c r="AF166"/>
  <c r="AG166" s="1"/>
  <c r="S166"/>
  <c r="F166"/>
  <c r="V165"/>
  <c r="S165"/>
  <c r="U165" s="1"/>
  <c r="F165"/>
  <c r="S164"/>
  <c r="U164" s="1"/>
  <c r="F164"/>
  <c r="AF163"/>
  <c r="AG163" s="1"/>
  <c r="S163"/>
  <c r="AC163" s="1"/>
  <c r="F163"/>
  <c r="S162"/>
  <c r="F162"/>
  <c r="S161"/>
  <c r="F161"/>
  <c r="S160"/>
  <c r="F160"/>
  <c r="S159"/>
  <c r="U159" s="1"/>
  <c r="F159"/>
  <c r="S158"/>
  <c r="F158"/>
  <c r="AF157"/>
  <c r="AG157" s="1"/>
  <c r="S157"/>
  <c r="F157"/>
  <c r="S156"/>
  <c r="U156" s="1"/>
  <c r="F156"/>
  <c r="S155"/>
  <c r="U155" s="1"/>
  <c r="F155"/>
  <c r="S154"/>
  <c r="U154" s="1"/>
  <c r="F154"/>
  <c r="S153"/>
  <c r="U153" s="1"/>
  <c r="Y153" s="1"/>
  <c r="AF153" s="1"/>
  <c r="F153"/>
  <c r="S152"/>
  <c r="F152"/>
  <c r="S151"/>
  <c r="U151" s="1"/>
  <c r="F151"/>
  <c r="S150"/>
  <c r="F150"/>
  <c r="S149"/>
  <c r="F149"/>
  <c r="S148"/>
  <c r="U148" s="1"/>
  <c r="F148"/>
  <c r="P147"/>
  <c r="O147"/>
  <c r="AF146"/>
  <c r="AG146" s="1"/>
  <c r="AC145"/>
  <c r="AB145"/>
  <c r="Z145"/>
  <c r="Y145"/>
  <c r="AF145" s="1"/>
  <c r="W145"/>
  <c r="U145"/>
  <c r="S145"/>
  <c r="P145"/>
  <c r="O145"/>
  <c r="AF144"/>
  <c r="AG144" s="1"/>
  <c r="X143"/>
  <c r="V143"/>
  <c r="S143"/>
  <c r="U143" s="1"/>
  <c r="F143"/>
  <c r="X142"/>
  <c r="V142"/>
  <c r="S142"/>
  <c r="U142" s="1"/>
  <c r="F142"/>
  <c r="X141"/>
  <c r="V141"/>
  <c r="S141"/>
  <c r="U141" s="1"/>
  <c r="F141"/>
  <c r="AF140"/>
  <c r="S140"/>
  <c r="U140" s="1"/>
  <c r="AB140" s="1"/>
  <c r="F140"/>
  <c r="AF139"/>
  <c r="Z139"/>
  <c r="S139"/>
  <c r="U139" s="1"/>
  <c r="AB139" s="1"/>
  <c r="F139"/>
  <c r="S138"/>
  <c r="U138" s="1"/>
  <c r="Y138" s="1"/>
  <c r="AF138" s="1"/>
  <c r="AG138" s="1"/>
  <c r="F138"/>
  <c r="S137"/>
  <c r="U137" s="1"/>
  <c r="Y137" s="1"/>
  <c r="F137"/>
  <c r="S136"/>
  <c r="U136" s="1"/>
  <c r="Y136" s="1"/>
  <c r="Z136" s="1"/>
  <c r="F136"/>
  <c r="AF135"/>
  <c r="AG135" s="1"/>
  <c r="S135"/>
  <c r="AC135" s="1"/>
  <c r="F135"/>
  <c r="S134"/>
  <c r="F134"/>
  <c r="AF133"/>
  <c r="S133"/>
  <c r="U133" s="1"/>
  <c r="AB133" s="1"/>
  <c r="F133"/>
  <c r="S132"/>
  <c r="U132" s="1"/>
  <c r="AB132" s="1"/>
  <c r="F132"/>
  <c r="S131"/>
  <c r="U131" s="1"/>
  <c r="F131"/>
  <c r="S130"/>
  <c r="U130" s="1"/>
  <c r="AB130" s="1"/>
  <c r="F130"/>
  <c r="S129"/>
  <c r="F129"/>
  <c r="S128"/>
  <c r="U128" s="1"/>
  <c r="AB128" s="1"/>
  <c r="F128"/>
  <c r="S127"/>
  <c r="U127" s="1"/>
  <c r="F127"/>
  <c r="S126"/>
  <c r="U126" s="1"/>
  <c r="F126"/>
  <c r="P125"/>
  <c r="O125"/>
  <c r="AF124"/>
  <c r="AG124" s="1"/>
  <c r="AF123"/>
  <c r="AG123" s="1"/>
  <c r="S123"/>
  <c r="AC123" s="1"/>
  <c r="AC122" s="1"/>
  <c r="F123"/>
  <c r="AB122"/>
  <c r="Z122"/>
  <c r="Y122"/>
  <c r="AF122" s="1"/>
  <c r="W122"/>
  <c r="U122"/>
  <c r="P122"/>
  <c r="O122"/>
  <c r="AF121"/>
  <c r="AG121" s="1"/>
  <c r="AC120"/>
  <c r="AB120"/>
  <c r="Z120"/>
  <c r="Y120"/>
  <c r="AF120" s="1"/>
  <c r="W120"/>
  <c r="U120"/>
  <c r="T120"/>
  <c r="S120"/>
  <c r="P120"/>
  <c r="O120"/>
  <c r="AF119"/>
  <c r="AG119" s="1"/>
  <c r="AF118"/>
  <c r="AG118" s="1"/>
  <c r="S118"/>
  <c r="AC118" s="1"/>
  <c r="F118"/>
  <c r="AF117"/>
  <c r="AG117" s="1"/>
  <c r="S117"/>
  <c r="AC117" s="1"/>
  <c r="F117"/>
  <c r="AF116"/>
  <c r="AG116" s="1"/>
  <c r="S116"/>
  <c r="AC116" s="1"/>
  <c r="F116"/>
  <c r="AF115"/>
  <c r="AG115" s="1"/>
  <c r="S115"/>
  <c r="AC115" s="1"/>
  <c r="F115"/>
  <c r="S114"/>
  <c r="U114" s="1"/>
  <c r="Y114" s="1"/>
  <c r="AF114" s="1"/>
  <c r="F114"/>
  <c r="X113"/>
  <c r="V113"/>
  <c r="AA113" s="1"/>
  <c r="S113"/>
  <c r="U113" s="1"/>
  <c r="F113"/>
  <c r="X112"/>
  <c r="V112"/>
  <c r="S112"/>
  <c r="U112" s="1"/>
  <c r="F112"/>
  <c r="S111"/>
  <c r="U111" s="1"/>
  <c r="F111"/>
  <c r="S110"/>
  <c r="U110" s="1"/>
  <c r="AB110" s="1"/>
  <c r="F110"/>
  <c r="X109"/>
  <c r="V109"/>
  <c r="S109"/>
  <c r="U109" s="1"/>
  <c r="F109"/>
  <c r="X108"/>
  <c r="V108"/>
  <c r="S108"/>
  <c r="F108"/>
  <c r="X107"/>
  <c r="V107"/>
  <c r="AA107" s="1"/>
  <c r="S107"/>
  <c r="U107" s="1"/>
  <c r="F107"/>
  <c r="S106"/>
  <c r="U106" s="1"/>
  <c r="W106" s="1"/>
  <c r="F106"/>
  <c r="S105"/>
  <c r="F105"/>
  <c r="S104"/>
  <c r="U104" s="1"/>
  <c r="Y104" s="1"/>
  <c r="AF104" s="1"/>
  <c r="F104"/>
  <c r="S103"/>
  <c r="F103"/>
  <c r="P102"/>
  <c r="O102"/>
  <c r="AF100"/>
  <c r="AG100" s="1"/>
  <c r="AF99"/>
  <c r="AG99" s="1"/>
  <c r="S99"/>
  <c r="AC99" s="1"/>
  <c r="F99"/>
  <c r="AF98"/>
  <c r="AG98" s="1"/>
  <c r="S98"/>
  <c r="AC98" s="1"/>
  <c r="F98"/>
  <c r="S97"/>
  <c r="U97" s="1"/>
  <c r="W97" s="1"/>
  <c r="F97"/>
  <c r="S96"/>
  <c r="U96" s="1"/>
  <c r="AB96" s="1"/>
  <c r="F96"/>
  <c r="AF95"/>
  <c r="AG95" s="1"/>
  <c r="S95"/>
  <c r="AC95" s="1"/>
  <c r="F95"/>
  <c r="AF94"/>
  <c r="AG94" s="1"/>
  <c r="S94"/>
  <c r="F94"/>
  <c r="P93"/>
  <c r="O93"/>
  <c r="AF92"/>
  <c r="AG92" s="1"/>
  <c r="AF91"/>
  <c r="AG91" s="1"/>
  <c r="S91"/>
  <c r="AC91" s="1"/>
  <c r="F91"/>
  <c r="AF90"/>
  <c r="AG90" s="1"/>
  <c r="S90"/>
  <c r="AC90" s="1"/>
  <c r="F90"/>
  <c r="AF89"/>
  <c r="AG89" s="1"/>
  <c r="S89"/>
  <c r="AC89" s="1"/>
  <c r="F89"/>
  <c r="X88"/>
  <c r="V88"/>
  <c r="S88"/>
  <c r="U88" s="1"/>
  <c r="F88"/>
  <c r="X87"/>
  <c r="V87"/>
  <c r="S87"/>
  <c r="U87" s="1"/>
  <c r="Y87" s="1"/>
  <c r="AF87" s="1"/>
  <c r="F87"/>
  <c r="S86"/>
  <c r="F86"/>
  <c r="S85"/>
  <c r="U85" s="1"/>
  <c r="F85"/>
  <c r="S84"/>
  <c r="F84"/>
  <c r="S83"/>
  <c r="U83" s="1"/>
  <c r="F83"/>
  <c r="S82"/>
  <c r="F82"/>
  <c r="S81"/>
  <c r="U81" s="1"/>
  <c r="W81" s="1"/>
  <c r="F81"/>
  <c r="S80"/>
  <c r="U80" s="1"/>
  <c r="AB80" s="1"/>
  <c r="F80"/>
  <c r="S79"/>
  <c r="U79" s="1"/>
  <c r="F79"/>
  <c r="S78"/>
  <c r="F78"/>
  <c r="S77"/>
  <c r="U77" s="1"/>
  <c r="F77"/>
  <c r="X76"/>
  <c r="V76"/>
  <c r="S76"/>
  <c r="F76"/>
  <c r="X75"/>
  <c r="V75"/>
  <c r="S75"/>
  <c r="U75" s="1"/>
  <c r="F75"/>
  <c r="S74"/>
  <c r="AC74" s="1"/>
  <c r="F74"/>
  <c r="S73"/>
  <c r="F73"/>
  <c r="S72"/>
  <c r="U72" s="1"/>
  <c r="Y72" s="1"/>
  <c r="AF72" s="1"/>
  <c r="F72"/>
  <c r="S71"/>
  <c r="F71"/>
  <c r="S70"/>
  <c r="U70" s="1"/>
  <c r="F70"/>
  <c r="S69"/>
  <c r="U69" s="1"/>
  <c r="F69"/>
  <c r="U68"/>
  <c r="W68" s="1"/>
  <c r="S68"/>
  <c r="F68"/>
  <c r="S67"/>
  <c r="U67" s="1"/>
  <c r="AB67" s="1"/>
  <c r="F67"/>
  <c r="S66"/>
  <c r="U66" s="1"/>
  <c r="W66" s="1"/>
  <c r="F66"/>
  <c r="S65"/>
  <c r="F65"/>
  <c r="S64"/>
  <c r="F64"/>
  <c r="S63"/>
  <c r="U63" s="1"/>
  <c r="F63"/>
  <c r="S62"/>
  <c r="U62" s="1"/>
  <c r="W62" s="1"/>
  <c r="F62"/>
  <c r="S61"/>
  <c r="U61" s="1"/>
  <c r="AB61" s="1"/>
  <c r="F61"/>
  <c r="P60"/>
  <c r="O60"/>
  <c r="AF59"/>
  <c r="AG59" s="1"/>
  <c r="AF58"/>
  <c r="AG58" s="1"/>
  <c r="S58"/>
  <c r="AC58" s="1"/>
  <c r="AC57" s="1"/>
  <c r="F58"/>
  <c r="AB57"/>
  <c r="Z57"/>
  <c r="Y57"/>
  <c r="W57"/>
  <c r="U57"/>
  <c r="P57"/>
  <c r="P54" s="1"/>
  <c r="O57"/>
  <c r="AF56"/>
  <c r="AG56" s="1"/>
  <c r="AF55"/>
  <c r="AG55" s="1"/>
  <c r="AF52"/>
  <c r="AG52" s="1"/>
  <c r="AF51"/>
  <c r="AG51" s="1"/>
  <c r="AF50"/>
  <c r="AG50" s="1"/>
  <c r="AF49"/>
  <c r="AG49" s="1"/>
  <c r="X48"/>
  <c r="V48"/>
  <c r="S48"/>
  <c r="F48"/>
  <c r="X47"/>
  <c r="V47"/>
  <c r="S47"/>
  <c r="U47" s="1"/>
  <c r="F47"/>
  <c r="S46"/>
  <c r="U46" s="1"/>
  <c r="AB46" s="1"/>
  <c r="F46"/>
  <c r="S45"/>
  <c r="U45" s="1"/>
  <c r="F45"/>
  <c r="V44"/>
  <c r="S44"/>
  <c r="U44" s="1"/>
  <c r="F44"/>
  <c r="V43"/>
  <c r="S43"/>
  <c r="F43"/>
  <c r="V42"/>
  <c r="S42"/>
  <c r="F42"/>
  <c r="S41"/>
  <c r="U41" s="1"/>
  <c r="Y41" s="1"/>
  <c r="AF41" s="1"/>
  <c r="F41"/>
  <c r="S40"/>
  <c r="U40" s="1"/>
  <c r="W40" s="1"/>
  <c r="F40"/>
  <c r="S39"/>
  <c r="F39"/>
  <c r="S38"/>
  <c r="U38" s="1"/>
  <c r="F38"/>
  <c r="S37"/>
  <c r="U37" s="1"/>
  <c r="Y37" s="1"/>
  <c r="F37"/>
  <c r="P36"/>
  <c r="O36"/>
  <c r="AF35"/>
  <c r="AG35" s="1"/>
  <c r="AF34"/>
  <c r="AG34" s="1"/>
  <c r="S34"/>
  <c r="AC34" s="1"/>
  <c r="AC33" s="1"/>
  <c r="F34"/>
  <c r="AB33"/>
  <c r="Z33"/>
  <c r="Y33"/>
  <c r="AF33" s="1"/>
  <c r="W33"/>
  <c r="U33"/>
  <c r="P33"/>
  <c r="O33"/>
  <c r="AF32"/>
  <c r="AG32" s="1"/>
  <c r="X31"/>
  <c r="V31"/>
  <c r="S31"/>
  <c r="U31" s="1"/>
  <c r="F31"/>
  <c r="V30"/>
  <c r="AA30" s="1"/>
  <c r="S30"/>
  <c r="U30" s="1"/>
  <c r="F30"/>
  <c r="AF29"/>
  <c r="S29"/>
  <c r="U29" s="1"/>
  <c r="AB29" s="1"/>
  <c r="F29"/>
  <c r="AF28"/>
  <c r="S28"/>
  <c r="U28" s="1"/>
  <c r="AB28" s="1"/>
  <c r="F28"/>
  <c r="AF27"/>
  <c r="S27"/>
  <c r="F27"/>
  <c r="AF26"/>
  <c r="AG26" s="1"/>
  <c r="S26"/>
  <c r="AC26" s="1"/>
  <c r="F26"/>
  <c r="AF25"/>
  <c r="AG25" s="1"/>
  <c r="S25"/>
  <c r="AC25" s="1"/>
  <c r="F25"/>
  <c r="AF24"/>
  <c r="AG24" s="1"/>
  <c r="S24"/>
  <c r="AC24" s="1"/>
  <c r="F24"/>
  <c r="AF23"/>
  <c r="AG23" s="1"/>
  <c r="S23"/>
  <c r="AC23" s="1"/>
  <c r="F23"/>
  <c r="AF22"/>
  <c r="AG22" s="1"/>
  <c r="S22"/>
  <c r="AC22" s="1"/>
  <c r="F22"/>
  <c r="P21"/>
  <c r="O21"/>
  <c r="AF18"/>
  <c r="AG18" s="1"/>
  <c r="AE19" i="5" l="1"/>
  <c r="AF19" s="1"/>
  <c r="Y17"/>
  <c r="Y16" s="1"/>
  <c r="AA31" i="4"/>
  <c r="W112"/>
  <c r="AA143"/>
  <c r="AA223"/>
  <c r="W237"/>
  <c r="AA293"/>
  <c r="AG33"/>
  <c r="Y143"/>
  <c r="AF143" s="1"/>
  <c r="AA48"/>
  <c r="AA76"/>
  <c r="AC259"/>
  <c r="AA266"/>
  <c r="Z53" i="5"/>
  <c r="AF228"/>
  <c r="O20" i="4"/>
  <c r="O19" s="1"/>
  <c r="O17" s="1"/>
  <c r="AC80"/>
  <c r="AG185"/>
  <c r="AC253"/>
  <c r="P20"/>
  <c r="P19" s="1"/>
  <c r="P17" s="1"/>
  <c r="AC237"/>
  <c r="AA109"/>
  <c r="AB109" s="1"/>
  <c r="AC109" s="1"/>
  <c r="AA141"/>
  <c r="W268"/>
  <c r="Y130"/>
  <c r="AF130" s="1"/>
  <c r="W142"/>
  <c r="AB223"/>
  <c r="AC260"/>
  <c r="AA47"/>
  <c r="AB47" s="1"/>
  <c r="AA142"/>
  <c r="AB142" s="1"/>
  <c r="AB187"/>
  <c r="AB213"/>
  <c r="AE17" i="5"/>
  <c r="AF17" s="1"/>
  <c r="U297"/>
  <c r="Y297" s="1"/>
  <c r="AE297" s="1"/>
  <c r="S291"/>
  <c r="S290" s="1"/>
  <c r="S280" s="1"/>
  <c r="S279" s="1"/>
  <c r="S330" s="1"/>
  <c r="S374" s="1"/>
  <c r="AD53"/>
  <c r="Z19"/>
  <c r="AD228"/>
  <c r="AB16"/>
  <c r="AD219"/>
  <c r="Z228"/>
  <c r="AG262" i="4"/>
  <c r="AG260"/>
  <c r="AG337"/>
  <c r="AB164"/>
  <c r="W164"/>
  <c r="Z213"/>
  <c r="AF213"/>
  <c r="W272"/>
  <c r="AB272"/>
  <c r="Y272"/>
  <c r="AF272" s="1"/>
  <c r="AG272" s="1"/>
  <c r="O175"/>
  <c r="AC257"/>
  <c r="AA268"/>
  <c r="AB268" s="1"/>
  <c r="U74"/>
  <c r="Y74" s="1"/>
  <c r="AF74" s="1"/>
  <c r="AG74" s="1"/>
  <c r="P201"/>
  <c r="P200" s="1"/>
  <c r="AG261"/>
  <c r="W253"/>
  <c r="S208"/>
  <c r="Y223"/>
  <c r="AF223" s="1"/>
  <c r="AG223" s="1"/>
  <c r="Y62"/>
  <c r="Z62" s="1"/>
  <c r="W31"/>
  <c r="S122"/>
  <c r="AA283"/>
  <c r="S271"/>
  <c r="Y109"/>
  <c r="AF109" s="1"/>
  <c r="AG237"/>
  <c r="AA267"/>
  <c r="AG339"/>
  <c r="W38"/>
  <c r="Y38"/>
  <c r="AF38" s="1"/>
  <c r="AB38"/>
  <c r="W195"/>
  <c r="AB195"/>
  <c r="Y195"/>
  <c r="AF195" s="1"/>
  <c r="W235"/>
  <c r="Z235" s="1"/>
  <c r="Y235"/>
  <c r="AF235" s="1"/>
  <c r="Y178"/>
  <c r="AF178" s="1"/>
  <c r="AB178"/>
  <c r="W178"/>
  <c r="AG133"/>
  <c r="AC46"/>
  <c r="AC130"/>
  <c r="Y192"/>
  <c r="AF192" s="1"/>
  <c r="AB192"/>
  <c r="W155"/>
  <c r="AB155"/>
  <c r="AB148"/>
  <c r="Y148"/>
  <c r="AF148" s="1"/>
  <c r="AB69"/>
  <c r="W69"/>
  <c r="Y165"/>
  <c r="AF165" s="1"/>
  <c r="AB165"/>
  <c r="O54"/>
  <c r="S33"/>
  <c r="Y46"/>
  <c r="AB136"/>
  <c r="U168"/>
  <c r="AC188"/>
  <c r="AC187" s="1"/>
  <c r="AG294"/>
  <c r="O201"/>
  <c r="O200" s="1"/>
  <c r="U273"/>
  <c r="U295"/>
  <c r="AB295" s="1"/>
  <c r="AG295" s="1"/>
  <c r="AB328"/>
  <c r="AB30"/>
  <c r="AA87"/>
  <c r="AB87" s="1"/>
  <c r="AA112"/>
  <c r="AB112" s="1"/>
  <c r="W203"/>
  <c r="Z203" s="1"/>
  <c r="S221"/>
  <c r="S220" s="1"/>
  <c r="S219" s="1"/>
  <c r="AB203"/>
  <c r="AG338"/>
  <c r="Y30"/>
  <c r="AF30" s="1"/>
  <c r="W67"/>
  <c r="P175"/>
  <c r="W222"/>
  <c r="W221" s="1"/>
  <c r="W220" s="1"/>
  <c r="W219" s="1"/>
  <c r="AC262"/>
  <c r="Y67"/>
  <c r="AF67" s="1"/>
  <c r="AG67" s="1"/>
  <c r="AB104"/>
  <c r="S57"/>
  <c r="W88"/>
  <c r="W109"/>
  <c r="W130"/>
  <c r="AB143"/>
  <c r="AA75"/>
  <c r="AB75" s="1"/>
  <c r="Y40"/>
  <c r="AF40" s="1"/>
  <c r="AB62"/>
  <c r="W143"/>
  <c r="Z143" s="1"/>
  <c r="Y198"/>
  <c r="AF198" s="1"/>
  <c r="S216"/>
  <c r="S215" s="1"/>
  <c r="AB40"/>
  <c r="S102"/>
  <c r="S93"/>
  <c r="Y179"/>
  <c r="AF179" s="1"/>
  <c r="AB179"/>
  <c r="AG29"/>
  <c r="AC29"/>
  <c r="W153"/>
  <c r="Z153" s="1"/>
  <c r="AB153"/>
  <c r="U39"/>
  <c r="Y66"/>
  <c r="AF66" s="1"/>
  <c r="AC94"/>
  <c r="Y170"/>
  <c r="AF170" s="1"/>
  <c r="W170"/>
  <c r="Z170" s="1"/>
  <c r="AB170"/>
  <c r="Y69"/>
  <c r="AF69" s="1"/>
  <c r="Y75"/>
  <c r="AF75" s="1"/>
  <c r="W75"/>
  <c r="U105"/>
  <c r="AC128"/>
  <c r="AC133"/>
  <c r="AF136"/>
  <c r="U78"/>
  <c r="U134"/>
  <c r="AB63"/>
  <c r="Y63"/>
  <c r="AF63" s="1"/>
  <c r="W63"/>
  <c r="Y107"/>
  <c r="AF107" s="1"/>
  <c r="W107"/>
  <c r="AB107"/>
  <c r="AC110"/>
  <c r="AB156"/>
  <c r="Y156"/>
  <c r="AF156" s="1"/>
  <c r="W156"/>
  <c r="U236"/>
  <c r="AC192"/>
  <c r="W37"/>
  <c r="U71"/>
  <c r="W79"/>
  <c r="Y79"/>
  <c r="AF79" s="1"/>
  <c r="AB79"/>
  <c r="Y31"/>
  <c r="AB31"/>
  <c r="AF37"/>
  <c r="Y47"/>
  <c r="AF47" s="1"/>
  <c r="AF62"/>
  <c r="AC204"/>
  <c r="Y44"/>
  <c r="AB44"/>
  <c r="U160"/>
  <c r="AC232"/>
  <c r="AB37"/>
  <c r="W47"/>
  <c r="S60"/>
  <c r="Y85"/>
  <c r="AF85" s="1"/>
  <c r="W85"/>
  <c r="AB85"/>
  <c r="AB97"/>
  <c r="Y97"/>
  <c r="AF97" s="1"/>
  <c r="AG130"/>
  <c r="AB141"/>
  <c r="Y141"/>
  <c r="AF141" s="1"/>
  <c r="W141"/>
  <c r="AB66"/>
  <c r="AC28"/>
  <c r="AG28"/>
  <c r="AB111"/>
  <c r="Y111"/>
  <c r="AF111" s="1"/>
  <c r="W111"/>
  <c r="AB45"/>
  <c r="Y45"/>
  <c r="AB81"/>
  <c r="Y81"/>
  <c r="AF81" s="1"/>
  <c r="W126"/>
  <c r="AB126"/>
  <c r="Y126"/>
  <c r="AC140"/>
  <c r="AG140"/>
  <c r="U258"/>
  <c r="AB159"/>
  <c r="Y159"/>
  <c r="AF159" s="1"/>
  <c r="AB169"/>
  <c r="Y169"/>
  <c r="AF169" s="1"/>
  <c r="W169"/>
  <c r="S190"/>
  <c r="AB210"/>
  <c r="Y210"/>
  <c r="AF210" s="1"/>
  <c r="W210"/>
  <c r="U267"/>
  <c r="U283"/>
  <c r="S282"/>
  <c r="S281" s="1"/>
  <c r="W159"/>
  <c r="U191"/>
  <c r="AB198"/>
  <c r="Y253"/>
  <c r="AF253" s="1"/>
  <c r="AG253" s="1"/>
  <c r="U65"/>
  <c r="W77"/>
  <c r="AB77"/>
  <c r="Y77"/>
  <c r="AF77" s="1"/>
  <c r="S36"/>
  <c r="Y113"/>
  <c r="AF113" s="1"/>
  <c r="W113"/>
  <c r="AB113"/>
  <c r="AG122"/>
  <c r="U293"/>
  <c r="W312"/>
  <c r="W311" s="1"/>
  <c r="W310" s="1"/>
  <c r="W302" s="1"/>
  <c r="AE302" s="1"/>
  <c r="Y197"/>
  <c r="AF197" s="1"/>
  <c r="W128"/>
  <c r="W131"/>
  <c r="Y131"/>
  <c r="AF131" s="1"/>
  <c r="AB212"/>
  <c r="Y212"/>
  <c r="AF212" s="1"/>
  <c r="W212"/>
  <c r="U27"/>
  <c r="AG30"/>
  <c r="AC61"/>
  <c r="U103"/>
  <c r="Y128"/>
  <c r="AF128" s="1"/>
  <c r="AG128" s="1"/>
  <c r="Z138"/>
  <c r="U86"/>
  <c r="W96"/>
  <c r="U99"/>
  <c r="U93" s="1"/>
  <c r="Y112"/>
  <c r="AF112" s="1"/>
  <c r="AB131"/>
  <c r="W151"/>
  <c r="AB151"/>
  <c r="AB197"/>
  <c r="U234"/>
  <c r="U193"/>
  <c r="AB196"/>
  <c r="W196"/>
  <c r="Y196"/>
  <c r="AF196" s="1"/>
  <c r="Y204"/>
  <c r="AF204" s="1"/>
  <c r="AG204" s="1"/>
  <c r="W204"/>
  <c r="U48"/>
  <c r="AF57"/>
  <c r="AG57" s="1"/>
  <c r="U64"/>
  <c r="S147"/>
  <c r="AC157"/>
  <c r="U43"/>
  <c r="U73"/>
  <c r="U76"/>
  <c r="S21"/>
  <c r="W30"/>
  <c r="AC67"/>
  <c r="Y80"/>
  <c r="AF80" s="1"/>
  <c r="AG80" s="1"/>
  <c r="W80"/>
  <c r="Y96"/>
  <c r="Y151"/>
  <c r="AF151" s="1"/>
  <c r="Y154"/>
  <c r="AF154" s="1"/>
  <c r="AB154"/>
  <c r="W154"/>
  <c r="U162"/>
  <c r="AB217"/>
  <c r="W217"/>
  <c r="Y217"/>
  <c r="U216"/>
  <c r="U215" s="1"/>
  <c r="AB83"/>
  <c r="Y83"/>
  <c r="AF83" s="1"/>
  <c r="W83"/>
  <c r="AC96"/>
  <c r="Y142"/>
  <c r="AF142" s="1"/>
  <c r="W148"/>
  <c r="U263"/>
  <c r="AB263" s="1"/>
  <c r="AC263"/>
  <c r="W41"/>
  <c r="Z41" s="1"/>
  <c r="AB41"/>
  <c r="W87"/>
  <c r="Z87" s="1"/>
  <c r="S125"/>
  <c r="Y132"/>
  <c r="AF132" s="1"/>
  <c r="AG132" s="1"/>
  <c r="W132"/>
  <c r="AG139"/>
  <c r="AC139"/>
  <c r="Y274"/>
  <c r="AF274" s="1"/>
  <c r="W274"/>
  <c r="Y164"/>
  <c r="AF164" s="1"/>
  <c r="Y206"/>
  <c r="AF206" s="1"/>
  <c r="AG206" s="1"/>
  <c r="W206"/>
  <c r="Y222"/>
  <c r="U312"/>
  <c r="U311" s="1"/>
  <c r="U310" s="1"/>
  <c r="U302" s="1"/>
  <c r="W205"/>
  <c r="Z205" s="1"/>
  <c r="AB205"/>
  <c r="Z237"/>
  <c r="Y61"/>
  <c r="Y106"/>
  <c r="AF106" s="1"/>
  <c r="AA108"/>
  <c r="W114"/>
  <c r="Z114" s="1"/>
  <c r="AB114"/>
  <c r="AF137"/>
  <c r="AG137" s="1"/>
  <c r="Z137"/>
  <c r="U152"/>
  <c r="U177"/>
  <c r="S176"/>
  <c r="AC223"/>
  <c r="W232"/>
  <c r="U265"/>
  <c r="AB265" s="1"/>
  <c r="AG120"/>
  <c r="Y70"/>
  <c r="AF70" s="1"/>
  <c r="W70"/>
  <c r="AB72"/>
  <c r="AB106"/>
  <c r="AB127"/>
  <c r="Y127"/>
  <c r="AF127" s="1"/>
  <c r="U158"/>
  <c r="AF188"/>
  <c r="AG188" s="1"/>
  <c r="Y187"/>
  <c r="AF187" s="1"/>
  <c r="AG187" s="1"/>
  <c r="AB194"/>
  <c r="Y194"/>
  <c r="AF194" s="1"/>
  <c r="W194"/>
  <c r="Y232"/>
  <c r="AF232" s="1"/>
  <c r="AG232" s="1"/>
  <c r="AC63"/>
  <c r="W61"/>
  <c r="W72"/>
  <c r="Z72" s="1"/>
  <c r="U84"/>
  <c r="U108"/>
  <c r="U82"/>
  <c r="Y88"/>
  <c r="AF88" s="1"/>
  <c r="O101"/>
  <c r="W127"/>
  <c r="Z127" s="1"/>
  <c r="U150"/>
  <c r="Y155"/>
  <c r="U161"/>
  <c r="AC164"/>
  <c r="Z188"/>
  <c r="Z187" s="1"/>
  <c r="AC203"/>
  <c r="S202"/>
  <c r="AA222"/>
  <c r="AB222" s="1"/>
  <c r="Y110"/>
  <c r="AF110" s="1"/>
  <c r="AG110" s="1"/>
  <c r="W110"/>
  <c r="AC132"/>
  <c r="U42"/>
  <c r="AB68"/>
  <c r="Y68"/>
  <c r="AF68" s="1"/>
  <c r="AB70"/>
  <c r="P101"/>
  <c r="AG164"/>
  <c r="AC170"/>
  <c r="U202"/>
  <c r="AC256"/>
  <c r="U256"/>
  <c r="U264"/>
  <c r="AB264" s="1"/>
  <c r="Y268"/>
  <c r="AF268" s="1"/>
  <c r="O270"/>
  <c r="O228" s="1"/>
  <c r="AG145"/>
  <c r="AC206"/>
  <c r="U209"/>
  <c r="AB235"/>
  <c r="P270"/>
  <c r="P228" s="1"/>
  <c r="S312"/>
  <c r="S311" s="1"/>
  <c r="S310" s="1"/>
  <c r="S302" s="1"/>
  <c r="S230"/>
  <c r="S229" s="1"/>
  <c r="Y252"/>
  <c r="AF252" s="1"/>
  <c r="W252"/>
  <c r="AA274"/>
  <c r="AB274" s="1"/>
  <c r="U129"/>
  <c r="U231"/>
  <c r="AB252"/>
  <c r="S276"/>
  <c r="S270" s="1"/>
  <c r="W192"/>
  <c r="AA88"/>
  <c r="AB88" s="1"/>
  <c r="W104"/>
  <c r="Z104" s="1"/>
  <c r="U149"/>
  <c r="U167"/>
  <c r="U266"/>
  <c r="U277"/>
  <c r="U233"/>
  <c r="AC261"/>
  <c r="AF365" i="1"/>
  <c r="AG365" s="1"/>
  <c r="AF363"/>
  <c r="AG363" s="1"/>
  <c r="F363"/>
  <c r="AF362"/>
  <c r="AG362" s="1"/>
  <c r="F362"/>
  <c r="AF361"/>
  <c r="AG361" s="1"/>
  <c r="F361"/>
  <c r="AF360"/>
  <c r="AG360" s="1"/>
  <c r="F360"/>
  <c r="AF359"/>
  <c r="AG359" s="1"/>
  <c r="F359"/>
  <c r="AF358"/>
  <c r="AG358" s="1"/>
  <c r="F358"/>
  <c r="AF357"/>
  <c r="AG357" s="1"/>
  <c r="F357"/>
  <c r="AF356"/>
  <c r="AG356" s="1"/>
  <c r="F356"/>
  <c r="AF355"/>
  <c r="AG355" s="1"/>
  <c r="F355"/>
  <c r="AF354"/>
  <c r="AG354" s="1"/>
  <c r="F354"/>
  <c r="AF353"/>
  <c r="AG353" s="1"/>
  <c r="F353"/>
  <c r="AF352"/>
  <c r="AG352" s="1"/>
  <c r="F352"/>
  <c r="AF351"/>
  <c r="AG351" s="1"/>
  <c r="F351"/>
  <c r="AF350"/>
  <c r="AG350" s="1"/>
  <c r="F350"/>
  <c r="AF349"/>
  <c r="AG349" s="1"/>
  <c r="F349"/>
  <c r="AF348"/>
  <c r="AG348" s="1"/>
  <c r="F348"/>
  <c r="AF347"/>
  <c r="AG347" s="1"/>
  <c r="F347"/>
  <c r="AF346"/>
  <c r="AG346" s="1"/>
  <c r="F346"/>
  <c r="AF345"/>
  <c r="AG345" s="1"/>
  <c r="F345"/>
  <c r="AF344"/>
  <c r="AG344" s="1"/>
  <c r="F344"/>
  <c r="AF343"/>
  <c r="AG343" s="1"/>
  <c r="F343"/>
  <c r="AF342"/>
  <c r="AG342" s="1"/>
  <c r="F342"/>
  <c r="AF341"/>
  <c r="AG341" s="1"/>
  <c r="F341"/>
  <c r="AF340"/>
  <c r="AG340" s="1"/>
  <c r="F340"/>
  <c r="AF339"/>
  <c r="AG339" s="1"/>
  <c r="F339"/>
  <c r="AF338"/>
  <c r="AB338"/>
  <c r="AB337" s="1"/>
  <c r="AB336" s="1"/>
  <c r="AB327" s="1"/>
  <c r="P338"/>
  <c r="P337" s="1"/>
  <c r="P336" s="1"/>
  <c r="P327" s="1"/>
  <c r="AF337"/>
  <c r="AF336"/>
  <c r="AF335"/>
  <c r="AG335" s="1"/>
  <c r="AF334"/>
  <c r="AG334" s="1"/>
  <c r="AF333"/>
  <c r="AG333" s="1"/>
  <c r="AF332"/>
  <c r="AG332" s="1"/>
  <c r="AF331"/>
  <c r="AG331" s="1"/>
  <c r="AF330"/>
  <c r="AG330" s="1"/>
  <c r="AF329"/>
  <c r="AG329" s="1"/>
  <c r="AF328"/>
  <c r="AG328" s="1"/>
  <c r="AF327"/>
  <c r="AC327"/>
  <c r="O327"/>
  <c r="AF326"/>
  <c r="AG326" s="1"/>
  <c r="AF325"/>
  <c r="AG325" s="1"/>
  <c r="AF324"/>
  <c r="AG324" s="1"/>
  <c r="AF323"/>
  <c r="AG323" s="1"/>
  <c r="AF321"/>
  <c r="AG321" s="1"/>
  <c r="AF320"/>
  <c r="AG320" s="1"/>
  <c r="AF319"/>
  <c r="AG319" s="1"/>
  <c r="AF318"/>
  <c r="AG318" s="1"/>
  <c r="AF317"/>
  <c r="AG317" s="1"/>
  <c r="AF316"/>
  <c r="AG316" s="1"/>
  <c r="AF315"/>
  <c r="AG315" s="1"/>
  <c r="AF314"/>
  <c r="AG314" s="1"/>
  <c r="X313"/>
  <c r="V313"/>
  <c r="S313"/>
  <c r="F313"/>
  <c r="X312"/>
  <c r="V312"/>
  <c r="S312"/>
  <c r="F312"/>
  <c r="P311"/>
  <c r="P310" s="1"/>
  <c r="P309" s="1"/>
  <c r="P301" s="1"/>
  <c r="O311"/>
  <c r="O310" s="1"/>
  <c r="O309" s="1"/>
  <c r="O301" s="1"/>
  <c r="AF308"/>
  <c r="AG308" s="1"/>
  <c r="AF307"/>
  <c r="AG307" s="1"/>
  <c r="AF306"/>
  <c r="AG306" s="1"/>
  <c r="AF305"/>
  <c r="AG305" s="1"/>
  <c r="AF304"/>
  <c r="AG304" s="1"/>
  <c r="AF303"/>
  <c r="AG303" s="1"/>
  <c r="AF302"/>
  <c r="AG302" s="1"/>
  <c r="AF300"/>
  <c r="AG300" s="1"/>
  <c r="AF299"/>
  <c r="AG299" s="1"/>
  <c r="AF298"/>
  <c r="AG298" s="1"/>
  <c r="X297"/>
  <c r="V297"/>
  <c r="AF296"/>
  <c r="AF295"/>
  <c r="AA295"/>
  <c r="Z295"/>
  <c r="Z285" s="1"/>
  <c r="AF294"/>
  <c r="AA294"/>
  <c r="Z294"/>
  <c r="S294"/>
  <c r="AF293"/>
  <c r="AA293"/>
  <c r="T294" s="1"/>
  <c r="Z293"/>
  <c r="S293"/>
  <c r="U293" s="1"/>
  <c r="F293"/>
  <c r="X292"/>
  <c r="V292"/>
  <c r="S292"/>
  <c r="U292" s="1"/>
  <c r="F292"/>
  <c r="P291"/>
  <c r="P290" s="1"/>
  <c r="O291"/>
  <c r="O290" s="1"/>
  <c r="AF289"/>
  <c r="AG289" s="1"/>
  <c r="X288"/>
  <c r="V288"/>
  <c r="S288"/>
  <c r="F288"/>
  <c r="P287"/>
  <c r="O287"/>
  <c r="AF286"/>
  <c r="AG286" s="1"/>
  <c r="AC285"/>
  <c r="Y285"/>
  <c r="AF285" s="1"/>
  <c r="AG285" s="1"/>
  <c r="W285"/>
  <c r="AF284"/>
  <c r="AG284" s="1"/>
  <c r="X283"/>
  <c r="V283"/>
  <c r="S283"/>
  <c r="F283"/>
  <c r="P282"/>
  <c r="O282"/>
  <c r="AF278"/>
  <c r="AG278" s="1"/>
  <c r="S277"/>
  <c r="U277" s="1"/>
  <c r="W277" s="1"/>
  <c r="F277"/>
  <c r="P276"/>
  <c r="O276"/>
  <c r="AF275"/>
  <c r="AG275" s="1"/>
  <c r="X274"/>
  <c r="V274"/>
  <c r="S274"/>
  <c r="F274"/>
  <c r="S273"/>
  <c r="U273" s="1"/>
  <c r="Y273" s="1"/>
  <c r="AF273" s="1"/>
  <c r="F273"/>
  <c r="S272"/>
  <c r="F272"/>
  <c r="P271"/>
  <c r="O271"/>
  <c r="AF269"/>
  <c r="AG269" s="1"/>
  <c r="X268"/>
  <c r="V268"/>
  <c r="S268"/>
  <c r="U268" s="1"/>
  <c r="F268"/>
  <c r="X267"/>
  <c r="V267"/>
  <c r="S267"/>
  <c r="U267" s="1"/>
  <c r="F267"/>
  <c r="X266"/>
  <c r="V266"/>
  <c r="S266"/>
  <c r="F266"/>
  <c r="AF265"/>
  <c r="Z265"/>
  <c r="S265"/>
  <c r="F265"/>
  <c r="AF264"/>
  <c r="Z264"/>
  <c r="S264"/>
  <c r="F264"/>
  <c r="AF263"/>
  <c r="Z263"/>
  <c r="S263"/>
  <c r="F263"/>
  <c r="AF262"/>
  <c r="Z262"/>
  <c r="S262"/>
  <c r="F262"/>
  <c r="AF261"/>
  <c r="Z261"/>
  <c r="S261"/>
  <c r="F261"/>
  <c r="AF260"/>
  <c r="Z260"/>
  <c r="S260"/>
  <c r="F260"/>
  <c r="AF259"/>
  <c r="AG259" s="1"/>
  <c r="S259"/>
  <c r="F259"/>
  <c r="AF258"/>
  <c r="AG258" s="1"/>
  <c r="S258"/>
  <c r="F258"/>
  <c r="AF257"/>
  <c r="AG257" s="1"/>
  <c r="S257"/>
  <c r="AC257" s="1"/>
  <c r="F257"/>
  <c r="AF256"/>
  <c r="AG256" s="1"/>
  <c r="S256"/>
  <c r="U256" s="1"/>
  <c r="F256"/>
  <c r="AF255"/>
  <c r="AG255" s="1"/>
  <c r="S255"/>
  <c r="F255"/>
  <c r="AF254"/>
  <c r="AG254" s="1"/>
  <c r="S254"/>
  <c r="AC254" s="1"/>
  <c r="F254"/>
  <c r="S253"/>
  <c r="U253" s="1"/>
  <c r="AB253" s="1"/>
  <c r="F253"/>
  <c r="S252"/>
  <c r="F252"/>
  <c r="AF251"/>
  <c r="AG251" s="1"/>
  <c r="S251"/>
  <c r="AC251" s="1"/>
  <c r="F251"/>
  <c r="AF250"/>
  <c r="AG250" s="1"/>
  <c r="S250"/>
  <c r="AC250" s="1"/>
  <c r="F250"/>
  <c r="AF249"/>
  <c r="AG249" s="1"/>
  <c r="S249"/>
  <c r="AC249" s="1"/>
  <c r="F249"/>
  <c r="AF248"/>
  <c r="AG248" s="1"/>
  <c r="S248"/>
  <c r="AC248" s="1"/>
  <c r="F248"/>
  <c r="AF247"/>
  <c r="AG247" s="1"/>
  <c r="S247"/>
  <c r="AC247" s="1"/>
  <c r="F247"/>
  <c r="AF246"/>
  <c r="AG246" s="1"/>
  <c r="S246"/>
  <c r="AC246" s="1"/>
  <c r="F246"/>
  <c r="AF245"/>
  <c r="AG245" s="1"/>
  <c r="S245"/>
  <c r="AC245" s="1"/>
  <c r="F245"/>
  <c r="AF244"/>
  <c r="AG244" s="1"/>
  <c r="S244"/>
  <c r="AC244" s="1"/>
  <c r="F244"/>
  <c r="AF243"/>
  <c r="AG243" s="1"/>
  <c r="S243"/>
  <c r="AC243" s="1"/>
  <c r="F243"/>
  <c r="AF242"/>
  <c r="AG242" s="1"/>
  <c r="S242"/>
  <c r="AC242" s="1"/>
  <c r="F242"/>
  <c r="AF241"/>
  <c r="AG241" s="1"/>
  <c r="S241"/>
  <c r="AC241" s="1"/>
  <c r="F241"/>
  <c r="AF240"/>
  <c r="AG240" s="1"/>
  <c r="S240"/>
  <c r="AC240" s="1"/>
  <c r="F240"/>
  <c r="AF239"/>
  <c r="AG239" s="1"/>
  <c r="S239"/>
  <c r="AC239" s="1"/>
  <c r="F239"/>
  <c r="AF238"/>
  <c r="AG238" s="1"/>
  <c r="S238"/>
  <c r="AC238" s="1"/>
  <c r="F238"/>
  <c r="S237"/>
  <c r="U237" s="1"/>
  <c r="F237"/>
  <c r="S236"/>
  <c r="U236" s="1"/>
  <c r="Y236" s="1"/>
  <c r="AF236" s="1"/>
  <c r="F236"/>
  <c r="S235"/>
  <c r="U235" s="1"/>
  <c r="F235"/>
  <c r="S234"/>
  <c r="U234" s="1"/>
  <c r="Y234" s="1"/>
  <c r="AF234" s="1"/>
  <c r="F234"/>
  <c r="S233"/>
  <c r="U233" s="1"/>
  <c r="F233"/>
  <c r="S232"/>
  <c r="U232" s="1"/>
  <c r="Y232" s="1"/>
  <c r="AF232" s="1"/>
  <c r="F232"/>
  <c r="S231"/>
  <c r="U231" s="1"/>
  <c r="F231"/>
  <c r="P230"/>
  <c r="P229" s="1"/>
  <c r="O230"/>
  <c r="O229" s="1"/>
  <c r="AF227"/>
  <c r="AG227" s="1"/>
  <c r="AF226"/>
  <c r="AG226" s="1"/>
  <c r="AF225"/>
  <c r="AG225" s="1"/>
  <c r="AF224"/>
  <c r="AG224" s="1"/>
  <c r="X223"/>
  <c r="V223"/>
  <c r="S223"/>
  <c r="F223"/>
  <c r="X222"/>
  <c r="V222"/>
  <c r="S222"/>
  <c r="U222" s="1"/>
  <c r="F222"/>
  <c r="P221"/>
  <c r="P220" s="1"/>
  <c r="P219" s="1"/>
  <c r="O221"/>
  <c r="O220" s="1"/>
  <c r="O219" s="1"/>
  <c r="AF218"/>
  <c r="AG218" s="1"/>
  <c r="S217"/>
  <c r="U217" s="1"/>
  <c r="AB217" s="1"/>
  <c r="AB216" s="1"/>
  <c r="AB215" s="1"/>
  <c r="F217"/>
  <c r="P216"/>
  <c r="P215" s="1"/>
  <c r="O216"/>
  <c r="O215" s="1"/>
  <c r="AF214"/>
  <c r="AG214" s="1"/>
  <c r="V213"/>
  <c r="S213"/>
  <c r="U213" s="1"/>
  <c r="AB213" s="1"/>
  <c r="F213"/>
  <c r="S212"/>
  <c r="F212"/>
  <c r="AF211"/>
  <c r="AG211" s="1"/>
  <c r="Z211"/>
  <c r="S211"/>
  <c r="U211" s="1"/>
  <c r="F211"/>
  <c r="S210"/>
  <c r="U210" s="1"/>
  <c r="F210"/>
  <c r="S209"/>
  <c r="U209" s="1"/>
  <c r="AB209" s="1"/>
  <c r="F209"/>
  <c r="P208"/>
  <c r="O208"/>
  <c r="AF207"/>
  <c r="AG207" s="1"/>
  <c r="S206"/>
  <c r="U206" s="1"/>
  <c r="F206"/>
  <c r="S205"/>
  <c r="F205"/>
  <c r="S204"/>
  <c r="U204" s="1"/>
  <c r="Y204" s="1"/>
  <c r="AF204" s="1"/>
  <c r="F204"/>
  <c r="S203"/>
  <c r="F203"/>
  <c r="P202"/>
  <c r="O202"/>
  <c r="AF199"/>
  <c r="AG199" s="1"/>
  <c r="S198"/>
  <c r="U198" s="1"/>
  <c r="Y198" s="1"/>
  <c r="AF198" s="1"/>
  <c r="F198"/>
  <c r="S197"/>
  <c r="U197" s="1"/>
  <c r="F197"/>
  <c r="S196"/>
  <c r="U196" s="1"/>
  <c r="Y196" s="1"/>
  <c r="AF196" s="1"/>
  <c r="F196"/>
  <c r="S195"/>
  <c r="U195" s="1"/>
  <c r="F195"/>
  <c r="S194"/>
  <c r="U194" s="1"/>
  <c r="Y194" s="1"/>
  <c r="AF194" s="1"/>
  <c r="F194"/>
  <c r="S193"/>
  <c r="U193" s="1"/>
  <c r="F193"/>
  <c r="S192"/>
  <c r="U192" s="1"/>
  <c r="Y192" s="1"/>
  <c r="AF192" s="1"/>
  <c r="F192"/>
  <c r="S191"/>
  <c r="F191"/>
  <c r="P190"/>
  <c r="O190"/>
  <c r="AF189"/>
  <c r="AG189" s="1"/>
  <c r="AB188"/>
  <c r="AB187" s="1"/>
  <c r="Y188"/>
  <c r="AF188" s="1"/>
  <c r="W188"/>
  <c r="S188"/>
  <c r="S187" s="1"/>
  <c r="U187"/>
  <c r="P187"/>
  <c r="O187"/>
  <c r="AF186"/>
  <c r="AG186" s="1"/>
  <c r="AC185"/>
  <c r="AB185"/>
  <c r="Z185"/>
  <c r="Y185"/>
  <c r="AF185" s="1"/>
  <c r="W185"/>
  <c r="U185"/>
  <c r="S185"/>
  <c r="P185"/>
  <c r="O185"/>
  <c r="AF184"/>
  <c r="AG184" s="1"/>
  <c r="AF183"/>
  <c r="AG183" s="1"/>
  <c r="AF182"/>
  <c r="AG182" s="1"/>
  <c r="AF181"/>
  <c r="AG181" s="1"/>
  <c r="S181"/>
  <c r="U181" s="1"/>
  <c r="F181"/>
  <c r="AF180"/>
  <c r="AG180" s="1"/>
  <c r="S180"/>
  <c r="U180" s="1"/>
  <c r="F180"/>
  <c r="S179"/>
  <c r="U179" s="1"/>
  <c r="Y179" s="1"/>
  <c r="AF179" s="1"/>
  <c r="F179"/>
  <c r="S178"/>
  <c r="F178"/>
  <c r="S177"/>
  <c r="U177" s="1"/>
  <c r="Y177" s="1"/>
  <c r="F177"/>
  <c r="P176"/>
  <c r="O176"/>
  <c r="AF174"/>
  <c r="AG174" s="1"/>
  <c r="AF172"/>
  <c r="AG172" s="1"/>
  <c r="AF171"/>
  <c r="AG171" s="1"/>
  <c r="V170"/>
  <c r="AA170" s="1"/>
  <c r="S170"/>
  <c r="U170" s="1"/>
  <c r="F170"/>
  <c r="X169"/>
  <c r="V169"/>
  <c r="S169"/>
  <c r="U169" s="1"/>
  <c r="F169"/>
  <c r="AF168"/>
  <c r="AG168" s="1"/>
  <c r="S168"/>
  <c r="F168"/>
  <c r="AF167"/>
  <c r="AG167" s="1"/>
  <c r="S167"/>
  <c r="U167" s="1"/>
  <c r="F167"/>
  <c r="AF166"/>
  <c r="AG166" s="1"/>
  <c r="S166"/>
  <c r="F166"/>
  <c r="V165"/>
  <c r="S165"/>
  <c r="U165" s="1"/>
  <c r="F165"/>
  <c r="U164"/>
  <c r="W164" s="1"/>
  <c r="S164"/>
  <c r="F164"/>
  <c r="AF163"/>
  <c r="AG163" s="1"/>
  <c r="S163"/>
  <c r="AC163" s="1"/>
  <c r="F163"/>
  <c r="S162"/>
  <c r="U162" s="1"/>
  <c r="AB162" s="1"/>
  <c r="F162"/>
  <c r="S161"/>
  <c r="F161"/>
  <c r="S160"/>
  <c r="U160" s="1"/>
  <c r="AB160" s="1"/>
  <c r="F160"/>
  <c r="S159"/>
  <c r="U159" s="1"/>
  <c r="Y159" s="1"/>
  <c r="AF159" s="1"/>
  <c r="F159"/>
  <c r="S158"/>
  <c r="U158" s="1"/>
  <c r="AB158" s="1"/>
  <c r="F158"/>
  <c r="AF157"/>
  <c r="AG157" s="1"/>
  <c r="AC157"/>
  <c r="S157"/>
  <c r="F157"/>
  <c r="S156"/>
  <c r="F156"/>
  <c r="S155"/>
  <c r="U155" s="1"/>
  <c r="Y155" s="1"/>
  <c r="AF155" s="1"/>
  <c r="F155"/>
  <c r="S154"/>
  <c r="U154" s="1"/>
  <c r="F154"/>
  <c r="S153"/>
  <c r="U153" s="1"/>
  <c r="Y153" s="1"/>
  <c r="AF153" s="1"/>
  <c r="F153"/>
  <c r="S152"/>
  <c r="U152" s="1"/>
  <c r="AB152" s="1"/>
  <c r="F152"/>
  <c r="S151"/>
  <c r="F151"/>
  <c r="S150"/>
  <c r="U150" s="1"/>
  <c r="AB150" s="1"/>
  <c r="F150"/>
  <c r="S149"/>
  <c r="F149"/>
  <c r="S148"/>
  <c r="F148"/>
  <c r="P147"/>
  <c r="O147"/>
  <c r="AF146"/>
  <c r="AG146" s="1"/>
  <c r="AC145"/>
  <c r="AB145"/>
  <c r="Z145"/>
  <c r="Y145"/>
  <c r="AF145" s="1"/>
  <c r="W145"/>
  <c r="U145"/>
  <c r="S145"/>
  <c r="P145"/>
  <c r="O145"/>
  <c r="AF144"/>
  <c r="AG144" s="1"/>
  <c r="X143"/>
  <c r="V143"/>
  <c r="S143"/>
  <c r="F143"/>
  <c r="X142"/>
  <c r="V142"/>
  <c r="S142"/>
  <c r="F142"/>
  <c r="X141"/>
  <c r="V141"/>
  <c r="S141"/>
  <c r="U141" s="1"/>
  <c r="F141"/>
  <c r="AF140"/>
  <c r="S140"/>
  <c r="U140" s="1"/>
  <c r="AB140" s="1"/>
  <c r="F140"/>
  <c r="AF139"/>
  <c r="Z139"/>
  <c r="S139"/>
  <c r="U139" s="1"/>
  <c r="AB139" s="1"/>
  <c r="F139"/>
  <c r="S138"/>
  <c r="U138" s="1"/>
  <c r="Y138" s="1"/>
  <c r="F138"/>
  <c r="S137"/>
  <c r="U137" s="1"/>
  <c r="Y137" s="1"/>
  <c r="F137"/>
  <c r="S136"/>
  <c r="F136"/>
  <c r="AF135"/>
  <c r="AG135" s="1"/>
  <c r="S135"/>
  <c r="AC135" s="1"/>
  <c r="F135"/>
  <c r="S134"/>
  <c r="U134" s="1"/>
  <c r="W134" s="1"/>
  <c r="F134"/>
  <c r="AF133"/>
  <c r="S133"/>
  <c r="U133" s="1"/>
  <c r="AB133" s="1"/>
  <c r="F133"/>
  <c r="S132"/>
  <c r="U132" s="1"/>
  <c r="AB132" s="1"/>
  <c r="F132"/>
  <c r="S131"/>
  <c r="F131"/>
  <c r="S130"/>
  <c r="U130" s="1"/>
  <c r="AB130" s="1"/>
  <c r="F130"/>
  <c r="S129"/>
  <c r="F129"/>
  <c r="S128"/>
  <c r="U128" s="1"/>
  <c r="AB128" s="1"/>
  <c r="F128"/>
  <c r="S127"/>
  <c r="F127"/>
  <c r="S126"/>
  <c r="F126"/>
  <c r="P125"/>
  <c r="O125"/>
  <c r="AF124"/>
  <c r="AG124" s="1"/>
  <c r="AF123"/>
  <c r="AG123" s="1"/>
  <c r="S123"/>
  <c r="AC123" s="1"/>
  <c r="AC122" s="1"/>
  <c r="F123"/>
  <c r="AB122"/>
  <c r="Z122"/>
  <c r="Y122"/>
  <c r="AF122" s="1"/>
  <c r="W122"/>
  <c r="U122"/>
  <c r="P122"/>
  <c r="O122"/>
  <c r="AF121"/>
  <c r="AG121" s="1"/>
  <c r="AC120"/>
  <c r="AB120"/>
  <c r="Z120"/>
  <c r="Y120"/>
  <c r="AF120" s="1"/>
  <c r="W120"/>
  <c r="U120"/>
  <c r="T120"/>
  <c r="S120"/>
  <c r="P120"/>
  <c r="O120"/>
  <c r="AF119"/>
  <c r="AG119" s="1"/>
  <c r="AF118"/>
  <c r="AG118" s="1"/>
  <c r="S118"/>
  <c r="AC118" s="1"/>
  <c r="F118"/>
  <c r="AF117"/>
  <c r="AG117" s="1"/>
  <c r="S117"/>
  <c r="AC117" s="1"/>
  <c r="F117"/>
  <c r="AF116"/>
  <c r="AG116" s="1"/>
  <c r="S116"/>
  <c r="AC116" s="1"/>
  <c r="F116"/>
  <c r="AF115"/>
  <c r="AG115" s="1"/>
  <c r="S115"/>
  <c r="AC115" s="1"/>
  <c r="F115"/>
  <c r="S114"/>
  <c r="U114" s="1"/>
  <c r="F114"/>
  <c r="X113"/>
  <c r="V113"/>
  <c r="S113"/>
  <c r="F113"/>
  <c r="X112"/>
  <c r="V112"/>
  <c r="S112"/>
  <c r="U112" s="1"/>
  <c r="F112"/>
  <c r="S111"/>
  <c r="U111" s="1"/>
  <c r="AB111" s="1"/>
  <c r="F111"/>
  <c r="S110"/>
  <c r="F110"/>
  <c r="X109"/>
  <c r="V109"/>
  <c r="S109"/>
  <c r="U109" s="1"/>
  <c r="W109" s="1"/>
  <c r="F109"/>
  <c r="X108"/>
  <c r="V108"/>
  <c r="S108"/>
  <c r="F108"/>
  <c r="X107"/>
  <c r="V107"/>
  <c r="S107"/>
  <c r="U107" s="1"/>
  <c r="F107"/>
  <c r="S106"/>
  <c r="U106" s="1"/>
  <c r="F106"/>
  <c r="S105"/>
  <c r="F105"/>
  <c r="S104"/>
  <c r="F104"/>
  <c r="S103"/>
  <c r="F103"/>
  <c r="P102"/>
  <c r="O102"/>
  <c r="AF100"/>
  <c r="AG100" s="1"/>
  <c r="AF99"/>
  <c r="AG99" s="1"/>
  <c r="S99"/>
  <c r="F99"/>
  <c r="AF98"/>
  <c r="AG98" s="1"/>
  <c r="S98"/>
  <c r="AC98" s="1"/>
  <c r="F98"/>
  <c r="S97"/>
  <c r="U97" s="1"/>
  <c r="F97"/>
  <c r="S96"/>
  <c r="U96" s="1"/>
  <c r="F96"/>
  <c r="AF95"/>
  <c r="AG95" s="1"/>
  <c r="S95"/>
  <c r="AC95" s="1"/>
  <c r="F95"/>
  <c r="AF94"/>
  <c r="AG94" s="1"/>
  <c r="S94"/>
  <c r="AC94" s="1"/>
  <c r="F94"/>
  <c r="P93"/>
  <c r="O93"/>
  <c r="AF92"/>
  <c r="AG92" s="1"/>
  <c r="AF91"/>
  <c r="AG91" s="1"/>
  <c r="S91"/>
  <c r="AC91" s="1"/>
  <c r="F91"/>
  <c r="AF90"/>
  <c r="AG90" s="1"/>
  <c r="S90"/>
  <c r="AC90" s="1"/>
  <c r="F90"/>
  <c r="AF89"/>
  <c r="AG89" s="1"/>
  <c r="S89"/>
  <c r="AC89" s="1"/>
  <c r="F89"/>
  <c r="X88"/>
  <c r="V88"/>
  <c r="S88"/>
  <c r="F88"/>
  <c r="X87"/>
  <c r="V87"/>
  <c r="S87"/>
  <c r="U87" s="1"/>
  <c r="F87"/>
  <c r="S86"/>
  <c r="U86" s="1"/>
  <c r="Y86" s="1"/>
  <c r="AF86" s="1"/>
  <c r="F86"/>
  <c r="S85"/>
  <c r="U85" s="1"/>
  <c r="AB85" s="1"/>
  <c r="F85"/>
  <c r="S84"/>
  <c r="F84"/>
  <c r="S83"/>
  <c r="U83" s="1"/>
  <c r="AB83" s="1"/>
  <c r="F83"/>
  <c r="S82"/>
  <c r="U82" s="1"/>
  <c r="W82" s="1"/>
  <c r="F82"/>
  <c r="S81"/>
  <c r="U81" s="1"/>
  <c r="W81" s="1"/>
  <c r="F81"/>
  <c r="S80"/>
  <c r="U80" s="1"/>
  <c r="F80"/>
  <c r="S79"/>
  <c r="U79" s="1"/>
  <c r="F79"/>
  <c r="S78"/>
  <c r="U78" s="1"/>
  <c r="W78" s="1"/>
  <c r="F78"/>
  <c r="S77"/>
  <c r="U77" s="1"/>
  <c r="F77"/>
  <c r="X76"/>
  <c r="V76"/>
  <c r="S76"/>
  <c r="F76"/>
  <c r="X75"/>
  <c r="V75"/>
  <c r="S75"/>
  <c r="U75" s="1"/>
  <c r="F75"/>
  <c r="S74"/>
  <c r="U74" s="1"/>
  <c r="Y74" s="1"/>
  <c r="AF74" s="1"/>
  <c r="AG74" s="1"/>
  <c r="F74"/>
  <c r="S73"/>
  <c r="U73" s="1"/>
  <c r="AB73" s="1"/>
  <c r="F73"/>
  <c r="S72"/>
  <c r="U72" s="1"/>
  <c r="Y72" s="1"/>
  <c r="AF72" s="1"/>
  <c r="F72"/>
  <c r="S71"/>
  <c r="U71" s="1"/>
  <c r="AB71" s="1"/>
  <c r="F71"/>
  <c r="S70"/>
  <c r="U70" s="1"/>
  <c r="Y70" s="1"/>
  <c r="AF70" s="1"/>
  <c r="F70"/>
  <c r="S69"/>
  <c r="U69" s="1"/>
  <c r="AB69" s="1"/>
  <c r="F69"/>
  <c r="S68"/>
  <c r="U68" s="1"/>
  <c r="Y68" s="1"/>
  <c r="AF68" s="1"/>
  <c r="F68"/>
  <c r="S67"/>
  <c r="U67" s="1"/>
  <c r="AB67" s="1"/>
  <c r="F67"/>
  <c r="S66"/>
  <c r="U66" s="1"/>
  <c r="Y66" s="1"/>
  <c r="AF66" s="1"/>
  <c r="F66"/>
  <c r="S65"/>
  <c r="U65" s="1"/>
  <c r="AB65" s="1"/>
  <c r="F65"/>
  <c r="S64"/>
  <c r="U64" s="1"/>
  <c r="Y64" s="1"/>
  <c r="AF64" s="1"/>
  <c r="F64"/>
  <c r="S63"/>
  <c r="U63" s="1"/>
  <c r="AB63" s="1"/>
  <c r="F63"/>
  <c r="S62"/>
  <c r="U62" s="1"/>
  <c r="Y62" s="1"/>
  <c r="AF62" s="1"/>
  <c r="F62"/>
  <c r="S61"/>
  <c r="F61"/>
  <c r="P60"/>
  <c r="O60"/>
  <c r="AF59"/>
  <c r="AG59" s="1"/>
  <c r="AF58"/>
  <c r="AG58" s="1"/>
  <c r="S58"/>
  <c r="S57" s="1"/>
  <c r="F58"/>
  <c r="AB57"/>
  <c r="Z57"/>
  <c r="Y57"/>
  <c r="AF57" s="1"/>
  <c r="W57"/>
  <c r="U57"/>
  <c r="P57"/>
  <c r="O57"/>
  <c r="AF56"/>
  <c r="AG56" s="1"/>
  <c r="AF55"/>
  <c r="AG55" s="1"/>
  <c r="AF52"/>
  <c r="AG52" s="1"/>
  <c r="AF51"/>
  <c r="AG51" s="1"/>
  <c r="AF50"/>
  <c r="AG50" s="1"/>
  <c r="AF49"/>
  <c r="AG49" s="1"/>
  <c r="X48"/>
  <c r="V48"/>
  <c r="S48"/>
  <c r="U48" s="1"/>
  <c r="F48"/>
  <c r="X47"/>
  <c r="V47"/>
  <c r="S47"/>
  <c r="F47"/>
  <c r="S46"/>
  <c r="F46"/>
  <c r="S45"/>
  <c r="U45" s="1"/>
  <c r="AB45" s="1"/>
  <c r="F45"/>
  <c r="V44"/>
  <c r="S44"/>
  <c r="U44" s="1"/>
  <c r="AB44" s="1"/>
  <c r="F44"/>
  <c r="V43"/>
  <c r="S43"/>
  <c r="U43" s="1"/>
  <c r="Y43" s="1"/>
  <c r="AF43" s="1"/>
  <c r="F43"/>
  <c r="V42"/>
  <c r="S42"/>
  <c r="U42" s="1"/>
  <c r="AB42" s="1"/>
  <c r="F42"/>
  <c r="S41"/>
  <c r="U41" s="1"/>
  <c r="F41"/>
  <c r="S40"/>
  <c r="U40" s="1"/>
  <c r="AB40" s="1"/>
  <c r="F40"/>
  <c r="S39"/>
  <c r="U39" s="1"/>
  <c r="Y39" s="1"/>
  <c r="AF39" s="1"/>
  <c r="F39"/>
  <c r="S38"/>
  <c r="U38" s="1"/>
  <c r="AB38" s="1"/>
  <c r="F38"/>
  <c r="S37"/>
  <c r="U37" s="1"/>
  <c r="W37" s="1"/>
  <c r="F37"/>
  <c r="P36"/>
  <c r="O36"/>
  <c r="AF35"/>
  <c r="AG35" s="1"/>
  <c r="AF34"/>
  <c r="AG34" s="1"/>
  <c r="S34"/>
  <c r="F34"/>
  <c r="AB33"/>
  <c r="Z33"/>
  <c r="Y33"/>
  <c r="AF33" s="1"/>
  <c r="W33"/>
  <c r="U33"/>
  <c r="P33"/>
  <c r="O33"/>
  <c r="AF32"/>
  <c r="AG32" s="1"/>
  <c r="X31"/>
  <c r="V31"/>
  <c r="S31"/>
  <c r="U31" s="1"/>
  <c r="F31"/>
  <c r="V30"/>
  <c r="AA30" s="1"/>
  <c r="S30"/>
  <c r="U30" s="1"/>
  <c r="Y30" s="1"/>
  <c r="F30"/>
  <c r="AF29"/>
  <c r="S29"/>
  <c r="U29" s="1"/>
  <c r="AB29" s="1"/>
  <c r="AC29" s="1"/>
  <c r="F29"/>
  <c r="AF28"/>
  <c r="S28"/>
  <c r="U28" s="1"/>
  <c r="AB28" s="1"/>
  <c r="F28"/>
  <c r="AF27"/>
  <c r="S27"/>
  <c r="U27" s="1"/>
  <c r="F27"/>
  <c r="AF26"/>
  <c r="AG26" s="1"/>
  <c r="S26"/>
  <c r="AC26" s="1"/>
  <c r="F26"/>
  <c r="AF25"/>
  <c r="AG25" s="1"/>
  <c r="S25"/>
  <c r="AC25" s="1"/>
  <c r="F25"/>
  <c r="AF24"/>
  <c r="AG24" s="1"/>
  <c r="S24"/>
  <c r="AC24" s="1"/>
  <c r="F24"/>
  <c r="AF23"/>
  <c r="AG23" s="1"/>
  <c r="S23"/>
  <c r="AC23" s="1"/>
  <c r="F23"/>
  <c r="AF22"/>
  <c r="AG22" s="1"/>
  <c r="S22"/>
  <c r="AC22" s="1"/>
  <c r="F22"/>
  <c r="P21"/>
  <c r="O21"/>
  <c r="AF18"/>
  <c r="AG18" s="1"/>
  <c r="AA141" l="1"/>
  <c r="Z70" i="4"/>
  <c r="AA113" i="1"/>
  <c r="AA268"/>
  <c r="AB293"/>
  <c r="U36" i="4"/>
  <c r="AG38"/>
  <c r="AB202"/>
  <c r="AB93"/>
  <c r="AC265"/>
  <c r="AC136"/>
  <c r="AG109"/>
  <c r="AC272"/>
  <c r="AA88" i="1"/>
  <c r="Z194" i="4"/>
  <c r="AC40"/>
  <c r="AC97"/>
  <c r="Z272"/>
  <c r="AG213"/>
  <c r="AC212"/>
  <c r="Z274"/>
  <c r="Z83"/>
  <c r="Z223"/>
  <c r="AC178"/>
  <c r="AC31"/>
  <c r="Q296"/>
  <c r="S296" s="1"/>
  <c r="AC83"/>
  <c r="Z77"/>
  <c r="Z130"/>
  <c r="AC69"/>
  <c r="Y291" i="5"/>
  <c r="AE291" s="1"/>
  <c r="O53" i="4"/>
  <c r="O16" s="1"/>
  <c r="O367" s="1"/>
  <c r="AG40"/>
  <c r="Z109"/>
  <c r="AC155"/>
  <c r="AG203"/>
  <c r="Z88"/>
  <c r="AC148"/>
  <c r="AE16" i="5"/>
  <c r="AF16" s="1"/>
  <c r="Z17"/>
  <c r="AB297"/>
  <c r="AF297" s="1"/>
  <c r="W297"/>
  <c r="U291"/>
  <c r="U290" s="1"/>
  <c r="U280" s="1"/>
  <c r="U279" s="1"/>
  <c r="U330" s="1"/>
  <c r="U374" s="1"/>
  <c r="Z151" i="4"/>
  <c r="Z195"/>
  <c r="S101"/>
  <c r="Z142"/>
  <c r="W48" i="1"/>
  <c r="Z192" i="4"/>
  <c r="Z63"/>
  <c r="Z141"/>
  <c r="W31" i="1"/>
  <c r="P20"/>
  <c r="P19" s="1"/>
  <c r="P17" s="1"/>
  <c r="S216"/>
  <c r="S215" s="1"/>
  <c r="S201" i="4"/>
  <c r="S200" s="1"/>
  <c r="AC143"/>
  <c r="S122" i="1"/>
  <c r="W141"/>
  <c r="W170"/>
  <c r="AG143" i="4"/>
  <c r="Z178"/>
  <c r="Z252"/>
  <c r="Z206"/>
  <c r="AC30"/>
  <c r="Z156"/>
  <c r="W204" i="1"/>
  <c r="AA109"/>
  <c r="AC141" i="4"/>
  <c r="Z111"/>
  <c r="Z75"/>
  <c r="AG148"/>
  <c r="Y187" i="1"/>
  <c r="AF187" s="1"/>
  <c r="AG187" s="1"/>
  <c r="AB204"/>
  <c r="AG195" i="4"/>
  <c r="AG62"/>
  <c r="AC104"/>
  <c r="AG104"/>
  <c r="AG165"/>
  <c r="AC165"/>
  <c r="AA75" i="1"/>
  <c r="AB75" s="1"/>
  <c r="AC75" s="1"/>
  <c r="Z46" i="4"/>
  <c r="AF46"/>
  <c r="AG46" s="1"/>
  <c r="AG338" i="1"/>
  <c r="W209"/>
  <c r="S54" i="4"/>
  <c r="U257" i="1"/>
  <c r="AG127" i="4"/>
  <c r="Z128"/>
  <c r="AG79"/>
  <c r="AG179"/>
  <c r="Y45" i="1"/>
  <c r="Z45" s="1"/>
  <c r="AC62" i="4"/>
  <c r="AG68"/>
  <c r="Z112"/>
  <c r="Z67"/>
  <c r="AG178"/>
  <c r="Z81"/>
  <c r="P201" i="1"/>
  <c r="P200" s="1"/>
  <c r="AC256"/>
  <c r="AG263" i="4"/>
  <c r="Z131"/>
  <c r="AA48" i="1"/>
  <c r="AB48" s="1"/>
  <c r="AA266"/>
  <c r="AG264" i="4"/>
  <c r="Z198"/>
  <c r="Z80"/>
  <c r="AG69"/>
  <c r="AC87"/>
  <c r="AG328"/>
  <c r="AG170"/>
  <c r="AG87"/>
  <c r="AG192"/>
  <c r="AC38"/>
  <c r="AC195"/>
  <c r="AC47"/>
  <c r="U60"/>
  <c r="U54" s="1"/>
  <c r="Y209" i="1"/>
  <c r="AF209" s="1"/>
  <c r="AG209" s="1"/>
  <c r="Z40" i="4"/>
  <c r="AB273" i="1"/>
  <c r="AG273" s="1"/>
  <c r="Z106" i="4"/>
  <c r="AB273"/>
  <c r="Y273"/>
  <c r="W273"/>
  <c r="U271"/>
  <c r="AG210"/>
  <c r="S175"/>
  <c r="Y267" i="1"/>
  <c r="AF267" s="1"/>
  <c r="Z38" i="4"/>
  <c r="AG265"/>
  <c r="AG337" i="1"/>
  <c r="W69"/>
  <c r="O175"/>
  <c r="AA87"/>
  <c r="AA267"/>
  <c r="AB267" s="1"/>
  <c r="AA297"/>
  <c r="Z210" i="4"/>
  <c r="AG136"/>
  <c r="AG274"/>
  <c r="AC274"/>
  <c r="AG75"/>
  <c r="AC75"/>
  <c r="AB221"/>
  <c r="AC222"/>
  <c r="AC221" s="1"/>
  <c r="AC220" s="1"/>
  <c r="AC219" s="1"/>
  <c r="W84"/>
  <c r="AB84"/>
  <c r="Y84"/>
  <c r="AF84" s="1"/>
  <c r="AC106"/>
  <c r="AG106"/>
  <c r="Y312"/>
  <c r="AG142"/>
  <c r="AC142"/>
  <c r="AG212"/>
  <c r="Z126"/>
  <c r="U296"/>
  <c r="AB296" s="1"/>
  <c r="AB39"/>
  <c r="W39"/>
  <c r="Y39"/>
  <c r="AC127"/>
  <c r="AB312"/>
  <c r="AB43"/>
  <c r="Y43"/>
  <c r="Z164"/>
  <c r="Z197"/>
  <c r="AG113"/>
  <c r="AC113"/>
  <c r="AG66"/>
  <c r="AC66"/>
  <c r="AG85"/>
  <c r="AC85"/>
  <c r="AG107"/>
  <c r="AC107"/>
  <c r="AG235"/>
  <c r="AC235"/>
  <c r="Z61"/>
  <c r="AC72"/>
  <c r="AG72"/>
  <c r="AG114"/>
  <c r="AC114"/>
  <c r="Z132"/>
  <c r="Y93"/>
  <c r="AF93" s="1"/>
  <c r="AG93" s="1"/>
  <c r="AF96"/>
  <c r="AG96" s="1"/>
  <c r="Z113"/>
  <c r="AC198"/>
  <c r="AG198"/>
  <c r="Z169"/>
  <c r="AG81"/>
  <c r="AC81"/>
  <c r="Y202"/>
  <c r="Z85"/>
  <c r="Z37"/>
  <c r="Z107"/>
  <c r="AB105"/>
  <c r="Y105"/>
  <c r="Y233"/>
  <c r="AF233" s="1"/>
  <c r="AB233"/>
  <c r="W233"/>
  <c r="AF222"/>
  <c r="AG222" s="1"/>
  <c r="Y221"/>
  <c r="Z222"/>
  <c r="Z221" s="1"/>
  <c r="Z220" s="1"/>
  <c r="Z219" s="1"/>
  <c r="Y209"/>
  <c r="W209"/>
  <c r="U208"/>
  <c r="U201" s="1"/>
  <c r="U200" s="1"/>
  <c r="AB209"/>
  <c r="AB234"/>
  <c r="Y234"/>
  <c r="AF234" s="1"/>
  <c r="W234"/>
  <c r="AB103"/>
  <c r="Y103"/>
  <c r="W103"/>
  <c r="U102"/>
  <c r="AG169"/>
  <c r="Y129"/>
  <c r="AF129" s="1"/>
  <c r="W129"/>
  <c r="AB129"/>
  <c r="Y161"/>
  <c r="AF161" s="1"/>
  <c r="W161"/>
  <c r="AB161"/>
  <c r="W64"/>
  <c r="Y64"/>
  <c r="AF64" s="1"/>
  <c r="AB64"/>
  <c r="Z47"/>
  <c r="AB236"/>
  <c r="W236"/>
  <c r="Y236"/>
  <c r="AF236" s="1"/>
  <c r="Z159"/>
  <c r="AG37"/>
  <c r="AG83"/>
  <c r="AG88"/>
  <c r="AC88"/>
  <c r="AG194"/>
  <c r="AC194"/>
  <c r="AC37"/>
  <c r="AC70"/>
  <c r="AG70"/>
  <c r="Z232"/>
  <c r="AG131"/>
  <c r="AC131"/>
  <c r="Y283"/>
  <c r="U282"/>
  <c r="U281" s="1"/>
  <c r="AB283"/>
  <c r="W283"/>
  <c r="AG111"/>
  <c r="AC111"/>
  <c r="AB160"/>
  <c r="Y160"/>
  <c r="AF160" s="1"/>
  <c r="W160"/>
  <c r="W149"/>
  <c r="Y149"/>
  <c r="AB149"/>
  <c r="S228"/>
  <c r="AC264"/>
  <c r="AF217"/>
  <c r="AG217" s="1"/>
  <c r="Y216"/>
  <c r="Z30"/>
  <c r="W21"/>
  <c r="Z204"/>
  <c r="AC112"/>
  <c r="AG112"/>
  <c r="Z312"/>
  <c r="Z311" s="1"/>
  <c r="Z310" s="1"/>
  <c r="Z302" s="1"/>
  <c r="AB267"/>
  <c r="Y267"/>
  <c r="AF267" s="1"/>
  <c r="W267"/>
  <c r="Z267" s="1"/>
  <c r="Z97"/>
  <c r="AF31"/>
  <c r="AG31" s="1"/>
  <c r="Y21"/>
  <c r="Z69"/>
  <c r="AB78"/>
  <c r="Y78"/>
  <c r="AF78" s="1"/>
  <c r="W78"/>
  <c r="Z66"/>
  <c r="AG63"/>
  <c r="AG141"/>
  <c r="AC252"/>
  <c r="AG252"/>
  <c r="W277"/>
  <c r="AB277"/>
  <c r="Y277"/>
  <c r="U276"/>
  <c r="Y134"/>
  <c r="AF134" s="1"/>
  <c r="AB134"/>
  <c r="W134"/>
  <c r="Y42"/>
  <c r="AB42"/>
  <c r="W82"/>
  <c r="Y82"/>
  <c r="AF82" s="1"/>
  <c r="AB82"/>
  <c r="W158"/>
  <c r="Y158"/>
  <c r="AF158" s="1"/>
  <c r="AB158"/>
  <c r="AC210"/>
  <c r="AC217"/>
  <c r="AC216" s="1"/>
  <c r="AC215" s="1"/>
  <c r="AB216"/>
  <c r="AC79"/>
  <c r="Z253"/>
  <c r="AC93"/>
  <c r="AC312"/>
  <c r="AC311" s="1"/>
  <c r="AC310" s="1"/>
  <c r="AC302" s="1"/>
  <c r="AC68"/>
  <c r="U176"/>
  <c r="AB177"/>
  <c r="Y177"/>
  <c r="W177"/>
  <c r="AG205"/>
  <c r="AC205"/>
  <c r="AC202" s="1"/>
  <c r="AB162"/>
  <c r="Y162"/>
  <c r="AF162" s="1"/>
  <c r="W162"/>
  <c r="Y76"/>
  <c r="AF76" s="1"/>
  <c r="AB76"/>
  <c r="W76"/>
  <c r="Z196"/>
  <c r="U21"/>
  <c r="U20" s="1"/>
  <c r="U19" s="1"/>
  <c r="U17" s="1"/>
  <c r="AB27"/>
  <c r="AB293"/>
  <c r="Y293"/>
  <c r="W293"/>
  <c r="Z68"/>
  <c r="AF126"/>
  <c r="AG126" s="1"/>
  <c r="AC45"/>
  <c r="AC44"/>
  <c r="Z79"/>
  <c r="AC156"/>
  <c r="AG156"/>
  <c r="W150"/>
  <c r="Y150"/>
  <c r="AF150" s="1"/>
  <c r="AB150"/>
  <c r="Z268"/>
  <c r="S20"/>
  <c r="S19" s="1"/>
  <c r="S17" s="1"/>
  <c r="AG77"/>
  <c r="AC77"/>
  <c r="W202"/>
  <c r="AG268"/>
  <c r="AC268"/>
  <c r="Z110"/>
  <c r="Y152"/>
  <c r="AF152" s="1"/>
  <c r="AB152"/>
  <c r="W152"/>
  <c r="AC169"/>
  <c r="Z148"/>
  <c r="Z154"/>
  <c r="AG196"/>
  <c r="AC196"/>
  <c r="Z96"/>
  <c r="W93"/>
  <c r="Z212"/>
  <c r="AC126"/>
  <c r="Z31"/>
  <c r="AG97"/>
  <c r="Z44"/>
  <c r="AF44"/>
  <c r="AG44" s="1"/>
  <c r="AB71"/>
  <c r="W71"/>
  <c r="Y71"/>
  <c r="AF71" s="1"/>
  <c r="AB191"/>
  <c r="W191"/>
  <c r="U190"/>
  <c r="Y191"/>
  <c r="AF45"/>
  <c r="AG45" s="1"/>
  <c r="Z45"/>
  <c r="Y231"/>
  <c r="W231"/>
  <c r="AB231"/>
  <c r="U230"/>
  <c r="U229" s="1"/>
  <c r="AG153"/>
  <c r="AC153"/>
  <c r="AG197"/>
  <c r="AC197"/>
  <c r="AG47"/>
  <c r="AF61"/>
  <c r="AG61" s="1"/>
  <c r="AC41"/>
  <c r="AG41"/>
  <c r="AG159"/>
  <c r="AC159"/>
  <c r="Y266"/>
  <c r="AF266" s="1"/>
  <c r="AB266"/>
  <c r="W266"/>
  <c r="AF155"/>
  <c r="AG155" s="1"/>
  <c r="Z155"/>
  <c r="AC151"/>
  <c r="AG151"/>
  <c r="Y48"/>
  <c r="AF48" s="1"/>
  <c r="W48"/>
  <c r="AB48"/>
  <c r="Z217"/>
  <c r="Z216" s="1"/>
  <c r="Z215" s="1"/>
  <c r="W216"/>
  <c r="W215" s="1"/>
  <c r="P53"/>
  <c r="AF287"/>
  <c r="AG287" s="1"/>
  <c r="AB108"/>
  <c r="Y108"/>
  <c r="AF108" s="1"/>
  <c r="W108"/>
  <c r="U147"/>
  <c r="AG154"/>
  <c r="AC154"/>
  <c r="AB73"/>
  <c r="Y73"/>
  <c r="AF73" s="1"/>
  <c r="AB193"/>
  <c r="Y193"/>
  <c r="AF193" s="1"/>
  <c r="W193"/>
  <c r="Z193" s="1"/>
  <c r="W86"/>
  <c r="Y86"/>
  <c r="AF86" s="1"/>
  <c r="AB86"/>
  <c r="AB65"/>
  <c r="Y65"/>
  <c r="AF65" s="1"/>
  <c r="W65"/>
  <c r="U125"/>
  <c r="W79" i="1"/>
  <c r="AB79"/>
  <c r="AC79" s="1"/>
  <c r="W80"/>
  <c r="Y80"/>
  <c r="AF80" s="1"/>
  <c r="AB154"/>
  <c r="AC154" s="1"/>
  <c r="W154"/>
  <c r="U21"/>
  <c r="AB27"/>
  <c r="AC27" s="1"/>
  <c r="W106"/>
  <c r="AB106"/>
  <c r="AC106" s="1"/>
  <c r="Y78"/>
  <c r="AF78" s="1"/>
  <c r="Y42"/>
  <c r="AA142"/>
  <c r="U191"/>
  <c r="W191" s="1"/>
  <c r="S190"/>
  <c r="U84"/>
  <c r="Y217"/>
  <c r="U216"/>
  <c r="U215" s="1"/>
  <c r="S276"/>
  <c r="AA47"/>
  <c r="AA108"/>
  <c r="AA143"/>
  <c r="Y206"/>
  <c r="AF206" s="1"/>
  <c r="AB206"/>
  <c r="W206"/>
  <c r="W217"/>
  <c r="AA313"/>
  <c r="AC167"/>
  <c r="AC34"/>
  <c r="AC33" s="1"/>
  <c r="S33"/>
  <c r="W40"/>
  <c r="AC58"/>
  <c r="AC57" s="1"/>
  <c r="W65"/>
  <c r="W71"/>
  <c r="Y213"/>
  <c r="U258"/>
  <c r="AC258"/>
  <c r="W39"/>
  <c r="Z39" s="1"/>
  <c r="Z43"/>
  <c r="U113"/>
  <c r="AB113" s="1"/>
  <c r="AC113" s="1"/>
  <c r="W77"/>
  <c r="AB77"/>
  <c r="AC77" s="1"/>
  <c r="Y82"/>
  <c r="AF82" s="1"/>
  <c r="AB114"/>
  <c r="Y114"/>
  <c r="AF114" s="1"/>
  <c r="AG114" s="1"/>
  <c r="Y222"/>
  <c r="AF222" s="1"/>
  <c r="W222"/>
  <c r="Y41"/>
  <c r="AF41" s="1"/>
  <c r="W41"/>
  <c r="O54"/>
  <c r="Y40"/>
  <c r="AF40" s="1"/>
  <c r="AG40" s="1"/>
  <c r="P54"/>
  <c r="AC160"/>
  <c r="AG185"/>
  <c r="AA222"/>
  <c r="AB222" s="1"/>
  <c r="O101"/>
  <c r="P175"/>
  <c r="W67"/>
  <c r="W160"/>
  <c r="Y44"/>
  <c r="Y73"/>
  <c r="AF73" s="1"/>
  <c r="U156"/>
  <c r="Y160"/>
  <c r="AF160" s="1"/>
  <c r="AG160" s="1"/>
  <c r="AA274"/>
  <c r="W38"/>
  <c r="AA107"/>
  <c r="AB107" s="1"/>
  <c r="AC107" s="1"/>
  <c r="Y38"/>
  <c r="AF38" s="1"/>
  <c r="AG38" s="1"/>
  <c r="W63"/>
  <c r="AG145"/>
  <c r="O201"/>
  <c r="O200" s="1"/>
  <c r="AC45"/>
  <c r="AC74"/>
  <c r="AA292"/>
  <c r="AB292" s="1"/>
  <c r="AA223"/>
  <c r="O270"/>
  <c r="O228" s="1"/>
  <c r="AA312"/>
  <c r="AG336"/>
  <c r="AA288"/>
  <c r="AG327"/>
  <c r="AA283"/>
  <c r="AG293"/>
  <c r="AG73"/>
  <c r="AG122"/>
  <c r="AG57"/>
  <c r="AG120"/>
  <c r="AG133"/>
  <c r="AG33"/>
  <c r="AG28"/>
  <c r="AF30"/>
  <c r="AC85"/>
  <c r="AF137"/>
  <c r="AG137" s="1"/>
  <c r="Z137"/>
  <c r="AG139"/>
  <c r="AC139"/>
  <c r="AG140"/>
  <c r="AC140"/>
  <c r="AC28"/>
  <c r="Y37"/>
  <c r="U61"/>
  <c r="S60"/>
  <c r="W96"/>
  <c r="Y96"/>
  <c r="AB96"/>
  <c r="AC96" s="1"/>
  <c r="W97"/>
  <c r="Y97"/>
  <c r="AF97" s="1"/>
  <c r="AB97"/>
  <c r="U99"/>
  <c r="U93" s="1"/>
  <c r="AC99"/>
  <c r="S93"/>
  <c r="Y107"/>
  <c r="AF107" s="1"/>
  <c r="W107"/>
  <c r="AC253"/>
  <c r="S21"/>
  <c r="AF45"/>
  <c r="AG45" s="1"/>
  <c r="Y48"/>
  <c r="AF48" s="1"/>
  <c r="O20"/>
  <c r="O19" s="1"/>
  <c r="O17" s="1"/>
  <c r="AG29"/>
  <c r="Y31"/>
  <c r="AF31" s="1"/>
  <c r="S36"/>
  <c r="AB37"/>
  <c r="AC38"/>
  <c r="AB39"/>
  <c r="AC40"/>
  <c r="AB41"/>
  <c r="AC42"/>
  <c r="AB43"/>
  <c r="AC44"/>
  <c r="U46"/>
  <c r="AB62"/>
  <c r="AC63"/>
  <c r="AB64"/>
  <c r="AC65"/>
  <c r="AB66"/>
  <c r="AC67"/>
  <c r="AB68"/>
  <c r="AC69"/>
  <c r="AB70"/>
  <c r="AC71"/>
  <c r="AB72"/>
  <c r="Y75"/>
  <c r="AF75" s="1"/>
  <c r="AB81"/>
  <c r="AB30"/>
  <c r="W30"/>
  <c r="AC83"/>
  <c r="W85"/>
  <c r="Y85"/>
  <c r="AF85" s="1"/>
  <c r="AG85" s="1"/>
  <c r="W87"/>
  <c r="AB87"/>
  <c r="P101"/>
  <c r="W112"/>
  <c r="Y112"/>
  <c r="AF112" s="1"/>
  <c r="Z138"/>
  <c r="AF138"/>
  <c r="AG138" s="1"/>
  <c r="AC73"/>
  <c r="AA76"/>
  <c r="Y77"/>
  <c r="AF77" s="1"/>
  <c r="Y79"/>
  <c r="AF79" s="1"/>
  <c r="AG79" s="1"/>
  <c r="Y81"/>
  <c r="AF81" s="1"/>
  <c r="U47"/>
  <c r="U76"/>
  <c r="W83"/>
  <c r="Y83"/>
  <c r="AF83" s="1"/>
  <c r="AG83" s="1"/>
  <c r="AB86"/>
  <c r="AG86" s="1"/>
  <c r="W86"/>
  <c r="Z86" s="1"/>
  <c r="AA31"/>
  <c r="AB31" s="1"/>
  <c r="W62"/>
  <c r="Z62" s="1"/>
  <c r="Y63"/>
  <c r="W64"/>
  <c r="Z64" s="1"/>
  <c r="Y65"/>
  <c r="AF65" s="1"/>
  <c r="AG65" s="1"/>
  <c r="W66"/>
  <c r="Z66" s="1"/>
  <c r="Y67"/>
  <c r="AF67" s="1"/>
  <c r="AG67" s="1"/>
  <c r="W68"/>
  <c r="Z68" s="1"/>
  <c r="Y69"/>
  <c r="AF69" s="1"/>
  <c r="AG69" s="1"/>
  <c r="W70"/>
  <c r="Z70" s="1"/>
  <c r="Y71"/>
  <c r="AF71" s="1"/>
  <c r="AG71" s="1"/>
  <c r="W72"/>
  <c r="Z72" s="1"/>
  <c r="W75"/>
  <c r="AB78"/>
  <c r="AB80"/>
  <c r="AB82"/>
  <c r="Y87"/>
  <c r="AF87" s="1"/>
  <c r="U143"/>
  <c r="AB165"/>
  <c r="Y165"/>
  <c r="AF165" s="1"/>
  <c r="U168"/>
  <c r="AC168"/>
  <c r="W169"/>
  <c r="Y169"/>
  <c r="AF169" s="1"/>
  <c r="AF177"/>
  <c r="U178"/>
  <c r="U176" s="1"/>
  <c r="W193"/>
  <c r="Y193"/>
  <c r="AF193" s="1"/>
  <c r="AB193"/>
  <c r="AC193" s="1"/>
  <c r="W197"/>
  <c r="Y197"/>
  <c r="AF197" s="1"/>
  <c r="AB197"/>
  <c r="AC197" s="1"/>
  <c r="S202"/>
  <c r="U203"/>
  <c r="AG204"/>
  <c r="AC204"/>
  <c r="Y210"/>
  <c r="AF210" s="1"/>
  <c r="AB210"/>
  <c r="W210"/>
  <c r="AC217"/>
  <c r="AC216" s="1"/>
  <c r="AC215" s="1"/>
  <c r="W233"/>
  <c r="Y233"/>
  <c r="AF233" s="1"/>
  <c r="AB233"/>
  <c r="AC233" s="1"/>
  <c r="W237"/>
  <c r="Y237"/>
  <c r="AF237" s="1"/>
  <c r="AB237"/>
  <c r="AC237" s="1"/>
  <c r="Y113"/>
  <c r="AF113" s="1"/>
  <c r="AG113" s="1"/>
  <c r="AC158"/>
  <c r="AC162"/>
  <c r="U136"/>
  <c r="U88"/>
  <c r="U108"/>
  <c r="W155"/>
  <c r="Z155" s="1"/>
  <c r="AB155"/>
  <c r="AG155" s="1"/>
  <c r="AB170"/>
  <c r="Y170"/>
  <c r="AF170" s="1"/>
  <c r="AB177"/>
  <c r="W177"/>
  <c r="W192"/>
  <c r="Z192" s="1"/>
  <c r="AB192"/>
  <c r="W196"/>
  <c r="Z196" s="1"/>
  <c r="AB196"/>
  <c r="U205"/>
  <c r="AC206"/>
  <c r="U223"/>
  <c r="W232"/>
  <c r="Z232" s="1"/>
  <c r="AB232"/>
  <c r="W236"/>
  <c r="Z236" s="1"/>
  <c r="AB236"/>
  <c r="W268"/>
  <c r="Y268"/>
  <c r="AF268" s="1"/>
  <c r="AB268"/>
  <c r="W84"/>
  <c r="Y106"/>
  <c r="AF106" s="1"/>
  <c r="Y111"/>
  <c r="AF111" s="1"/>
  <c r="AG111" s="1"/>
  <c r="AA112"/>
  <c r="AB112" s="1"/>
  <c r="W114"/>
  <c r="Y128"/>
  <c r="AF128" s="1"/>
  <c r="AG128" s="1"/>
  <c r="Y130"/>
  <c r="AF130" s="1"/>
  <c r="AG130" s="1"/>
  <c r="Y132"/>
  <c r="AF132" s="1"/>
  <c r="AG132" s="1"/>
  <c r="AB134"/>
  <c r="Y141"/>
  <c r="AF141" s="1"/>
  <c r="Y150"/>
  <c r="AF150" s="1"/>
  <c r="AG150" s="1"/>
  <c r="Y152"/>
  <c r="AF152" s="1"/>
  <c r="AG152" s="1"/>
  <c r="W156"/>
  <c r="Y158"/>
  <c r="AF158" s="1"/>
  <c r="AG158" s="1"/>
  <c r="AB159"/>
  <c r="AG159" s="1"/>
  <c r="U161"/>
  <c r="Y162"/>
  <c r="AF162" s="1"/>
  <c r="AG162" s="1"/>
  <c r="AB164"/>
  <c r="Z204"/>
  <c r="W195"/>
  <c r="Y195"/>
  <c r="AF195" s="1"/>
  <c r="AB195"/>
  <c r="AC195" s="1"/>
  <c r="W231"/>
  <c r="Y231"/>
  <c r="AB231"/>
  <c r="AC231" s="1"/>
  <c r="W235"/>
  <c r="Y235"/>
  <c r="AF235" s="1"/>
  <c r="AB235"/>
  <c r="AC235" s="1"/>
  <c r="Y253"/>
  <c r="AF253" s="1"/>
  <c r="AG253" s="1"/>
  <c r="W253"/>
  <c r="AC259"/>
  <c r="U259"/>
  <c r="W276"/>
  <c r="U104"/>
  <c r="AB109"/>
  <c r="Y109"/>
  <c r="AF109" s="1"/>
  <c r="U110"/>
  <c r="W111"/>
  <c r="AC114"/>
  <c r="U127"/>
  <c r="W128"/>
  <c r="U129"/>
  <c r="W130"/>
  <c r="U131"/>
  <c r="W132"/>
  <c r="Y134"/>
  <c r="AF134" s="1"/>
  <c r="U142"/>
  <c r="U149"/>
  <c r="W150"/>
  <c r="U151"/>
  <c r="W152"/>
  <c r="Y154"/>
  <c r="AF154" s="1"/>
  <c r="W158"/>
  <c r="W159"/>
  <c r="Z159" s="1"/>
  <c r="W162"/>
  <c r="Y164"/>
  <c r="AF164" s="1"/>
  <c r="S176"/>
  <c r="S175" s="1"/>
  <c r="AB179"/>
  <c r="AG179" s="1"/>
  <c r="U103"/>
  <c r="S102"/>
  <c r="U105"/>
  <c r="U126"/>
  <c r="S125"/>
  <c r="U148"/>
  <c r="S147"/>
  <c r="W153"/>
  <c r="Z153" s="1"/>
  <c r="AB153"/>
  <c r="AG153" s="1"/>
  <c r="W194"/>
  <c r="Z194" s="1"/>
  <c r="AB194"/>
  <c r="W198"/>
  <c r="Z198" s="1"/>
  <c r="AB198"/>
  <c r="S208"/>
  <c r="U212"/>
  <c r="W234"/>
  <c r="Z234" s="1"/>
  <c r="AB234"/>
  <c r="AC111"/>
  <c r="AC128"/>
  <c r="AC130"/>
  <c r="AC132"/>
  <c r="AC133"/>
  <c r="AB141"/>
  <c r="AC150"/>
  <c r="AC152"/>
  <c r="AC188"/>
  <c r="AC187" s="1"/>
  <c r="P270"/>
  <c r="P228" s="1"/>
  <c r="U294"/>
  <c r="AB294" s="1"/>
  <c r="AG294" s="1"/>
  <c r="S230"/>
  <c r="S229" s="1"/>
  <c r="Y277"/>
  <c r="U276"/>
  <c r="W292"/>
  <c r="AA169"/>
  <c r="AB169" s="1"/>
  <c r="Z188"/>
  <c r="Z187" s="1"/>
  <c r="S221"/>
  <c r="S220" s="1"/>
  <c r="S219" s="1"/>
  <c r="U272"/>
  <c r="S271"/>
  <c r="S270" s="1"/>
  <c r="U274"/>
  <c r="U312"/>
  <c r="S311"/>
  <c r="S310" s="1"/>
  <c r="S309" s="1"/>
  <c r="S301" s="1"/>
  <c r="W273"/>
  <c r="Z273" s="1"/>
  <c r="O281"/>
  <c r="O280" s="1"/>
  <c r="O279" s="1"/>
  <c r="Y292"/>
  <c r="U252"/>
  <c r="W267"/>
  <c r="AC155"/>
  <c r="W187"/>
  <c r="AG188"/>
  <c r="AC209"/>
  <c r="AB277"/>
  <c r="U260"/>
  <c r="AB260" s="1"/>
  <c r="AG260" s="1"/>
  <c r="U261"/>
  <c r="AB261" s="1"/>
  <c r="AG261" s="1"/>
  <c r="U262"/>
  <c r="AB262" s="1"/>
  <c r="AG262" s="1"/>
  <c r="U263"/>
  <c r="AB263" s="1"/>
  <c r="AG263" s="1"/>
  <c r="U264"/>
  <c r="AB264" s="1"/>
  <c r="AG264" s="1"/>
  <c r="U265"/>
  <c r="AB265" s="1"/>
  <c r="AG265" s="1"/>
  <c r="U266"/>
  <c r="P281"/>
  <c r="P280" s="1"/>
  <c r="P279" s="1"/>
  <c r="S282"/>
  <c r="U283"/>
  <c r="S287"/>
  <c r="U288"/>
  <c r="U313"/>
  <c r="Z152" l="1"/>
  <c r="Z160"/>
  <c r="Z266" i="4"/>
  <c r="Z108"/>
  <c r="Y290" i="5"/>
  <c r="Z93" i="4"/>
  <c r="Z80" i="1"/>
  <c r="AB271" i="4"/>
  <c r="Z267" i="1"/>
  <c r="P53"/>
  <c r="P16" s="1"/>
  <c r="Z217"/>
  <c r="Z216" s="1"/>
  <c r="Z215" s="1"/>
  <c r="Z161" i="4"/>
  <c r="AB291" i="5"/>
  <c r="AF291" s="1"/>
  <c r="AC297"/>
  <c r="AC291" s="1"/>
  <c r="AC290" s="1"/>
  <c r="AC280" s="1"/>
  <c r="AC279" s="1"/>
  <c r="AC330" s="1"/>
  <c r="AC374" s="1"/>
  <c r="Z297"/>
  <c r="W291"/>
  <c r="W290" s="1"/>
  <c r="W280" s="1"/>
  <c r="W279" s="1"/>
  <c r="W330" s="1"/>
  <c r="W374" s="1"/>
  <c r="Z16"/>
  <c r="AG80" i="1"/>
  <c r="AG106"/>
  <c r="O53"/>
  <c r="O16" s="1"/>
  <c r="Z222"/>
  <c r="Z202" i="4"/>
  <c r="Z273"/>
  <c r="Z271" s="1"/>
  <c r="Z114" i="1"/>
  <c r="Q297" i="4"/>
  <c r="S297" s="1"/>
  <c r="U297" s="1"/>
  <c r="AB297" s="1"/>
  <c r="AG206" i="1"/>
  <c r="Z154"/>
  <c r="AB191"/>
  <c r="AC191" s="1"/>
  <c r="S53" i="4"/>
  <c r="S16" s="1"/>
  <c r="Z76"/>
  <c r="W125"/>
  <c r="Z209" i="1"/>
  <c r="Z21" i="4"/>
  <c r="Z158"/>
  <c r="AG82" i="1"/>
  <c r="Z78" i="4"/>
  <c r="Z41" i="1"/>
  <c r="Z39" i="4"/>
  <c r="AF273"/>
  <c r="Y271"/>
  <c r="AF271" s="1"/>
  <c r="AG78" i="1"/>
  <c r="Z130"/>
  <c r="Z128"/>
  <c r="AG27"/>
  <c r="W147" i="4"/>
  <c r="U270"/>
  <c r="U228" s="1"/>
  <c r="AG273"/>
  <c r="AC273"/>
  <c r="AC271" s="1"/>
  <c r="Z206" i="1"/>
  <c r="AC86"/>
  <c r="Z84" i="4"/>
  <c r="W113" i="1"/>
  <c r="Z113" s="1"/>
  <c r="AG30"/>
  <c r="Z158"/>
  <c r="AG77"/>
  <c r="Z40"/>
  <c r="AG296" i="4"/>
  <c r="Z164" i="1"/>
  <c r="Z111"/>
  <c r="W216"/>
  <c r="W215" s="1"/>
  <c r="Q295"/>
  <c r="S295" s="1"/>
  <c r="U295" s="1"/>
  <c r="AG154"/>
  <c r="W271" i="4"/>
  <c r="AC273" i="1"/>
  <c r="Z237"/>
  <c r="Z78"/>
  <c r="AG75"/>
  <c r="AB36" i="4"/>
  <c r="Z233"/>
  <c r="AG193"/>
  <c r="AC193"/>
  <c r="AF293"/>
  <c r="AG293" s="1"/>
  <c r="AB176"/>
  <c r="AC177"/>
  <c r="AC176" s="1"/>
  <c r="AC175" s="1"/>
  <c r="AG158"/>
  <c r="AC158"/>
  <c r="AG129"/>
  <c r="AC129"/>
  <c r="AG84"/>
  <c r="AC84"/>
  <c r="AG48"/>
  <c r="AC48"/>
  <c r="Y190"/>
  <c r="AF190" s="1"/>
  <c r="AF191"/>
  <c r="AG191" s="1"/>
  <c r="U175"/>
  <c r="Z129"/>
  <c r="AF39"/>
  <c r="AG39" s="1"/>
  <c r="Y36"/>
  <c r="AF36" s="1"/>
  <c r="AG73"/>
  <c r="AC73"/>
  <c r="Z48"/>
  <c r="Y60"/>
  <c r="AC293"/>
  <c r="W282"/>
  <c r="W281" s="1"/>
  <c r="Z283"/>
  <c r="Z282" s="1"/>
  <c r="Z281" s="1"/>
  <c r="AE283"/>
  <c r="Y220"/>
  <c r="AF221"/>
  <c r="AG221" s="1"/>
  <c r="W190"/>
  <c r="Z191"/>
  <c r="Z190" s="1"/>
  <c r="AG150"/>
  <c r="AC150"/>
  <c r="AB190"/>
  <c r="AC191"/>
  <c r="U101"/>
  <c r="U53" s="1"/>
  <c r="AG233"/>
  <c r="AC233"/>
  <c r="Z71"/>
  <c r="AC42"/>
  <c r="W102"/>
  <c r="Z103"/>
  <c r="AG71"/>
  <c r="AC71"/>
  <c r="AG76"/>
  <c r="AC76"/>
  <c r="AF42"/>
  <c r="AG42" s="1"/>
  <c r="Z42"/>
  <c r="AG78"/>
  <c r="AC78"/>
  <c r="Z236"/>
  <c r="Y102"/>
  <c r="AF103"/>
  <c r="AG103" s="1"/>
  <c r="AF105"/>
  <c r="AG105" s="1"/>
  <c r="Z105"/>
  <c r="Z65"/>
  <c r="AG108"/>
  <c r="AC108"/>
  <c r="Z152"/>
  <c r="Z134"/>
  <c r="AG236"/>
  <c r="AC236"/>
  <c r="AB102"/>
  <c r="AC103"/>
  <c r="AC105"/>
  <c r="Y282"/>
  <c r="AF283"/>
  <c r="AG283" s="1"/>
  <c r="AG152"/>
  <c r="AC152"/>
  <c r="Z162"/>
  <c r="AG134"/>
  <c r="AC134"/>
  <c r="AF21"/>
  <c r="AB147"/>
  <c r="AC149"/>
  <c r="Z234"/>
  <c r="W36"/>
  <c r="W20" s="1"/>
  <c r="W19" s="1"/>
  <c r="W17" s="1"/>
  <c r="AF43"/>
  <c r="AG43" s="1"/>
  <c r="Z43"/>
  <c r="Y311"/>
  <c r="AF312"/>
  <c r="AG312" s="1"/>
  <c r="AG27"/>
  <c r="AB21"/>
  <c r="AC27"/>
  <c r="AC21" s="1"/>
  <c r="AB230"/>
  <c r="AC231"/>
  <c r="Z64"/>
  <c r="AB208"/>
  <c r="AC209"/>
  <c r="AC208" s="1"/>
  <c r="AC201" s="1"/>
  <c r="AC200" s="1"/>
  <c r="W60"/>
  <c r="W54" s="1"/>
  <c r="AC43"/>
  <c r="AG82"/>
  <c r="AC82"/>
  <c r="AB282"/>
  <c r="AC283"/>
  <c r="AC282" s="1"/>
  <c r="AC281" s="1"/>
  <c r="AC39"/>
  <c r="Z150"/>
  <c r="Z82"/>
  <c r="Y215"/>
  <c r="AF215" s="1"/>
  <c r="AF216"/>
  <c r="AG216" s="1"/>
  <c r="AG65"/>
  <c r="AC65"/>
  <c r="AF149"/>
  <c r="AG149" s="1"/>
  <c r="Y147"/>
  <c r="AF147" s="1"/>
  <c r="AG64"/>
  <c r="AC64"/>
  <c r="AG86"/>
  <c r="AC86"/>
  <c r="AG266"/>
  <c r="AC266"/>
  <c r="AG162"/>
  <c r="AC162"/>
  <c r="Z149"/>
  <c r="AG234"/>
  <c r="AC234"/>
  <c r="Y125"/>
  <c r="AF125" s="1"/>
  <c r="AB215"/>
  <c r="Z86"/>
  <c r="P16"/>
  <c r="P323" s="1"/>
  <c r="Z231"/>
  <c r="W230"/>
  <c r="W229" s="1"/>
  <c r="AB125"/>
  <c r="AF277"/>
  <c r="AG277" s="1"/>
  <c r="Y276"/>
  <c r="Z160"/>
  <c r="AG161"/>
  <c r="AC161"/>
  <c r="AF202"/>
  <c r="AG202" s="1"/>
  <c r="AB311"/>
  <c r="AB220"/>
  <c r="Y230"/>
  <c r="AF231"/>
  <c r="AG231" s="1"/>
  <c r="Z177"/>
  <c r="Z176" s="1"/>
  <c r="W176"/>
  <c r="AB276"/>
  <c r="AC277"/>
  <c r="AC276" s="1"/>
  <c r="AG267"/>
  <c r="AC267"/>
  <c r="W208"/>
  <c r="W201" s="1"/>
  <c r="W200" s="1"/>
  <c r="Z209"/>
  <c r="Z208" s="1"/>
  <c r="Z293"/>
  <c r="AE293"/>
  <c r="AF177"/>
  <c r="AG177" s="1"/>
  <c r="Y176"/>
  <c r="Z277"/>
  <c r="Z276" s="1"/>
  <c r="Z270" s="1"/>
  <c r="W276"/>
  <c r="AG160"/>
  <c r="AC160"/>
  <c r="Y208"/>
  <c r="AF208" s="1"/>
  <c r="AF209"/>
  <c r="AG209" s="1"/>
  <c r="AB60"/>
  <c r="AG222" i="1"/>
  <c r="AC222"/>
  <c r="AC265"/>
  <c r="Z112"/>
  <c r="U190"/>
  <c r="Z75"/>
  <c r="Z97"/>
  <c r="Z81"/>
  <c r="S228"/>
  <c r="Z150"/>
  <c r="AF42"/>
  <c r="AG42" s="1"/>
  <c r="Z42"/>
  <c r="Z38"/>
  <c r="Z79"/>
  <c r="AC153"/>
  <c r="Z77"/>
  <c r="Y191"/>
  <c r="AF191" s="1"/>
  <c r="AG191" s="1"/>
  <c r="Z132"/>
  <c r="Z253"/>
  <c r="Z210"/>
  <c r="Z169"/>
  <c r="S54"/>
  <c r="AF44"/>
  <c r="AG44" s="1"/>
  <c r="Z44"/>
  <c r="Z213"/>
  <c r="AF213"/>
  <c r="AG213" s="1"/>
  <c r="Z162"/>
  <c r="Y216"/>
  <c r="AF217"/>
  <c r="AG217" s="1"/>
  <c r="AB156"/>
  <c r="Y156"/>
  <c r="AF156" s="1"/>
  <c r="Z82"/>
  <c r="Z107"/>
  <c r="AB84"/>
  <c r="Y84"/>
  <c r="AF84" s="1"/>
  <c r="AG107"/>
  <c r="AG197"/>
  <c r="AG237"/>
  <c r="AG112"/>
  <c r="AC112"/>
  <c r="AG169"/>
  <c r="AC169"/>
  <c r="AB266"/>
  <c r="Y266"/>
  <c r="AF266" s="1"/>
  <c r="W266"/>
  <c r="AG267"/>
  <c r="AC267"/>
  <c r="AG141"/>
  <c r="AC141"/>
  <c r="AG198"/>
  <c r="AC198"/>
  <c r="Y104"/>
  <c r="AF104" s="1"/>
  <c r="AB104"/>
  <c r="W104"/>
  <c r="Z231"/>
  <c r="Y190"/>
  <c r="AF190" s="1"/>
  <c r="AG232"/>
  <c r="AC232"/>
  <c r="AG196"/>
  <c r="AC196"/>
  <c r="AG170"/>
  <c r="AC170"/>
  <c r="AC165"/>
  <c r="AG165"/>
  <c r="AC81"/>
  <c r="AG81"/>
  <c r="AG72"/>
  <c r="AC72"/>
  <c r="AG68"/>
  <c r="AC68"/>
  <c r="AG64"/>
  <c r="AC64"/>
  <c r="Y46"/>
  <c r="AB46"/>
  <c r="AG41"/>
  <c r="AC41"/>
  <c r="AC37"/>
  <c r="W93"/>
  <c r="Z96"/>
  <c r="AF37"/>
  <c r="AG37" s="1"/>
  <c r="Z37"/>
  <c r="S101"/>
  <c r="AG164"/>
  <c r="U175"/>
  <c r="Z170"/>
  <c r="Z109"/>
  <c r="Z87"/>
  <c r="AC159"/>
  <c r="AB288"/>
  <c r="Y288"/>
  <c r="AF288" i="4" s="1"/>
  <c r="AG288" s="1"/>
  <c r="W288" i="1"/>
  <c r="U287"/>
  <c r="AB276"/>
  <c r="AC277"/>
  <c r="AC276" s="1"/>
  <c r="AB252"/>
  <c r="W252"/>
  <c r="U230"/>
  <c r="U229" s="1"/>
  <c r="Y252"/>
  <c r="AF252" s="1"/>
  <c r="Y312"/>
  <c r="U311"/>
  <c r="U310" s="1"/>
  <c r="U309" s="1"/>
  <c r="U301" s="1"/>
  <c r="AB312"/>
  <c r="W312"/>
  <c r="AC292"/>
  <c r="AF277"/>
  <c r="AG277" s="1"/>
  <c r="Y276"/>
  <c r="AF276" s="1"/>
  <c r="AB148"/>
  <c r="U147"/>
  <c r="W148"/>
  <c r="Y148"/>
  <c r="Y151"/>
  <c r="AF151" s="1"/>
  <c r="AB151"/>
  <c r="W151"/>
  <c r="Y129"/>
  <c r="AF129" s="1"/>
  <c r="AB129"/>
  <c r="W129"/>
  <c r="AC109"/>
  <c r="AG109"/>
  <c r="AF231"/>
  <c r="AG231" s="1"/>
  <c r="AG268"/>
  <c r="AC268"/>
  <c r="Y108"/>
  <c r="AF108" s="1"/>
  <c r="AB108"/>
  <c r="W108"/>
  <c r="Y136"/>
  <c r="AB136"/>
  <c r="AF63"/>
  <c r="AG63" s="1"/>
  <c r="Z63"/>
  <c r="W76"/>
  <c r="Y76"/>
  <c r="AF76" s="1"/>
  <c r="AB76"/>
  <c r="AG87"/>
  <c r="AC87"/>
  <c r="AG48"/>
  <c r="AC48"/>
  <c r="Y93"/>
  <c r="AF93" s="1"/>
  <c r="AF96"/>
  <c r="AG96" s="1"/>
  <c r="AC260"/>
  <c r="AG235"/>
  <c r="AG195"/>
  <c r="AC164"/>
  <c r="Z233"/>
  <c r="AG193"/>
  <c r="AC80"/>
  <c r="U36"/>
  <c r="U20" s="1"/>
  <c r="U19" s="1"/>
  <c r="U17" s="1"/>
  <c r="AB21"/>
  <c r="Z48"/>
  <c r="AB313"/>
  <c r="Y313"/>
  <c r="W313"/>
  <c r="AF292"/>
  <c r="AG292" s="1"/>
  <c r="AG194"/>
  <c r="AC194"/>
  <c r="Y105"/>
  <c r="AB105"/>
  <c r="Y142"/>
  <c r="AF142" s="1"/>
  <c r="AB142"/>
  <c r="W142"/>
  <c r="Y161"/>
  <c r="AF161" s="1"/>
  <c r="AB161"/>
  <c r="W161"/>
  <c r="AG134"/>
  <c r="AC134"/>
  <c r="AG236"/>
  <c r="AC236"/>
  <c r="Y223"/>
  <c r="W223"/>
  <c r="U221"/>
  <c r="U220" s="1"/>
  <c r="U219" s="1"/>
  <c r="AB223"/>
  <c r="W205"/>
  <c r="AB205"/>
  <c r="Y205"/>
  <c r="AF205" s="1"/>
  <c r="AG192"/>
  <c r="AC192"/>
  <c r="AC177"/>
  <c r="AG177"/>
  <c r="Y178"/>
  <c r="W178"/>
  <c r="W176" s="1"/>
  <c r="AB178"/>
  <c r="AB176" s="1"/>
  <c r="AG70"/>
  <c r="AC70"/>
  <c r="AG66"/>
  <c r="AC66"/>
  <c r="AG62"/>
  <c r="AC62"/>
  <c r="AG43"/>
  <c r="AC43"/>
  <c r="AG39"/>
  <c r="AC39"/>
  <c r="AG97"/>
  <c r="AC97"/>
  <c r="AC93" s="1"/>
  <c r="AB93"/>
  <c r="AB61"/>
  <c r="Y61"/>
  <c r="U60"/>
  <c r="U54" s="1"/>
  <c r="W61"/>
  <c r="S281"/>
  <c r="AC261"/>
  <c r="AC262"/>
  <c r="Z277"/>
  <c r="Z276" s="1"/>
  <c r="S201"/>
  <c r="S200" s="1"/>
  <c r="Z197"/>
  <c r="Z83"/>
  <c r="Z134"/>
  <c r="Z85"/>
  <c r="Z106"/>
  <c r="Y21"/>
  <c r="Z65"/>
  <c r="Z67"/>
  <c r="AB283"/>
  <c r="Y283"/>
  <c r="W283"/>
  <c r="U282"/>
  <c r="Y274"/>
  <c r="AF274" s="1"/>
  <c r="AB274"/>
  <c r="W274"/>
  <c r="AB272"/>
  <c r="W272"/>
  <c r="U271"/>
  <c r="U270" s="1"/>
  <c r="Y272"/>
  <c r="AE292"/>
  <c r="Z292"/>
  <c r="AG234"/>
  <c r="AC234"/>
  <c r="Y212"/>
  <c r="U208"/>
  <c r="W212"/>
  <c r="AB212"/>
  <c r="AB208" s="1"/>
  <c r="AB126"/>
  <c r="U125"/>
  <c r="W126"/>
  <c r="Y126"/>
  <c r="AB103"/>
  <c r="U102"/>
  <c r="W103"/>
  <c r="Y103"/>
  <c r="Y149"/>
  <c r="AF149" s="1"/>
  <c r="AB149"/>
  <c r="W149"/>
  <c r="Y131"/>
  <c r="AF131" s="1"/>
  <c r="AB131"/>
  <c r="W131"/>
  <c r="Y127"/>
  <c r="AF127" s="1"/>
  <c r="AB127"/>
  <c r="W127"/>
  <c r="Y110"/>
  <c r="AF110" s="1"/>
  <c r="AB110"/>
  <c r="W110"/>
  <c r="W190"/>
  <c r="Z191"/>
  <c r="Z177"/>
  <c r="Y88"/>
  <c r="AF88" s="1"/>
  <c r="AB88"/>
  <c r="W88"/>
  <c r="AG210"/>
  <c r="AC210"/>
  <c r="W203"/>
  <c r="U202"/>
  <c r="Y203"/>
  <c r="AB203"/>
  <c r="Y143"/>
  <c r="AF143" s="1"/>
  <c r="AB143"/>
  <c r="W143"/>
  <c r="AG31"/>
  <c r="AC31"/>
  <c r="Y47"/>
  <c r="AF47" s="1"/>
  <c r="AB47"/>
  <c r="W47"/>
  <c r="Z30"/>
  <c r="W21"/>
  <c r="AC263"/>
  <c r="AC264"/>
  <c r="Z235"/>
  <c r="Z195"/>
  <c r="Z268"/>
  <c r="AG233"/>
  <c r="Z193"/>
  <c r="AC82"/>
  <c r="AC78"/>
  <c r="S20"/>
  <c r="S19" s="1"/>
  <c r="S17" s="1"/>
  <c r="Z141"/>
  <c r="Z69"/>
  <c r="Z31"/>
  <c r="Z71"/>
  <c r="AC30"/>
  <c r="Y201" i="4" l="1"/>
  <c r="AE290" i="5"/>
  <c r="Y280"/>
  <c r="AE280" s="1"/>
  <c r="S53" i="1"/>
  <c r="W101" i="4"/>
  <c r="W175" i="1"/>
  <c r="AG271" i="4"/>
  <c r="Z88" i="1"/>
  <c r="Z291" i="5"/>
  <c r="AB290"/>
  <c r="AG36" i="4"/>
  <c r="O322" i="1"/>
  <c r="O366"/>
  <c r="AB190"/>
  <c r="AG190" s="1"/>
  <c r="AC270" i="4"/>
  <c r="AB230" i="1"/>
  <c r="Z156"/>
  <c r="Z102" i="4"/>
  <c r="Z313" i="1"/>
  <c r="Z201" i="4"/>
  <c r="Z200" s="1"/>
  <c r="Z149" i="1"/>
  <c r="AG190" i="4"/>
  <c r="U16"/>
  <c r="U101" i="1"/>
  <c r="Z93"/>
  <c r="Z60" i="4"/>
  <c r="Z54" s="1"/>
  <c r="Z125"/>
  <c r="Z101" s="1"/>
  <c r="Z252" i="1"/>
  <c r="Z147" i="4"/>
  <c r="AC230"/>
  <c r="AC229" s="1"/>
  <c r="AC228" s="1"/>
  <c r="Y20"/>
  <c r="Z274" i="1"/>
  <c r="Y230"/>
  <c r="AF230" s="1"/>
  <c r="Z110"/>
  <c r="AC36" i="4"/>
  <c r="AC20" s="1"/>
  <c r="AC19" s="1"/>
  <c r="AC17" s="1"/>
  <c r="AG297"/>
  <c r="AC125"/>
  <c r="W175"/>
  <c r="W53" s="1"/>
  <c r="W270"/>
  <c r="W228" s="1"/>
  <c r="Z175"/>
  <c r="Z230"/>
  <c r="Z229" s="1"/>
  <c r="Z228" s="1"/>
  <c r="AB270"/>
  <c r="Z36"/>
  <c r="Z20" s="1"/>
  <c r="Z19" s="1"/>
  <c r="Z17" s="1"/>
  <c r="AG208"/>
  <c r="AB201"/>
  <c r="Y175"/>
  <c r="AF175" s="1"/>
  <c r="AF176"/>
  <c r="AG176" s="1"/>
  <c r="AG125"/>
  <c r="AD125"/>
  <c r="AC147"/>
  <c r="AB101"/>
  <c r="AD102"/>
  <c r="AF20"/>
  <c r="Y19"/>
  <c r="AG147"/>
  <c r="AD147"/>
  <c r="AF60"/>
  <c r="AG60" s="1"/>
  <c r="Y54"/>
  <c r="AB229"/>
  <c r="AB310"/>
  <c r="AG215"/>
  <c r="AC60"/>
  <c r="AC54" s="1"/>
  <c r="AB175"/>
  <c r="AB20"/>
  <c r="AG21"/>
  <c r="Y310"/>
  <c r="AF311"/>
  <c r="AG311" s="1"/>
  <c r="Y229"/>
  <c r="AF230"/>
  <c r="AG230" s="1"/>
  <c r="P367"/>
  <c r="AD60"/>
  <c r="AB54"/>
  <c r="Y200"/>
  <c r="AF200" s="1"/>
  <c r="AF201"/>
  <c r="AB281"/>
  <c r="AD282"/>
  <c r="Y219"/>
  <c r="AF219" s="1"/>
  <c r="AF220"/>
  <c r="AG220" s="1"/>
  <c r="Y281"/>
  <c r="AF282"/>
  <c r="AG282" s="1"/>
  <c r="Y101"/>
  <c r="AF101" s="1"/>
  <c r="AF102"/>
  <c r="AG102" s="1"/>
  <c r="AB219"/>
  <c r="Q298"/>
  <c r="S298" s="1"/>
  <c r="AF276"/>
  <c r="AG276" s="1"/>
  <c r="Y270"/>
  <c r="AF270" s="1"/>
  <c r="AC102"/>
  <c r="AF313" i="1"/>
  <c r="AG313" s="1"/>
  <c r="AG84"/>
  <c r="AC84"/>
  <c r="AC21"/>
  <c r="U53"/>
  <c r="Z161"/>
  <c r="Z84"/>
  <c r="AC156"/>
  <c r="AG156"/>
  <c r="Z266"/>
  <c r="Z230" s="1"/>
  <c r="Z229" s="1"/>
  <c r="AF216"/>
  <c r="AG216" s="1"/>
  <c r="Y215"/>
  <c r="AF215" s="1"/>
  <c r="AG215" s="1"/>
  <c r="U201"/>
  <c r="U200" s="1"/>
  <c r="U281"/>
  <c r="AB36"/>
  <c r="AB20" s="1"/>
  <c r="AG93"/>
  <c r="AG143"/>
  <c r="AC143"/>
  <c r="AG127"/>
  <c r="AC127"/>
  <c r="AF103"/>
  <c r="AG103" s="1"/>
  <c r="Y102"/>
  <c r="AF126"/>
  <c r="AG126" s="1"/>
  <c r="Y125"/>
  <c r="AF125" s="1"/>
  <c r="AC212"/>
  <c r="AC208" s="1"/>
  <c r="AB271"/>
  <c r="AC272"/>
  <c r="Y282"/>
  <c r="AF283"/>
  <c r="AG283" s="1"/>
  <c r="AF21"/>
  <c r="AG21" s="1"/>
  <c r="AB221"/>
  <c r="AC223"/>
  <c r="AC221" s="1"/>
  <c r="AC220" s="1"/>
  <c r="AC219" s="1"/>
  <c r="AG142"/>
  <c r="AC142"/>
  <c r="AC136"/>
  <c r="Y229"/>
  <c r="AG129"/>
  <c r="AC129"/>
  <c r="AB147"/>
  <c r="AC148"/>
  <c r="AB287"/>
  <c r="AC288"/>
  <c r="AC287" s="1"/>
  <c r="AG104"/>
  <c r="AC104"/>
  <c r="S16"/>
  <c r="AG276"/>
  <c r="Y36"/>
  <c r="AF36" s="1"/>
  <c r="AG47"/>
  <c r="AC47"/>
  <c r="Y202"/>
  <c r="AF203"/>
  <c r="AG203" s="1"/>
  <c r="AG131"/>
  <c r="AC131"/>
  <c r="AB102"/>
  <c r="AC103"/>
  <c r="AB125"/>
  <c r="AC126"/>
  <c r="AF212"/>
  <c r="AG212" s="1"/>
  <c r="Y208"/>
  <c r="AF208" s="1"/>
  <c r="AG208" s="1"/>
  <c r="W271"/>
  <c r="W270" s="1"/>
  <c r="Z272"/>
  <c r="Z271" s="1"/>
  <c r="Z270" s="1"/>
  <c r="W282"/>
  <c r="Z283"/>
  <c r="Z282" s="1"/>
  <c r="AE283"/>
  <c r="W60"/>
  <c r="W54" s="1"/>
  <c r="Z61"/>
  <c r="AF178"/>
  <c r="AG178" s="1"/>
  <c r="Y176"/>
  <c r="AF223"/>
  <c r="AG223" s="1"/>
  <c r="Y221"/>
  <c r="AF105"/>
  <c r="AG105" s="1"/>
  <c r="Z105"/>
  <c r="AG76"/>
  <c r="AC76"/>
  <c r="AG108"/>
  <c r="AC108"/>
  <c r="AG151"/>
  <c r="AC151"/>
  <c r="AB311"/>
  <c r="AC312"/>
  <c r="Y287"/>
  <c r="AF287" s="1"/>
  <c r="AF288"/>
  <c r="AG288" s="1"/>
  <c r="Z143"/>
  <c r="Z127"/>
  <c r="Z205"/>
  <c r="Z142"/>
  <c r="Z129"/>
  <c r="U228"/>
  <c r="Z104"/>
  <c r="Z47"/>
  <c r="W36"/>
  <c r="W20" s="1"/>
  <c r="W19" s="1"/>
  <c r="W17" s="1"/>
  <c r="AB202"/>
  <c r="AC203"/>
  <c r="AG88"/>
  <c r="AC88"/>
  <c r="AG149"/>
  <c r="AC149"/>
  <c r="AG274"/>
  <c r="AC274"/>
  <c r="AB60"/>
  <c r="AC61"/>
  <c r="AG205"/>
  <c r="AC205"/>
  <c r="Z223"/>
  <c r="Z221" s="1"/>
  <c r="Z220" s="1"/>
  <c r="Z219" s="1"/>
  <c r="W221"/>
  <c r="W220" s="1"/>
  <c r="W219" s="1"/>
  <c r="AC105"/>
  <c r="AC313"/>
  <c r="W147"/>
  <c r="Z148"/>
  <c r="Z312"/>
  <c r="Z311" s="1"/>
  <c r="Z310" s="1"/>
  <c r="Z309" s="1"/>
  <c r="Z301" s="1"/>
  <c r="W311"/>
  <c r="W310" s="1"/>
  <c r="W309" s="1"/>
  <c r="W301" s="1"/>
  <c r="AE301" s="1"/>
  <c r="W287"/>
  <c r="Z288"/>
  <c r="Z287" s="1"/>
  <c r="AF46"/>
  <c r="AG46" s="1"/>
  <c r="Z46"/>
  <c r="AG266"/>
  <c r="AC266"/>
  <c r="Z190"/>
  <c r="Z131"/>
  <c r="Z178"/>
  <c r="Z176" s="1"/>
  <c r="Z175" s="1"/>
  <c r="Z108"/>
  <c r="Z151"/>
  <c r="W230"/>
  <c r="W229" s="1"/>
  <c r="Z203"/>
  <c r="W202"/>
  <c r="AG110"/>
  <c r="AC110"/>
  <c r="W102"/>
  <c r="Z103"/>
  <c r="W125"/>
  <c r="Z126"/>
  <c r="Z212"/>
  <c r="Z208" s="1"/>
  <c r="W208"/>
  <c r="Y271"/>
  <c r="AF272"/>
  <c r="AG272" s="1"/>
  <c r="AB295"/>
  <c r="AB282"/>
  <c r="AC283"/>
  <c r="AC282" s="1"/>
  <c r="Y60"/>
  <c r="AF61"/>
  <c r="AG61" s="1"/>
  <c r="AC178"/>
  <c r="AC176" s="1"/>
  <c r="AC175" s="1"/>
  <c r="AG161"/>
  <c r="AC161"/>
  <c r="AB229"/>
  <c r="Z136"/>
  <c r="AF136"/>
  <c r="AG136" s="1"/>
  <c r="AF148"/>
  <c r="AG148" s="1"/>
  <c r="Y147"/>
  <c r="AF147" s="1"/>
  <c r="Y311"/>
  <c r="AF312"/>
  <c r="AG312" s="1"/>
  <c r="AG252"/>
  <c r="AC252"/>
  <c r="AC46"/>
  <c r="P322"/>
  <c r="P366"/>
  <c r="Z21"/>
  <c r="Z76"/>
  <c r="AF290" i="5" l="1"/>
  <c r="AG230" i="1"/>
  <c r="AG270" i="4"/>
  <c r="Y279" i="5"/>
  <c r="AE279" s="1"/>
  <c r="AB175" i="1"/>
  <c r="W228"/>
  <c r="Z290" i="5"/>
  <c r="AB280"/>
  <c r="AF280" s="1"/>
  <c r="Z202" i="1"/>
  <c r="Z201" s="1"/>
  <c r="Z200" s="1"/>
  <c r="AC230"/>
  <c r="AC229" s="1"/>
  <c r="Z53" i="4"/>
  <c r="Z16" s="1"/>
  <c r="AG36" i="1"/>
  <c r="W16" i="4"/>
  <c r="AC125" i="1"/>
  <c r="U16"/>
  <c r="Z228"/>
  <c r="Y17" i="4"/>
  <c r="AF19"/>
  <c r="AG219"/>
  <c r="AD219"/>
  <c r="U298"/>
  <c r="S292"/>
  <c r="S291" s="1"/>
  <c r="S280" s="1"/>
  <c r="S279" s="1"/>
  <c r="AF229"/>
  <c r="AG229" s="1"/>
  <c r="Y228"/>
  <c r="AF228" s="1"/>
  <c r="AB228"/>
  <c r="AF281"/>
  <c r="AG281" s="1"/>
  <c r="AB53"/>
  <c r="AD54"/>
  <c r="AG101"/>
  <c r="AD101"/>
  <c r="AB302"/>
  <c r="AF310"/>
  <c r="AG310" s="1"/>
  <c r="Y302"/>
  <c r="AF302" s="1"/>
  <c r="AG201"/>
  <c r="AB200"/>
  <c r="AF54"/>
  <c r="AG54" s="1"/>
  <c r="Y53"/>
  <c r="AF53" s="1"/>
  <c r="AG175"/>
  <c r="AD175"/>
  <c r="AC101"/>
  <c r="AC53" s="1"/>
  <c r="AC16" s="1"/>
  <c r="AG20"/>
  <c r="AB19"/>
  <c r="AC202" i="1"/>
  <c r="AC281"/>
  <c r="AC36"/>
  <c r="AC20" s="1"/>
  <c r="AC19" s="1"/>
  <c r="AC17" s="1"/>
  <c r="Z125"/>
  <c r="AC60"/>
  <c r="AC54" s="1"/>
  <c r="Z102"/>
  <c r="Z36"/>
  <c r="Z20" s="1"/>
  <c r="Z19" s="1"/>
  <c r="Z17" s="1"/>
  <c r="AF271"/>
  <c r="AG271" s="1"/>
  <c r="Y270"/>
  <c r="AF270" s="1"/>
  <c r="AB54"/>
  <c r="AD60"/>
  <c r="AB101"/>
  <c r="AD102"/>
  <c r="AG147"/>
  <c r="AD147"/>
  <c r="AB19"/>
  <c r="AF282"/>
  <c r="AG282" s="1"/>
  <c r="Y281"/>
  <c r="AF102"/>
  <c r="AG102" s="1"/>
  <c r="Y101"/>
  <c r="AF101" s="1"/>
  <c r="AC201"/>
  <c r="AC200" s="1"/>
  <c r="AC311"/>
  <c r="AC310" s="1"/>
  <c r="AC309" s="1"/>
  <c r="AC301" s="1"/>
  <c r="AB281"/>
  <c r="AD282"/>
  <c r="Y220"/>
  <c r="AF221"/>
  <c r="AG221" s="1"/>
  <c r="AD175"/>
  <c r="Z60"/>
  <c r="Z54" s="1"/>
  <c r="W281"/>
  <c r="AC102"/>
  <c r="AC147"/>
  <c r="AG295"/>
  <c r="Q296"/>
  <c r="S296" s="1"/>
  <c r="AB201"/>
  <c r="AB310"/>
  <c r="AB270"/>
  <c r="W101"/>
  <c r="W53" s="1"/>
  <c r="Z281"/>
  <c r="AF311"/>
  <c r="AG311" s="1"/>
  <c r="Y310"/>
  <c r="AF60"/>
  <c r="AG60" s="1"/>
  <c r="Y54"/>
  <c r="AF176"/>
  <c r="AG176" s="1"/>
  <c r="Y175"/>
  <c r="AF175" s="1"/>
  <c r="AG175" s="1"/>
  <c r="AG125"/>
  <c r="AD125"/>
  <c r="Y201"/>
  <c r="AF202"/>
  <c r="AG202" s="1"/>
  <c r="AG287"/>
  <c r="AD287"/>
  <c r="AF229"/>
  <c r="AG229" s="1"/>
  <c r="AB220"/>
  <c r="W201"/>
  <c r="W200" s="1"/>
  <c r="Z147"/>
  <c r="Y20"/>
  <c r="AC271"/>
  <c r="AC270" s="1"/>
  <c r="Y330" i="5" l="1"/>
  <c r="AE330" s="1"/>
  <c r="AC228" i="1"/>
  <c r="Z101"/>
  <c r="AB279" i="5"/>
  <c r="AF279" s="1"/>
  <c r="Z280"/>
  <c r="AC101" i="1"/>
  <c r="AC53" s="1"/>
  <c r="AC16" s="1"/>
  <c r="AG200" i="4"/>
  <c r="AD200"/>
  <c r="AG228"/>
  <c r="AD228"/>
  <c r="S323"/>
  <c r="S367"/>
  <c r="AB298"/>
  <c r="W298"/>
  <c r="Y298"/>
  <c r="U292"/>
  <c r="U291" s="1"/>
  <c r="U280" s="1"/>
  <c r="U279" s="1"/>
  <c r="AG302"/>
  <c r="AB17"/>
  <c r="AG19"/>
  <c r="AF17"/>
  <c r="Y16"/>
  <c r="AG53"/>
  <c r="AD53"/>
  <c r="W16" i="1"/>
  <c r="Y228"/>
  <c r="AF228" s="1"/>
  <c r="AG270"/>
  <c r="AB219"/>
  <c r="AF310"/>
  <c r="AG310" s="1"/>
  <c r="Y309"/>
  <c r="AB17"/>
  <c r="AG101"/>
  <c r="AD101"/>
  <c r="AB228"/>
  <c r="AF20"/>
  <c r="AG20" s="1"/>
  <c r="Y19"/>
  <c r="AB200"/>
  <c r="AB53"/>
  <c r="AD54"/>
  <c r="Y53"/>
  <c r="AF53" s="1"/>
  <c r="AF54"/>
  <c r="AG54" s="1"/>
  <c r="AF220"/>
  <c r="AG220" s="1"/>
  <c r="Y219"/>
  <c r="AF219" s="1"/>
  <c r="AF201"/>
  <c r="AG201" s="1"/>
  <c r="Y200"/>
  <c r="AF200" s="1"/>
  <c r="AB309"/>
  <c r="U296"/>
  <c r="AF281"/>
  <c r="AG281" s="1"/>
  <c r="Z53"/>
  <c r="Z16" s="1"/>
  <c r="Y374" i="5" l="1"/>
  <c r="Z279"/>
  <c r="AD279"/>
  <c r="AB330"/>
  <c r="AF330" s="1"/>
  <c r="AG17" i="4"/>
  <c r="AB16"/>
  <c r="AF298"/>
  <c r="AG298" s="1"/>
  <c r="Y292"/>
  <c r="AB292"/>
  <c r="AC298"/>
  <c r="AC292" s="1"/>
  <c r="AC291" s="1"/>
  <c r="AC280" s="1"/>
  <c r="AC279" s="1"/>
  <c r="U323"/>
  <c r="U367"/>
  <c r="Z298"/>
  <c r="Z292" s="1"/>
  <c r="Z291" s="1"/>
  <c r="Z280" s="1"/>
  <c r="Z279" s="1"/>
  <c r="W292"/>
  <c r="W291" s="1"/>
  <c r="W280" s="1"/>
  <c r="W279" s="1"/>
  <c r="AF16"/>
  <c r="AG53" i="1"/>
  <c r="AD53"/>
  <c r="Y17"/>
  <c r="AF19"/>
  <c r="AG19" s="1"/>
  <c r="AG219"/>
  <c r="AD219"/>
  <c r="AB296"/>
  <c r="AG200"/>
  <c r="AD200"/>
  <c r="AG228"/>
  <c r="AD228"/>
  <c r="AB301"/>
  <c r="AB16"/>
  <c r="Y301"/>
  <c r="AF309"/>
  <c r="AG309" s="1"/>
  <c r="AB374" i="5" l="1"/>
  <c r="Z330"/>
  <c r="Z367" i="4"/>
  <c r="Z323"/>
  <c r="Y291"/>
  <c r="AF292"/>
  <c r="AG292" s="1"/>
  <c r="AE279"/>
  <c r="W367"/>
  <c r="W323"/>
  <c r="AC367"/>
  <c r="AC323"/>
  <c r="AB291"/>
  <c r="AG16"/>
  <c r="AF301" i="1"/>
  <c r="AG301" s="1"/>
  <c r="AG296"/>
  <c r="Q297"/>
  <c r="S297" s="1"/>
  <c r="AF17"/>
  <c r="AG17" s="1"/>
  <c r="Y16"/>
  <c r="Z374" i="5" l="1"/>
  <c r="AB280" i="4"/>
  <c r="AF291"/>
  <c r="AG291" s="1"/>
  <c r="Y280"/>
  <c r="U297" i="1"/>
  <c r="S291"/>
  <c r="S290" s="1"/>
  <c r="S280" s="1"/>
  <c r="S279" s="1"/>
  <c r="AF16"/>
  <c r="AG16" s="1"/>
  <c r="Y279" i="4" l="1"/>
  <c r="AF280"/>
  <c r="AG280" s="1"/>
  <c r="AB279"/>
  <c r="W297" i="1"/>
  <c r="AB297"/>
  <c r="Y297"/>
  <c r="U291"/>
  <c r="U290" s="1"/>
  <c r="U280" s="1"/>
  <c r="U279" s="1"/>
  <c r="S366"/>
  <c r="S322"/>
  <c r="AD279" i="4" l="1"/>
  <c r="AB367"/>
  <c r="AB323"/>
  <c r="AF279"/>
  <c r="AG279" s="1"/>
  <c r="Y323"/>
  <c r="AF323" s="1"/>
  <c r="Y367"/>
  <c r="AF367" s="1"/>
  <c r="Z297" i="1"/>
  <c r="Z291" s="1"/>
  <c r="Z290" s="1"/>
  <c r="Z280" s="1"/>
  <c r="Z279" s="1"/>
  <c r="W291"/>
  <c r="W290" s="1"/>
  <c r="W280" s="1"/>
  <c r="W279" s="1"/>
  <c r="AB291"/>
  <c r="AC297"/>
  <c r="AC291" s="1"/>
  <c r="AC290" s="1"/>
  <c r="AC280" s="1"/>
  <c r="AC279" s="1"/>
  <c r="AF297"/>
  <c r="AG297" s="1"/>
  <c r="Y291"/>
  <c r="U322"/>
  <c r="U366"/>
  <c r="AG323" i="4" l="1"/>
  <c r="AG367"/>
  <c r="AC322" i="1"/>
  <c r="AC366"/>
  <c r="Z366"/>
  <c r="Z322"/>
  <c r="AE279"/>
  <c r="W322"/>
  <c r="W366"/>
  <c r="AF291"/>
  <c r="AG291" s="1"/>
  <c r="Y290"/>
  <c r="AB290"/>
  <c r="AF290" l="1"/>
  <c r="AG290" s="1"/>
  <c r="Y280"/>
  <c r="AB280"/>
  <c r="Y279" l="1"/>
  <c r="AF280"/>
  <c r="AG280" s="1"/>
  <c r="AB279"/>
  <c r="AF279" l="1"/>
  <c r="AG279" s="1"/>
  <c r="Y322"/>
  <c r="AF322" s="1"/>
  <c r="Y366"/>
  <c r="AF366" s="1"/>
  <c r="AD279"/>
  <c r="AB322"/>
  <c r="AB366"/>
  <c r="AG366" l="1"/>
  <c r="AG322"/>
</calcChain>
</file>

<file path=xl/sharedStrings.xml><?xml version="1.0" encoding="utf-8"?>
<sst xmlns="http://schemas.openxmlformats.org/spreadsheetml/2006/main" count="14778" uniqueCount="611">
  <si>
    <t>BUKU INVENTARIS PENYUSUTAN</t>
  </si>
  <si>
    <t>PER 1 Juli s.d 31 Desember 2024</t>
  </si>
  <si>
    <t>SKPD</t>
  </si>
  <si>
    <t>:  DINAS PEMBERDAYAAN PEREMPUAN, PERLINDUNGAN ANAK, DAN PENGENDALIAN PENDUDUK PROVINSI JAMBI</t>
  </si>
  <si>
    <t>Rumus Penyusutan = Nilai Perolehan - Nilai Residu / Masa manfaat</t>
  </si>
  <si>
    <t>KABUPATEN / KOTA</t>
  </si>
  <si>
    <t>:  JAMBI</t>
  </si>
  <si>
    <t>PROVINSI</t>
  </si>
  <si>
    <t>NO. KODE LOKASI :</t>
  </si>
  <si>
    <t>11.05.00.15.03</t>
  </si>
  <si>
    <t>TAHUN</t>
  </si>
  <si>
    <t>:  2024</t>
  </si>
  <si>
    <t>NOMOR</t>
  </si>
  <si>
    <t>SPESIFIKASI BARANG</t>
  </si>
  <si>
    <t>Bahan</t>
  </si>
  <si>
    <t>Asal / Cara Perolehan Barang</t>
  </si>
  <si>
    <t>Tahun Perolehan</t>
  </si>
  <si>
    <t>Ukuran Barang/ Konstruksi (P,S,D)</t>
  </si>
  <si>
    <t>Satuan</t>
  </si>
  <si>
    <t>Keadaan Barang (B/KB/RB)</t>
  </si>
  <si>
    <t>JUMLAH</t>
  </si>
  <si>
    <t>Kolom untuk pengolahan Kapitalisasi atas adanya Rehab dll</t>
  </si>
  <si>
    <t>Nilai residu</t>
  </si>
  <si>
    <t>Nilai  Perolehan setelah dikurangi nilai Residu</t>
  </si>
  <si>
    <t>Masa manfaat (tahun)</t>
  </si>
  <si>
    <t xml:space="preserve"> Beban Penyusutan per tahun</t>
  </si>
  <si>
    <t>Beban Penyusutan Periode ini</t>
  </si>
  <si>
    <t xml:space="preserve">Penyusutan tahun ke </t>
  </si>
  <si>
    <t>Akumulasi Penyusutan</t>
  </si>
  <si>
    <t>Nilai Buku</t>
  </si>
  <si>
    <t>Lokasi Barang</t>
  </si>
  <si>
    <t>No. Urut</t>
  </si>
  <si>
    <t>Kode Barang</t>
  </si>
  <si>
    <t>Register</t>
  </si>
  <si>
    <t>Nama Barang Berdasarkan Kodefikasi</t>
  </si>
  <si>
    <t>Nama / Jenis Barang</t>
  </si>
  <si>
    <t>NAMA ASET 108</t>
  </si>
  <si>
    <t>Merk/Type</t>
  </si>
  <si>
    <t>No. Sertifikat No. Pabrik No. Chasis    No. Mesin, No. Polisi No. BPKB</t>
  </si>
  <si>
    <t>Barang</t>
  </si>
  <si>
    <t>Harga</t>
  </si>
  <si>
    <t>Semester I</t>
  </si>
  <si>
    <t>Semester II</t>
  </si>
  <si>
    <t>Beban Tahun Ini</t>
  </si>
  <si>
    <t>Waktu</t>
  </si>
  <si>
    <t>Nilai</t>
  </si>
  <si>
    <t>01.</t>
  </si>
  <si>
    <t>TANAH</t>
  </si>
  <si>
    <t>-</t>
  </si>
  <si>
    <t>02.</t>
  </si>
  <si>
    <t>PERALATAN DAN MESIN</t>
  </si>
  <si>
    <t>1.3.2.02</t>
  </si>
  <si>
    <t>a. Alat - Alat Besar</t>
  </si>
  <si>
    <t xml:space="preserve"> </t>
  </si>
  <si>
    <t>ALAT ANGKUTAN</t>
  </si>
  <si>
    <t>1.3.2.02.02</t>
  </si>
  <si>
    <t>ALAT ANGKUTAN DARAT BERMOTOR</t>
  </si>
  <si>
    <t>1.3.2.02.01.01</t>
  </si>
  <si>
    <t xml:space="preserve">KENDARAAN DINAS BERMOTOR PERORANGAN </t>
  </si>
  <si>
    <t>1.3.2.02.01.01.004</t>
  </si>
  <si>
    <t>0002</t>
  </si>
  <si>
    <t>Mini Bus</t>
  </si>
  <si>
    <t>Kijang Inova</t>
  </si>
  <si>
    <t>MHFXW42G2A2161605, 1TR-6931093, BH 1949 Z, H-02365306 F</t>
  </si>
  <si>
    <t>Besi</t>
  </si>
  <si>
    <t>APBD</t>
  </si>
  <si>
    <t>unit</t>
  </si>
  <si>
    <t>B</t>
  </si>
  <si>
    <t>Nurbaiti, S. Sos, M. Si</t>
  </si>
  <si>
    <t>0003</t>
  </si>
  <si>
    <t>Toyota Avanza</t>
  </si>
  <si>
    <t>MHFM1BA3JAK233888, DF 62852, BH 1916 Z, H-02365307 F</t>
  </si>
  <si>
    <t>Basri, S. Th. I, M. M</t>
  </si>
  <si>
    <t>0004</t>
  </si>
  <si>
    <t>Micro Bus 110 ST PS</t>
  </si>
  <si>
    <t>MHFC1JUX1A5000720, W04DT-PJ11979, BH 7102 HZ, H-01644121 F</t>
  </si>
  <si>
    <t>Pool</t>
  </si>
  <si>
    <t>0005</t>
  </si>
  <si>
    <t>MHFM1BA3JBK322328, DH58588, BH 1369 Z, H-11430265 F</t>
  </si>
  <si>
    <t>Mirzah Hasinah, S. E</t>
  </si>
  <si>
    <t>0006</t>
  </si>
  <si>
    <t>Toyota Avanza New G M/T</t>
  </si>
  <si>
    <t>MHKM1BA3JCK062489, DL08917, BH 1969 AZ, I-10999848 F</t>
  </si>
  <si>
    <t>Drs. Achyar</t>
  </si>
  <si>
    <t>0008</t>
  </si>
  <si>
    <t>Toyota Rush 1500 G VVTI Manual</t>
  </si>
  <si>
    <t>MHFE2CJ2JDK034537, DDH5106, BH 1049 AZ, 100513.R00196, K-00103804 F</t>
  </si>
  <si>
    <t>Hj. Zahnidar, S. Pd, M. M</t>
  </si>
  <si>
    <t>0009</t>
  </si>
  <si>
    <t>MHFE2CJ2JDK034526, DDH5242, BH 1050 HZ, 100513.R00194, K-00103805 F</t>
  </si>
  <si>
    <t>Chairun Nasichin, S. Sos, M. Si</t>
  </si>
  <si>
    <t>0010</t>
  </si>
  <si>
    <t>Phanter</t>
  </si>
  <si>
    <t>MHCTBR54BXC071458, E071458, BH 1240 AZ, A. No. 8115379 F</t>
  </si>
  <si>
    <t>0011</t>
  </si>
  <si>
    <t>Daihatsu Luxio</t>
  </si>
  <si>
    <t>MHKW3CA3JGK016302, 3SZDFZ0435, BH 1406 Z, L-0862978 F</t>
  </si>
  <si>
    <t>Hibah dari Kemen PP dan PA RI</t>
  </si>
  <si>
    <t>UPTD Perlindungan Perempuan dan Anak (UPTD PPA)</t>
  </si>
  <si>
    <t>0012</t>
  </si>
  <si>
    <t>Toyota Innova</t>
  </si>
  <si>
    <t>MHFAW8EM2K0213830,1TRA670110, BH 41, P06386906 F</t>
  </si>
  <si>
    <t>Drs. R. Najmi</t>
  </si>
  <si>
    <t>1.3.2.02.01.03</t>
  </si>
  <si>
    <t xml:space="preserve">KENDARAAN BERMOTOR ANGKUTAN BARANG </t>
  </si>
  <si>
    <t>1.3.2.02.01.03.002</t>
  </si>
  <si>
    <t>0007</t>
  </si>
  <si>
    <t>HILUX DC 2.5 G</t>
  </si>
  <si>
    <t>MR0FR22G4C0613587, 2KD-S061952, BH 9685 AZ, K-00103631 F</t>
  </si>
  <si>
    <t>1.3.2.02.01.04</t>
  </si>
  <si>
    <t xml:space="preserve">KENDARAAN BERMOTOR BERODA DUA </t>
  </si>
  <si>
    <t>1.3.2.02.01.04.001</t>
  </si>
  <si>
    <t>0001</t>
  </si>
  <si>
    <t>Sepeda Motor</t>
  </si>
  <si>
    <t>Honda Win</t>
  </si>
  <si>
    <t>MH3.3HB0005TK151, HAE20530338, BH 6718 AZ</t>
  </si>
  <si>
    <t>DP3AP2</t>
  </si>
  <si>
    <t>Yamaha RX 115</t>
  </si>
  <si>
    <t>HK117535332, 3HB140259, BH 4839 AZ</t>
  </si>
  <si>
    <t>Muflihan Chandra, S. H</t>
  </si>
  <si>
    <t>Honda Star</t>
  </si>
  <si>
    <t>MH1GGHA17WK016607, GGHAE-1016478, BH 5720 AZ, A No. 8042328 F</t>
  </si>
  <si>
    <t>UP</t>
  </si>
  <si>
    <t>Honda Supra X 125</t>
  </si>
  <si>
    <t>MH1JB41146K058990, JB41E-1058415, BH 2498 Z</t>
  </si>
  <si>
    <t>Hendri</t>
  </si>
  <si>
    <t>Honda Supra 125</t>
  </si>
  <si>
    <t>MH1JB51196K77335, JB51E-1770055, BH 4733 AZ, E No. 1991703 F</t>
  </si>
  <si>
    <t>Honda New Supra X 125 CW</t>
  </si>
  <si>
    <t>MHIJB9128BK600088, JB91E-2590978, BH 2930 HZ, I-00593971 F</t>
  </si>
  <si>
    <t>Eti Subiarti, S.E</t>
  </si>
  <si>
    <t>MH1JB9123BK600239, JB91E-2591195, BH 2927 HZ, I-00593970 F</t>
  </si>
  <si>
    <t>Subbag Program</t>
  </si>
  <si>
    <t>MH1JB9129BK613738, JB91E-2604124, BH 2926 HZ, I-00593969 F</t>
  </si>
  <si>
    <t>Ulil Fahmi, S. Th. I</t>
  </si>
  <si>
    <t>0013</t>
  </si>
  <si>
    <t>Suzuki Axelo</t>
  </si>
  <si>
    <t>MH8BF45SADJ 176985, F496-1D 448065, BH 3771 HZ, K-03781638 F</t>
  </si>
  <si>
    <t>Febyanto, S. Th. I</t>
  </si>
  <si>
    <t>0014</t>
  </si>
  <si>
    <t>Suzuki Sky Drive Racing</t>
  </si>
  <si>
    <t>MH8CF48NADJ 252494, F4A9-ID 252513, BH 3770 HZ, K-03781644 F</t>
  </si>
  <si>
    <t>Novi Muthia, S. STP, M. AP</t>
  </si>
  <si>
    <t>0015</t>
  </si>
  <si>
    <t>Honda</t>
  </si>
  <si>
    <t>MH1JFV111GK512916, JFV1E1520205, B 3129 PEQ</t>
  </si>
  <si>
    <t>Petugas P2TP2A (Ferdia Prakarsa, S.H)</t>
  </si>
  <si>
    <t>0016</t>
  </si>
  <si>
    <t>MH1JFV116GK514340, JFV1E1520661, B 3040 PEQ, N-00445728</t>
  </si>
  <si>
    <t>Petugas P2TP2A (R. Ardiansyah, S. H)</t>
  </si>
  <si>
    <t>c. Alat - Alat Bengkel dan Alat Ukur</t>
  </si>
  <si>
    <t>d. Alat - Alat Pertanian / Peternakan</t>
  </si>
  <si>
    <t xml:space="preserve">   </t>
  </si>
  <si>
    <t>1.3.2.05</t>
  </si>
  <si>
    <t xml:space="preserve">ALAT KANTOR DAN RUMAH TANGGA </t>
  </si>
  <si>
    <t>1.3.2.05.01</t>
  </si>
  <si>
    <t>ALAT KANTOR</t>
  </si>
  <si>
    <t>1.3.2.05.01.01</t>
  </si>
  <si>
    <t xml:space="preserve">MESIN KETIK </t>
  </si>
  <si>
    <t>1.3.2.05.01.02</t>
  </si>
  <si>
    <t xml:space="preserve">MESIN HITUNG/MESIN JUMLAH </t>
  </si>
  <si>
    <t>1.3.2.05.01.03</t>
  </si>
  <si>
    <t xml:space="preserve">ALAT REPRODUKSI (PENGGANDAAN) </t>
  </si>
  <si>
    <t>1.3.2.05.01.03.007</t>
  </si>
  <si>
    <t>Mesin Foto Copy</t>
  </si>
  <si>
    <t>Canon</t>
  </si>
  <si>
    <t>buah</t>
  </si>
  <si>
    <t>Subbag Umum &amp; Kepegawaian</t>
  </si>
  <si>
    <t>1.3.2.05.01.04</t>
  </si>
  <si>
    <t xml:space="preserve">ALAT PENYIMPAN PERLENGKAPAN KANTOR </t>
  </si>
  <si>
    <t>1.3.2.05.01.04.002</t>
  </si>
  <si>
    <t>Almari Kaca</t>
  </si>
  <si>
    <t>3 Pintu</t>
  </si>
  <si>
    <t>Kayu/Kaca</t>
  </si>
  <si>
    <t>Kabid Pemdes / Kelurahan</t>
  </si>
  <si>
    <t>Kabid Pemberdayaan Masyarakat Desa</t>
  </si>
  <si>
    <t>Kabid Pengendalian Penduduk dan KB</t>
  </si>
  <si>
    <t>Kabid Perlindungan Anak</t>
  </si>
  <si>
    <t>Almari Arsip</t>
  </si>
  <si>
    <t>Lokal</t>
  </si>
  <si>
    <t>Kepala Dinas</t>
  </si>
  <si>
    <t>Sekretaris Dinas</t>
  </si>
  <si>
    <t>0003-0005</t>
  </si>
  <si>
    <t>Subbag Keuangan</t>
  </si>
  <si>
    <t>0007-0008</t>
  </si>
  <si>
    <t>Bidang Pemdes / Kelurahan</t>
  </si>
  <si>
    <t>0009-00011</t>
  </si>
  <si>
    <t>Bidang Pemberdayaan Masyarakat Desa</t>
  </si>
  <si>
    <t>0012-0013</t>
  </si>
  <si>
    <t>Bidang Pengendalian Penduduk dan KB</t>
  </si>
  <si>
    <t>Bidang Pemberdayaan Perempuan</t>
  </si>
  <si>
    <t>Kayu</t>
  </si>
  <si>
    <t>1.3.2.05.01.04.001</t>
  </si>
  <si>
    <t>Lemari</t>
  </si>
  <si>
    <t>Frontline</t>
  </si>
  <si>
    <t>UPTD PPA</t>
  </si>
  <si>
    <t>1.3.2.05.01.04.007</t>
  </si>
  <si>
    <t>Brankas</t>
  </si>
  <si>
    <t>1.3.2.05.01.04.005</t>
  </si>
  <si>
    <t>0001-0002</t>
  </si>
  <si>
    <t>Filling Cabinet</t>
  </si>
  <si>
    <t>Lion '4 Laci</t>
  </si>
  <si>
    <t>0003-0006</t>
  </si>
  <si>
    <t>0008-0009</t>
  </si>
  <si>
    <t>0010-0011</t>
  </si>
  <si>
    <t>0014-0015</t>
  </si>
  <si>
    <t>0016-0020</t>
  </si>
  <si>
    <t>Bidang Perlindungan Anak</t>
  </si>
  <si>
    <t>0021</t>
  </si>
  <si>
    <t>TOP</t>
  </si>
  <si>
    <t>0022</t>
  </si>
  <si>
    <t>1.3.2.05.01.04.029</t>
  </si>
  <si>
    <t>Lemari Buku</t>
  </si>
  <si>
    <t>Rumah Aman</t>
  </si>
  <si>
    <t>Lemari Pakaian</t>
  </si>
  <si>
    <t>0021-0022</t>
  </si>
  <si>
    <t>Lion</t>
  </si>
  <si>
    <t>1.3.2.05.01.05</t>
  </si>
  <si>
    <t xml:space="preserve">ALAT KANTOR LAINNYA </t>
  </si>
  <si>
    <t>1.3.2.05.01.05.012</t>
  </si>
  <si>
    <t>Mesin Absensi</t>
  </si>
  <si>
    <t>Premium Series</t>
  </si>
  <si>
    <t>KB</t>
  </si>
  <si>
    <t>1.3.2.05.01.05.077</t>
  </si>
  <si>
    <t>Papan Data</t>
  </si>
  <si>
    <t>Mika</t>
  </si>
  <si>
    <t>Ajudan (ADC)</t>
  </si>
  <si>
    <t>1.3.2.05.01.05.043</t>
  </si>
  <si>
    <t>Infocus</t>
  </si>
  <si>
    <t>Acer X 1261 1</t>
  </si>
  <si>
    <t>Penyimpan Barang</t>
  </si>
  <si>
    <t>1.3.2.05.01.05.053</t>
  </si>
  <si>
    <t>Screen/Layar Infocus</t>
  </si>
  <si>
    <t>84 " Tripod</t>
  </si>
  <si>
    <t>Sekretariat PKK</t>
  </si>
  <si>
    <t>1.3.2.05.01.05.023</t>
  </si>
  <si>
    <t>Proyektor</t>
  </si>
  <si>
    <t>Ebonik</t>
  </si>
  <si>
    <t>1.3.2.05.02</t>
  </si>
  <si>
    <t>ALAT RUMAH TANGGA</t>
  </si>
  <si>
    <t>1.3.2.05.02.01</t>
  </si>
  <si>
    <t xml:space="preserve">MEUBELAIR </t>
  </si>
  <si>
    <t>1.3.2.05.02.01.008</t>
  </si>
  <si>
    <t>Meja Rapat Oval</t>
  </si>
  <si>
    <t>Ruang Rapat Kepala Dinas</t>
  </si>
  <si>
    <t>0001-0003</t>
  </si>
  <si>
    <t>Meja Rapat Panjang</t>
  </si>
  <si>
    <t>Aula</t>
  </si>
  <si>
    <t>0001-0016</t>
  </si>
  <si>
    <t>Meja Rapat</t>
  </si>
  <si>
    <t>Meja Balkon</t>
  </si>
  <si>
    <t>1.3.2.05.02.01.002</t>
  </si>
  <si>
    <t>Meja Sudut Ruang Laktasi</t>
  </si>
  <si>
    <t>Meja Laktasi</t>
  </si>
  <si>
    <t>1.3.2.05.02.01.030</t>
  </si>
  <si>
    <t>Kursi Pimpinan Rapat</t>
  </si>
  <si>
    <t>Besi/Busa</t>
  </si>
  <si>
    <t>1.3.2.05.02.01.032</t>
  </si>
  <si>
    <t>0001-0004</t>
  </si>
  <si>
    <t>Kursi Putar</t>
  </si>
  <si>
    <t>1.3.2.05.02.01.031</t>
  </si>
  <si>
    <t>Kursi Tunggu Tamu</t>
  </si>
  <si>
    <t>set</t>
  </si>
  <si>
    <t>1.3.2.05.02.01.048</t>
  </si>
  <si>
    <t>Sofa Tamu Ruang KABAN</t>
  </si>
  <si>
    <t>Ruang Kepala Dinas</t>
  </si>
  <si>
    <t>Zice</t>
  </si>
  <si>
    <t>1.3.2.05.02.01.028</t>
  </si>
  <si>
    <t>Meja Makan</t>
  </si>
  <si>
    <t>1.3.2.05.02.01.010</t>
  </si>
  <si>
    <t>Tempat Tidur</t>
  </si>
  <si>
    <t>Procella</t>
  </si>
  <si>
    <t>Kursi Tamu (sofa)</t>
  </si>
  <si>
    <t>Busa</t>
  </si>
  <si>
    <t>1.3.2.05.02.02</t>
  </si>
  <si>
    <t xml:space="preserve">ALAT PENGUKUR WAKTU </t>
  </si>
  <si>
    <t>1.3.2.05.02.03</t>
  </si>
  <si>
    <t xml:space="preserve">ALAT PEMBERSIH </t>
  </si>
  <si>
    <t>1.3.2.05.02.03.004</t>
  </si>
  <si>
    <t>Mesin Cuci</t>
  </si>
  <si>
    <t>Sanken</t>
  </si>
  <si>
    <t>1.3.2.05.02.04</t>
  </si>
  <si>
    <t xml:space="preserve">ALAT PENDINGIN </t>
  </si>
  <si>
    <t>Kelebihan Akum. Penyusutan TAYL</t>
  </si>
  <si>
    <t>1.3.2.05.02.04.004</t>
  </si>
  <si>
    <t>A C 1 PK</t>
  </si>
  <si>
    <t>Gree</t>
  </si>
  <si>
    <t>0008-0013</t>
  </si>
  <si>
    <t>AC Split</t>
  </si>
  <si>
    <t>LG</t>
  </si>
  <si>
    <t>Mutasi</t>
  </si>
  <si>
    <t>Rumah Dinas Ex Dinas TPHP</t>
  </si>
  <si>
    <t>A C 2 PK</t>
  </si>
  <si>
    <t>Panasonic</t>
  </si>
  <si>
    <t>1.3.2.05.02.04.001</t>
  </si>
  <si>
    <t>Kulkas</t>
  </si>
  <si>
    <t>A C Portable</t>
  </si>
  <si>
    <t>Alat Pendingin Ruangan (A C)</t>
  </si>
  <si>
    <t>Kabid. Pemb. Perempuan</t>
  </si>
  <si>
    <t>AC</t>
  </si>
  <si>
    <t>Jl. Prof. Sumantri Brojonegoro</t>
  </si>
  <si>
    <t>1.3.2.05.02.04.011</t>
  </si>
  <si>
    <t>Freezer</t>
  </si>
  <si>
    <t>Aqua</t>
  </si>
  <si>
    <t>AC Ruangan</t>
  </si>
  <si>
    <t>Sharp</t>
  </si>
  <si>
    <t>1.3.2.05.02.05</t>
  </si>
  <si>
    <t xml:space="preserve">ALAT DAPUR </t>
  </si>
  <si>
    <t>1.3.2.05.02.06</t>
  </si>
  <si>
    <t xml:space="preserve">ALAT RUMAH TANGGA LAINNYA (HOME USE) </t>
  </si>
  <si>
    <t>1.3.2.05.02.06.038</t>
  </si>
  <si>
    <t>Dispenser + Galon</t>
  </si>
  <si>
    <t>Miyako</t>
  </si>
  <si>
    <t>Plastik</t>
  </si>
  <si>
    <t>2009</t>
  </si>
  <si>
    <t>1.3.2.05.02.06.039</t>
  </si>
  <si>
    <t>Podium</t>
  </si>
  <si>
    <t>1.3.2.05.02.06.018</t>
  </si>
  <si>
    <t>U P S</t>
  </si>
  <si>
    <t>Primatech</t>
  </si>
  <si>
    <t>1.3.2.05.02.06.008</t>
  </si>
  <si>
    <t>Sound System</t>
  </si>
  <si>
    <t>Mixer Barcly</t>
  </si>
  <si>
    <t>1.3.2.05.02.06.012</t>
  </si>
  <si>
    <t>Mic Wireless</t>
  </si>
  <si>
    <t>Seun Hensen</t>
  </si>
  <si>
    <t>1.3.2.05.02.06.014</t>
  </si>
  <si>
    <t>Mic Kabel</t>
  </si>
  <si>
    <t>Shure</t>
  </si>
  <si>
    <t>1.3.2.05.02.06.002</t>
  </si>
  <si>
    <t>T V</t>
  </si>
  <si>
    <t>LCD Toshiba 32 "</t>
  </si>
  <si>
    <t>1.3.2.05.02.06.048</t>
  </si>
  <si>
    <t>Handycam</t>
  </si>
  <si>
    <t>Sony DCR-SR4</t>
  </si>
  <si>
    <t>Televisi</t>
  </si>
  <si>
    <t>LCD 22" Merk LG</t>
  </si>
  <si>
    <t>0002-0003</t>
  </si>
  <si>
    <t>1.3.2.05.02.06.017</t>
  </si>
  <si>
    <t>Mic Rapat</t>
  </si>
  <si>
    <t>1.3.2.05.02.06.077</t>
  </si>
  <si>
    <t xml:space="preserve">Gorden </t>
  </si>
  <si>
    <t>Kain</t>
  </si>
  <si>
    <t>R. Tunggu Kadis &amp; Aula</t>
  </si>
  <si>
    <t>1.3.2.05.02.06.083</t>
  </si>
  <si>
    <t>Tedmon</t>
  </si>
  <si>
    <t>Fiber</t>
  </si>
  <si>
    <t>Mimbar Upacara</t>
  </si>
  <si>
    <t>0017</t>
  </si>
  <si>
    <t>UPS</t>
  </si>
  <si>
    <t>Prolink</t>
  </si>
  <si>
    <t>Dispenser</t>
  </si>
  <si>
    <t>Midea</t>
  </si>
  <si>
    <t>1.3.2.05.02.07</t>
  </si>
  <si>
    <t>ALAT PEMADAM KEBAKARAN</t>
  </si>
  <si>
    <t>1.3.2.05.03</t>
  </si>
  <si>
    <t>MEJA DAN KURSI KERJA/RAPAT PEJABAT</t>
  </si>
  <si>
    <t>1.3.2.05.03.01</t>
  </si>
  <si>
    <t>MEJA KERJA PEJABAT</t>
  </si>
  <si>
    <t>1.3.2.05.03.01.004</t>
  </si>
  <si>
    <t>Meja Kerja Biro Besar</t>
  </si>
  <si>
    <t>1.3.2.05.03.01.005</t>
  </si>
  <si>
    <t>Meja Kerja Biro Besar R. Sekban</t>
  </si>
  <si>
    <t>1.3.2.05.03.01.008</t>
  </si>
  <si>
    <t>0045</t>
  </si>
  <si>
    <t>Meja 1/2 Biro</t>
  </si>
  <si>
    <t>0046-0047</t>
  </si>
  <si>
    <t>0048-0056</t>
  </si>
  <si>
    <t>1.3.2.05.03.02</t>
  </si>
  <si>
    <t>MEJA RAPAT PEJABAT</t>
  </si>
  <si>
    <t>1.3.2.05.03.03</t>
  </si>
  <si>
    <t>KURSI KERJA PEJABAT</t>
  </si>
  <si>
    <t>1.3.2.05.03.04</t>
  </si>
  <si>
    <t>KURSI RAPAT PEJABAT</t>
  </si>
  <si>
    <t>1.3.2.05.03.06</t>
  </si>
  <si>
    <t>KURSI TAMU DI RUANGAN PEJABAT</t>
  </si>
  <si>
    <t>1.3.2.05.03.06.005</t>
  </si>
  <si>
    <t>Kursi Tamu</t>
  </si>
  <si>
    <t>1.3.2.05.03.06.013</t>
  </si>
  <si>
    <t>0006-0007</t>
  </si>
  <si>
    <t>Kabid Pemberdayaan Perempuan</t>
  </si>
  <si>
    <t>1.3.2.05.03.06.004</t>
  </si>
  <si>
    <t>Kursi Tamu Ruang KABAN</t>
  </si>
  <si>
    <t>1.3.2.06</t>
  </si>
  <si>
    <t>ALAT STUDIO, KOMUNIKASI DAN PEMANCAR</t>
  </si>
  <si>
    <t>1.3.2.06.01</t>
  </si>
  <si>
    <t>ALAT STUDIO</t>
  </si>
  <si>
    <t>1.3.2.06.01.01</t>
  </si>
  <si>
    <t xml:space="preserve">PERALATAN STUDIO AUDIO </t>
  </si>
  <si>
    <t>1.3.2.06.01.01.007</t>
  </si>
  <si>
    <t>Power Beta 300 watt There 300 watt</t>
  </si>
  <si>
    <t>Speaker Huper 15 "</t>
  </si>
  <si>
    <t>Actif</t>
  </si>
  <si>
    <t>Speaker Audio 12 " 250 watt / 8 ohm</t>
  </si>
  <si>
    <t>King</t>
  </si>
  <si>
    <t>Speaker Active</t>
  </si>
  <si>
    <t>Tens</t>
  </si>
  <si>
    <t>1.3.2.06.01.02</t>
  </si>
  <si>
    <t xml:space="preserve">PERALATAN STUDIO VIDEO DAN FILM </t>
  </si>
  <si>
    <t>1.3.2.06.01.02.074</t>
  </si>
  <si>
    <t>Mixer 16 Chanel</t>
  </si>
  <si>
    <t>1.3.2.06.01.02.126</t>
  </si>
  <si>
    <t>Kamera Digital</t>
  </si>
  <si>
    <t>Canon D 10</t>
  </si>
  <si>
    <t>Kamera</t>
  </si>
  <si>
    <t>Canon EOS 550 D</t>
  </si>
  <si>
    <t>Kamera Pocket</t>
  </si>
  <si>
    <t>1.3.2.06.02</t>
  </si>
  <si>
    <t>ALAT KOMUNIKASI</t>
  </si>
  <si>
    <t>1.3.2.06.02.01</t>
  </si>
  <si>
    <t xml:space="preserve">ALAT KOMUNIKASI TELEPHONE </t>
  </si>
  <si>
    <t>1.3.2.06.02.01.001</t>
  </si>
  <si>
    <t>Telepon PBAX</t>
  </si>
  <si>
    <t>Paket</t>
  </si>
  <si>
    <t>1.3.2.07</t>
  </si>
  <si>
    <t>ALAT KEDOKTERAN DAN KESEHATAN</t>
  </si>
  <si>
    <t>1.3.2.07.01</t>
  </si>
  <si>
    <t>ALAT KEDOKTERAN</t>
  </si>
  <si>
    <t>1.3.2.07.01.01</t>
  </si>
  <si>
    <t xml:space="preserve">ALAT KEDOKTERAN UMUM </t>
  </si>
  <si>
    <t>1.3.2.07.01.01.049</t>
  </si>
  <si>
    <t>Thermogun</t>
  </si>
  <si>
    <t>SPC TG-05</t>
  </si>
  <si>
    <t>1.3.2.08</t>
  </si>
  <si>
    <t>ALAT LABORATORIUM</t>
  </si>
  <si>
    <t>1.3.2.09</t>
  </si>
  <si>
    <t>ALAT PERSENJATAAN</t>
  </si>
  <si>
    <t>1.3.2.10</t>
  </si>
  <si>
    <t>KOMPUTER</t>
  </si>
  <si>
    <t>1.3.2.10.01</t>
  </si>
  <si>
    <t>KOMPUTER UNIT</t>
  </si>
  <si>
    <t>1.3.2.10.01.02</t>
  </si>
  <si>
    <t>PERSONAL KOMPUTER</t>
  </si>
  <si>
    <t>1.3.2.10.01.02.002</t>
  </si>
  <si>
    <t>Laptop</t>
  </si>
  <si>
    <t>Toshiba L310 1980</t>
  </si>
  <si>
    <t>0004-0005</t>
  </si>
  <si>
    <t>1.3.2.10.01.02.001</t>
  </si>
  <si>
    <t>Komputer</t>
  </si>
  <si>
    <t>HP PP G236301</t>
  </si>
  <si>
    <t>0008-0010</t>
  </si>
  <si>
    <t>0011-0012</t>
  </si>
  <si>
    <t>0013-0015</t>
  </si>
  <si>
    <t>Acer Aspire M 1800</t>
  </si>
  <si>
    <t>Komputer PC</t>
  </si>
  <si>
    <t>Dell Vostro 230</t>
  </si>
  <si>
    <t>LG, SNC 5890</t>
  </si>
  <si>
    <t>1.3.2.10.01.02.003</t>
  </si>
  <si>
    <t>Note Book</t>
  </si>
  <si>
    <t>Toshiba</t>
  </si>
  <si>
    <t>Kasubbag Umum &amp; Kepegawaian</t>
  </si>
  <si>
    <t>Kasubbag Keuangan</t>
  </si>
  <si>
    <t>Toshiba Core TM 1.3-L745</t>
  </si>
  <si>
    <t>Komputer Notebook</t>
  </si>
  <si>
    <t xml:space="preserve">Toshiba </t>
  </si>
  <si>
    <t>Samsung</t>
  </si>
  <si>
    <t>004</t>
  </si>
  <si>
    <t>Asus</t>
  </si>
  <si>
    <t>005</t>
  </si>
  <si>
    <t>001</t>
  </si>
  <si>
    <t>Acer Aspire</t>
  </si>
  <si>
    <t>002</t>
  </si>
  <si>
    <t>003</t>
  </si>
  <si>
    <t>006</t>
  </si>
  <si>
    <t>007</t>
  </si>
  <si>
    <t>HP</t>
  </si>
  <si>
    <t>Acer</t>
  </si>
  <si>
    <t>1.3.2.10.02</t>
  </si>
  <si>
    <t>PERALATAN KOMPUTER</t>
  </si>
  <si>
    <t>1.3.2.10.02.03</t>
  </si>
  <si>
    <t xml:space="preserve">PERALATAN PERSONAL KOMPUTER </t>
  </si>
  <si>
    <t>1.3.2.10.02.03.003</t>
  </si>
  <si>
    <t>Printer Dot Matrix</t>
  </si>
  <si>
    <t>Epson Tipe LQ 2180</t>
  </si>
  <si>
    <t>Printer</t>
  </si>
  <si>
    <t>1.3.2.10.02.04</t>
  </si>
  <si>
    <t xml:space="preserve">PERALATAN JARINGAN </t>
  </si>
  <si>
    <t>1.3.2.10.02.04.001</t>
  </si>
  <si>
    <t>K. Server / Work Station</t>
  </si>
  <si>
    <t>03.</t>
  </si>
  <si>
    <t>1.3.3.</t>
  </si>
  <si>
    <t>GEDUNG DAN BANGUNAN</t>
  </si>
  <si>
    <t>1.3.3.01</t>
  </si>
  <si>
    <t>BANGUNAN GEDUNG</t>
  </si>
  <si>
    <t>1.3.3.01.01</t>
  </si>
  <si>
    <t>BANGUNAN GEDUNG TEMPAT KERJA</t>
  </si>
  <si>
    <t>1.3.3.01.01.01</t>
  </si>
  <si>
    <t>BANGUNAN GEDUNG KANTOR</t>
  </si>
  <si>
    <t>1.3.3.01.01.01.001</t>
  </si>
  <si>
    <t>Gedung dan Kantor</t>
  </si>
  <si>
    <t>Beton/Bertingkat</t>
  </si>
  <si>
    <t>1.3.3.01.01.36</t>
  </si>
  <si>
    <t>TAMAN</t>
  </si>
  <si>
    <t>1.3.3.01.01.37</t>
  </si>
  <si>
    <t>BANGUNAN GEDUNG TEMPAT KERJA LAINNYA</t>
  </si>
  <si>
    <t>1.3.3.01.01.37.001</t>
  </si>
  <si>
    <t>Pagar Kantor</t>
  </si>
  <si>
    <t>1.3.3.01.02</t>
  </si>
  <si>
    <t>BANGUNAN GEDUNG TEMPAT TINGGAL</t>
  </si>
  <si>
    <t>1.3.3.01.02.01</t>
  </si>
  <si>
    <t>RUMAH NEGARA GOLONGAN I</t>
  </si>
  <si>
    <t>1.3.3.01.02.01.002</t>
  </si>
  <si>
    <t>Beton/ Tidak Bertingkat</t>
  </si>
  <si>
    <t>Rumah Jabatan/Rumah Dinas</t>
  </si>
  <si>
    <t>120 m</t>
  </si>
  <si>
    <t>Beton/Tidak Bertingkat</t>
  </si>
  <si>
    <t>Rehab Rumah Dinas/Rehab Pagar &amp; Gudang Aset</t>
  </si>
  <si>
    <t>Pembuatan Taman Rumah Dinas</t>
  </si>
  <si>
    <t>Rehab Pagar Rumah Dinas</t>
  </si>
  <si>
    <t>Rehab Pagar</t>
  </si>
  <si>
    <t>a. Bangunan Monumen</t>
  </si>
  <si>
    <t>JALAN, IRIGASI DAN JARINGAN</t>
  </si>
  <si>
    <t>a. Jalan dan Jembatan</t>
  </si>
  <si>
    <t>b. Bangunan Air / Irigasi</t>
  </si>
  <si>
    <t>c. Instalasi</t>
  </si>
  <si>
    <t>1.3.4.04</t>
  </si>
  <si>
    <t>JARINGAN</t>
  </si>
  <si>
    <t>1.3.4.04.02</t>
  </si>
  <si>
    <t>JARINGAN LISTRIK</t>
  </si>
  <si>
    <t>1.3.4.04.02.03</t>
  </si>
  <si>
    <t>JARINGAN LISTRIK LAINNYA</t>
  </si>
  <si>
    <t>1.3.4.04.02.03.001</t>
  </si>
  <si>
    <t>Biaya Tambah Daya Listrik Kegiatan BPMPP</t>
  </si>
  <si>
    <t>Pembelian</t>
  </si>
  <si>
    <t>Biaya Tambah Daya Listrik Kegiatan BPMPP dan Instalasi Rumah Aman</t>
  </si>
  <si>
    <t>DP3AP2 &amp; Rumah AMAN</t>
  </si>
  <si>
    <t>05.</t>
  </si>
  <si>
    <t>ASET TETAP LAINNYA</t>
  </si>
  <si>
    <t>a. Buku Perpustakaan</t>
  </si>
  <si>
    <t>b. Barang Bercorak Kesenian/Kebudayaan</t>
  </si>
  <si>
    <t>c. Hewan ternak dan Tumbuhan</t>
  </si>
  <si>
    <t>06.</t>
  </si>
  <si>
    <t>KONSTRUKSI DALAM PENGERJAAN</t>
  </si>
  <si>
    <t>TOTAL ASET TETAP</t>
  </si>
  <si>
    <t>07.</t>
  </si>
  <si>
    <t>ASET  LAINNYA</t>
  </si>
  <si>
    <t>a. Soft Ware</t>
  </si>
  <si>
    <t>b. Hasil Kajian</t>
  </si>
  <si>
    <t>c. Kemitraan</t>
  </si>
  <si>
    <t>d. Aset yang keberadaannya pada Kabupaten / Kota</t>
  </si>
  <si>
    <t>1.5.4.01</t>
  </si>
  <si>
    <t>ASET LAIN-LAIN</t>
  </si>
  <si>
    <t>1.5.4.01.01</t>
  </si>
  <si>
    <t>1.5.4.01.01.01.</t>
  </si>
  <si>
    <t>Aset Rusak Berat</t>
  </si>
  <si>
    <t>1.5.4.01.01.01.002</t>
  </si>
  <si>
    <t>Suzuki Cristal</t>
  </si>
  <si>
    <t>Biro PPKL</t>
  </si>
  <si>
    <t>RB</t>
  </si>
  <si>
    <t>1.3.2.03.03.08.059</t>
  </si>
  <si>
    <t>Prople Proyect Toyo Seri</t>
  </si>
  <si>
    <t>Filling Besi / Metal</t>
  </si>
  <si>
    <t>Yunital</t>
  </si>
  <si>
    <t>Brother</t>
  </si>
  <si>
    <t>1.3.2.05.01.04.027</t>
  </si>
  <si>
    <t>Lemari Kaca</t>
  </si>
  <si>
    <t>1.3.2.05.02.01.004</t>
  </si>
  <si>
    <t>Kursi Kayu / Rotan / Bambu</t>
  </si>
  <si>
    <t>Kayu / Rotan / Bambu</t>
  </si>
  <si>
    <t>Tempat Tidur Kayu</t>
  </si>
  <si>
    <t>1.3.2.05.02.01.033</t>
  </si>
  <si>
    <t>Kursi Biasa</t>
  </si>
  <si>
    <t>Chitose</t>
  </si>
  <si>
    <t>1.3.2.05.02.01.024</t>
  </si>
  <si>
    <t>Meja Biro</t>
  </si>
  <si>
    <t>Metro</t>
  </si>
  <si>
    <t>A C Split</t>
  </si>
  <si>
    <t>Hanubis</t>
  </si>
  <si>
    <t>P C Unit</t>
  </si>
  <si>
    <t>Futura</t>
  </si>
  <si>
    <t>GTC</t>
  </si>
  <si>
    <t>1.3.2.10.02.01.006</t>
  </si>
  <si>
    <t>C P U</t>
  </si>
  <si>
    <t>JCM/JCM</t>
  </si>
  <si>
    <t>Epson</t>
  </si>
  <si>
    <t>1.3.2.06.01.01.008</t>
  </si>
  <si>
    <t>Audio Monitor Active</t>
  </si>
  <si>
    <t>Foto Tustel</t>
  </si>
  <si>
    <t>1.3.2.06.02.01.010</t>
  </si>
  <si>
    <t>Facsimile</t>
  </si>
  <si>
    <t>Acer Aspire AS</t>
  </si>
  <si>
    <t>Total Aset</t>
  </si>
  <si>
    <t>Jambi,        Desember  2024</t>
  </si>
  <si>
    <t>MENGETAHUI,</t>
  </si>
  <si>
    <t>KEPALA DINAS</t>
  </si>
  <si>
    <t>PENGURUS BARANG</t>
  </si>
  <si>
    <t>Drs. R. NAJMI</t>
  </si>
  <si>
    <t>FEBYANTO, S. Th. I</t>
  </si>
  <si>
    <t>Pembina Utama Madya</t>
  </si>
  <si>
    <t>Penata Tk. I</t>
  </si>
  <si>
    <t>NIP. 19660403 198512 1 001</t>
  </si>
  <si>
    <t>NIP 19830216 201101 1 003</t>
  </si>
  <si>
    <t>BUKU INVENTARIS EKSTRAKOMPTABEL</t>
  </si>
  <si>
    <t>Jaringan listrik</t>
  </si>
  <si>
    <t>PER 1 Januari s.d 30 Juni 2025</t>
  </si>
  <si>
    <t>(koreksi kurang susut)</t>
  </si>
  <si>
    <t>Jambi,        Juni  2025</t>
  </si>
  <si>
    <t>:  2025</t>
  </si>
  <si>
    <t>Jambi,        Januari 2026</t>
  </si>
  <si>
    <t>Amirzan, S. E</t>
  </si>
  <si>
    <t>Nene Triana, S. STP, M. T</t>
  </si>
  <si>
    <t>Jambi,           Desember 2025</t>
  </si>
  <si>
    <t>Per 1 Januari s.d 31 Desember 2025</t>
  </si>
  <si>
    <t>a.n.</t>
  </si>
  <si>
    <t>SEKRETARIS</t>
  </si>
  <si>
    <t>AMIRZAN, S. E</t>
  </si>
  <si>
    <t>Pembina</t>
  </si>
  <si>
    <t>NIP. 19691211 199002 1 002</t>
  </si>
  <si>
    <t>PER 1 Januari s.d 30 Juni 2026</t>
  </si>
  <si>
    <t>:  2026</t>
  </si>
  <si>
    <t>Jambi,        Agustus 2026</t>
  </si>
</sst>
</file>

<file path=xl/styles.xml><?xml version="1.0" encoding="utf-8"?>
<styleSheet xmlns="http://schemas.openxmlformats.org/spreadsheetml/2006/main">
  <numFmts count="8">
    <numFmt numFmtId="41" formatCode="_(* #,##0_);_(* \(#,##0\);_(* &quot;-&quot;_);_(@_)"/>
    <numFmt numFmtId="43" formatCode="_(* #,##0.00_);_(* \(#,##0.00\);_(* &quot;-&quot;??_);_(@_)"/>
    <numFmt numFmtId="164" formatCode="_(&quot;Rp&quot;* #,##0_);_(&quot;Rp&quot;* \(#,##0\);_(&quot;Rp&quot;* &quot;-&quot;_);_(@_)"/>
    <numFmt numFmtId="165" formatCode="_-* #,##0.00_-;\-* #,##0.00_-;_-* &quot;-&quot;??_-;_-@_-"/>
    <numFmt numFmtId="166" formatCode="_(* #,##0.00_);_(* \(#,##0.00\);_(* &quot;-&quot;_);_(@_)"/>
    <numFmt numFmtId="167" formatCode="#,##0.00;[Red]#,##0.00"/>
    <numFmt numFmtId="168" formatCode="_(* #,##0_);_(* \(#,##0\);_(* &quot;-&quot;??_);_(@_)"/>
    <numFmt numFmtId="169" formatCode="_-* #,##0_-;\-* #,##0_-;_-* &quot;-&quot;??_-;_-@_-"/>
  </numFmts>
  <fonts count="7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Century Gothic"/>
      <family val="2"/>
    </font>
    <font>
      <sz val="9"/>
      <color theme="1"/>
      <name val="Arial"/>
      <family val="2"/>
    </font>
    <font>
      <sz val="7"/>
      <color theme="1"/>
      <name val="Century Gothic"/>
      <family val="2"/>
    </font>
    <font>
      <b/>
      <sz val="14"/>
      <color theme="0"/>
      <name val="Century Gothic"/>
      <family val="2"/>
    </font>
    <font>
      <sz val="7"/>
      <color theme="1"/>
      <name val="Arial"/>
      <family val="2"/>
    </font>
    <font>
      <sz val="10"/>
      <color theme="0"/>
      <name val="Century Gothic"/>
      <family val="2"/>
    </font>
    <font>
      <b/>
      <sz val="8"/>
      <color theme="1"/>
      <name val="Arial"/>
      <family val="2"/>
    </font>
    <font>
      <sz val="11"/>
      <color theme="0"/>
      <name val="Calibri"/>
      <family val="2"/>
      <scheme val="minor"/>
    </font>
    <font>
      <b/>
      <sz val="7"/>
      <color theme="1"/>
      <name val="Arial"/>
      <family val="2"/>
    </font>
    <font>
      <sz val="8"/>
      <color theme="1"/>
      <name val="Arial"/>
      <family val="2"/>
    </font>
    <font>
      <u/>
      <sz val="10"/>
      <color indexed="12"/>
      <name val="Arial"/>
      <family val="2"/>
    </font>
    <font>
      <u val="singleAccounting"/>
      <sz val="8"/>
      <color theme="1"/>
      <name val="Arial"/>
      <family val="2"/>
    </font>
    <font>
      <b/>
      <u val="singleAccounting"/>
      <sz val="8"/>
      <color theme="1"/>
      <name val="Arial"/>
      <family val="2"/>
    </font>
    <font>
      <b/>
      <u/>
      <sz val="8"/>
      <color theme="1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i/>
      <sz val="8"/>
      <color theme="1"/>
      <name val="Arial"/>
      <family val="2"/>
    </font>
    <font>
      <i/>
      <sz val="8"/>
      <color theme="1"/>
      <name val="Arial"/>
      <family val="2"/>
    </font>
    <font>
      <i/>
      <sz val="7.5"/>
      <color theme="1"/>
      <name val="Arial"/>
      <family val="2"/>
    </font>
    <font>
      <i/>
      <sz val="8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7.5"/>
      <color theme="1"/>
      <name val="Arial"/>
      <family val="2"/>
    </font>
    <font>
      <i/>
      <sz val="11"/>
      <color theme="0"/>
      <name val="Calibri"/>
      <family val="2"/>
      <scheme val="minor"/>
    </font>
    <font>
      <sz val="8"/>
      <name val="Arial"/>
      <family val="2"/>
    </font>
    <font>
      <b/>
      <sz val="10"/>
      <name val="Bookman Old Style"/>
      <family val="1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8"/>
      <name val="Arial"/>
      <family val="2"/>
    </font>
    <font>
      <sz val="8"/>
      <color rgb="FFC00000"/>
      <name val="Arial"/>
      <family val="2"/>
    </font>
    <font>
      <sz val="11"/>
      <color rgb="FFC00000"/>
      <name val="Calibri"/>
      <family val="2"/>
      <scheme val="minor"/>
    </font>
    <font>
      <sz val="9"/>
      <color theme="0"/>
      <name val="Century Gothic"/>
      <family val="2"/>
    </font>
    <font>
      <sz val="8"/>
      <color theme="0"/>
      <name val="Arial"/>
      <family val="2"/>
    </font>
    <font>
      <b/>
      <sz val="9"/>
      <color theme="1"/>
      <name val="Arial"/>
      <family val="2"/>
    </font>
    <font>
      <sz val="8"/>
      <color theme="1"/>
      <name val="Century Gothic"/>
      <family val="2"/>
    </font>
    <font>
      <b/>
      <u/>
      <sz val="9"/>
      <color theme="1"/>
      <name val="Arial"/>
      <family val="2"/>
    </font>
    <font>
      <b/>
      <u/>
      <sz val="7"/>
      <color theme="1"/>
      <name val="Century Gothic"/>
      <family val="2"/>
    </font>
    <font>
      <b/>
      <u/>
      <sz val="7"/>
      <color indexed="8"/>
      <name val="Arial"/>
      <family val="2"/>
    </font>
    <font>
      <sz val="9"/>
      <color indexed="8"/>
      <name val="Arial"/>
      <family val="2"/>
    </font>
    <font>
      <b/>
      <u/>
      <sz val="7"/>
      <color indexed="8"/>
      <name val="Century Gothic"/>
      <family val="2"/>
    </font>
    <font>
      <sz val="7"/>
      <color indexed="8"/>
      <name val="Century Gothic"/>
      <family val="2"/>
    </font>
    <font>
      <b/>
      <u/>
      <sz val="7"/>
      <name val="Arial"/>
      <family val="2"/>
    </font>
    <font>
      <b/>
      <u/>
      <sz val="7"/>
      <name val="Century Gothic"/>
      <family val="2"/>
    </font>
    <font>
      <b/>
      <u/>
      <sz val="8"/>
      <name val="Arial"/>
      <family val="2"/>
    </font>
    <font>
      <sz val="10"/>
      <color indexed="8"/>
      <name val="Century Gothic"/>
      <family val="2"/>
    </font>
    <font>
      <sz val="7"/>
      <color indexed="8"/>
      <name val="Arial"/>
      <family val="2"/>
    </font>
    <font>
      <sz val="7"/>
      <name val="Arial"/>
      <family val="2"/>
    </font>
    <font>
      <sz val="7"/>
      <name val="Century Gothic"/>
      <family val="2"/>
    </font>
    <font>
      <b/>
      <u/>
      <sz val="9"/>
      <name val="Arial"/>
      <family val="2"/>
    </font>
    <font>
      <sz val="11"/>
      <color indexed="8"/>
      <name val="Calibri"/>
      <family val="2"/>
    </font>
    <font>
      <sz val="10"/>
      <color theme="1"/>
      <name val="Arial"/>
      <family val="2"/>
    </font>
    <font>
      <b/>
      <sz val="8"/>
      <color theme="0"/>
      <name val="Arial"/>
      <family val="2"/>
    </font>
    <font>
      <sz val="11"/>
      <color theme="0"/>
      <name val="Arial"/>
      <family val="2"/>
    </font>
    <font>
      <b/>
      <sz val="14"/>
      <color theme="0"/>
      <name val="Arial"/>
      <family val="2"/>
    </font>
    <font>
      <sz val="10"/>
      <color theme="0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sz val="9"/>
      <color theme="0"/>
      <name val="Arial"/>
      <family val="2"/>
    </font>
    <font>
      <b/>
      <u/>
      <sz val="7"/>
      <color theme="1"/>
      <name val="Arial"/>
      <family val="2"/>
    </font>
    <font>
      <sz val="10"/>
      <color indexed="8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u/>
      <sz val="10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28">
    <xf numFmtId="0" fontId="0" fillId="0" borderId="0"/>
    <xf numFmtId="41" fontId="2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0" fontId="21" fillId="0" borderId="0"/>
    <xf numFmtId="166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8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539">
    <xf numFmtId="0" fontId="0" fillId="0" borderId="0" xfId="0"/>
    <xf numFmtId="0" fontId="4" fillId="0" borderId="0" xfId="2" applyFont="1" applyAlignment="1">
      <alignment horizontal="center" vertical="center"/>
    </xf>
    <xf numFmtId="0" fontId="3" fillId="0" borderId="0" xfId="2"/>
    <xf numFmtId="0" fontId="5" fillId="0" borderId="0" xfId="2" applyFont="1" applyAlignment="1">
      <alignment horizontal="center"/>
    </xf>
    <xf numFmtId="0" fontId="5" fillId="0" borderId="0" xfId="2" applyFont="1" applyAlignment="1">
      <alignment horizontal="left"/>
    </xf>
    <xf numFmtId="0" fontId="6" fillId="0" borderId="0" xfId="2" applyFont="1"/>
    <xf numFmtId="166" fontId="6" fillId="0" borderId="0" xfId="3" applyNumberFormat="1" applyFont="1" applyFill="1"/>
    <xf numFmtId="0" fontId="7" fillId="0" borderId="0" xfId="2" applyFont="1" applyAlignment="1">
      <alignment horizontal="left" vertical="center"/>
    </xf>
    <xf numFmtId="0" fontId="7" fillId="0" borderId="0" xfId="2" applyFont="1" applyAlignment="1">
      <alignment vertical="center"/>
    </xf>
    <xf numFmtId="0" fontId="8" fillId="0" borderId="0" xfId="2" applyFont="1"/>
    <xf numFmtId="0" fontId="8" fillId="0" borderId="0" xfId="2" applyFont="1" applyAlignment="1">
      <alignment horizontal="center"/>
    </xf>
    <xf numFmtId="0" fontId="9" fillId="0" borderId="0" xfId="2" applyFont="1"/>
    <xf numFmtId="0" fontId="10" fillId="0" borderId="0" xfId="2" applyFont="1" applyAlignment="1">
      <alignment wrapText="1"/>
    </xf>
    <xf numFmtId="0" fontId="10" fillId="0" borderId="0" xfId="2" applyFont="1" applyAlignment="1">
      <alignment horizontal="left"/>
    </xf>
    <xf numFmtId="0" fontId="10" fillId="0" borderId="0" xfId="2" applyFont="1"/>
    <xf numFmtId="0" fontId="10" fillId="0" borderId="0" xfId="2" applyFont="1" applyAlignment="1">
      <alignment horizontal="center"/>
    </xf>
    <xf numFmtId="0" fontId="8" fillId="0" borderId="0" xfId="2" applyFont="1" applyAlignment="1">
      <alignment horizontal="left"/>
    </xf>
    <xf numFmtId="0" fontId="6" fillId="0" borderId="0" xfId="2" applyFont="1" applyAlignment="1">
      <alignment horizontal="left"/>
    </xf>
    <xf numFmtId="166" fontId="6" fillId="0" borderId="0" xfId="3" applyNumberFormat="1" applyFont="1" applyFill="1" applyAlignment="1">
      <alignment horizontal="left"/>
    </xf>
    <xf numFmtId="0" fontId="4" fillId="0" borderId="0" xfId="2" applyFont="1" applyAlignment="1">
      <alignment vertical="center"/>
    </xf>
    <xf numFmtId="0" fontId="11" fillId="0" borderId="0" xfId="2" applyFont="1"/>
    <xf numFmtId="166" fontId="11" fillId="0" borderId="0" xfId="3" applyNumberFormat="1" applyFont="1" applyFill="1" applyAlignment="1">
      <alignment horizontal="right" vertical="center"/>
    </xf>
    <xf numFmtId="166" fontId="11" fillId="0" borderId="0" xfId="3" applyNumberFormat="1" applyFont="1" applyFill="1" applyAlignment="1">
      <alignment horizontal="left"/>
    </xf>
    <xf numFmtId="43" fontId="0" fillId="0" borderId="0" xfId="4" applyFont="1" applyFill="1"/>
    <xf numFmtId="0" fontId="3" fillId="0" borderId="0" xfId="2" applyAlignment="1">
      <alignment horizontal="left"/>
    </xf>
    <xf numFmtId="0" fontId="12" fillId="0" borderId="2" xfId="2" applyFont="1" applyBorder="1" applyAlignment="1">
      <alignment horizontal="center" vertical="center"/>
    </xf>
    <xf numFmtId="0" fontId="12" fillId="0" borderId="7" xfId="2" applyFont="1" applyBorder="1" applyAlignment="1">
      <alignment horizontal="center" vertical="center" wrapText="1"/>
    </xf>
    <xf numFmtId="0" fontId="13" fillId="0" borderId="0" xfId="2" applyFont="1"/>
    <xf numFmtId="0" fontId="12" fillId="0" borderId="9" xfId="2" applyFont="1" applyBorder="1" applyAlignment="1">
      <alignment horizontal="center" vertical="center" wrapText="1"/>
    </xf>
    <xf numFmtId="43" fontId="3" fillId="0" borderId="0" xfId="2" applyNumberFormat="1"/>
    <xf numFmtId="166" fontId="12" fillId="0" borderId="9" xfId="3" applyNumberFormat="1" applyFont="1" applyFill="1" applyBorder="1" applyAlignment="1">
      <alignment horizontal="center" vertical="center" wrapText="1"/>
    </xf>
    <xf numFmtId="0" fontId="12" fillId="0" borderId="9" xfId="3" applyNumberFormat="1" applyFont="1" applyFill="1" applyBorder="1" applyAlignment="1">
      <alignment horizontal="center" vertical="center"/>
    </xf>
    <xf numFmtId="0" fontId="12" fillId="0" borderId="9" xfId="3" applyNumberFormat="1" applyFont="1" applyFill="1" applyBorder="1" applyAlignment="1">
      <alignment horizontal="center" vertical="center" wrapText="1"/>
    </xf>
    <xf numFmtId="0" fontId="12" fillId="0" borderId="11" xfId="3" applyNumberFormat="1" applyFont="1" applyFill="1" applyBorder="1" applyAlignment="1">
      <alignment horizontal="center" vertical="center"/>
    </xf>
    <xf numFmtId="0" fontId="12" fillId="0" borderId="9" xfId="3" applyNumberFormat="1" applyFont="1" applyFill="1" applyBorder="1" applyAlignment="1">
      <alignment horizontal="center" vertical="top"/>
    </xf>
    <xf numFmtId="0" fontId="14" fillId="0" borderId="12" xfId="2" applyFont="1" applyBorder="1" applyAlignment="1">
      <alignment horizontal="center" vertical="top"/>
    </xf>
    <xf numFmtId="0" fontId="14" fillId="0" borderId="12" xfId="2" applyFont="1" applyBorder="1" applyAlignment="1">
      <alignment horizontal="left" vertical="top"/>
    </xf>
    <xf numFmtId="0" fontId="14" fillId="0" borderId="12" xfId="2" applyFont="1" applyBorder="1" applyAlignment="1">
      <alignment horizontal="center" vertical="top" wrapText="1"/>
    </xf>
    <xf numFmtId="0" fontId="12" fillId="0" borderId="12" xfId="2" applyFont="1" applyBorder="1" applyAlignment="1">
      <alignment horizontal="center" vertical="top"/>
    </xf>
    <xf numFmtId="166" fontId="12" fillId="0" borderId="12" xfId="3" applyNumberFormat="1" applyFont="1" applyFill="1" applyBorder="1" applyAlignment="1">
      <alignment horizontal="center" vertical="top"/>
    </xf>
    <xf numFmtId="0" fontId="12" fillId="0" borderId="13" xfId="2" applyFont="1" applyBorder="1" applyAlignment="1">
      <alignment horizontal="center" vertical="center"/>
    </xf>
    <xf numFmtId="0" fontId="12" fillId="0" borderId="13" xfId="2" applyFont="1" applyBorder="1" applyAlignment="1">
      <alignment horizontal="left" vertical="center"/>
    </xf>
    <xf numFmtId="0" fontId="15" fillId="0" borderId="13" xfId="2" applyFont="1" applyBorder="1" applyAlignment="1">
      <alignment horizontal="center" vertical="center"/>
    </xf>
    <xf numFmtId="0" fontId="15" fillId="0" borderId="13" xfId="2" applyFont="1" applyBorder="1" applyAlignment="1">
      <alignment horizontal="center" vertical="center" wrapText="1"/>
    </xf>
    <xf numFmtId="41" fontId="15" fillId="0" borderId="13" xfId="5" applyNumberFormat="1" applyFont="1" applyFill="1" applyBorder="1" applyAlignment="1" applyProtection="1">
      <alignment horizontal="center" vertical="center"/>
    </xf>
    <xf numFmtId="41" fontId="17" fillId="0" borderId="13" xfId="5" applyNumberFormat="1" applyFont="1" applyFill="1" applyBorder="1" applyAlignment="1" applyProtection="1">
      <alignment vertical="center"/>
    </xf>
    <xf numFmtId="166" fontId="17" fillId="0" borderId="13" xfId="3" applyNumberFormat="1" applyFont="1" applyFill="1" applyBorder="1" applyAlignment="1" applyProtection="1">
      <alignment vertical="center"/>
    </xf>
    <xf numFmtId="0" fontId="12" fillId="0" borderId="13" xfId="2" quotePrefix="1" applyFont="1" applyBorder="1" applyAlignment="1">
      <alignment horizontal="center" vertical="center"/>
    </xf>
    <xf numFmtId="0" fontId="12" fillId="0" borderId="13" xfId="2" applyFont="1" applyBorder="1" applyAlignment="1">
      <alignment horizontal="left" vertical="center" wrapText="1"/>
    </xf>
    <xf numFmtId="1" fontId="12" fillId="0" borderId="13" xfId="2" applyNumberFormat="1" applyFont="1" applyBorder="1" applyAlignment="1">
      <alignment horizontal="center" vertical="center"/>
    </xf>
    <xf numFmtId="166" fontId="12" fillId="0" borderId="13" xfId="3" applyNumberFormat="1" applyFont="1" applyFill="1" applyBorder="1" applyAlignment="1" applyProtection="1">
      <alignment vertical="center"/>
    </xf>
    <xf numFmtId="41" fontId="12" fillId="0" borderId="13" xfId="5" applyNumberFormat="1" applyFont="1" applyFill="1" applyBorder="1" applyAlignment="1" applyProtection="1">
      <alignment vertical="center"/>
    </xf>
    <xf numFmtId="165" fontId="3" fillId="0" borderId="0" xfId="2" applyNumberFormat="1"/>
    <xf numFmtId="166" fontId="0" fillId="0" borderId="0" xfId="3" applyNumberFormat="1" applyFont="1" applyFill="1"/>
    <xf numFmtId="0" fontId="12" fillId="0" borderId="13" xfId="2" quotePrefix="1" applyFont="1" applyBorder="1" applyAlignment="1">
      <alignment horizontal="left" vertical="center"/>
    </xf>
    <xf numFmtId="41" fontId="12" fillId="0" borderId="13" xfId="5" applyNumberFormat="1" applyFont="1" applyFill="1" applyBorder="1" applyAlignment="1" applyProtection="1">
      <alignment horizontal="center" vertical="center"/>
    </xf>
    <xf numFmtId="41" fontId="18" fillId="0" borderId="13" xfId="5" applyNumberFormat="1" applyFont="1" applyFill="1" applyBorder="1" applyAlignment="1" applyProtection="1">
      <alignment vertical="center"/>
    </xf>
    <xf numFmtId="166" fontId="12" fillId="0" borderId="13" xfId="5" applyNumberFormat="1" applyFont="1" applyFill="1" applyBorder="1" applyAlignment="1" applyProtection="1">
      <alignment horizontal="center" vertical="center"/>
    </xf>
    <xf numFmtId="0" fontId="15" fillId="0" borderId="13" xfId="2" applyFont="1" applyBorder="1" applyAlignment="1">
      <alignment horizontal="left" vertical="center"/>
    </xf>
    <xf numFmtId="41" fontId="19" fillId="0" borderId="13" xfId="5" applyNumberFormat="1" applyFont="1" applyFill="1" applyBorder="1" applyAlignment="1" applyProtection="1">
      <alignment vertical="center"/>
    </xf>
    <xf numFmtId="0" fontId="20" fillId="0" borderId="14" xfId="2" applyFont="1" applyBorder="1" applyAlignment="1">
      <alignment vertical="center"/>
    </xf>
    <xf numFmtId="0" fontId="20" fillId="0" borderId="15" xfId="2" applyFont="1" applyBorder="1" applyAlignment="1">
      <alignment vertical="center"/>
    </xf>
    <xf numFmtId="0" fontId="20" fillId="0" borderId="13" xfId="2" applyFont="1" applyBorder="1" applyAlignment="1">
      <alignment vertical="center" wrapText="1"/>
    </xf>
    <xf numFmtId="0" fontId="12" fillId="0" borderId="16" xfId="2" applyFont="1" applyBorder="1" applyAlignment="1">
      <alignment horizontal="left" vertical="center"/>
    </xf>
    <xf numFmtId="166" fontId="12" fillId="0" borderId="13" xfId="3" applyNumberFormat="1" applyFont="1" applyFill="1" applyBorder="1" applyAlignment="1">
      <alignment horizontal="center" vertical="center"/>
    </xf>
    <xf numFmtId="0" fontId="20" fillId="0" borderId="16" xfId="2" applyFont="1" applyBorder="1" applyAlignment="1">
      <alignment vertical="center" wrapText="1"/>
    </xf>
    <xf numFmtId="0" fontId="15" fillId="0" borderId="15" xfId="2" applyFont="1" applyBorder="1" applyAlignment="1">
      <alignment horizontal="left" vertical="center"/>
    </xf>
    <xf numFmtId="0" fontId="15" fillId="0" borderId="13" xfId="2" quotePrefix="1" applyFont="1" applyBorder="1" applyAlignment="1">
      <alignment horizontal="center" vertical="center"/>
    </xf>
    <xf numFmtId="0" fontId="15" fillId="0" borderId="13" xfId="2" applyFont="1" applyBorder="1" applyAlignment="1">
      <alignment horizontal="left" vertical="center" wrapText="1"/>
    </xf>
    <xf numFmtId="0" fontId="22" fillId="2" borderId="9" xfId="6" applyFont="1" applyFill="1" applyBorder="1" applyAlignment="1">
      <alignment horizontal="center" vertical="center" readingOrder="1"/>
    </xf>
    <xf numFmtId="43" fontId="15" fillId="0" borderId="13" xfId="4" applyFont="1" applyFill="1" applyBorder="1" applyAlignment="1">
      <alignment horizontal="right" vertical="center"/>
    </xf>
    <xf numFmtId="166" fontId="15" fillId="0" borderId="13" xfId="3" applyNumberFormat="1" applyFont="1" applyFill="1" applyBorder="1" applyAlignment="1" applyProtection="1">
      <alignment vertical="center"/>
    </xf>
    <xf numFmtId="41" fontId="15" fillId="0" borderId="13" xfId="5" applyNumberFormat="1" applyFont="1" applyFill="1" applyBorder="1" applyAlignment="1" applyProtection="1">
      <alignment vertical="center"/>
    </xf>
    <xf numFmtId="2" fontId="15" fillId="0" borderId="13" xfId="5" applyNumberFormat="1" applyFont="1" applyFill="1" applyBorder="1" applyAlignment="1" applyProtection="1">
      <alignment vertical="center"/>
    </xf>
    <xf numFmtId="43" fontId="15" fillId="0" borderId="13" xfId="4" applyFont="1" applyFill="1" applyBorder="1" applyAlignment="1" applyProtection="1">
      <alignment vertical="center"/>
    </xf>
    <xf numFmtId="41" fontId="12" fillId="0" borderId="13" xfId="5" applyNumberFormat="1" applyFont="1" applyFill="1" applyBorder="1" applyAlignment="1" applyProtection="1">
      <alignment horizontal="center" vertical="center" wrapText="1"/>
    </xf>
    <xf numFmtId="166" fontId="15" fillId="0" borderId="13" xfId="3" applyNumberFormat="1" applyFont="1" applyFill="1" applyBorder="1" applyAlignment="1">
      <alignment horizontal="center" vertical="center"/>
    </xf>
    <xf numFmtId="41" fontId="15" fillId="0" borderId="13" xfId="3" applyFont="1" applyFill="1" applyBorder="1" applyAlignment="1">
      <alignment horizontal="center" vertical="center"/>
    </xf>
    <xf numFmtId="166" fontId="15" fillId="0" borderId="13" xfId="3" applyNumberFormat="1" applyFont="1" applyFill="1" applyBorder="1" applyAlignment="1">
      <alignment vertical="center"/>
    </xf>
    <xf numFmtId="167" fontId="15" fillId="0" borderId="13" xfId="2" applyNumberFormat="1" applyFont="1" applyBorder="1" applyAlignment="1">
      <alignment horizontal="right" vertical="center"/>
    </xf>
    <xf numFmtId="0" fontId="23" fillId="3" borderId="13" xfId="2" applyFont="1" applyFill="1" applyBorder="1" applyAlignment="1">
      <alignment horizontal="center" vertical="center"/>
    </xf>
    <xf numFmtId="0" fontId="15" fillId="3" borderId="13" xfId="2" applyFont="1" applyFill="1" applyBorder="1" applyAlignment="1">
      <alignment horizontal="left" vertical="center"/>
    </xf>
    <xf numFmtId="0" fontId="24" fillId="3" borderId="13" xfId="2" quotePrefix="1" applyFont="1" applyFill="1" applyBorder="1" applyAlignment="1">
      <alignment horizontal="center" vertical="center"/>
    </xf>
    <xf numFmtId="0" fontId="24" fillId="3" borderId="13" xfId="2" applyFont="1" applyFill="1" applyBorder="1" applyAlignment="1">
      <alignment horizontal="left" vertical="center" wrapText="1"/>
    </xf>
    <xf numFmtId="0" fontId="24" fillId="3" borderId="13" xfId="2" applyFont="1" applyFill="1" applyBorder="1" applyAlignment="1">
      <alignment horizontal="center" vertical="center"/>
    </xf>
    <xf numFmtId="0" fontId="24" fillId="3" borderId="13" xfId="2" applyFont="1" applyFill="1" applyBorder="1" applyAlignment="1">
      <alignment horizontal="center" vertical="center" wrapText="1"/>
    </xf>
    <xf numFmtId="0" fontId="25" fillId="3" borderId="13" xfId="2" applyFont="1" applyFill="1" applyBorder="1" applyAlignment="1">
      <alignment horizontal="center" vertical="center" wrapText="1"/>
    </xf>
    <xf numFmtId="43" fontId="24" fillId="3" borderId="13" xfId="4" applyFont="1" applyFill="1" applyBorder="1" applyAlignment="1">
      <alignment horizontal="right" vertical="center"/>
    </xf>
    <xf numFmtId="167" fontId="24" fillId="3" borderId="13" xfId="2" applyNumberFormat="1" applyFont="1" applyFill="1" applyBorder="1" applyAlignment="1">
      <alignment horizontal="right" vertical="center"/>
    </xf>
    <xf numFmtId="166" fontId="24" fillId="3" borderId="13" xfId="3" applyNumberFormat="1" applyFont="1" applyFill="1" applyBorder="1" applyAlignment="1">
      <alignment horizontal="center" vertical="center"/>
    </xf>
    <xf numFmtId="166" fontId="24" fillId="3" borderId="13" xfId="3" applyNumberFormat="1" applyFont="1" applyFill="1" applyBorder="1" applyAlignment="1" applyProtection="1">
      <alignment vertical="center"/>
    </xf>
    <xf numFmtId="41" fontId="24" fillId="3" borderId="13" xfId="5" applyNumberFormat="1" applyFont="1" applyFill="1" applyBorder="1" applyAlignment="1" applyProtection="1">
      <alignment vertical="center"/>
    </xf>
    <xf numFmtId="43" fontId="24" fillId="3" borderId="13" xfId="4" applyFont="1" applyFill="1" applyBorder="1" applyAlignment="1">
      <alignment horizontal="center" vertical="center"/>
    </xf>
    <xf numFmtId="41" fontId="23" fillId="3" borderId="13" xfId="5" applyNumberFormat="1" applyFont="1" applyFill="1" applyBorder="1" applyAlignment="1" applyProtection="1">
      <alignment horizontal="center" vertical="center" wrapText="1"/>
    </xf>
    <xf numFmtId="166" fontId="26" fillId="3" borderId="0" xfId="2" applyNumberFormat="1" applyFont="1" applyFill="1" applyAlignment="1">
      <alignment wrapText="1"/>
    </xf>
    <xf numFmtId="0" fontId="27" fillId="3" borderId="0" xfId="2" applyFont="1" applyFill="1"/>
    <xf numFmtId="0" fontId="23" fillId="4" borderId="13" xfId="2" applyFont="1" applyFill="1" applyBorder="1" applyAlignment="1">
      <alignment horizontal="center" vertical="center"/>
    </xf>
    <xf numFmtId="0" fontId="15" fillId="4" borderId="15" xfId="2" applyFont="1" applyFill="1" applyBorder="1" applyAlignment="1">
      <alignment horizontal="left" vertical="center"/>
    </xf>
    <xf numFmtId="0" fontId="24" fillId="4" borderId="13" xfId="2" quotePrefix="1" applyFont="1" applyFill="1" applyBorder="1" applyAlignment="1">
      <alignment horizontal="center" vertical="center"/>
    </xf>
    <xf numFmtId="0" fontId="24" fillId="4" borderId="13" xfId="2" applyFont="1" applyFill="1" applyBorder="1" applyAlignment="1">
      <alignment horizontal="left" vertical="center" wrapText="1"/>
    </xf>
    <xf numFmtId="0" fontId="24" fillId="4" borderId="13" xfId="2" applyFont="1" applyFill="1" applyBorder="1" applyAlignment="1">
      <alignment horizontal="center" vertical="center"/>
    </xf>
    <xf numFmtId="0" fontId="24" fillId="4" borderId="13" xfId="2" applyFont="1" applyFill="1" applyBorder="1" applyAlignment="1">
      <alignment horizontal="center" vertical="center" wrapText="1"/>
    </xf>
    <xf numFmtId="0" fontId="25" fillId="4" borderId="13" xfId="2" applyFont="1" applyFill="1" applyBorder="1" applyAlignment="1">
      <alignment horizontal="center" vertical="center" wrapText="1"/>
    </xf>
    <xf numFmtId="43" fontId="24" fillId="4" borderId="13" xfId="4" applyFont="1" applyFill="1" applyBorder="1" applyAlignment="1">
      <alignment horizontal="right" vertical="center"/>
    </xf>
    <xf numFmtId="167" fontId="24" fillId="4" borderId="13" xfId="2" applyNumberFormat="1" applyFont="1" applyFill="1" applyBorder="1" applyAlignment="1">
      <alignment horizontal="right" vertical="center"/>
    </xf>
    <xf numFmtId="166" fontId="24" fillId="4" borderId="13" xfId="3" applyNumberFormat="1" applyFont="1" applyFill="1" applyBorder="1" applyAlignment="1">
      <alignment horizontal="center" vertical="center"/>
    </xf>
    <xf numFmtId="166" fontId="24" fillId="4" borderId="13" xfId="3" applyNumberFormat="1" applyFont="1" applyFill="1" applyBorder="1" applyAlignment="1" applyProtection="1">
      <alignment vertical="center"/>
    </xf>
    <xf numFmtId="41" fontId="24" fillId="4" borderId="13" xfId="5" applyNumberFormat="1" applyFont="1" applyFill="1" applyBorder="1" applyAlignment="1" applyProtection="1">
      <alignment vertical="center"/>
    </xf>
    <xf numFmtId="43" fontId="24" fillId="4" borderId="13" xfId="4" applyFont="1" applyFill="1" applyBorder="1" applyAlignment="1">
      <alignment horizontal="center" vertical="center"/>
    </xf>
    <xf numFmtId="41" fontId="23" fillId="4" borderId="13" xfId="5" applyNumberFormat="1" applyFont="1" applyFill="1" applyBorder="1" applyAlignment="1" applyProtection="1">
      <alignment horizontal="center" vertical="center" wrapText="1"/>
    </xf>
    <xf numFmtId="43" fontId="26" fillId="4" borderId="0" xfId="2" applyNumberFormat="1" applyFont="1" applyFill="1" applyAlignment="1">
      <alignment vertical="center" wrapText="1"/>
    </xf>
    <xf numFmtId="0" fontId="27" fillId="4" borderId="0" xfId="2" applyFont="1" applyFill="1"/>
    <xf numFmtId="0" fontId="23" fillId="0" borderId="13" xfId="2" applyFont="1" applyBorder="1" applyAlignment="1">
      <alignment horizontal="center" vertical="center"/>
    </xf>
    <xf numFmtId="0" fontId="24" fillId="0" borderId="13" xfId="2" applyFont="1" applyBorder="1" applyAlignment="1">
      <alignment horizontal="left" vertical="center"/>
    </xf>
    <xf numFmtId="0" fontId="24" fillId="0" borderId="13" xfId="2" quotePrefix="1" applyFont="1" applyBorder="1" applyAlignment="1">
      <alignment horizontal="center" vertical="center"/>
    </xf>
    <xf numFmtId="0" fontId="24" fillId="0" borderId="13" xfId="2" applyFont="1" applyBorder="1" applyAlignment="1">
      <alignment horizontal="left" vertical="center" wrapText="1"/>
    </xf>
    <xf numFmtId="0" fontId="24" fillId="0" borderId="13" xfId="2" applyFont="1" applyBorder="1" applyAlignment="1">
      <alignment horizontal="center" vertical="center"/>
    </xf>
    <xf numFmtId="0" fontId="24" fillId="0" borderId="13" xfId="2" applyFont="1" applyBorder="1" applyAlignment="1">
      <alignment horizontal="center" vertical="center" wrapText="1"/>
    </xf>
    <xf numFmtId="0" fontId="25" fillId="0" borderId="13" xfId="2" applyFont="1" applyBorder="1" applyAlignment="1">
      <alignment horizontal="center" vertical="center" wrapText="1"/>
    </xf>
    <xf numFmtId="43" fontId="24" fillId="0" borderId="13" xfId="4" applyFont="1" applyFill="1" applyBorder="1" applyAlignment="1">
      <alignment horizontal="right" vertical="center"/>
    </xf>
    <xf numFmtId="167" fontId="24" fillId="0" borderId="13" xfId="2" applyNumberFormat="1" applyFont="1" applyBorder="1" applyAlignment="1">
      <alignment horizontal="right" vertical="center"/>
    </xf>
    <xf numFmtId="166" fontId="24" fillId="0" borderId="13" xfId="3" applyNumberFormat="1" applyFont="1" applyFill="1" applyBorder="1" applyAlignment="1">
      <alignment horizontal="center" vertical="center"/>
    </xf>
    <xf numFmtId="166" fontId="24" fillId="0" borderId="13" xfId="3" applyNumberFormat="1" applyFont="1" applyFill="1" applyBorder="1" applyAlignment="1" applyProtection="1">
      <alignment vertical="center"/>
    </xf>
    <xf numFmtId="41" fontId="24" fillId="0" borderId="13" xfId="5" applyNumberFormat="1" applyFont="1" applyFill="1" applyBorder="1" applyAlignment="1" applyProtection="1">
      <alignment vertical="center"/>
    </xf>
    <xf numFmtId="43" fontId="24" fillId="0" borderId="13" xfId="4" applyFont="1" applyFill="1" applyBorder="1" applyAlignment="1">
      <alignment horizontal="center" vertical="center"/>
    </xf>
    <xf numFmtId="41" fontId="23" fillId="0" borderId="13" xfId="5" applyNumberFormat="1" applyFont="1" applyFill="1" applyBorder="1" applyAlignment="1" applyProtection="1">
      <alignment horizontal="center" vertical="center" wrapText="1"/>
    </xf>
    <xf numFmtId="43" fontId="26" fillId="0" borderId="0" xfId="2" applyNumberFormat="1" applyFont="1" applyAlignment="1">
      <alignment vertical="center" wrapText="1"/>
    </xf>
    <xf numFmtId="0" fontId="27" fillId="0" borderId="0" xfId="2" applyFont="1"/>
    <xf numFmtId="0" fontId="20" fillId="0" borderId="16" xfId="2" applyFont="1" applyBorder="1" applyAlignment="1">
      <alignment horizontal="left" vertical="center" wrapText="1"/>
    </xf>
    <xf numFmtId="0" fontId="28" fillId="0" borderId="13" xfId="2" applyFont="1" applyBorder="1" applyAlignment="1">
      <alignment horizontal="center" vertical="center" wrapText="1"/>
    </xf>
    <xf numFmtId="43" fontId="12" fillId="0" borderId="13" xfId="4" applyFont="1" applyFill="1" applyBorder="1" applyAlignment="1">
      <alignment horizontal="right" vertical="center"/>
    </xf>
    <xf numFmtId="167" fontId="12" fillId="0" borderId="13" xfId="2" applyNumberFormat="1" applyFont="1" applyBorder="1" applyAlignment="1">
      <alignment horizontal="right" vertical="center"/>
    </xf>
    <xf numFmtId="43" fontId="12" fillId="0" borderId="13" xfId="4" applyFont="1" applyFill="1" applyBorder="1" applyAlignment="1">
      <alignment horizontal="center" vertical="center"/>
    </xf>
    <xf numFmtId="0" fontId="15" fillId="0" borderId="13" xfId="2" quotePrefix="1" applyFont="1" applyBorder="1" applyAlignment="1">
      <alignment horizontal="left" vertical="center"/>
    </xf>
    <xf numFmtId="0" fontId="20" fillId="0" borderId="16" xfId="2" applyFont="1" applyBorder="1" applyAlignment="1">
      <alignment vertical="center"/>
    </xf>
    <xf numFmtId="0" fontId="20" fillId="0" borderId="13" xfId="2" applyFont="1" applyBorder="1" applyAlignment="1">
      <alignment vertical="center"/>
    </xf>
    <xf numFmtId="43" fontId="12" fillId="5" borderId="13" xfId="4" applyFont="1" applyFill="1" applyBorder="1" applyAlignment="1" applyProtection="1">
      <alignment horizontal="right" vertical="center"/>
    </xf>
    <xf numFmtId="43" fontId="15" fillId="0" borderId="13" xfId="4" applyFont="1" applyFill="1" applyBorder="1" applyAlignment="1">
      <alignment horizontal="center" vertical="center"/>
    </xf>
    <xf numFmtId="43" fontId="15" fillId="0" borderId="13" xfId="3" applyNumberFormat="1" applyFont="1" applyFill="1" applyBorder="1" applyAlignment="1">
      <alignment horizontal="center" vertical="center"/>
    </xf>
    <xf numFmtId="166" fontId="15" fillId="0" borderId="13" xfId="3" applyNumberFormat="1" applyFont="1" applyFill="1" applyBorder="1" applyAlignment="1">
      <alignment vertical="center" wrapText="1"/>
    </xf>
    <xf numFmtId="0" fontId="15" fillId="4" borderId="13" xfId="2" quotePrefix="1" applyFont="1" applyFill="1" applyBorder="1" applyAlignment="1">
      <alignment horizontal="left" vertical="center"/>
    </xf>
    <xf numFmtId="166" fontId="24" fillId="4" borderId="13" xfId="3" applyNumberFormat="1" applyFont="1" applyFill="1" applyBorder="1" applyAlignment="1">
      <alignment vertical="center" wrapText="1"/>
    </xf>
    <xf numFmtId="2" fontId="24" fillId="4" borderId="13" xfId="5" applyNumberFormat="1" applyFont="1" applyFill="1" applyBorder="1" applyAlignment="1" applyProtection="1">
      <alignment vertical="center"/>
    </xf>
    <xf numFmtId="43" fontId="24" fillId="4" borderId="13" xfId="4" applyFont="1" applyFill="1" applyBorder="1" applyAlignment="1" applyProtection="1">
      <alignment vertical="center"/>
    </xf>
    <xf numFmtId="166" fontId="29" fillId="4" borderId="0" xfId="2" applyNumberFormat="1" applyFont="1" applyFill="1"/>
    <xf numFmtId="0" fontId="15" fillId="0" borderId="13" xfId="2" applyFont="1" applyBorder="1"/>
    <xf numFmtId="166" fontId="15" fillId="0" borderId="13" xfId="3" applyNumberFormat="1" applyFont="1" applyFill="1" applyBorder="1"/>
    <xf numFmtId="43" fontId="15" fillId="0" borderId="13" xfId="4" applyFont="1" applyFill="1" applyBorder="1"/>
    <xf numFmtId="0" fontId="20" fillId="0" borderId="17" xfId="2" applyFont="1" applyBorder="1" applyAlignment="1">
      <alignment horizontal="center" vertical="center"/>
    </xf>
    <xf numFmtId="0" fontId="20" fillId="0" borderId="17" xfId="2" quotePrefix="1" applyFont="1" applyBorder="1" applyAlignment="1">
      <alignment horizontal="left" vertical="center"/>
    </xf>
    <xf numFmtId="0" fontId="20" fillId="0" borderId="17" xfId="2" applyFont="1" applyBorder="1" applyAlignment="1">
      <alignment vertical="center"/>
    </xf>
    <xf numFmtId="0" fontId="30" fillId="0" borderId="17" xfId="2" applyFont="1" applyBorder="1" applyAlignment="1">
      <alignment horizontal="center" vertical="center"/>
    </xf>
    <xf numFmtId="0" fontId="20" fillId="0" borderId="17" xfId="2" applyFont="1" applyBorder="1" applyAlignment="1">
      <alignment horizontal="left" vertical="center"/>
    </xf>
    <xf numFmtId="0" fontId="20" fillId="0" borderId="17" xfId="3" applyNumberFormat="1" applyFont="1" applyFill="1" applyBorder="1" applyAlignment="1">
      <alignment horizontal="center" vertical="center"/>
    </xf>
    <xf numFmtId="166" fontId="20" fillId="0" borderId="17" xfId="3" applyNumberFormat="1" applyFont="1" applyFill="1" applyBorder="1" applyAlignment="1">
      <alignment horizontal="center" vertical="center"/>
    </xf>
    <xf numFmtId="166" fontId="30" fillId="0" borderId="17" xfId="3" applyNumberFormat="1" applyFont="1" applyFill="1" applyBorder="1" applyAlignment="1">
      <alignment vertical="center"/>
    </xf>
    <xf numFmtId="0" fontId="30" fillId="0" borderId="17" xfId="2" applyFont="1" applyBorder="1"/>
    <xf numFmtId="166" fontId="12" fillId="0" borderId="17" xfId="3" applyNumberFormat="1" applyFont="1" applyFill="1" applyBorder="1" applyAlignment="1">
      <alignment horizontal="center" vertical="center"/>
    </xf>
    <xf numFmtId="43" fontId="30" fillId="0" borderId="17" xfId="4" applyFont="1" applyFill="1" applyBorder="1"/>
    <xf numFmtId="41" fontId="20" fillId="0" borderId="17" xfId="5" applyNumberFormat="1" applyFont="1" applyFill="1" applyBorder="1" applyAlignment="1" applyProtection="1">
      <alignment vertical="center"/>
    </xf>
    <xf numFmtId="0" fontId="22" fillId="0" borderId="0" xfId="2" applyFont="1"/>
    <xf numFmtId="43" fontId="22" fillId="0" borderId="0" xfId="2" applyNumberFormat="1" applyFont="1"/>
    <xf numFmtId="166" fontId="22" fillId="0" borderId="0" xfId="3" quotePrefix="1" applyNumberFormat="1" applyFont="1" applyFill="1"/>
    <xf numFmtId="0" fontId="20" fillId="0" borderId="12" xfId="2" applyFont="1" applyBorder="1" applyAlignment="1">
      <alignment horizontal="center" vertical="center"/>
    </xf>
    <xf numFmtId="0" fontId="20" fillId="0" borderId="12" xfId="2" quotePrefix="1" applyFont="1" applyBorder="1" applyAlignment="1">
      <alignment horizontal="left" vertical="center"/>
    </xf>
    <xf numFmtId="0" fontId="20" fillId="0" borderId="12" xfId="2" applyFont="1" applyBorder="1" applyAlignment="1">
      <alignment vertical="center"/>
    </xf>
    <xf numFmtId="0" fontId="20" fillId="0" borderId="12" xfId="2" applyFont="1" applyBorder="1" applyAlignment="1">
      <alignment horizontal="left" vertical="center"/>
    </xf>
    <xf numFmtId="0" fontId="30" fillId="0" borderId="12" xfId="2" applyFont="1" applyBorder="1" applyAlignment="1">
      <alignment horizontal="center" vertical="center"/>
    </xf>
    <xf numFmtId="0" fontId="20" fillId="0" borderId="12" xfId="3" applyNumberFormat="1" applyFont="1" applyFill="1" applyBorder="1" applyAlignment="1">
      <alignment horizontal="center" vertical="center"/>
    </xf>
    <xf numFmtId="166" fontId="20" fillId="0" borderId="12" xfId="3" applyNumberFormat="1" applyFont="1" applyFill="1" applyBorder="1" applyAlignment="1">
      <alignment horizontal="center" vertical="center"/>
    </xf>
    <xf numFmtId="166" fontId="30" fillId="0" borderId="12" xfId="3" applyNumberFormat="1" applyFont="1" applyFill="1" applyBorder="1" applyAlignment="1">
      <alignment vertical="center"/>
    </xf>
    <xf numFmtId="0" fontId="30" fillId="0" borderId="12" xfId="2" applyFont="1" applyBorder="1"/>
    <xf numFmtId="166" fontId="12" fillId="0" borderId="12" xfId="3" applyNumberFormat="1" applyFont="1" applyFill="1" applyBorder="1" applyAlignment="1">
      <alignment horizontal="center" vertical="center"/>
    </xf>
    <xf numFmtId="43" fontId="30" fillId="0" borderId="12" xfId="4" applyFont="1" applyFill="1" applyBorder="1"/>
    <xf numFmtId="41" fontId="20" fillId="0" borderId="12" xfId="5" applyNumberFormat="1" applyFont="1" applyFill="1" applyBorder="1" applyAlignment="1" applyProtection="1">
      <alignment vertical="center"/>
    </xf>
    <xf numFmtId="0" fontId="20" fillId="0" borderId="13" xfId="2" applyFont="1" applyBorder="1" applyAlignment="1">
      <alignment horizontal="center" vertical="center"/>
    </xf>
    <xf numFmtId="0" fontId="20" fillId="0" borderId="13" xfId="2" quotePrefix="1" applyFont="1" applyBorder="1" applyAlignment="1">
      <alignment horizontal="left" vertical="center"/>
    </xf>
    <xf numFmtId="0" fontId="20" fillId="0" borderId="13" xfId="2" applyFont="1" applyBorder="1" applyAlignment="1">
      <alignment horizontal="left" vertical="center"/>
    </xf>
    <xf numFmtId="0" fontId="30" fillId="0" borderId="13" xfId="2" applyFont="1" applyBorder="1" applyAlignment="1">
      <alignment horizontal="center" vertical="center"/>
    </xf>
    <xf numFmtId="0" fontId="20" fillId="0" borderId="13" xfId="3" applyNumberFormat="1" applyFont="1" applyFill="1" applyBorder="1" applyAlignment="1">
      <alignment horizontal="center" vertical="center"/>
    </xf>
    <xf numFmtId="166" fontId="20" fillId="0" borderId="13" xfId="3" applyNumberFormat="1" applyFont="1" applyFill="1" applyBorder="1" applyAlignment="1">
      <alignment horizontal="center" vertical="center"/>
    </xf>
    <xf numFmtId="166" fontId="30" fillId="0" borderId="13" xfId="3" applyNumberFormat="1" applyFont="1" applyFill="1" applyBorder="1" applyAlignment="1">
      <alignment vertical="center"/>
    </xf>
    <xf numFmtId="0" fontId="30" fillId="0" borderId="13" xfId="2" applyFont="1" applyBorder="1"/>
    <xf numFmtId="43" fontId="30" fillId="0" borderId="13" xfId="4" applyFont="1" applyFill="1" applyBorder="1"/>
    <xf numFmtId="41" fontId="20" fillId="0" borderId="13" xfId="5" applyNumberFormat="1" applyFont="1" applyFill="1" applyBorder="1" applyAlignment="1" applyProtection="1">
      <alignment vertical="center"/>
    </xf>
    <xf numFmtId="0" fontId="15" fillId="0" borderId="13" xfId="2" applyFont="1" applyBorder="1" applyAlignment="1">
      <alignment vertical="center"/>
    </xf>
    <xf numFmtId="166" fontId="12" fillId="0" borderId="13" xfId="3" applyNumberFormat="1" applyFont="1" applyFill="1" applyBorder="1" applyAlignment="1">
      <alignment horizontal="center" vertical="center" wrapText="1"/>
    </xf>
    <xf numFmtId="0" fontId="20" fillId="0" borderId="18" xfId="2" applyFont="1" applyBorder="1" applyAlignment="1">
      <alignment horizontal="center" vertical="center"/>
    </xf>
    <xf numFmtId="0" fontId="20" fillId="0" borderId="18" xfId="2" quotePrefix="1" applyFont="1" applyBorder="1" applyAlignment="1">
      <alignment horizontal="left" vertical="center"/>
    </xf>
    <xf numFmtId="0" fontId="31" fillId="0" borderId="19" xfId="2" applyFont="1" applyBorder="1" applyAlignment="1">
      <alignment horizontal="left" vertical="center" wrapText="1"/>
    </xf>
    <xf numFmtId="0" fontId="31" fillId="0" borderId="20" xfId="2" applyFont="1" applyBorder="1" applyAlignment="1">
      <alignment horizontal="left" vertical="center" wrapText="1"/>
    </xf>
    <xf numFmtId="0" fontId="31" fillId="0" borderId="21" xfId="2" applyFont="1" applyBorder="1" applyAlignment="1">
      <alignment horizontal="left" vertical="center" wrapText="1"/>
    </xf>
    <xf numFmtId="0" fontId="30" fillId="0" borderId="18" xfId="2" applyFont="1" applyBorder="1" applyAlignment="1">
      <alignment horizontal="center" vertical="center"/>
    </xf>
    <xf numFmtId="0" fontId="20" fillId="0" borderId="18" xfId="2" applyFont="1" applyBorder="1" applyAlignment="1">
      <alignment horizontal="left" vertical="center"/>
    </xf>
    <xf numFmtId="0" fontId="20" fillId="0" borderId="18" xfId="3" applyNumberFormat="1" applyFont="1" applyFill="1" applyBorder="1" applyAlignment="1">
      <alignment horizontal="center" vertical="center"/>
    </xf>
    <xf numFmtId="166" fontId="20" fillId="0" borderId="18" xfId="3" applyNumberFormat="1" applyFont="1" applyFill="1" applyBorder="1" applyAlignment="1">
      <alignment horizontal="center" vertical="center"/>
    </xf>
    <xf numFmtId="166" fontId="30" fillId="0" borderId="18" xfId="3" applyNumberFormat="1" applyFont="1" applyFill="1" applyBorder="1" applyAlignment="1">
      <alignment vertical="center"/>
    </xf>
    <xf numFmtId="0" fontId="30" fillId="0" borderId="18" xfId="2" applyFont="1" applyBorder="1"/>
    <xf numFmtId="166" fontId="12" fillId="0" borderId="18" xfId="3" applyNumberFormat="1" applyFont="1" applyFill="1" applyBorder="1" applyAlignment="1">
      <alignment horizontal="center" vertical="center"/>
    </xf>
    <xf numFmtId="43" fontId="30" fillId="0" borderId="18" xfId="4" applyFont="1" applyFill="1" applyBorder="1"/>
    <xf numFmtId="41" fontId="20" fillId="0" borderId="18" xfId="5" applyNumberFormat="1" applyFont="1" applyFill="1" applyBorder="1" applyAlignment="1" applyProtection="1">
      <alignment vertical="center"/>
    </xf>
    <xf numFmtId="166" fontId="20" fillId="0" borderId="13" xfId="5" applyNumberFormat="1" applyFont="1" applyFill="1" applyBorder="1" applyAlignment="1" applyProtection="1">
      <alignment vertical="center"/>
    </xf>
    <xf numFmtId="0" fontId="15" fillId="0" borderId="13" xfId="2" quotePrefix="1" applyFont="1" applyBorder="1" applyAlignment="1">
      <alignment horizontal="center" vertical="center" wrapText="1"/>
    </xf>
    <xf numFmtId="0" fontId="15" fillId="0" borderId="13" xfId="3" applyNumberFormat="1" applyFont="1" applyFill="1" applyBorder="1" applyAlignment="1">
      <alignment horizontal="center" vertical="center" wrapText="1"/>
    </xf>
    <xf numFmtId="0" fontId="20" fillId="4" borderId="13" xfId="2" applyFont="1" applyFill="1" applyBorder="1" applyAlignment="1">
      <alignment horizontal="center" vertical="center"/>
    </xf>
    <xf numFmtId="0" fontId="24" fillId="4" borderId="13" xfId="2" quotePrefix="1" applyFont="1" applyFill="1" applyBorder="1" applyAlignment="1">
      <alignment horizontal="center" vertical="center" wrapText="1"/>
    </xf>
    <xf numFmtId="41" fontId="24" fillId="4" borderId="13" xfId="3" applyFont="1" applyFill="1" applyBorder="1" applyAlignment="1">
      <alignment horizontal="center" vertical="center"/>
    </xf>
    <xf numFmtId="0" fontId="24" fillId="4" borderId="13" xfId="3" applyNumberFormat="1" applyFont="1" applyFill="1" applyBorder="1" applyAlignment="1">
      <alignment horizontal="center" vertical="center" wrapText="1"/>
    </xf>
    <xf numFmtId="166" fontId="24" fillId="4" borderId="13" xfId="3" applyNumberFormat="1" applyFont="1" applyFill="1" applyBorder="1" applyAlignment="1">
      <alignment vertical="center"/>
    </xf>
    <xf numFmtId="166" fontId="24" fillId="4" borderId="13" xfId="5" applyNumberFormat="1" applyFont="1" applyFill="1" applyBorder="1" applyAlignment="1" applyProtection="1">
      <alignment vertical="center"/>
    </xf>
    <xf numFmtId="0" fontId="22" fillId="4" borderId="0" xfId="2" applyFont="1" applyFill="1"/>
    <xf numFmtId="0" fontId="31" fillId="0" borderId="13" xfId="2" applyFont="1" applyBorder="1" applyAlignment="1">
      <alignment horizontal="left" vertical="center" wrapText="1"/>
    </xf>
    <xf numFmtId="0" fontId="30" fillId="0" borderId="13" xfId="2" applyFont="1" applyBorder="1" applyAlignment="1">
      <alignment vertical="center"/>
    </xf>
    <xf numFmtId="43" fontId="30" fillId="0" borderId="13" xfId="4" applyFont="1" applyFill="1" applyBorder="1" applyAlignment="1">
      <alignment vertical="center"/>
    </xf>
    <xf numFmtId="0" fontId="22" fillId="0" borderId="0" xfId="2" applyFont="1" applyAlignment="1">
      <alignment vertical="center"/>
    </xf>
    <xf numFmtId="0" fontId="24" fillId="0" borderId="13" xfId="2" quotePrefix="1" applyFont="1" applyBorder="1" applyAlignment="1">
      <alignment horizontal="left" vertical="center"/>
    </xf>
    <xf numFmtId="166" fontId="15" fillId="0" borderId="13" xfId="3" applyNumberFormat="1" applyFont="1" applyFill="1" applyBorder="1" applyAlignment="1">
      <alignment horizontal="right" vertical="center"/>
    </xf>
    <xf numFmtId="43" fontId="15" fillId="0" borderId="13" xfId="2" applyNumberFormat="1" applyFont="1" applyBorder="1" applyAlignment="1">
      <alignment vertical="center"/>
    </xf>
    <xf numFmtId="166" fontId="12" fillId="0" borderId="13" xfId="3" applyNumberFormat="1" applyFont="1" applyFill="1" applyBorder="1" applyAlignment="1">
      <alignment vertical="center"/>
    </xf>
    <xf numFmtId="0" fontId="12" fillId="0" borderId="13" xfId="2" applyFont="1" applyBorder="1" applyAlignment="1">
      <alignment horizontal="center" vertical="center" wrapText="1"/>
    </xf>
    <xf numFmtId="0" fontId="15" fillId="0" borderId="13" xfId="2" applyFont="1" applyBorder="1" applyAlignment="1">
      <alignment vertical="center" wrapText="1"/>
    </xf>
    <xf numFmtId="43" fontId="15" fillId="0" borderId="13" xfId="3" applyNumberFormat="1" applyFont="1" applyFill="1" applyBorder="1" applyAlignment="1" applyProtection="1">
      <alignment vertical="center"/>
    </xf>
    <xf numFmtId="0" fontId="31" fillId="0" borderId="14" xfId="2" applyFont="1" applyBorder="1" applyAlignment="1">
      <alignment horizontal="left" vertical="top" wrapText="1"/>
    </xf>
    <xf numFmtId="0" fontId="31" fillId="0" borderId="15" xfId="2" applyFont="1" applyBorder="1" applyAlignment="1">
      <alignment horizontal="left" vertical="top" wrapText="1"/>
    </xf>
    <xf numFmtId="0" fontId="31" fillId="0" borderId="16" xfId="2" applyFont="1" applyBorder="1" applyAlignment="1">
      <alignment horizontal="left" vertical="top" wrapText="1"/>
    </xf>
    <xf numFmtId="0" fontId="20" fillId="0" borderId="13" xfId="2" applyFont="1" applyBorder="1" applyAlignment="1">
      <alignment horizontal="left" vertical="center" wrapText="1"/>
    </xf>
    <xf numFmtId="0" fontId="31" fillId="0" borderId="13" xfId="2" applyFont="1" applyBorder="1" applyAlignment="1">
      <alignment horizontal="left" vertical="top" wrapText="1"/>
    </xf>
    <xf numFmtId="165" fontId="22" fillId="0" borderId="0" xfId="2" applyNumberFormat="1" applyFont="1"/>
    <xf numFmtId="43" fontId="15" fillId="0" borderId="13" xfId="4" applyFont="1" applyFill="1" applyBorder="1" applyAlignment="1" applyProtection="1">
      <alignment horizontal="right" vertical="center"/>
    </xf>
    <xf numFmtId="43" fontId="15" fillId="0" borderId="13" xfId="4" applyFont="1" applyFill="1" applyBorder="1" applyAlignment="1">
      <alignment vertical="center"/>
    </xf>
    <xf numFmtId="43" fontId="24" fillId="4" borderId="13" xfId="4" applyFont="1" applyFill="1" applyBorder="1" applyAlignment="1" applyProtection="1">
      <alignment horizontal="right" vertical="center"/>
    </xf>
    <xf numFmtId="41" fontId="23" fillId="4" borderId="13" xfId="5" applyNumberFormat="1" applyFont="1" applyFill="1" applyBorder="1" applyAlignment="1" applyProtection="1">
      <alignment horizontal="center" vertical="center"/>
    </xf>
    <xf numFmtId="0" fontId="15" fillId="0" borderId="17" xfId="2" quotePrefix="1" applyFont="1" applyBorder="1" applyAlignment="1">
      <alignment horizontal="left" vertical="center"/>
    </xf>
    <xf numFmtId="0" fontId="15" fillId="0" borderId="17" xfId="2" quotePrefix="1" applyFont="1" applyBorder="1" applyAlignment="1">
      <alignment horizontal="center" vertical="center" wrapText="1"/>
    </xf>
    <xf numFmtId="0" fontId="15" fillId="0" borderId="17" xfId="2" applyFont="1" applyBorder="1" applyAlignment="1">
      <alignment horizontal="left" vertical="center" wrapText="1"/>
    </xf>
    <xf numFmtId="0" fontId="22" fillId="0" borderId="9" xfId="6" applyFont="1" applyBorder="1" applyAlignment="1">
      <alignment horizontal="center" vertical="center" readingOrder="1"/>
    </xf>
    <xf numFmtId="0" fontId="15" fillId="0" borderId="17" xfId="2" applyFont="1" applyBorder="1" applyAlignment="1">
      <alignment horizontal="center" vertical="center"/>
    </xf>
    <xf numFmtId="0" fontId="15" fillId="0" borderId="17" xfId="3" applyNumberFormat="1" applyFont="1" applyFill="1" applyBorder="1" applyAlignment="1">
      <alignment horizontal="center" vertical="center" wrapText="1"/>
    </xf>
    <xf numFmtId="43" fontId="15" fillId="0" borderId="17" xfId="4" applyFont="1" applyFill="1" applyBorder="1" applyAlignment="1">
      <alignment horizontal="right" vertical="center"/>
    </xf>
    <xf numFmtId="166" fontId="15" fillId="0" borderId="17" xfId="3" applyNumberFormat="1" applyFont="1" applyFill="1" applyBorder="1" applyAlignment="1">
      <alignment vertical="center"/>
    </xf>
    <xf numFmtId="166" fontId="15" fillId="0" borderId="17" xfId="3" applyNumberFormat="1" applyFont="1" applyFill="1" applyBorder="1" applyAlignment="1">
      <alignment horizontal="center" vertical="center"/>
    </xf>
    <xf numFmtId="166" fontId="15" fillId="0" borderId="17" xfId="3" applyNumberFormat="1" applyFont="1" applyFill="1" applyBorder="1" applyAlignment="1" applyProtection="1">
      <alignment vertical="center"/>
    </xf>
    <xf numFmtId="41" fontId="15" fillId="0" borderId="17" xfId="5" applyNumberFormat="1" applyFont="1" applyFill="1" applyBorder="1" applyAlignment="1" applyProtection="1">
      <alignment vertical="center"/>
    </xf>
    <xf numFmtId="2" fontId="15" fillId="0" borderId="17" xfId="5" applyNumberFormat="1" applyFont="1" applyFill="1" applyBorder="1" applyAlignment="1" applyProtection="1">
      <alignment vertical="center"/>
    </xf>
    <xf numFmtId="43" fontId="15" fillId="0" borderId="17" xfId="4" applyFont="1" applyFill="1" applyBorder="1" applyAlignment="1" applyProtection="1">
      <alignment vertical="center"/>
    </xf>
    <xf numFmtId="41" fontId="12" fillId="0" borderId="17" xfId="5" applyNumberFormat="1" applyFont="1" applyFill="1" applyBorder="1" applyAlignment="1" applyProtection="1">
      <alignment horizontal="center" vertical="center"/>
    </xf>
    <xf numFmtId="0" fontId="20" fillId="0" borderId="22" xfId="2" applyFont="1" applyBorder="1" applyAlignment="1">
      <alignment horizontal="center" vertical="center"/>
    </xf>
    <xf numFmtId="0" fontId="15" fillId="0" borderId="22" xfId="2" quotePrefix="1" applyFont="1" applyBorder="1" applyAlignment="1">
      <alignment horizontal="left" vertical="center"/>
    </xf>
    <xf numFmtId="0" fontId="15" fillId="0" borderId="22" xfId="2" quotePrefix="1" applyFont="1" applyBorder="1" applyAlignment="1">
      <alignment horizontal="center" vertical="center" wrapText="1"/>
    </xf>
    <xf numFmtId="0" fontId="15" fillId="0" borderId="22" xfId="2" applyFont="1" applyBorder="1" applyAlignment="1">
      <alignment horizontal="left" vertical="center" wrapText="1"/>
    </xf>
    <xf numFmtId="0" fontId="15" fillId="0" borderId="22" xfId="2" applyFont="1" applyBorder="1" applyAlignment="1">
      <alignment horizontal="center" vertical="center"/>
    </xf>
    <xf numFmtId="41" fontId="15" fillId="0" borderId="22" xfId="3" applyFont="1" applyFill="1" applyBorder="1" applyAlignment="1">
      <alignment horizontal="center" vertical="center"/>
    </xf>
    <xf numFmtId="0" fontId="15" fillId="0" borderId="22" xfId="3" applyNumberFormat="1" applyFont="1" applyFill="1" applyBorder="1" applyAlignment="1">
      <alignment horizontal="center" vertical="center" wrapText="1"/>
    </xf>
    <xf numFmtId="43" fontId="15" fillId="0" borderId="22" xfId="4" applyFont="1" applyFill="1" applyBorder="1" applyAlignment="1">
      <alignment horizontal="right" vertical="center"/>
    </xf>
    <xf numFmtId="166" fontId="15" fillId="0" borderId="22" xfId="3" applyNumberFormat="1" applyFont="1" applyFill="1" applyBorder="1" applyAlignment="1">
      <alignment vertical="center" wrapText="1"/>
    </xf>
    <xf numFmtId="166" fontId="15" fillId="0" borderId="22" xfId="3" applyNumberFormat="1" applyFont="1" applyFill="1" applyBorder="1" applyAlignment="1">
      <alignment horizontal="center" vertical="center"/>
    </xf>
    <xf numFmtId="166" fontId="15" fillId="0" borderId="22" xfId="3" applyNumberFormat="1" applyFont="1" applyFill="1" applyBorder="1" applyAlignment="1" applyProtection="1">
      <alignment vertical="center"/>
    </xf>
    <xf numFmtId="41" fontId="15" fillId="0" borderId="22" xfId="5" applyNumberFormat="1" applyFont="1" applyFill="1" applyBorder="1" applyAlignment="1" applyProtection="1">
      <alignment vertical="center"/>
    </xf>
    <xf numFmtId="2" fontId="15" fillId="0" borderId="22" xfId="5" applyNumberFormat="1" applyFont="1" applyFill="1" applyBorder="1" applyAlignment="1" applyProtection="1">
      <alignment vertical="center"/>
    </xf>
    <xf numFmtId="43" fontId="15" fillId="0" borderId="22" xfId="4" applyFont="1" applyFill="1" applyBorder="1" applyAlignment="1" applyProtection="1">
      <alignment vertical="center"/>
    </xf>
    <xf numFmtId="41" fontId="12" fillId="0" borderId="22" xfId="5" applyNumberFormat="1" applyFont="1" applyFill="1" applyBorder="1" applyAlignment="1" applyProtection="1">
      <alignment horizontal="center" vertical="center" wrapText="1"/>
    </xf>
    <xf numFmtId="2" fontId="15" fillId="0" borderId="13" xfId="5" applyNumberFormat="1" applyFont="1" applyFill="1" applyBorder="1" applyAlignment="1" applyProtection="1">
      <alignment horizontal="right" vertical="center"/>
    </xf>
    <xf numFmtId="166" fontId="24" fillId="0" borderId="13" xfId="3" applyNumberFormat="1" applyFont="1" applyFill="1" applyBorder="1" applyAlignment="1">
      <alignment vertical="center"/>
    </xf>
    <xf numFmtId="2" fontId="24" fillId="0" borderId="13" xfId="5" applyNumberFormat="1" applyFont="1" applyFill="1" applyBorder="1" applyAlignment="1" applyProtection="1">
      <alignment vertical="center"/>
    </xf>
    <xf numFmtId="43" fontId="24" fillId="0" borderId="13" xfId="4" applyFont="1" applyFill="1" applyBorder="1" applyAlignment="1" applyProtection="1">
      <alignment vertical="center"/>
    </xf>
    <xf numFmtId="43" fontId="23" fillId="0" borderId="13" xfId="4" applyFont="1" applyFill="1" applyBorder="1" applyAlignment="1">
      <alignment horizontal="center" vertical="center" wrapText="1"/>
    </xf>
    <xf numFmtId="0" fontId="24" fillId="4" borderId="13" xfId="2" applyFont="1" applyFill="1" applyBorder="1" applyAlignment="1">
      <alignment horizontal="left" vertical="center"/>
    </xf>
    <xf numFmtId="2" fontId="24" fillId="4" borderId="13" xfId="5" applyNumberFormat="1" applyFont="1" applyFill="1" applyBorder="1" applyAlignment="1" applyProtection="1">
      <alignment horizontal="right" vertical="center"/>
    </xf>
    <xf numFmtId="43" fontId="12" fillId="0" borderId="13" xfId="4" applyFont="1" applyFill="1" applyBorder="1" applyAlignment="1">
      <alignment horizontal="center" vertical="center" wrapText="1"/>
    </xf>
    <xf numFmtId="166" fontId="12" fillId="0" borderId="13" xfId="3" applyNumberFormat="1" applyFont="1" applyFill="1" applyBorder="1" applyAlignment="1">
      <alignment vertical="center" wrapText="1"/>
    </xf>
    <xf numFmtId="0" fontId="15" fillId="0" borderId="22" xfId="2" applyFont="1" applyBorder="1" applyAlignment="1">
      <alignment vertical="center"/>
    </xf>
    <xf numFmtId="0" fontId="15" fillId="0" borderId="22" xfId="2" applyFont="1" applyBorder="1" applyAlignment="1">
      <alignment horizontal="center" vertical="center" wrapText="1"/>
    </xf>
    <xf numFmtId="166" fontId="15" fillId="0" borderId="22" xfId="3" applyNumberFormat="1" applyFont="1" applyFill="1" applyBorder="1" applyAlignment="1">
      <alignment vertical="center"/>
    </xf>
    <xf numFmtId="0" fontId="24" fillId="4" borderId="13" xfId="2" applyFont="1" applyFill="1" applyBorder="1" applyAlignment="1">
      <alignment vertical="center"/>
    </xf>
    <xf numFmtId="0" fontId="31" fillId="0" borderId="13" xfId="2" applyFont="1" applyBorder="1" applyAlignment="1">
      <alignment horizontal="center" vertical="top" wrapText="1"/>
    </xf>
    <xf numFmtId="166" fontId="30" fillId="0" borderId="13" xfId="3" applyNumberFormat="1" applyFont="1" applyFill="1" applyBorder="1" applyAlignment="1">
      <alignment horizontal="center" vertical="center"/>
    </xf>
    <xf numFmtId="0" fontId="30" fillId="0" borderId="13" xfId="2" applyFont="1" applyBorder="1" applyAlignment="1">
      <alignment horizontal="center"/>
    </xf>
    <xf numFmtId="43" fontId="30" fillId="0" borderId="13" xfId="4" applyFont="1" applyFill="1" applyBorder="1" applyAlignment="1">
      <alignment horizontal="center"/>
    </xf>
    <xf numFmtId="41" fontId="20" fillId="0" borderId="13" xfId="5" applyNumberFormat="1" applyFont="1" applyFill="1" applyBorder="1" applyAlignment="1" applyProtection="1">
      <alignment horizontal="center" vertical="center"/>
    </xf>
    <xf numFmtId="0" fontId="22" fillId="0" borderId="0" xfId="2" applyFont="1" applyAlignment="1">
      <alignment horizontal="center"/>
    </xf>
    <xf numFmtId="0" fontId="20" fillId="0" borderId="13" xfId="2" applyFont="1" applyBorder="1" applyAlignment="1">
      <alignment horizontal="left" vertical="top"/>
    </xf>
    <xf numFmtId="43" fontId="12" fillId="0" borderId="13" xfId="4" applyFont="1" applyFill="1" applyBorder="1" applyAlignment="1" applyProtection="1">
      <alignment horizontal="right" vertical="center"/>
    </xf>
    <xf numFmtId="2" fontId="12" fillId="0" borderId="13" xfId="5" applyNumberFormat="1" applyFont="1" applyFill="1" applyBorder="1" applyAlignment="1" applyProtection="1">
      <alignment vertical="center"/>
    </xf>
    <xf numFmtId="43" fontId="12" fillId="0" borderId="13" xfId="4" applyFont="1" applyFill="1" applyBorder="1" applyAlignment="1" applyProtection="1">
      <alignment vertical="center"/>
    </xf>
    <xf numFmtId="0" fontId="32" fillId="0" borderId="0" xfId="2" applyFont="1"/>
    <xf numFmtId="0" fontId="33" fillId="0" borderId="0" xfId="2" applyFont="1"/>
    <xf numFmtId="43" fontId="24" fillId="0" borderId="13" xfId="4" applyFont="1" applyFill="1" applyBorder="1" applyAlignment="1" applyProtection="1">
      <alignment horizontal="right" vertical="center"/>
    </xf>
    <xf numFmtId="166" fontId="24" fillId="0" borderId="13" xfId="3" applyNumberFormat="1" applyFont="1" applyFill="1" applyBorder="1" applyAlignment="1">
      <alignment vertical="center" wrapText="1"/>
    </xf>
    <xf numFmtId="166" fontId="24" fillId="0" borderId="13" xfId="5" applyNumberFormat="1" applyFont="1" applyFill="1" applyBorder="1" applyAlignment="1" applyProtection="1">
      <alignment vertical="center"/>
    </xf>
    <xf numFmtId="0" fontId="23" fillId="0" borderId="13" xfId="2" applyFont="1" applyBorder="1" applyAlignment="1">
      <alignment horizontal="center" vertical="center" wrapText="1"/>
    </xf>
    <xf numFmtId="166" fontId="29" fillId="0" borderId="0" xfId="2" applyNumberFormat="1" applyFont="1"/>
    <xf numFmtId="0" fontId="23" fillId="0" borderId="13" xfId="2" applyFont="1" applyBorder="1" applyAlignment="1">
      <alignment horizontal="left" vertical="center" wrapText="1"/>
    </xf>
    <xf numFmtId="43" fontId="23" fillId="0" borderId="13" xfId="4" applyFont="1" applyFill="1" applyBorder="1" applyAlignment="1" applyProtection="1">
      <alignment horizontal="right" vertical="center"/>
    </xf>
    <xf numFmtId="166" fontId="23" fillId="0" borderId="13" xfId="3" applyNumberFormat="1" applyFont="1" applyFill="1" applyBorder="1" applyAlignment="1">
      <alignment vertical="center" wrapText="1"/>
    </xf>
    <xf numFmtId="166" fontId="23" fillId="0" borderId="13" xfId="3" applyNumberFormat="1" applyFont="1" applyFill="1" applyBorder="1" applyAlignment="1">
      <alignment horizontal="center" vertical="center"/>
    </xf>
    <xf numFmtId="41" fontId="23" fillId="0" borderId="13" xfId="5" applyNumberFormat="1" applyFont="1" applyFill="1" applyBorder="1" applyAlignment="1" applyProtection="1">
      <alignment vertical="center"/>
    </xf>
    <xf numFmtId="2" fontId="23" fillId="0" borderId="13" xfId="5" applyNumberFormat="1" applyFont="1" applyFill="1" applyBorder="1" applyAlignment="1" applyProtection="1">
      <alignment vertical="center"/>
    </xf>
    <xf numFmtId="43" fontId="23" fillId="0" borderId="13" xfId="4" applyFont="1" applyFill="1" applyBorder="1" applyAlignment="1" applyProtection="1">
      <alignment vertical="center"/>
    </xf>
    <xf numFmtId="166" fontId="23" fillId="0" borderId="13" xfId="5" applyNumberFormat="1" applyFont="1" applyFill="1" applyBorder="1" applyAlignment="1" applyProtection="1">
      <alignment vertical="center"/>
    </xf>
    <xf numFmtId="166" fontId="34" fillId="0" borderId="0" xfId="2" applyNumberFormat="1" applyFont="1"/>
    <xf numFmtId="0" fontId="35" fillId="0" borderId="0" xfId="2" applyFont="1"/>
    <xf numFmtId="0" fontId="12" fillId="0" borderId="13" xfId="2" applyFont="1" applyBorder="1" applyAlignment="1">
      <alignment vertical="top"/>
    </xf>
    <xf numFmtId="165" fontId="12" fillId="0" borderId="13" xfId="2" applyNumberFormat="1" applyFont="1" applyBorder="1" applyAlignment="1">
      <alignment horizontal="center" vertical="center" wrapText="1"/>
    </xf>
    <xf numFmtId="165" fontId="15" fillId="0" borderId="13" xfId="2" applyNumberFormat="1" applyFont="1" applyBorder="1" applyAlignment="1">
      <alignment vertical="top" wrapText="1"/>
    </xf>
    <xf numFmtId="0" fontId="15" fillId="0" borderId="13" xfId="2" applyFont="1" applyBorder="1" applyAlignment="1">
      <alignment vertical="top" wrapText="1"/>
    </xf>
    <xf numFmtId="0" fontId="15" fillId="0" borderId="17" xfId="2" quotePrefix="1" applyFont="1" applyBorder="1" applyAlignment="1">
      <alignment horizontal="center" vertical="center"/>
    </xf>
    <xf numFmtId="0" fontId="15" fillId="0" borderId="17" xfId="2" applyFont="1" applyBorder="1" applyAlignment="1">
      <alignment horizontal="left" vertical="center"/>
    </xf>
    <xf numFmtId="0" fontId="15" fillId="0" borderId="17" xfId="2" applyFont="1" applyBorder="1" applyAlignment="1">
      <alignment horizontal="center" vertical="center" wrapText="1"/>
    </xf>
    <xf numFmtId="166" fontId="12" fillId="0" borderId="17" xfId="3" applyNumberFormat="1" applyFont="1" applyFill="1" applyBorder="1" applyAlignment="1">
      <alignment vertical="center"/>
    </xf>
    <xf numFmtId="0" fontId="12" fillId="0" borderId="17" xfId="2" applyFont="1" applyBorder="1" applyAlignment="1">
      <alignment horizontal="center" vertical="center" wrapText="1"/>
    </xf>
    <xf numFmtId="0" fontId="15" fillId="0" borderId="12" xfId="2" applyFont="1" applyBorder="1" applyAlignment="1">
      <alignment horizontal="center" vertical="center"/>
    </xf>
    <xf numFmtId="0" fontId="15" fillId="0" borderId="12" xfId="2" quotePrefix="1" applyFont="1" applyBorder="1" applyAlignment="1">
      <alignment horizontal="left" vertical="center"/>
    </xf>
    <xf numFmtId="0" fontId="15" fillId="0" borderId="12" xfId="2" applyFont="1" applyBorder="1" applyAlignment="1">
      <alignment horizontal="left" vertical="center"/>
    </xf>
    <xf numFmtId="0" fontId="15" fillId="0" borderId="12" xfId="2" applyFont="1" applyBorder="1" applyAlignment="1">
      <alignment horizontal="center" vertical="center" wrapText="1"/>
    </xf>
    <xf numFmtId="43" fontId="15" fillId="0" borderId="12" xfId="4" applyFont="1" applyFill="1" applyBorder="1" applyAlignment="1">
      <alignment horizontal="right" vertical="center"/>
    </xf>
    <xf numFmtId="166" fontId="12" fillId="0" borderId="12" xfId="3" applyNumberFormat="1" applyFont="1" applyFill="1" applyBorder="1" applyAlignment="1">
      <alignment vertical="center"/>
    </xf>
    <xf numFmtId="166" fontId="15" fillId="0" borderId="12" xfId="3" applyNumberFormat="1" applyFont="1" applyFill="1" applyBorder="1" applyAlignment="1">
      <alignment horizontal="center" vertical="center"/>
    </xf>
    <xf numFmtId="166" fontId="15" fillId="0" borderId="12" xfId="3" applyNumberFormat="1" applyFont="1" applyFill="1" applyBorder="1" applyAlignment="1" applyProtection="1">
      <alignment vertical="center"/>
    </xf>
    <xf numFmtId="41" fontId="15" fillId="0" borderId="12" xfId="5" applyNumberFormat="1" applyFont="1" applyFill="1" applyBorder="1" applyAlignment="1" applyProtection="1">
      <alignment vertical="center"/>
    </xf>
    <xf numFmtId="2" fontId="15" fillId="0" borderId="12" xfId="5" applyNumberFormat="1" applyFont="1" applyFill="1" applyBorder="1" applyAlignment="1" applyProtection="1">
      <alignment vertical="center"/>
    </xf>
    <xf numFmtId="43" fontId="15" fillId="0" borderId="12" xfId="4" applyFont="1" applyFill="1" applyBorder="1" applyAlignment="1" applyProtection="1">
      <alignment vertical="center"/>
    </xf>
    <xf numFmtId="0" fontId="12" fillId="0" borderId="12" xfId="2" applyFont="1" applyBorder="1" applyAlignment="1">
      <alignment horizontal="center" vertical="center" wrapText="1"/>
    </xf>
    <xf numFmtId="0" fontId="36" fillId="0" borderId="9" xfId="2" applyFont="1" applyBorder="1" applyAlignment="1">
      <alignment vertical="center"/>
    </xf>
    <xf numFmtId="165" fontId="12" fillId="0" borderId="13" xfId="2" applyNumberFormat="1" applyFont="1" applyBorder="1" applyAlignment="1">
      <alignment vertical="top" wrapText="1"/>
    </xf>
    <xf numFmtId="0" fontId="12" fillId="0" borderId="13" xfId="2" applyFont="1" applyBorder="1" applyAlignment="1">
      <alignment vertical="top" wrapText="1"/>
    </xf>
    <xf numFmtId="0" fontId="24" fillId="4" borderId="13" xfId="2" quotePrefix="1" applyFont="1" applyFill="1" applyBorder="1" applyAlignment="1">
      <alignment horizontal="left" vertical="center"/>
    </xf>
    <xf numFmtId="166" fontId="23" fillId="4" borderId="13" xfId="3" applyNumberFormat="1" applyFont="1" applyFill="1" applyBorder="1" applyAlignment="1">
      <alignment horizontal="center" vertical="center" wrapText="1"/>
    </xf>
    <xf numFmtId="165" fontId="29" fillId="4" borderId="0" xfId="2" applyNumberFormat="1" applyFont="1" applyFill="1"/>
    <xf numFmtId="0" fontId="12" fillId="0" borderId="13" xfId="2" applyFont="1" applyBorder="1" applyAlignment="1">
      <alignment vertical="center"/>
    </xf>
    <xf numFmtId="0" fontId="15" fillId="0" borderId="13" xfId="3" applyNumberFormat="1" applyFont="1" applyFill="1" applyBorder="1" applyAlignment="1">
      <alignment horizontal="center" vertical="center"/>
    </xf>
    <xf numFmtId="0" fontId="12" fillId="0" borderId="13" xfId="3" applyNumberFormat="1" applyFont="1" applyFill="1" applyBorder="1" applyAlignment="1">
      <alignment horizontal="center" vertical="center"/>
    </xf>
    <xf numFmtId="0" fontId="12" fillId="0" borderId="13" xfId="2" applyFont="1" applyBorder="1"/>
    <xf numFmtId="0" fontId="10" fillId="0" borderId="13" xfId="2" applyFont="1" applyBorder="1" applyAlignment="1">
      <alignment horizontal="center" vertical="center" wrapText="1"/>
    </xf>
    <xf numFmtId="0" fontId="10" fillId="0" borderId="22" xfId="2" quotePrefix="1" applyFont="1" applyBorder="1" applyAlignment="1">
      <alignment horizontal="center" vertical="center" wrapText="1"/>
    </xf>
    <xf numFmtId="0" fontId="10" fillId="0" borderId="13" xfId="2" quotePrefix="1" applyFont="1" applyBorder="1" applyAlignment="1">
      <alignment horizontal="center" vertical="center" wrapText="1"/>
    </xf>
    <xf numFmtId="166" fontId="15" fillId="0" borderId="13" xfId="3" applyNumberFormat="1" applyFont="1" applyFill="1" applyBorder="1" applyAlignment="1">
      <alignment horizontal="center" vertical="center" wrapText="1"/>
    </xf>
    <xf numFmtId="166" fontId="37" fillId="0" borderId="13" xfId="5" applyNumberFormat="1" applyFont="1" applyFill="1" applyBorder="1" applyAlignment="1" applyProtection="1">
      <alignment vertical="center"/>
    </xf>
    <xf numFmtId="0" fontId="15" fillId="4" borderId="13" xfId="2" applyFont="1" applyFill="1" applyBorder="1" applyAlignment="1">
      <alignment horizontal="center" vertical="center"/>
    </xf>
    <xf numFmtId="0" fontId="23" fillId="4" borderId="13" xfId="2" applyFont="1" applyFill="1" applyBorder="1" applyAlignment="1">
      <alignment horizontal="center" vertical="center" wrapText="1"/>
    </xf>
    <xf numFmtId="0" fontId="13" fillId="4" borderId="0" xfId="2" applyFont="1" applyFill="1"/>
    <xf numFmtId="0" fontId="3" fillId="4" borderId="0" xfId="2" applyFill="1"/>
    <xf numFmtId="0" fontId="31" fillId="0" borderId="14" xfId="2" applyFont="1" applyBorder="1" applyAlignment="1">
      <alignment horizontal="left" vertical="center" wrapText="1"/>
    </xf>
    <xf numFmtId="0" fontId="31" fillId="0" borderId="15" xfId="2" applyFont="1" applyBorder="1" applyAlignment="1">
      <alignment horizontal="left" vertical="center" wrapText="1"/>
    </xf>
    <xf numFmtId="0" fontId="31" fillId="0" borderId="16" xfId="2" applyFont="1" applyBorder="1" applyAlignment="1">
      <alignment horizontal="left" vertical="center" wrapText="1"/>
    </xf>
    <xf numFmtId="2" fontId="24" fillId="4" borderId="13" xfId="4" applyNumberFormat="1" applyFont="1" applyFill="1" applyBorder="1" applyAlignment="1" applyProtection="1">
      <alignment vertical="center"/>
    </xf>
    <xf numFmtId="43" fontId="12" fillId="0" borderId="13" xfId="4" applyFont="1" applyFill="1" applyBorder="1" applyAlignment="1">
      <alignment horizontal="right" vertical="center" wrapText="1"/>
    </xf>
    <xf numFmtId="43" fontId="15" fillId="0" borderId="13" xfId="4" applyFont="1" applyFill="1" applyBorder="1" applyAlignment="1">
      <alignment horizontal="center" vertical="center" wrapText="1"/>
    </xf>
    <xf numFmtId="166" fontId="13" fillId="0" borderId="0" xfId="2" applyNumberFormat="1" applyFont="1"/>
    <xf numFmtId="43" fontId="12" fillId="0" borderId="13" xfId="4" applyFont="1" applyFill="1" applyBorder="1" applyAlignment="1">
      <alignment vertical="center"/>
    </xf>
    <xf numFmtId="0" fontId="30" fillId="0" borderId="13" xfId="2" quotePrefix="1" applyFont="1" applyBorder="1" applyAlignment="1">
      <alignment horizontal="left" vertical="center"/>
    </xf>
    <xf numFmtId="0" fontId="30" fillId="0" borderId="13" xfId="2" quotePrefix="1" applyFont="1" applyBorder="1" applyAlignment="1">
      <alignment horizontal="center" vertical="center"/>
    </xf>
    <xf numFmtId="0" fontId="30" fillId="0" borderId="13" xfId="2" applyFont="1" applyBorder="1" applyAlignment="1">
      <alignment vertical="center" wrapText="1"/>
    </xf>
    <xf numFmtId="166" fontId="30" fillId="0" borderId="13" xfId="3" applyNumberFormat="1" applyFont="1" applyFill="1" applyBorder="1" applyAlignment="1" applyProtection="1">
      <alignment vertical="center"/>
    </xf>
    <xf numFmtId="166" fontId="30" fillId="0" borderId="13" xfId="5" applyNumberFormat="1" applyFont="1" applyFill="1" applyBorder="1" applyAlignment="1" applyProtection="1">
      <alignment vertical="center"/>
    </xf>
    <xf numFmtId="2" fontId="30" fillId="0" borderId="13" xfId="5" applyNumberFormat="1" applyFont="1" applyFill="1" applyBorder="1" applyAlignment="1" applyProtection="1">
      <alignment vertical="center"/>
    </xf>
    <xf numFmtId="43" fontId="30" fillId="0" borderId="13" xfId="4" applyFont="1" applyFill="1" applyBorder="1" applyAlignment="1" applyProtection="1">
      <alignment vertical="center"/>
    </xf>
    <xf numFmtId="166" fontId="30" fillId="0" borderId="13" xfId="7" applyFont="1" applyFill="1" applyBorder="1" applyAlignment="1">
      <alignment horizontal="center" vertical="center"/>
    </xf>
    <xf numFmtId="43" fontId="20" fillId="0" borderId="13" xfId="4" applyFont="1" applyFill="1" applyBorder="1" applyAlignment="1">
      <alignment horizontal="center" vertical="center" wrapText="1"/>
    </xf>
    <xf numFmtId="0" fontId="38" fillId="0" borderId="13" xfId="2" applyFont="1" applyBorder="1" applyAlignment="1">
      <alignment horizontal="center" vertical="center"/>
    </xf>
    <xf numFmtId="43" fontId="20" fillId="0" borderId="13" xfId="4" applyFont="1" applyFill="1" applyBorder="1" applyAlignment="1">
      <alignment vertical="center"/>
    </xf>
    <xf numFmtId="2" fontId="20" fillId="0" borderId="13" xfId="5" applyNumberFormat="1" applyFont="1" applyFill="1" applyBorder="1" applyAlignment="1" applyProtection="1">
      <alignment vertical="center"/>
    </xf>
    <xf numFmtId="43" fontId="20" fillId="0" borderId="13" xfId="4" applyFont="1" applyFill="1" applyBorder="1" applyAlignment="1" applyProtection="1">
      <alignment vertical="center"/>
    </xf>
    <xf numFmtId="166" fontId="20" fillId="0" borderId="13" xfId="7" applyFont="1" applyFill="1" applyBorder="1" applyAlignment="1">
      <alignment horizontal="center" vertical="center"/>
    </xf>
    <xf numFmtId="167" fontId="30" fillId="0" borderId="13" xfId="2" applyNumberFormat="1" applyFont="1" applyBorder="1" applyAlignment="1">
      <alignment horizontal="right" vertical="center"/>
    </xf>
    <xf numFmtId="41" fontId="30" fillId="0" borderId="13" xfId="5" applyNumberFormat="1" applyFont="1" applyFill="1" applyBorder="1" applyAlignment="1" applyProtection="1">
      <alignment vertical="center"/>
    </xf>
    <xf numFmtId="43" fontId="30" fillId="0" borderId="13" xfId="4" applyFont="1" applyFill="1" applyBorder="1" applyAlignment="1">
      <alignment horizontal="center" vertical="center"/>
    </xf>
    <xf numFmtId="0" fontId="30" fillId="0" borderId="13" xfId="2" applyFont="1" applyBorder="1" applyAlignment="1">
      <alignment horizontal="left" vertical="center"/>
    </xf>
    <xf numFmtId="0" fontId="30" fillId="4" borderId="13" xfId="2" applyFont="1" applyFill="1" applyBorder="1" applyAlignment="1">
      <alignment vertical="center"/>
    </xf>
    <xf numFmtId="0" fontId="30" fillId="4" borderId="13" xfId="2" quotePrefix="1" applyFont="1" applyFill="1" applyBorder="1" applyAlignment="1">
      <alignment horizontal="left" vertical="center"/>
    </xf>
    <xf numFmtId="0" fontId="30" fillId="4" borderId="13" xfId="2" quotePrefix="1" applyFont="1" applyFill="1" applyBorder="1" applyAlignment="1">
      <alignment horizontal="center" vertical="center"/>
    </xf>
    <xf numFmtId="0" fontId="30" fillId="4" borderId="13" xfId="2" applyFont="1" applyFill="1" applyBorder="1" applyAlignment="1">
      <alignment vertical="center" wrapText="1"/>
    </xf>
    <xf numFmtId="0" fontId="30" fillId="4" borderId="13" xfId="2" applyFont="1" applyFill="1" applyBorder="1" applyAlignment="1">
      <alignment horizontal="center" vertical="center"/>
    </xf>
    <xf numFmtId="43" fontId="30" fillId="4" borderId="13" xfId="4" applyFont="1" applyFill="1" applyBorder="1" applyAlignment="1">
      <alignment vertical="center"/>
    </xf>
    <xf numFmtId="167" fontId="30" fillId="4" borderId="13" xfId="2" applyNumberFormat="1" applyFont="1" applyFill="1" applyBorder="1" applyAlignment="1">
      <alignment horizontal="right" vertical="center"/>
    </xf>
    <xf numFmtId="166" fontId="30" fillId="4" borderId="13" xfId="3" applyNumberFormat="1" applyFont="1" applyFill="1" applyBorder="1" applyAlignment="1">
      <alignment horizontal="center" vertical="center"/>
    </xf>
    <xf numFmtId="166" fontId="30" fillId="4" borderId="13" xfId="3" applyNumberFormat="1" applyFont="1" applyFill="1" applyBorder="1" applyAlignment="1" applyProtection="1">
      <alignment vertical="center"/>
    </xf>
    <xf numFmtId="41" fontId="30" fillId="4" borderId="13" xfId="5" applyNumberFormat="1" applyFont="1" applyFill="1" applyBorder="1" applyAlignment="1" applyProtection="1">
      <alignment vertical="center"/>
    </xf>
    <xf numFmtId="166" fontId="15" fillId="4" borderId="13" xfId="3" applyNumberFormat="1" applyFont="1" applyFill="1" applyBorder="1" applyAlignment="1" applyProtection="1">
      <alignment vertical="center"/>
    </xf>
    <xf numFmtId="2" fontId="30" fillId="4" borderId="13" xfId="5" applyNumberFormat="1" applyFont="1" applyFill="1" applyBorder="1" applyAlignment="1" applyProtection="1">
      <alignment vertical="center"/>
    </xf>
    <xf numFmtId="43" fontId="15" fillId="4" borderId="13" xfId="4" applyFont="1" applyFill="1" applyBorder="1" applyAlignment="1" applyProtection="1">
      <alignment vertical="center"/>
    </xf>
    <xf numFmtId="43" fontId="30" fillId="4" borderId="13" xfId="4" applyFont="1" applyFill="1" applyBorder="1" applyAlignment="1">
      <alignment horizontal="center" vertical="center"/>
    </xf>
    <xf numFmtId="166" fontId="13" fillId="4" borderId="0" xfId="2" applyNumberFormat="1" applyFont="1" applyFill="1"/>
    <xf numFmtId="166" fontId="39" fillId="0" borderId="0" xfId="2" applyNumberFormat="1" applyFont="1"/>
    <xf numFmtId="0" fontId="39" fillId="0" borderId="0" xfId="2" applyFont="1"/>
    <xf numFmtId="166" fontId="15" fillId="0" borderId="13" xfId="5" applyNumberFormat="1" applyFont="1" applyFill="1" applyBorder="1" applyAlignment="1" applyProtection="1">
      <alignment vertical="center"/>
    </xf>
    <xf numFmtId="166" fontId="15" fillId="0" borderId="13" xfId="7" applyFont="1" applyFill="1" applyBorder="1" applyAlignment="1">
      <alignment horizontal="center" vertical="center"/>
    </xf>
    <xf numFmtId="166" fontId="3" fillId="0" borderId="0" xfId="2" applyNumberFormat="1"/>
    <xf numFmtId="0" fontId="15" fillId="4" borderId="13" xfId="2" applyFont="1" applyFill="1" applyBorder="1" applyAlignment="1">
      <alignment vertical="center"/>
    </xf>
    <xf numFmtId="0" fontId="15" fillId="4" borderId="13" xfId="2" quotePrefix="1" applyFont="1" applyFill="1" applyBorder="1" applyAlignment="1">
      <alignment horizontal="center" vertical="center"/>
    </xf>
    <xf numFmtId="0" fontId="15" fillId="4" borderId="13" xfId="2" applyFont="1" applyFill="1" applyBorder="1" applyAlignment="1">
      <alignment vertical="center" wrapText="1"/>
    </xf>
    <xf numFmtId="43" fontId="15" fillId="4" borderId="13" xfId="4" applyFont="1" applyFill="1" applyBorder="1" applyAlignment="1">
      <alignment vertical="center"/>
    </xf>
    <xf numFmtId="166" fontId="15" fillId="4" borderId="13" xfId="3" applyNumberFormat="1" applyFont="1" applyFill="1" applyBorder="1" applyAlignment="1">
      <alignment horizontal="center" vertical="center"/>
    </xf>
    <xf numFmtId="166" fontId="15" fillId="4" borderId="13" xfId="5" applyNumberFormat="1" applyFont="1" applyFill="1" applyBorder="1" applyAlignment="1" applyProtection="1">
      <alignment vertical="center"/>
    </xf>
    <xf numFmtId="2" fontId="15" fillId="4" borderId="13" xfId="5" applyNumberFormat="1" applyFont="1" applyFill="1" applyBorder="1" applyAlignment="1" applyProtection="1">
      <alignment vertical="center"/>
    </xf>
    <xf numFmtId="166" fontId="15" fillId="4" borderId="13" xfId="7" applyFont="1" applyFill="1" applyBorder="1" applyAlignment="1">
      <alignment horizontal="center" vertical="center"/>
    </xf>
    <xf numFmtId="43" fontId="15" fillId="4" borderId="13" xfId="4" applyFont="1" applyFill="1" applyBorder="1" applyAlignment="1">
      <alignment horizontal="center" vertical="center"/>
    </xf>
    <xf numFmtId="166" fontId="3" fillId="4" borderId="0" xfId="2" applyNumberFormat="1" applyFill="1"/>
    <xf numFmtId="0" fontId="12" fillId="0" borderId="22" xfId="2" applyFont="1" applyBorder="1" applyAlignment="1">
      <alignment horizontal="right" vertical="center"/>
    </xf>
    <xf numFmtId="0" fontId="15" fillId="0" borderId="22" xfId="2" applyFont="1" applyBorder="1" applyAlignment="1">
      <alignment horizontal="left" vertical="center"/>
    </xf>
    <xf numFmtId="0" fontId="15" fillId="0" borderId="22" xfId="2" applyFont="1" applyBorder="1"/>
    <xf numFmtId="166" fontId="15" fillId="0" borderId="22" xfId="3" applyNumberFormat="1" applyFont="1" applyFill="1" applyBorder="1"/>
    <xf numFmtId="43" fontId="12" fillId="0" borderId="13" xfId="4" applyFont="1" applyFill="1" applyBorder="1"/>
    <xf numFmtId="43" fontId="13" fillId="0" borderId="0" xfId="2" applyNumberFormat="1" applyFont="1"/>
    <xf numFmtId="0" fontId="12" fillId="0" borderId="13" xfId="2" applyFont="1" applyBorder="1" applyAlignment="1">
      <alignment horizontal="right" vertical="center"/>
    </xf>
    <xf numFmtId="0" fontId="23" fillId="4" borderId="13" xfId="2" applyFont="1" applyFill="1" applyBorder="1" applyAlignment="1">
      <alignment vertical="center"/>
    </xf>
    <xf numFmtId="0" fontId="36" fillId="4" borderId="9" xfId="2" applyFont="1" applyFill="1" applyBorder="1" applyAlignment="1">
      <alignment vertical="center"/>
    </xf>
    <xf numFmtId="43" fontId="24" fillId="4" borderId="13" xfId="4" applyFont="1" applyFill="1" applyBorder="1" applyAlignment="1">
      <alignment vertical="center"/>
    </xf>
    <xf numFmtId="166" fontId="23" fillId="4" borderId="13" xfId="3" applyNumberFormat="1" applyFont="1" applyFill="1" applyBorder="1" applyAlignment="1">
      <alignment horizontal="center" vertical="center"/>
    </xf>
    <xf numFmtId="0" fontId="15" fillId="0" borderId="13" xfId="2" applyFont="1" applyBorder="1" applyAlignment="1">
      <alignment horizontal="center"/>
    </xf>
    <xf numFmtId="0" fontId="15" fillId="0" borderId="13" xfId="2" applyFont="1" applyBorder="1" applyAlignment="1">
      <alignment horizontal="left" wrapText="1"/>
    </xf>
    <xf numFmtId="0" fontId="15" fillId="0" borderId="13" xfId="2" applyFont="1" applyBorder="1" applyAlignment="1">
      <alignment horizontal="center" wrapText="1"/>
    </xf>
    <xf numFmtId="43" fontId="12" fillId="0" borderId="13" xfId="3" applyNumberFormat="1" applyFont="1" applyFill="1" applyBorder="1" applyAlignment="1">
      <alignment horizontal="center" vertical="center"/>
    </xf>
    <xf numFmtId="0" fontId="15" fillId="0" borderId="14" xfId="2" applyFont="1" applyBorder="1" applyAlignment="1">
      <alignment horizontal="left" vertical="center"/>
    </xf>
    <xf numFmtId="0" fontId="15" fillId="0" borderId="16" xfId="2" applyFont="1" applyBorder="1" applyAlignment="1">
      <alignment horizontal="center" vertical="center"/>
    </xf>
    <xf numFmtId="166" fontId="12" fillId="0" borderId="13" xfId="3" applyNumberFormat="1" applyFont="1" applyFill="1" applyBorder="1"/>
    <xf numFmtId="167" fontId="15" fillId="0" borderId="13" xfId="2" applyNumberFormat="1" applyFont="1" applyBorder="1" applyAlignment="1">
      <alignment horizontal="center" vertical="center"/>
    </xf>
    <xf numFmtId="41" fontId="12" fillId="0" borderId="13" xfId="3" applyFont="1" applyFill="1" applyBorder="1" applyAlignment="1">
      <alignment horizontal="center" vertical="center"/>
    </xf>
    <xf numFmtId="167" fontId="12" fillId="0" borderId="13" xfId="2" applyNumberFormat="1" applyFont="1" applyBorder="1" applyAlignment="1">
      <alignment horizontal="center" vertical="center"/>
    </xf>
    <xf numFmtId="166" fontId="15" fillId="0" borderId="13" xfId="8" applyNumberFormat="1" applyFont="1" applyFill="1" applyBorder="1" applyAlignment="1">
      <alignment horizontal="center" vertical="center" wrapText="1"/>
    </xf>
    <xf numFmtId="41" fontId="15" fillId="0" borderId="13" xfId="8" applyFont="1" applyFill="1" applyBorder="1" applyAlignment="1">
      <alignment horizontal="center" vertical="center"/>
    </xf>
    <xf numFmtId="43" fontId="15" fillId="0" borderId="13" xfId="9" applyFont="1" applyFill="1" applyBorder="1" applyAlignment="1" applyProtection="1">
      <alignment horizontal="right" vertical="center"/>
    </xf>
    <xf numFmtId="0" fontId="15" fillId="0" borderId="16" xfId="2" applyFont="1" applyBorder="1"/>
    <xf numFmtId="0" fontId="6" fillId="0" borderId="13" xfId="2" applyFont="1" applyBorder="1"/>
    <xf numFmtId="166" fontId="6" fillId="0" borderId="13" xfId="3" applyNumberFormat="1" applyFont="1" applyFill="1" applyBorder="1"/>
    <xf numFmtId="0" fontId="15" fillId="0" borderId="12" xfId="2" applyFont="1" applyBorder="1" applyAlignment="1">
      <alignment horizontal="left" vertical="center" wrapText="1"/>
    </xf>
    <xf numFmtId="166" fontId="15" fillId="0" borderId="12" xfId="8" applyNumberFormat="1" applyFont="1" applyFill="1" applyBorder="1" applyAlignment="1">
      <alignment horizontal="center" vertical="center" wrapText="1"/>
    </xf>
    <xf numFmtId="41" fontId="15" fillId="0" borderId="12" xfId="8" applyFont="1" applyFill="1" applyBorder="1" applyAlignment="1">
      <alignment horizontal="center" vertical="center"/>
    </xf>
    <xf numFmtId="43" fontId="15" fillId="0" borderId="12" xfId="9" applyFont="1" applyFill="1" applyBorder="1" applyAlignment="1" applyProtection="1">
      <alignment horizontal="right" vertical="center"/>
    </xf>
    <xf numFmtId="0" fontId="6" fillId="0" borderId="12" xfId="2" applyFont="1" applyBorder="1"/>
    <xf numFmtId="166" fontId="6" fillId="0" borderId="12" xfId="3" applyNumberFormat="1" applyFont="1" applyFill="1" applyBorder="1"/>
    <xf numFmtId="43" fontId="15" fillId="0" borderId="12" xfId="4" applyFont="1" applyFill="1" applyBorder="1" applyAlignment="1" applyProtection="1">
      <alignment horizontal="right" vertical="center"/>
    </xf>
    <xf numFmtId="167" fontId="12" fillId="0" borderId="12" xfId="2" applyNumberFormat="1" applyFont="1" applyBorder="1" applyAlignment="1">
      <alignment horizontal="center" vertical="center"/>
    </xf>
    <xf numFmtId="166" fontId="6" fillId="0" borderId="13" xfId="3" applyNumberFormat="1" applyFont="1" applyFill="1" applyBorder="1" applyAlignment="1">
      <alignment horizontal="center" vertical="center"/>
    </xf>
    <xf numFmtId="41" fontId="6" fillId="0" borderId="13" xfId="3" applyFont="1" applyFill="1" applyBorder="1" applyAlignment="1">
      <alignment horizontal="center" vertical="center"/>
    </xf>
    <xf numFmtId="43" fontId="6" fillId="0" borderId="13" xfId="3" applyNumberFormat="1" applyFont="1" applyFill="1" applyBorder="1" applyAlignment="1">
      <alignment horizontal="center" vertical="center"/>
    </xf>
    <xf numFmtId="0" fontId="3" fillId="0" borderId="9" xfId="6" applyFont="1" applyBorder="1" applyAlignment="1">
      <alignment horizontal="center" vertical="center" readingOrder="1"/>
    </xf>
    <xf numFmtId="166" fontId="15" fillId="0" borderId="13" xfId="8" applyNumberFormat="1" applyFont="1" applyFill="1" applyBorder="1" applyAlignment="1">
      <alignment horizontal="center" vertical="center"/>
    </xf>
    <xf numFmtId="166" fontId="6" fillId="0" borderId="13" xfId="3" applyNumberFormat="1" applyFont="1" applyFill="1" applyBorder="1" applyAlignment="1">
      <alignment vertical="center"/>
    </xf>
    <xf numFmtId="0" fontId="12" fillId="0" borderId="10" xfId="2" applyFont="1" applyBorder="1" applyAlignment="1">
      <alignment horizontal="right" vertical="center"/>
    </xf>
    <xf numFmtId="0" fontId="15" fillId="0" borderId="10" xfId="2" applyFont="1" applyBorder="1" applyAlignment="1">
      <alignment horizontal="left" vertical="center"/>
    </xf>
    <xf numFmtId="0" fontId="15" fillId="0" borderId="10" xfId="2" applyFont="1" applyBorder="1" applyAlignment="1">
      <alignment horizontal="center" vertical="center"/>
    </xf>
    <xf numFmtId="166" fontId="15" fillId="0" borderId="10" xfId="3" applyNumberFormat="1" applyFont="1" applyFill="1" applyBorder="1" applyAlignment="1">
      <alignment horizontal="center" vertical="center"/>
    </xf>
    <xf numFmtId="0" fontId="6" fillId="0" borderId="8" xfId="2" applyFont="1" applyBorder="1"/>
    <xf numFmtId="166" fontId="6" fillId="0" borderId="8" xfId="3" applyNumberFormat="1" applyFont="1" applyFill="1" applyBorder="1"/>
    <xf numFmtId="1" fontId="12" fillId="0" borderId="9" xfId="4" applyNumberFormat="1" applyFont="1" applyFill="1" applyBorder="1" applyAlignment="1">
      <alignment horizontal="center" vertical="center"/>
    </xf>
    <xf numFmtId="43" fontId="12" fillId="0" borderId="9" xfId="4" applyFont="1" applyFill="1" applyBorder="1" applyAlignment="1">
      <alignment horizontal="right" vertical="center"/>
    </xf>
    <xf numFmtId="0" fontId="6" fillId="0" borderId="9" xfId="2" applyFont="1" applyBorder="1"/>
    <xf numFmtId="166" fontId="12" fillId="0" borderId="9" xfId="3" applyNumberFormat="1" applyFont="1" applyFill="1" applyBorder="1" applyAlignment="1">
      <alignment vertical="center"/>
    </xf>
    <xf numFmtId="166" fontId="12" fillId="0" borderId="9" xfId="3" applyNumberFormat="1" applyFont="1" applyFill="1" applyBorder="1"/>
    <xf numFmtId="166" fontId="14" fillId="0" borderId="9" xfId="3" applyNumberFormat="1" applyFont="1" applyFill="1" applyBorder="1" applyAlignment="1">
      <alignment horizontal="center" vertical="center"/>
    </xf>
    <xf numFmtId="0" fontId="8" fillId="0" borderId="0" xfId="2" applyFont="1" applyAlignment="1">
      <alignment wrapText="1"/>
    </xf>
    <xf numFmtId="166" fontId="40" fillId="0" borderId="0" xfId="3" applyNumberFormat="1" applyFont="1" applyFill="1"/>
    <xf numFmtId="166" fontId="11" fillId="0" borderId="0" xfId="3" applyNumberFormat="1" applyFont="1" applyFill="1"/>
    <xf numFmtId="166" fontId="8" fillId="0" borderId="0" xfId="3" applyNumberFormat="1" applyFont="1" applyFill="1"/>
    <xf numFmtId="166" fontId="10" fillId="0" borderId="0" xfId="3" applyNumberFormat="1" applyFont="1" applyFill="1" applyBorder="1" applyAlignment="1">
      <alignment vertical="center"/>
    </xf>
    <xf numFmtId="166" fontId="8" fillId="0" borderId="0" xfId="3" applyNumberFormat="1" applyFont="1" applyFill="1" applyBorder="1" applyAlignment="1">
      <alignment horizontal="center" vertical="top"/>
    </xf>
    <xf numFmtId="166" fontId="41" fillId="0" borderId="0" xfId="3" applyNumberFormat="1" applyFont="1" applyFill="1" applyBorder="1" applyAlignment="1">
      <alignment vertical="center"/>
    </xf>
    <xf numFmtId="0" fontId="7" fillId="0" borderId="0" xfId="3" applyNumberFormat="1" applyFont="1" applyFill="1" applyAlignment="1">
      <alignment vertical="center"/>
    </xf>
    <xf numFmtId="166" fontId="7" fillId="0" borderId="0" xfId="3" applyNumberFormat="1" applyFont="1" applyFill="1" applyBorder="1" applyAlignment="1">
      <alignment vertical="center"/>
    </xf>
    <xf numFmtId="164" fontId="10" fillId="0" borderId="0" xfId="10" applyFont="1" applyFill="1" applyAlignment="1">
      <alignment vertical="center" wrapText="1"/>
    </xf>
    <xf numFmtId="0" fontId="7" fillId="0" borderId="0" xfId="10" applyNumberFormat="1" applyFont="1" applyFill="1" applyAlignment="1">
      <alignment horizontal="left" vertical="center"/>
    </xf>
    <xf numFmtId="164" fontId="8" fillId="0" borderId="0" xfId="10" applyFont="1" applyFill="1" applyAlignment="1">
      <alignment horizontal="center" vertical="top"/>
    </xf>
    <xf numFmtId="43" fontId="8" fillId="0" borderId="0" xfId="2" applyNumberFormat="1" applyFont="1"/>
    <xf numFmtId="0" fontId="6" fillId="0" borderId="0" xfId="3" applyNumberFormat="1" applyFont="1" applyFill="1"/>
    <xf numFmtId="164" fontId="42" fillId="0" borderId="0" xfId="10" applyFont="1" applyFill="1" applyAlignment="1">
      <alignment horizontal="center" vertical="center"/>
    </xf>
    <xf numFmtId="0" fontId="42" fillId="0" borderId="0" xfId="10" applyNumberFormat="1" applyFont="1" applyFill="1" applyAlignment="1">
      <alignment horizontal="left" vertical="center"/>
    </xf>
    <xf numFmtId="164" fontId="10" fillId="0" borderId="0" xfId="10" applyFont="1" applyFill="1" applyAlignment="1">
      <alignment vertical="center"/>
    </xf>
    <xf numFmtId="0" fontId="10" fillId="0" borderId="0" xfId="2" applyFont="1" applyAlignment="1">
      <alignment vertical="center"/>
    </xf>
    <xf numFmtId="0" fontId="8" fillId="0" borderId="0" xfId="2" applyFont="1" applyAlignment="1">
      <alignment horizontal="center" vertical="center"/>
    </xf>
    <xf numFmtId="0" fontId="12" fillId="0" borderId="0" xfId="2" applyFont="1" applyAlignment="1">
      <alignment vertical="center"/>
    </xf>
    <xf numFmtId="0" fontId="42" fillId="0" borderId="0" xfId="3" applyNumberFormat="1" applyFont="1" applyFill="1" applyAlignment="1">
      <alignment vertical="center"/>
    </xf>
    <xf numFmtId="0" fontId="42" fillId="0" borderId="0" xfId="2" applyFont="1" applyAlignment="1">
      <alignment vertical="center"/>
    </xf>
    <xf numFmtId="0" fontId="8" fillId="0" borderId="0" xfId="2" applyFont="1" applyAlignment="1">
      <alignment horizontal="center" vertical="top" wrapText="1"/>
    </xf>
    <xf numFmtId="0" fontId="8" fillId="0" borderId="0" xfId="2" applyFont="1" applyAlignment="1">
      <alignment horizontal="left" vertical="top"/>
    </xf>
    <xf numFmtId="0" fontId="42" fillId="0" borderId="0" xfId="2" applyFont="1" applyAlignment="1">
      <alignment horizontal="left" vertical="center"/>
    </xf>
    <xf numFmtId="0" fontId="43" fillId="0" borderId="0" xfId="2" applyFont="1" applyAlignment="1">
      <alignment horizontal="left"/>
    </xf>
    <xf numFmtId="0" fontId="44" fillId="0" borderId="0" xfId="10" applyNumberFormat="1" applyFont="1" applyFill="1" applyAlignment="1">
      <alignment horizontal="left" vertical="center"/>
    </xf>
    <xf numFmtId="164" fontId="8" fillId="0" borderId="0" xfId="10" applyFont="1" applyFill="1" applyAlignment="1">
      <alignment vertical="top"/>
    </xf>
    <xf numFmtId="164" fontId="8" fillId="0" borderId="0" xfId="10" applyFont="1" applyFill="1" applyAlignment="1">
      <alignment vertical="top" wrapText="1"/>
    </xf>
    <xf numFmtId="0" fontId="45" fillId="0" borderId="0" xfId="2" applyFont="1" applyAlignment="1">
      <alignment horizontal="left" vertical="center"/>
    </xf>
    <xf numFmtId="0" fontId="44" fillId="0" borderId="0" xfId="3" applyNumberFormat="1" applyFont="1" applyFill="1"/>
    <xf numFmtId="164" fontId="46" fillId="0" borderId="0" xfId="10" applyFont="1" applyFill="1" applyAlignment="1">
      <alignment vertical="center" wrapText="1"/>
    </xf>
    <xf numFmtId="0" fontId="47" fillId="0" borderId="0" xfId="10" applyNumberFormat="1" applyFont="1" applyFill="1" applyAlignment="1">
      <alignment horizontal="left" vertical="center"/>
    </xf>
    <xf numFmtId="164" fontId="48" fillId="0" borderId="0" xfId="10" applyFont="1" applyFill="1" applyAlignment="1">
      <alignment horizontal="center" vertical="top"/>
    </xf>
    <xf numFmtId="0" fontId="49" fillId="0" borderId="0" xfId="2" applyFont="1"/>
    <xf numFmtId="0" fontId="49" fillId="0" borderId="0" xfId="2" applyFont="1" applyAlignment="1">
      <alignment horizontal="center"/>
    </xf>
    <xf numFmtId="0" fontId="50" fillId="0" borderId="0" xfId="2" applyFont="1" applyAlignment="1">
      <alignment vertical="center"/>
    </xf>
    <xf numFmtId="0" fontId="51" fillId="0" borderId="0" xfId="2" applyFont="1" applyAlignment="1">
      <alignment horizontal="center"/>
    </xf>
    <xf numFmtId="0" fontId="52" fillId="0" borderId="0" xfId="2" applyFont="1" applyAlignment="1">
      <alignment vertical="center"/>
    </xf>
    <xf numFmtId="0" fontId="53" fillId="0" borderId="0" xfId="2" applyFont="1"/>
    <xf numFmtId="166" fontId="53" fillId="0" borderId="0" xfId="3" applyNumberFormat="1" applyFont="1" applyFill="1"/>
    <xf numFmtId="0" fontId="7" fillId="0" borderId="0" xfId="3" applyNumberFormat="1" applyFont="1" applyFill="1"/>
    <xf numFmtId="0" fontId="49" fillId="0" borderId="0" xfId="2" applyFont="1" applyAlignment="1">
      <alignment horizontal="left"/>
    </xf>
    <xf numFmtId="164" fontId="54" fillId="0" borderId="0" xfId="10" applyFont="1" applyFill="1" applyAlignment="1">
      <alignment vertical="center" wrapText="1" readingOrder="1"/>
    </xf>
    <xf numFmtId="164" fontId="49" fillId="0" borderId="0" xfId="10" applyFont="1" applyFill="1" applyAlignment="1">
      <alignment horizontal="center" vertical="top"/>
    </xf>
    <xf numFmtId="0" fontId="55" fillId="0" borderId="0" xfId="2" applyFont="1" applyAlignment="1">
      <alignment vertical="center"/>
    </xf>
    <xf numFmtId="0" fontId="56" fillId="0" borderId="0" xfId="2" applyFont="1" applyAlignment="1">
      <alignment horizontal="center"/>
    </xf>
    <xf numFmtId="0" fontId="30" fillId="0" borderId="0" xfId="2" applyFont="1" applyAlignment="1">
      <alignment vertical="center"/>
    </xf>
    <xf numFmtId="0" fontId="57" fillId="0" borderId="0" xfId="2" applyFont="1" applyAlignment="1">
      <alignment vertical="center"/>
    </xf>
    <xf numFmtId="0" fontId="3" fillId="6" borderId="0" xfId="2" applyFill="1"/>
    <xf numFmtId="0" fontId="15" fillId="6" borderId="13" xfId="2" applyFont="1" applyFill="1" applyBorder="1" applyAlignment="1">
      <alignment horizontal="center" vertical="center"/>
    </xf>
    <xf numFmtId="0" fontId="15" fillId="6" borderId="13" xfId="2" applyFont="1" applyFill="1" applyBorder="1" applyAlignment="1">
      <alignment horizontal="left" vertical="center"/>
    </xf>
    <xf numFmtId="0" fontId="15" fillId="6" borderId="13" xfId="2" applyFont="1" applyFill="1" applyBorder="1" applyAlignment="1">
      <alignment horizontal="center" vertical="center" wrapText="1"/>
    </xf>
    <xf numFmtId="43" fontId="15" fillId="6" borderId="13" xfId="9" applyFont="1" applyFill="1" applyBorder="1" applyAlignment="1" applyProtection="1">
      <alignment horizontal="right" vertical="center"/>
    </xf>
    <xf numFmtId="0" fontId="15" fillId="6" borderId="13" xfId="2" applyFont="1" applyFill="1" applyBorder="1" applyAlignment="1">
      <alignment horizontal="left" vertical="center" wrapText="1"/>
    </xf>
    <xf numFmtId="0" fontId="15" fillId="6" borderId="16" xfId="2" applyFont="1" applyFill="1" applyBorder="1"/>
    <xf numFmtId="166" fontId="15" fillId="6" borderId="13" xfId="3" applyNumberFormat="1" applyFont="1" applyFill="1" applyBorder="1"/>
    <xf numFmtId="0" fontId="15" fillId="6" borderId="13" xfId="2" applyFont="1" applyFill="1" applyBorder="1"/>
    <xf numFmtId="43" fontId="15" fillId="6" borderId="13" xfId="4" applyFont="1" applyFill="1" applyBorder="1" applyAlignment="1" applyProtection="1">
      <alignment horizontal="right" vertical="center"/>
    </xf>
    <xf numFmtId="167" fontId="12" fillId="6" borderId="13" xfId="2" applyNumberFormat="1" applyFont="1" applyFill="1" applyBorder="1" applyAlignment="1">
      <alignment horizontal="center" vertical="center"/>
    </xf>
    <xf numFmtId="165" fontId="3" fillId="6" borderId="0" xfId="2" applyNumberFormat="1" applyFill="1"/>
    <xf numFmtId="0" fontId="6" fillId="6" borderId="13" xfId="2" applyFont="1" applyFill="1" applyBorder="1"/>
    <xf numFmtId="166" fontId="6" fillId="6" borderId="13" xfId="3" applyNumberFormat="1" applyFont="1" applyFill="1" applyBorder="1"/>
    <xf numFmtId="166" fontId="6" fillId="6" borderId="13" xfId="3" applyNumberFormat="1" applyFont="1" applyFill="1" applyBorder="1" applyAlignment="1">
      <alignment horizontal="center" vertical="center"/>
    </xf>
    <xf numFmtId="41" fontId="6" fillId="6" borderId="13" xfId="3" applyFont="1" applyFill="1" applyBorder="1" applyAlignment="1">
      <alignment horizontal="center" vertical="center"/>
    </xf>
    <xf numFmtId="43" fontId="6" fillId="6" borderId="13" xfId="3" applyNumberFormat="1" applyFont="1" applyFill="1" applyBorder="1" applyAlignment="1">
      <alignment horizontal="center" vertical="center"/>
    </xf>
    <xf numFmtId="0" fontId="3" fillId="2" borderId="0" xfId="2" applyFill="1"/>
    <xf numFmtId="0" fontId="15" fillId="2" borderId="13" xfId="2" applyFont="1" applyFill="1" applyBorder="1" applyAlignment="1">
      <alignment vertical="center"/>
    </xf>
    <xf numFmtId="0" fontId="12" fillId="2" borderId="13" xfId="2" quotePrefix="1" applyFont="1" applyFill="1" applyBorder="1" applyAlignment="1">
      <alignment horizontal="left" vertical="center"/>
    </xf>
    <xf numFmtId="0" fontId="20" fillId="2" borderId="13" xfId="2" applyFont="1" applyFill="1" applyBorder="1" applyAlignment="1">
      <alignment vertical="center"/>
    </xf>
    <xf numFmtId="0" fontId="38" fillId="2" borderId="13" xfId="2" applyFont="1" applyFill="1" applyBorder="1" applyAlignment="1">
      <alignment horizontal="center" vertical="center"/>
    </xf>
    <xf numFmtId="43" fontId="20" fillId="2" borderId="13" xfId="4" applyFont="1" applyFill="1" applyBorder="1" applyAlignment="1">
      <alignment vertical="center"/>
    </xf>
    <xf numFmtId="0" fontId="15" fillId="0" borderId="18" xfId="2" quotePrefix="1" applyFont="1" applyBorder="1" applyAlignment="1">
      <alignment horizontal="left" vertical="center"/>
    </xf>
    <xf numFmtId="0" fontId="36" fillId="0" borderId="13" xfId="2" applyFont="1" applyBorder="1" applyAlignment="1">
      <alignment vertical="center"/>
    </xf>
    <xf numFmtId="0" fontId="15" fillId="0" borderId="18" xfId="2" applyFont="1" applyBorder="1" applyAlignment="1">
      <alignment horizontal="left" vertical="center" wrapText="1"/>
    </xf>
    <xf numFmtId="0" fontId="20" fillId="2" borderId="18" xfId="2" applyFont="1" applyFill="1" applyBorder="1" applyAlignment="1">
      <alignment vertical="center"/>
    </xf>
    <xf numFmtId="166" fontId="12" fillId="0" borderId="9" xfId="1" applyNumberFormat="1" applyFont="1" applyFill="1" applyBorder="1" applyAlignment="1">
      <alignment horizontal="center" vertical="center"/>
    </xf>
    <xf numFmtId="41" fontId="12" fillId="0" borderId="9" xfId="1" applyFont="1" applyFill="1" applyBorder="1" applyAlignment="1">
      <alignment horizontal="center" vertical="center"/>
    </xf>
    <xf numFmtId="166" fontId="24" fillId="4" borderId="13" xfId="3" applyNumberFormat="1" applyFont="1" applyFill="1" applyBorder="1" applyAlignment="1" applyProtection="1">
      <alignment horizontal="center" vertical="center"/>
    </xf>
    <xf numFmtId="166" fontId="24" fillId="4" borderId="13" xfId="3" applyNumberFormat="1" applyFont="1" applyFill="1" applyBorder="1" applyAlignment="1" applyProtection="1">
      <alignment horizontal="right" vertical="center"/>
    </xf>
    <xf numFmtId="41" fontId="24" fillId="4" borderId="13" xfId="3" applyFont="1" applyFill="1" applyBorder="1" applyAlignment="1" applyProtection="1">
      <alignment vertical="center"/>
    </xf>
    <xf numFmtId="0" fontId="23" fillId="5" borderId="13" xfId="2" applyFont="1" applyFill="1" applyBorder="1" applyAlignment="1">
      <alignment vertical="center"/>
    </xf>
    <xf numFmtId="0" fontId="36" fillId="5" borderId="9" xfId="2" applyFont="1" applyFill="1" applyBorder="1" applyAlignment="1">
      <alignment vertical="center"/>
    </xf>
    <xf numFmtId="0" fontId="24" fillId="5" borderId="13" xfId="2" quotePrefix="1" applyFont="1" applyFill="1" applyBorder="1" applyAlignment="1">
      <alignment horizontal="center" vertical="center"/>
    </xf>
    <xf numFmtId="0" fontId="24" fillId="5" borderId="13" xfId="2" applyFont="1" applyFill="1" applyBorder="1" applyAlignment="1">
      <alignment horizontal="left" vertical="center" wrapText="1"/>
    </xf>
    <xf numFmtId="0" fontId="22" fillId="5" borderId="9" xfId="6" applyFont="1" applyFill="1" applyBorder="1" applyAlignment="1">
      <alignment horizontal="center" vertical="center" readingOrder="1"/>
    </xf>
    <xf numFmtId="0" fontId="24" fillId="5" borderId="13" xfId="2" applyFont="1" applyFill="1" applyBorder="1" applyAlignment="1">
      <alignment horizontal="center" vertical="center"/>
    </xf>
    <xf numFmtId="43" fontId="24" fillId="5" borderId="13" xfId="4" applyFont="1" applyFill="1" applyBorder="1" applyAlignment="1">
      <alignment vertical="center"/>
    </xf>
    <xf numFmtId="166" fontId="24" fillId="5" borderId="13" xfId="3" applyNumberFormat="1" applyFont="1" applyFill="1" applyBorder="1" applyAlignment="1">
      <alignment vertical="center"/>
    </xf>
    <xf numFmtId="41" fontId="24" fillId="5" borderId="13" xfId="5" applyNumberFormat="1" applyFont="1" applyFill="1" applyBorder="1" applyAlignment="1" applyProtection="1">
      <alignment vertical="center"/>
    </xf>
    <xf numFmtId="166" fontId="24" fillId="5" borderId="13" xfId="3" applyNumberFormat="1" applyFont="1" applyFill="1" applyBorder="1" applyAlignment="1" applyProtection="1">
      <alignment vertical="center"/>
    </xf>
    <xf numFmtId="2" fontId="24" fillId="5" borderId="13" xfId="5" applyNumberFormat="1" applyFont="1" applyFill="1" applyBorder="1" applyAlignment="1" applyProtection="1">
      <alignment vertical="center"/>
    </xf>
    <xf numFmtId="43" fontId="24" fillId="5" borderId="13" xfId="4" applyFont="1" applyFill="1" applyBorder="1" applyAlignment="1" applyProtection="1">
      <alignment vertical="center"/>
    </xf>
    <xf numFmtId="166" fontId="23" fillId="5" borderId="13" xfId="3" applyNumberFormat="1" applyFont="1" applyFill="1" applyBorder="1" applyAlignment="1">
      <alignment horizontal="center" vertical="center"/>
    </xf>
    <xf numFmtId="43" fontId="24" fillId="5" borderId="13" xfId="4" applyFont="1" applyFill="1" applyBorder="1" applyAlignment="1">
      <alignment horizontal="center" vertical="center"/>
    </xf>
    <xf numFmtId="166" fontId="23" fillId="5" borderId="13" xfId="3" applyNumberFormat="1" applyFont="1" applyFill="1" applyBorder="1" applyAlignment="1">
      <alignment horizontal="center" vertical="center" wrapText="1"/>
    </xf>
    <xf numFmtId="0" fontId="27" fillId="5" borderId="0" xfId="2" applyFont="1" applyFill="1"/>
    <xf numFmtId="165" fontId="12" fillId="0" borderId="13" xfId="20" applyFont="1" applyBorder="1" applyAlignment="1">
      <alignment horizontal="center" vertical="center"/>
    </xf>
    <xf numFmtId="165" fontId="12" fillId="0" borderId="9" xfId="20" applyFont="1" applyFill="1" applyBorder="1" applyAlignment="1">
      <alignment horizontal="center" vertical="center"/>
    </xf>
    <xf numFmtId="166" fontId="15" fillId="0" borderId="13" xfId="2" applyNumberFormat="1" applyFont="1" applyBorder="1" applyAlignment="1">
      <alignment horizontal="center" vertical="center" wrapText="1"/>
    </xf>
    <xf numFmtId="43" fontId="15" fillId="0" borderId="13" xfId="2" applyNumberFormat="1" applyFont="1" applyBorder="1" applyAlignment="1">
      <alignment horizontal="center" vertical="center" wrapText="1"/>
    </xf>
    <xf numFmtId="43" fontId="12" fillId="0" borderId="13" xfId="2" applyNumberFormat="1" applyFont="1" applyBorder="1" applyAlignment="1">
      <alignment horizontal="left" vertical="center" wrapText="1"/>
    </xf>
    <xf numFmtId="41" fontId="6" fillId="0" borderId="0" xfId="1" applyFont="1" applyAlignment="1">
      <alignment wrapText="1"/>
    </xf>
    <xf numFmtId="164" fontId="59" fillId="0" borderId="0" xfId="10" applyFont="1" applyFill="1" applyAlignment="1">
      <alignment vertical="center" wrapText="1"/>
    </xf>
    <xf numFmtId="165" fontId="27" fillId="0" borderId="0" xfId="2" applyNumberFormat="1" applyFont="1"/>
    <xf numFmtId="0" fontId="12" fillId="0" borderId="9" xfId="20" applyNumberFormat="1" applyFont="1" applyFill="1" applyBorder="1" applyAlignment="1">
      <alignment horizontal="center" vertical="center"/>
    </xf>
    <xf numFmtId="166" fontId="27" fillId="4" borderId="0" xfId="2" applyNumberFormat="1" applyFont="1" applyFill="1"/>
    <xf numFmtId="166" fontId="27" fillId="0" borderId="0" xfId="2" applyNumberFormat="1" applyFont="1"/>
    <xf numFmtId="168" fontId="20" fillId="2" borderId="13" xfId="4" applyNumberFormat="1" applyFont="1" applyFill="1" applyBorder="1" applyAlignment="1">
      <alignment vertical="center"/>
    </xf>
    <xf numFmtId="0" fontId="1" fillId="0" borderId="0" xfId="21"/>
    <xf numFmtId="0" fontId="5" fillId="0" borderId="0" xfId="21" applyFont="1" applyAlignment="1">
      <alignment horizontal="center"/>
    </xf>
    <xf numFmtId="0" fontId="5" fillId="0" borderId="0" xfId="21" applyFont="1" applyAlignment="1">
      <alignment horizontal="left"/>
    </xf>
    <xf numFmtId="0" fontId="6" fillId="0" borderId="0" xfId="21" applyFont="1"/>
    <xf numFmtId="166" fontId="6" fillId="0" borderId="0" xfId="22" applyNumberFormat="1" applyFont="1" applyFill="1"/>
    <xf numFmtId="0" fontId="7" fillId="0" borderId="0" xfId="21" applyFont="1" applyAlignment="1">
      <alignment vertical="center"/>
    </xf>
    <xf numFmtId="0" fontId="8" fillId="0" borderId="0" xfId="21" applyFont="1"/>
    <xf numFmtId="0" fontId="8" fillId="0" borderId="0" xfId="21" applyFont="1" applyAlignment="1">
      <alignment horizontal="center"/>
    </xf>
    <xf numFmtId="0" fontId="9" fillId="0" borderId="0" xfId="21" applyFont="1"/>
    <xf numFmtId="0" fontId="7" fillId="0" borderId="0" xfId="21" applyFont="1" applyAlignment="1">
      <alignment horizontal="left" vertical="center"/>
    </xf>
    <xf numFmtId="0" fontId="10" fillId="0" borderId="0" xfId="21" applyFont="1" applyAlignment="1">
      <alignment wrapText="1"/>
    </xf>
    <xf numFmtId="0" fontId="10" fillId="0" borderId="0" xfId="21" applyFont="1" applyAlignment="1">
      <alignment horizontal="left"/>
    </xf>
    <xf numFmtId="0" fontId="10" fillId="0" borderId="0" xfId="21" applyFont="1"/>
    <xf numFmtId="0" fontId="10" fillId="0" borderId="0" xfId="21" applyFont="1" applyAlignment="1">
      <alignment horizontal="center"/>
    </xf>
    <xf numFmtId="0" fontId="8" fillId="0" borderId="0" xfId="21" applyFont="1" applyAlignment="1">
      <alignment horizontal="left"/>
    </xf>
    <xf numFmtId="0" fontId="6" fillId="0" borderId="0" xfId="21" applyFont="1" applyAlignment="1">
      <alignment horizontal="left"/>
    </xf>
    <xf numFmtId="166" fontId="6" fillId="0" borderId="0" xfId="22" applyNumberFormat="1" applyFont="1" applyFill="1" applyAlignment="1">
      <alignment horizontal="left"/>
    </xf>
    <xf numFmtId="0" fontId="4" fillId="0" borderId="0" xfId="21" applyFont="1" applyAlignment="1">
      <alignment vertical="center"/>
    </xf>
    <xf numFmtId="0" fontId="11" fillId="0" borderId="0" xfId="21" applyFont="1"/>
    <xf numFmtId="166" fontId="11" fillId="0" borderId="0" xfId="22" applyNumberFormat="1" applyFont="1" applyFill="1" applyAlignment="1">
      <alignment horizontal="right" vertical="center"/>
    </xf>
    <xf numFmtId="166" fontId="11" fillId="0" borderId="0" xfId="22" applyNumberFormat="1" applyFont="1" applyFill="1" applyAlignment="1">
      <alignment horizontal="left"/>
    </xf>
    <xf numFmtId="43" fontId="0" fillId="0" borderId="0" xfId="23" applyFont="1" applyFill="1"/>
    <xf numFmtId="0" fontId="4" fillId="0" borderId="0" xfId="21" applyFont="1" applyAlignment="1">
      <alignment horizontal="center" vertical="center"/>
    </xf>
    <xf numFmtId="0" fontId="1" fillId="0" borderId="0" xfId="21" applyAlignment="1">
      <alignment horizontal="left"/>
    </xf>
    <xf numFmtId="0" fontId="12" fillId="0" borderId="2" xfId="21" applyFont="1" applyBorder="1" applyAlignment="1">
      <alignment horizontal="center" vertical="center"/>
    </xf>
    <xf numFmtId="43" fontId="1" fillId="0" borderId="0" xfId="21" applyNumberFormat="1"/>
    <xf numFmtId="0" fontId="12" fillId="0" borderId="9" xfId="21" applyFont="1" applyBorder="1" applyAlignment="1">
      <alignment horizontal="center" vertical="center" wrapText="1"/>
    </xf>
    <xf numFmtId="166" fontId="12" fillId="0" borderId="9" xfId="22" applyNumberFormat="1" applyFont="1" applyFill="1" applyBorder="1" applyAlignment="1">
      <alignment horizontal="center" vertical="center" wrapText="1"/>
    </xf>
    <xf numFmtId="0" fontId="12" fillId="0" borderId="9" xfId="22" applyNumberFormat="1" applyFont="1" applyFill="1" applyBorder="1" applyAlignment="1">
      <alignment horizontal="center" vertical="center"/>
    </xf>
    <xf numFmtId="0" fontId="12" fillId="0" borderId="9" xfId="22" applyNumberFormat="1" applyFont="1" applyFill="1" applyBorder="1" applyAlignment="1">
      <alignment horizontal="center" vertical="center" wrapText="1"/>
    </xf>
    <xf numFmtId="0" fontId="12" fillId="0" borderId="11" xfId="22" applyNumberFormat="1" applyFont="1" applyFill="1" applyBorder="1" applyAlignment="1">
      <alignment horizontal="center" vertical="center"/>
    </xf>
    <xf numFmtId="0" fontId="12" fillId="0" borderId="9" xfId="22" applyNumberFormat="1" applyFont="1" applyFill="1" applyBorder="1" applyAlignment="1">
      <alignment horizontal="center" vertical="top"/>
    </xf>
    <xf numFmtId="0" fontId="14" fillId="0" borderId="12" xfId="21" applyFont="1" applyBorder="1" applyAlignment="1">
      <alignment horizontal="center" vertical="top"/>
    </xf>
    <xf numFmtId="0" fontId="14" fillId="0" borderId="12" xfId="21" applyFont="1" applyBorder="1" applyAlignment="1">
      <alignment horizontal="left" vertical="top"/>
    </xf>
    <xf numFmtId="0" fontId="14" fillId="0" borderId="12" xfId="21" applyFont="1" applyBorder="1" applyAlignment="1">
      <alignment horizontal="center" vertical="top" wrapText="1"/>
    </xf>
    <xf numFmtId="0" fontId="12" fillId="0" borderId="12" xfId="21" applyFont="1" applyBorder="1" applyAlignment="1">
      <alignment horizontal="center" vertical="top"/>
    </xf>
    <xf numFmtId="166" fontId="12" fillId="0" borderId="12" xfId="22" applyNumberFormat="1" applyFont="1" applyFill="1" applyBorder="1" applyAlignment="1">
      <alignment horizontal="center" vertical="top"/>
    </xf>
    <xf numFmtId="0" fontId="12" fillId="0" borderId="13" xfId="21" applyFont="1" applyBorder="1" applyAlignment="1">
      <alignment horizontal="center" vertical="center"/>
    </xf>
    <xf numFmtId="0" fontId="12" fillId="0" borderId="13" xfId="21" applyFont="1" applyBorder="1" applyAlignment="1">
      <alignment horizontal="left" vertical="center"/>
    </xf>
    <xf numFmtId="0" fontId="15" fillId="0" borderId="13" xfId="21" applyFont="1" applyBorder="1" applyAlignment="1">
      <alignment horizontal="center" vertical="center"/>
    </xf>
    <xf numFmtId="0" fontId="15" fillId="0" borderId="13" xfId="21" applyFont="1" applyBorder="1" applyAlignment="1">
      <alignment horizontal="center" vertical="center" wrapText="1"/>
    </xf>
    <xf numFmtId="166" fontId="15" fillId="0" borderId="13" xfId="21" applyNumberFormat="1" applyFont="1" applyBorder="1" applyAlignment="1">
      <alignment horizontal="center" vertical="center" wrapText="1"/>
    </xf>
    <xf numFmtId="166" fontId="17" fillId="0" borderId="13" xfId="22" applyNumberFormat="1" applyFont="1" applyFill="1" applyBorder="1" applyAlignment="1" applyProtection="1">
      <alignment vertical="center"/>
    </xf>
    <xf numFmtId="43" fontId="15" fillId="0" borderId="13" xfId="21" applyNumberFormat="1" applyFont="1" applyBorder="1" applyAlignment="1">
      <alignment horizontal="center" vertical="center" wrapText="1"/>
    </xf>
    <xf numFmtId="0" fontId="12" fillId="0" borderId="13" xfId="21" quotePrefix="1" applyFont="1" applyBorder="1" applyAlignment="1">
      <alignment horizontal="center" vertical="center"/>
    </xf>
    <xf numFmtId="0" fontId="12" fillId="0" borderId="13" xfId="21" applyFont="1" applyBorder="1" applyAlignment="1">
      <alignment horizontal="left" vertical="center" wrapText="1"/>
    </xf>
    <xf numFmtId="43" fontId="12" fillId="0" borderId="13" xfId="21" applyNumberFormat="1" applyFont="1" applyBorder="1" applyAlignment="1">
      <alignment horizontal="left" vertical="center" wrapText="1"/>
    </xf>
    <xf numFmtId="1" fontId="12" fillId="0" borderId="13" xfId="21" applyNumberFormat="1" applyFont="1" applyBorder="1" applyAlignment="1">
      <alignment horizontal="center" vertical="center"/>
    </xf>
    <xf numFmtId="166" fontId="12" fillId="0" borderId="13" xfId="22" applyNumberFormat="1" applyFont="1" applyFill="1" applyBorder="1" applyAlignment="1" applyProtection="1">
      <alignment vertical="center"/>
    </xf>
    <xf numFmtId="166" fontId="1" fillId="0" borderId="0" xfId="21" applyNumberFormat="1"/>
    <xf numFmtId="165" fontId="1" fillId="0" borderId="0" xfId="21" applyNumberFormat="1"/>
    <xf numFmtId="166" fontId="0" fillId="0" borderId="0" xfId="22" applyNumberFormat="1" applyFont="1" applyFill="1"/>
    <xf numFmtId="0" fontId="12" fillId="0" borderId="13" xfId="21" quotePrefix="1" applyFont="1" applyBorder="1" applyAlignment="1">
      <alignment horizontal="left" vertical="center"/>
    </xf>
    <xf numFmtId="0" fontId="15" fillId="0" borderId="13" xfId="21" applyFont="1" applyBorder="1" applyAlignment="1">
      <alignment horizontal="left" vertical="center"/>
    </xf>
    <xf numFmtId="0" fontId="20" fillId="0" borderId="14" xfId="21" applyFont="1" applyBorder="1" applyAlignment="1">
      <alignment vertical="center"/>
    </xf>
    <xf numFmtId="0" fontId="20" fillId="0" borderId="15" xfId="21" applyFont="1" applyBorder="1" applyAlignment="1">
      <alignment vertical="center"/>
    </xf>
    <xf numFmtId="0" fontId="20" fillId="0" borderId="13" xfId="21" applyFont="1" applyBorder="1" applyAlignment="1">
      <alignment vertical="center" wrapText="1"/>
    </xf>
    <xf numFmtId="0" fontId="12" fillId="0" borderId="16" xfId="21" applyFont="1" applyBorder="1" applyAlignment="1">
      <alignment horizontal="left" vertical="center"/>
    </xf>
    <xf numFmtId="166" fontId="12" fillId="0" borderId="13" xfId="22" applyNumberFormat="1" applyFont="1" applyFill="1" applyBorder="1" applyAlignment="1">
      <alignment horizontal="center" vertical="center"/>
    </xf>
    <xf numFmtId="0" fontId="20" fillId="0" borderId="16" xfId="21" applyFont="1" applyBorder="1" applyAlignment="1">
      <alignment vertical="center" wrapText="1"/>
    </xf>
    <xf numFmtId="0" fontId="15" fillId="0" borderId="15" xfId="21" applyFont="1" applyBorder="1" applyAlignment="1">
      <alignment horizontal="left" vertical="center"/>
    </xf>
    <xf numFmtId="0" fontId="15" fillId="0" borderId="13" xfId="21" quotePrefix="1" applyFont="1" applyBorder="1" applyAlignment="1">
      <alignment horizontal="center" vertical="center"/>
    </xf>
    <xf numFmtId="0" fontId="15" fillId="0" borderId="13" xfId="21" applyFont="1" applyBorder="1" applyAlignment="1">
      <alignment horizontal="left" vertical="center" wrapText="1"/>
    </xf>
    <xf numFmtId="43" fontId="15" fillId="0" borderId="13" xfId="23" applyFont="1" applyFill="1" applyBorder="1" applyAlignment="1">
      <alignment horizontal="right" vertical="center"/>
    </xf>
    <xf numFmtId="166" fontId="15" fillId="0" borderId="13" xfId="22" applyNumberFormat="1" applyFont="1" applyFill="1" applyBorder="1" applyAlignment="1" applyProtection="1">
      <alignment vertical="center"/>
    </xf>
    <xf numFmtId="43" fontId="15" fillId="0" borderId="13" xfId="23" applyFont="1" applyFill="1" applyBorder="1" applyAlignment="1" applyProtection="1">
      <alignment vertical="center"/>
    </xf>
    <xf numFmtId="166" fontId="15" fillId="0" borderId="13" xfId="22" applyNumberFormat="1" applyFont="1" applyFill="1" applyBorder="1" applyAlignment="1">
      <alignment horizontal="center" vertical="center"/>
    </xf>
    <xf numFmtId="41" fontId="15" fillId="0" borderId="13" xfId="22" applyFont="1" applyFill="1" applyBorder="1" applyAlignment="1">
      <alignment horizontal="center" vertical="center"/>
    </xf>
    <xf numFmtId="166" fontId="15" fillId="0" borderId="13" xfId="22" applyNumberFormat="1" applyFont="1" applyFill="1" applyBorder="1" applyAlignment="1">
      <alignment vertical="center"/>
    </xf>
    <xf numFmtId="167" fontId="15" fillId="0" borderId="13" xfId="21" applyNumberFormat="1" applyFont="1" applyBorder="1" applyAlignment="1">
      <alignment horizontal="right" vertical="center"/>
    </xf>
    <xf numFmtId="0" fontId="23" fillId="3" borderId="13" xfId="21" applyFont="1" applyFill="1" applyBorder="1" applyAlignment="1">
      <alignment horizontal="center" vertical="center"/>
    </xf>
    <xf numFmtId="0" fontId="15" fillId="3" borderId="13" xfId="21" applyFont="1" applyFill="1" applyBorder="1" applyAlignment="1">
      <alignment horizontal="left" vertical="center"/>
    </xf>
    <xf numFmtId="0" fontId="24" fillId="3" borderId="13" xfId="21" quotePrefix="1" applyFont="1" applyFill="1" applyBorder="1" applyAlignment="1">
      <alignment horizontal="center" vertical="center"/>
    </xf>
    <xf numFmtId="0" fontId="24" fillId="3" borderId="13" xfId="21" applyFont="1" applyFill="1" applyBorder="1" applyAlignment="1">
      <alignment horizontal="left" vertical="center" wrapText="1"/>
    </xf>
    <xf numFmtId="0" fontId="24" fillId="3" borderId="13" xfId="21" applyFont="1" applyFill="1" applyBorder="1" applyAlignment="1">
      <alignment horizontal="center" vertical="center"/>
    </xf>
    <xf numFmtId="0" fontId="24" fillId="3" borderId="13" xfId="21" applyFont="1" applyFill="1" applyBorder="1" applyAlignment="1">
      <alignment horizontal="center" vertical="center" wrapText="1"/>
    </xf>
    <xf numFmtId="0" fontId="25" fillId="3" borderId="13" xfId="21" applyFont="1" applyFill="1" applyBorder="1" applyAlignment="1">
      <alignment horizontal="center" vertical="center" wrapText="1"/>
    </xf>
    <xf numFmtId="43" fontId="24" fillId="3" borderId="13" xfId="23" applyFont="1" applyFill="1" applyBorder="1" applyAlignment="1">
      <alignment horizontal="right" vertical="center"/>
    </xf>
    <xf numFmtId="167" fontId="24" fillId="3" borderId="13" xfId="21" applyNumberFormat="1" applyFont="1" applyFill="1" applyBorder="1" applyAlignment="1">
      <alignment horizontal="right" vertical="center"/>
    </xf>
    <xf numFmtId="166" fontId="24" fillId="3" borderId="13" xfId="22" applyNumberFormat="1" applyFont="1" applyFill="1" applyBorder="1" applyAlignment="1">
      <alignment horizontal="center" vertical="center"/>
    </xf>
    <xf numFmtId="166" fontId="24" fillId="3" borderId="13" xfId="22" applyNumberFormat="1" applyFont="1" applyFill="1" applyBorder="1" applyAlignment="1" applyProtection="1">
      <alignment vertical="center"/>
    </xf>
    <xf numFmtId="43" fontId="24" fillId="3" borderId="13" xfId="23" applyFont="1" applyFill="1" applyBorder="1" applyAlignment="1">
      <alignment horizontal="center" vertical="center"/>
    </xf>
    <xf numFmtId="0" fontId="27" fillId="3" borderId="0" xfId="21" applyFont="1" applyFill="1"/>
    <xf numFmtId="0" fontId="23" fillId="4" borderId="13" xfId="21" applyFont="1" applyFill="1" applyBorder="1" applyAlignment="1">
      <alignment horizontal="center" vertical="center"/>
    </xf>
    <xf numFmtId="0" fontId="15" fillId="4" borderId="15" xfId="21" applyFont="1" applyFill="1" applyBorder="1" applyAlignment="1">
      <alignment horizontal="left" vertical="center"/>
    </xf>
    <xf numFmtId="0" fontId="24" fillId="4" borderId="13" xfId="21" quotePrefix="1" applyFont="1" applyFill="1" applyBorder="1" applyAlignment="1">
      <alignment horizontal="center" vertical="center"/>
    </xf>
    <xf numFmtId="0" fontId="24" fillId="4" borderId="13" xfId="21" applyFont="1" applyFill="1" applyBorder="1" applyAlignment="1">
      <alignment horizontal="left" vertical="center" wrapText="1"/>
    </xf>
    <xf numFmtId="0" fontId="24" fillId="4" borderId="13" xfId="21" applyFont="1" applyFill="1" applyBorder="1" applyAlignment="1">
      <alignment horizontal="center" vertical="center"/>
    </xf>
    <xf numFmtId="0" fontId="24" fillId="4" borderId="13" xfId="21" applyFont="1" applyFill="1" applyBorder="1" applyAlignment="1">
      <alignment horizontal="center" vertical="center" wrapText="1"/>
    </xf>
    <xf numFmtId="0" fontId="25" fillId="4" borderId="13" xfId="21" applyFont="1" applyFill="1" applyBorder="1" applyAlignment="1">
      <alignment horizontal="center" vertical="center" wrapText="1"/>
    </xf>
    <xf numFmtId="43" fontId="24" fillId="4" borderId="13" xfId="23" applyFont="1" applyFill="1" applyBorder="1" applyAlignment="1">
      <alignment horizontal="right" vertical="center"/>
    </xf>
    <xf numFmtId="167" fontId="24" fillId="4" borderId="13" xfId="21" applyNumberFormat="1" applyFont="1" applyFill="1" applyBorder="1" applyAlignment="1">
      <alignment horizontal="right" vertical="center"/>
    </xf>
    <xf numFmtId="166" fontId="24" fillId="4" borderId="13" xfId="22" applyNumberFormat="1" applyFont="1" applyFill="1" applyBorder="1" applyAlignment="1">
      <alignment horizontal="center" vertical="center"/>
    </xf>
    <xf numFmtId="166" fontId="24" fillId="4" borderId="13" xfId="22" applyNumberFormat="1" applyFont="1" applyFill="1" applyBorder="1" applyAlignment="1" applyProtection="1">
      <alignment vertical="center"/>
    </xf>
    <xf numFmtId="43" fontId="24" fillId="4" borderId="13" xfId="23" applyFont="1" applyFill="1" applyBorder="1" applyAlignment="1">
      <alignment horizontal="center" vertical="center"/>
    </xf>
    <xf numFmtId="166" fontId="27" fillId="4" borderId="0" xfId="21" applyNumberFormat="1" applyFont="1" applyFill="1"/>
    <xf numFmtId="0" fontId="27" fillId="4" borderId="0" xfId="21" applyFont="1" applyFill="1"/>
    <xf numFmtId="0" fontId="23" fillId="0" borderId="13" xfId="21" applyFont="1" applyBorder="1" applyAlignment="1">
      <alignment horizontal="center" vertical="center"/>
    </xf>
    <xf numFmtId="0" fontId="24" fillId="0" borderId="13" xfId="21" applyFont="1" applyBorder="1" applyAlignment="1">
      <alignment horizontal="left" vertical="center"/>
    </xf>
    <xf numFmtId="0" fontId="24" fillId="0" borderId="13" xfId="21" quotePrefix="1" applyFont="1" applyBorder="1" applyAlignment="1">
      <alignment horizontal="center" vertical="center"/>
    </xf>
    <xf numFmtId="0" fontId="24" fillId="0" borderId="13" xfId="21" applyFont="1" applyBorder="1" applyAlignment="1">
      <alignment horizontal="left" vertical="center" wrapText="1"/>
    </xf>
    <xf numFmtId="0" fontId="24" fillId="0" borderId="13" xfId="21" applyFont="1" applyBorder="1" applyAlignment="1">
      <alignment horizontal="center" vertical="center"/>
    </xf>
    <xf numFmtId="0" fontId="24" fillId="0" borderId="13" xfId="21" applyFont="1" applyBorder="1" applyAlignment="1">
      <alignment horizontal="center" vertical="center" wrapText="1"/>
    </xf>
    <xf numFmtId="0" fontId="25" fillId="0" borderId="13" xfId="21" applyFont="1" applyBorder="1" applyAlignment="1">
      <alignment horizontal="center" vertical="center" wrapText="1"/>
    </xf>
    <xf numFmtId="43" fontId="24" fillId="0" borderId="13" xfId="23" applyFont="1" applyFill="1" applyBorder="1" applyAlignment="1">
      <alignment horizontal="right" vertical="center"/>
    </xf>
    <xf numFmtId="167" fontId="24" fillId="0" borderId="13" xfId="21" applyNumberFormat="1" applyFont="1" applyBorder="1" applyAlignment="1">
      <alignment horizontal="right" vertical="center"/>
    </xf>
    <xf numFmtId="166" fontId="24" fillId="0" borderId="13" xfId="22" applyNumberFormat="1" applyFont="1" applyFill="1" applyBorder="1" applyAlignment="1">
      <alignment horizontal="center" vertical="center"/>
    </xf>
    <xf numFmtId="166" fontId="24" fillId="0" borderId="13" xfId="22" applyNumberFormat="1" applyFont="1" applyFill="1" applyBorder="1" applyAlignment="1" applyProtection="1">
      <alignment vertical="center"/>
    </xf>
    <xf numFmtId="43" fontId="24" fillId="0" borderId="13" xfId="23" applyFont="1" applyFill="1" applyBorder="1" applyAlignment="1">
      <alignment horizontal="center" vertical="center"/>
    </xf>
    <xf numFmtId="0" fontId="27" fillId="0" borderId="0" xfId="21" applyFont="1"/>
    <xf numFmtId="0" fontId="28" fillId="0" borderId="13" xfId="21" applyFont="1" applyBorder="1" applyAlignment="1">
      <alignment horizontal="center" vertical="center" wrapText="1"/>
    </xf>
    <xf numFmtId="43" fontId="12" fillId="0" borderId="13" xfId="23" applyFont="1" applyFill="1" applyBorder="1" applyAlignment="1">
      <alignment horizontal="right" vertical="center"/>
    </xf>
    <xf numFmtId="167" fontId="12" fillId="0" borderId="13" xfId="21" applyNumberFormat="1" applyFont="1" applyBorder="1" applyAlignment="1">
      <alignment horizontal="right" vertical="center"/>
    </xf>
    <xf numFmtId="43" fontId="12" fillId="0" borderId="13" xfId="23" applyFont="1" applyFill="1" applyBorder="1" applyAlignment="1">
      <alignment horizontal="center" vertical="center"/>
    </xf>
    <xf numFmtId="165" fontId="27" fillId="0" borderId="0" xfId="21" applyNumberFormat="1" applyFont="1"/>
    <xf numFmtId="0" fontId="15" fillId="0" borderId="13" xfId="21" quotePrefix="1" applyFont="1" applyBorder="1" applyAlignment="1">
      <alignment horizontal="left" vertical="center"/>
    </xf>
    <xf numFmtId="166" fontId="27" fillId="0" borderId="0" xfId="21" applyNumberFormat="1" applyFont="1"/>
    <xf numFmtId="0" fontId="20" fillId="0" borderId="16" xfId="21" applyFont="1" applyBorder="1" applyAlignment="1">
      <alignment vertical="center"/>
    </xf>
    <xf numFmtId="0" fontId="20" fillId="0" borderId="13" xfId="21" applyFont="1" applyBorder="1" applyAlignment="1">
      <alignment vertical="center"/>
    </xf>
    <xf numFmtId="43" fontId="12" fillId="5" borderId="13" xfId="23" applyFont="1" applyFill="1" applyBorder="1" applyAlignment="1" applyProtection="1">
      <alignment horizontal="right" vertical="center"/>
    </xf>
    <xf numFmtId="43" fontId="15" fillId="0" borderId="13" xfId="23" applyFont="1" applyFill="1" applyBorder="1" applyAlignment="1">
      <alignment horizontal="center" vertical="center"/>
    </xf>
    <xf numFmtId="43" fontId="15" fillId="0" borderId="13" xfId="22" applyNumberFormat="1" applyFont="1" applyFill="1" applyBorder="1" applyAlignment="1">
      <alignment horizontal="center" vertical="center"/>
    </xf>
    <xf numFmtId="166" fontId="15" fillId="0" borderId="13" xfId="22" applyNumberFormat="1" applyFont="1" applyFill="1" applyBorder="1" applyAlignment="1">
      <alignment vertical="center" wrapText="1"/>
    </xf>
    <xf numFmtId="0" fontId="15" fillId="4" borderId="13" xfId="21" quotePrefix="1" applyFont="1" applyFill="1" applyBorder="1" applyAlignment="1">
      <alignment horizontal="left" vertical="center"/>
    </xf>
    <xf numFmtId="166" fontId="24" fillId="4" borderId="13" xfId="22" applyNumberFormat="1" applyFont="1" applyFill="1" applyBorder="1" applyAlignment="1">
      <alignment vertical="center" wrapText="1"/>
    </xf>
    <xf numFmtId="0" fontId="15" fillId="0" borderId="13" xfId="21" applyFont="1" applyBorder="1"/>
    <xf numFmtId="166" fontId="15" fillId="0" borderId="13" xfId="22" applyNumberFormat="1" applyFont="1" applyFill="1" applyBorder="1"/>
    <xf numFmtId="43" fontId="15" fillId="0" borderId="13" xfId="23" applyFont="1" applyFill="1" applyBorder="1"/>
    <xf numFmtId="0" fontId="20" fillId="0" borderId="17" xfId="21" applyFont="1" applyBorder="1" applyAlignment="1">
      <alignment horizontal="center" vertical="center"/>
    </xf>
    <xf numFmtId="0" fontId="20" fillId="0" borderId="17" xfId="21" quotePrefix="1" applyFont="1" applyBorder="1" applyAlignment="1">
      <alignment horizontal="left" vertical="center"/>
    </xf>
    <xf numFmtId="0" fontId="20" fillId="0" borderId="17" xfId="21" applyFont="1" applyBorder="1" applyAlignment="1">
      <alignment vertical="center"/>
    </xf>
    <xf numFmtId="0" fontId="30" fillId="0" borderId="17" xfId="21" applyFont="1" applyBorder="1" applyAlignment="1">
      <alignment horizontal="center" vertical="center"/>
    </xf>
    <xf numFmtId="0" fontId="20" fillId="0" borderId="17" xfId="21" applyFont="1" applyBorder="1" applyAlignment="1">
      <alignment horizontal="left" vertical="center"/>
    </xf>
    <xf numFmtId="0" fontId="20" fillId="0" borderId="17" xfId="22" applyNumberFormat="1" applyFont="1" applyFill="1" applyBorder="1" applyAlignment="1">
      <alignment horizontal="center" vertical="center"/>
    </xf>
    <xf numFmtId="166" fontId="20" fillId="0" borderId="17" xfId="22" applyNumberFormat="1" applyFont="1" applyFill="1" applyBorder="1" applyAlignment="1">
      <alignment horizontal="center" vertical="center"/>
    </xf>
    <xf numFmtId="166" fontId="30" fillId="0" borderId="17" xfId="22" applyNumberFormat="1" applyFont="1" applyFill="1" applyBorder="1" applyAlignment="1">
      <alignment vertical="center"/>
    </xf>
    <xf numFmtId="0" fontId="30" fillId="0" borderId="17" xfId="21" applyFont="1" applyBorder="1"/>
    <xf numFmtId="166" fontId="12" fillId="0" borderId="17" xfId="22" applyNumberFormat="1" applyFont="1" applyFill="1" applyBorder="1" applyAlignment="1">
      <alignment horizontal="center" vertical="center"/>
    </xf>
    <xf numFmtId="43" fontId="30" fillId="0" borderId="17" xfId="23" applyFont="1" applyFill="1" applyBorder="1"/>
    <xf numFmtId="0" fontId="22" fillId="0" borderId="0" xfId="21" applyFont="1"/>
    <xf numFmtId="166" fontId="22" fillId="0" borderId="0" xfId="22" quotePrefix="1" applyNumberFormat="1" applyFont="1" applyFill="1"/>
    <xf numFmtId="0" fontId="20" fillId="0" borderId="12" xfId="21" applyFont="1" applyBorder="1" applyAlignment="1">
      <alignment horizontal="center" vertical="center"/>
    </xf>
    <xf numFmtId="0" fontId="20" fillId="0" borderId="12" xfId="21" quotePrefix="1" applyFont="1" applyBorder="1" applyAlignment="1">
      <alignment horizontal="left" vertical="center"/>
    </xf>
    <xf numFmtId="0" fontId="20" fillId="0" borderId="12" xfId="21" applyFont="1" applyBorder="1" applyAlignment="1">
      <alignment vertical="center"/>
    </xf>
    <xf numFmtId="0" fontId="20" fillId="0" borderId="12" xfId="21" applyFont="1" applyBorder="1" applyAlignment="1">
      <alignment horizontal="left" vertical="center"/>
    </xf>
    <xf numFmtId="0" fontId="30" fillId="0" borderId="12" xfId="21" applyFont="1" applyBorder="1" applyAlignment="1">
      <alignment horizontal="center" vertical="center"/>
    </xf>
    <xf numFmtId="0" fontId="20" fillId="0" borderId="12" xfId="22" applyNumberFormat="1" applyFont="1" applyFill="1" applyBorder="1" applyAlignment="1">
      <alignment horizontal="center" vertical="center"/>
    </xf>
    <xf numFmtId="166" fontId="20" fillId="0" borderId="12" xfId="22" applyNumberFormat="1" applyFont="1" applyFill="1" applyBorder="1" applyAlignment="1">
      <alignment horizontal="center" vertical="center"/>
    </xf>
    <xf numFmtId="166" fontId="30" fillId="0" borderId="12" xfId="22" applyNumberFormat="1" applyFont="1" applyFill="1" applyBorder="1" applyAlignment="1">
      <alignment vertical="center"/>
    </xf>
    <xf numFmtId="0" fontId="30" fillId="0" borderId="12" xfId="21" applyFont="1" applyBorder="1"/>
    <xf numFmtId="166" fontId="12" fillId="0" borderId="12" xfId="22" applyNumberFormat="1" applyFont="1" applyFill="1" applyBorder="1" applyAlignment="1">
      <alignment horizontal="center" vertical="center"/>
    </xf>
    <xf numFmtId="43" fontId="30" fillId="0" borderId="12" xfId="23" applyFont="1" applyFill="1" applyBorder="1"/>
    <xf numFmtId="0" fontId="20" fillId="0" borderId="13" xfId="21" applyFont="1" applyBorder="1" applyAlignment="1">
      <alignment horizontal="center" vertical="center"/>
    </xf>
    <xf numFmtId="0" fontId="20" fillId="0" borderId="13" xfId="21" quotePrefix="1" applyFont="1" applyBorder="1" applyAlignment="1">
      <alignment horizontal="left" vertical="center"/>
    </xf>
    <xf numFmtId="0" fontId="20" fillId="0" borderId="13" xfId="21" applyFont="1" applyBorder="1" applyAlignment="1">
      <alignment horizontal="left" vertical="center"/>
    </xf>
    <xf numFmtId="0" fontId="30" fillId="0" borderId="13" xfId="21" applyFont="1" applyBorder="1" applyAlignment="1">
      <alignment horizontal="center" vertical="center"/>
    </xf>
    <xf numFmtId="0" fontId="20" fillId="0" borderId="13" xfId="22" applyNumberFormat="1" applyFont="1" applyFill="1" applyBorder="1" applyAlignment="1">
      <alignment horizontal="center" vertical="center"/>
    </xf>
    <xf numFmtId="166" fontId="20" fillId="0" borderId="13" xfId="22" applyNumberFormat="1" applyFont="1" applyFill="1" applyBorder="1" applyAlignment="1">
      <alignment horizontal="center" vertical="center"/>
    </xf>
    <xf numFmtId="166" fontId="30" fillId="0" borderId="13" xfId="22" applyNumberFormat="1" applyFont="1" applyFill="1" applyBorder="1" applyAlignment="1">
      <alignment vertical="center"/>
    </xf>
    <xf numFmtId="0" fontId="30" fillId="0" borderId="13" xfId="21" applyFont="1" applyBorder="1"/>
    <xf numFmtId="43" fontId="30" fillId="0" borderId="13" xfId="23" applyFont="1" applyFill="1" applyBorder="1"/>
    <xf numFmtId="0" fontId="15" fillId="0" borderId="13" xfId="21" applyFont="1" applyBorder="1" applyAlignment="1">
      <alignment vertical="center"/>
    </xf>
    <xf numFmtId="166" fontId="12" fillId="0" borderId="13" xfId="22" applyNumberFormat="1" applyFont="1" applyFill="1" applyBorder="1" applyAlignment="1">
      <alignment horizontal="center" vertical="center" wrapText="1"/>
    </xf>
    <xf numFmtId="0" fontId="20" fillId="0" borderId="18" xfId="21" applyFont="1" applyBorder="1" applyAlignment="1">
      <alignment horizontal="center" vertical="center"/>
    </xf>
    <xf numFmtId="0" fontId="20" fillId="0" borderId="18" xfId="21" quotePrefix="1" applyFont="1" applyBorder="1" applyAlignment="1">
      <alignment horizontal="left" vertical="center"/>
    </xf>
    <xf numFmtId="0" fontId="31" fillId="0" borderId="19" xfId="21" applyFont="1" applyBorder="1" applyAlignment="1">
      <alignment horizontal="left" vertical="center" wrapText="1"/>
    </xf>
    <xf numFmtId="0" fontId="31" fillId="0" borderId="20" xfId="21" applyFont="1" applyBorder="1" applyAlignment="1">
      <alignment horizontal="left" vertical="center" wrapText="1"/>
    </xf>
    <xf numFmtId="0" fontId="31" fillId="0" borderId="21" xfId="21" applyFont="1" applyBorder="1" applyAlignment="1">
      <alignment horizontal="left" vertical="center" wrapText="1"/>
    </xf>
    <xf numFmtId="0" fontId="30" fillId="0" borderId="18" xfId="21" applyFont="1" applyBorder="1" applyAlignment="1">
      <alignment horizontal="center" vertical="center"/>
    </xf>
    <xf numFmtId="0" fontId="20" fillId="0" borderId="18" xfId="21" applyFont="1" applyBorder="1" applyAlignment="1">
      <alignment horizontal="left" vertical="center"/>
    </xf>
    <xf numFmtId="0" fontId="20" fillId="0" borderId="18" xfId="22" applyNumberFormat="1" applyFont="1" applyFill="1" applyBorder="1" applyAlignment="1">
      <alignment horizontal="center" vertical="center"/>
    </xf>
    <xf numFmtId="166" fontId="20" fillId="0" borderId="18" xfId="22" applyNumberFormat="1" applyFont="1" applyFill="1" applyBorder="1" applyAlignment="1">
      <alignment horizontal="center" vertical="center"/>
    </xf>
    <xf numFmtId="166" fontId="30" fillId="0" borderId="18" xfId="22" applyNumberFormat="1" applyFont="1" applyFill="1" applyBorder="1" applyAlignment="1">
      <alignment vertical="center"/>
    </xf>
    <xf numFmtId="0" fontId="30" fillId="0" borderId="18" xfId="21" applyFont="1" applyBorder="1"/>
    <xf numFmtId="166" fontId="12" fillId="0" borderId="18" xfId="22" applyNumberFormat="1" applyFont="1" applyFill="1" applyBorder="1" applyAlignment="1">
      <alignment horizontal="center" vertical="center"/>
    </xf>
    <xf numFmtId="43" fontId="30" fillId="0" borderId="18" xfId="23" applyFont="1" applyFill="1" applyBorder="1"/>
    <xf numFmtId="0" fontId="15" fillId="0" borderId="13" xfId="21" quotePrefix="1" applyFont="1" applyBorder="1" applyAlignment="1">
      <alignment horizontal="center" vertical="center" wrapText="1"/>
    </xf>
    <xf numFmtId="0" fontId="15" fillId="0" borderId="13" xfId="22" applyNumberFormat="1" applyFont="1" applyFill="1" applyBorder="1" applyAlignment="1">
      <alignment horizontal="center" vertical="center" wrapText="1"/>
    </xf>
    <xf numFmtId="0" fontId="20" fillId="4" borderId="13" xfId="21" applyFont="1" applyFill="1" applyBorder="1" applyAlignment="1">
      <alignment horizontal="center" vertical="center"/>
    </xf>
    <xf numFmtId="0" fontId="24" fillId="4" borderId="13" xfId="21" quotePrefix="1" applyFont="1" applyFill="1" applyBorder="1" applyAlignment="1">
      <alignment horizontal="center" vertical="center" wrapText="1"/>
    </xf>
    <xf numFmtId="41" fontId="24" fillId="4" borderId="13" xfId="22" applyFont="1" applyFill="1" applyBorder="1" applyAlignment="1">
      <alignment horizontal="center" vertical="center"/>
    </xf>
    <xf numFmtId="0" fontId="24" fillId="4" borderId="13" xfId="22" applyNumberFormat="1" applyFont="1" applyFill="1" applyBorder="1" applyAlignment="1">
      <alignment horizontal="center" vertical="center" wrapText="1"/>
    </xf>
    <xf numFmtId="166" fontId="24" fillId="4" borderId="13" xfId="22" applyNumberFormat="1" applyFont="1" applyFill="1" applyBorder="1" applyAlignment="1">
      <alignment vertical="center"/>
    </xf>
    <xf numFmtId="166" fontId="24" fillId="4" borderId="13" xfId="22" applyNumberFormat="1" applyFont="1" applyFill="1" applyBorder="1" applyAlignment="1" applyProtection="1">
      <alignment horizontal="center" vertical="center"/>
    </xf>
    <xf numFmtId="0" fontId="22" fillId="4" borderId="0" xfId="21" applyFont="1" applyFill="1"/>
    <xf numFmtId="166" fontId="24" fillId="4" borderId="13" xfId="22" applyNumberFormat="1" applyFont="1" applyFill="1" applyBorder="1" applyAlignment="1" applyProtection="1">
      <alignment horizontal="right" vertical="center"/>
    </xf>
    <xf numFmtId="0" fontId="31" fillId="0" borderId="13" xfId="21" applyFont="1" applyBorder="1" applyAlignment="1">
      <alignment horizontal="left" vertical="center" wrapText="1"/>
    </xf>
    <xf numFmtId="0" fontId="30" fillId="0" borderId="13" xfId="21" applyFont="1" applyBorder="1" applyAlignment="1">
      <alignment vertical="center"/>
    </xf>
    <xf numFmtId="43" fontId="30" fillId="0" borderId="13" xfId="23" applyFont="1" applyFill="1" applyBorder="1" applyAlignment="1">
      <alignment vertical="center"/>
    </xf>
    <xf numFmtId="0" fontId="22" fillId="0" borderId="0" xfId="21" applyFont="1" applyAlignment="1">
      <alignment vertical="center"/>
    </xf>
    <xf numFmtId="0" fontId="24" fillId="0" borderId="13" xfId="21" quotePrefix="1" applyFont="1" applyBorder="1" applyAlignment="1">
      <alignment horizontal="left" vertical="center"/>
    </xf>
    <xf numFmtId="166" fontId="15" fillId="0" borderId="13" xfId="22" applyNumberFormat="1" applyFont="1" applyFill="1" applyBorder="1" applyAlignment="1">
      <alignment horizontal="right" vertical="center"/>
    </xf>
    <xf numFmtId="43" fontId="15" fillId="0" borderId="13" xfId="21" applyNumberFormat="1" applyFont="1" applyBorder="1" applyAlignment="1">
      <alignment vertical="center"/>
    </xf>
    <xf numFmtId="166" fontId="12" fillId="0" borderId="13" xfId="22" applyNumberFormat="1" applyFont="1" applyFill="1" applyBorder="1" applyAlignment="1">
      <alignment vertical="center"/>
    </xf>
    <xf numFmtId="0" fontId="12" fillId="0" borderId="13" xfId="21" applyFont="1" applyBorder="1" applyAlignment="1">
      <alignment horizontal="center" vertical="center" wrapText="1"/>
    </xf>
    <xf numFmtId="0" fontId="15" fillId="0" borderId="13" xfId="21" applyFont="1" applyBorder="1" applyAlignment="1">
      <alignment vertical="center" wrapText="1"/>
    </xf>
    <xf numFmtId="43" fontId="15" fillId="0" borderId="13" xfId="22" applyNumberFormat="1" applyFont="1" applyFill="1" applyBorder="1" applyAlignment="1" applyProtection="1">
      <alignment vertical="center"/>
    </xf>
    <xf numFmtId="0" fontId="31" fillId="0" borderId="14" xfId="21" applyFont="1" applyBorder="1" applyAlignment="1">
      <alignment horizontal="left" vertical="top" wrapText="1"/>
    </xf>
    <xf numFmtId="0" fontId="31" fillId="0" borderId="15" xfId="21" applyFont="1" applyBorder="1" applyAlignment="1">
      <alignment horizontal="left" vertical="top" wrapText="1"/>
    </xf>
    <xf numFmtId="0" fontId="31" fillId="0" borderId="16" xfId="21" applyFont="1" applyBorder="1" applyAlignment="1">
      <alignment horizontal="left" vertical="top" wrapText="1"/>
    </xf>
    <xf numFmtId="0" fontId="20" fillId="0" borderId="13" xfId="21" applyFont="1" applyBorder="1" applyAlignment="1">
      <alignment horizontal="left" vertical="center" wrapText="1"/>
    </xf>
    <xf numFmtId="0" fontId="31" fillId="0" borderId="13" xfId="21" applyFont="1" applyBorder="1" applyAlignment="1">
      <alignment horizontal="left" vertical="top" wrapText="1"/>
    </xf>
    <xf numFmtId="165" fontId="22" fillId="0" borderId="0" xfId="21" applyNumberFormat="1" applyFont="1"/>
    <xf numFmtId="43" fontId="15" fillId="0" borderId="13" xfId="23" applyFont="1" applyFill="1" applyBorder="1" applyAlignment="1" applyProtection="1">
      <alignment horizontal="right" vertical="center"/>
    </xf>
    <xf numFmtId="43" fontId="15" fillId="0" borderId="13" xfId="23" applyFont="1" applyFill="1" applyBorder="1" applyAlignment="1">
      <alignment vertical="center"/>
    </xf>
    <xf numFmtId="43" fontId="24" fillId="4" borderId="13" xfId="23" applyFont="1" applyFill="1" applyBorder="1" applyAlignment="1" applyProtection="1">
      <alignment horizontal="right" vertical="center"/>
    </xf>
    <xf numFmtId="0" fontId="15" fillId="0" borderId="17" xfId="21" quotePrefix="1" applyFont="1" applyBorder="1" applyAlignment="1">
      <alignment horizontal="left" vertical="center"/>
    </xf>
    <xf numFmtId="0" fontId="15" fillId="0" borderId="17" xfId="21" quotePrefix="1" applyFont="1" applyBorder="1" applyAlignment="1">
      <alignment horizontal="center" vertical="center" wrapText="1"/>
    </xf>
    <xf numFmtId="0" fontId="15" fillId="0" borderId="17" xfId="21" applyFont="1" applyBorder="1" applyAlignment="1">
      <alignment horizontal="left" vertical="center" wrapText="1"/>
    </xf>
    <xf numFmtId="0" fontId="15" fillId="0" borderId="17" xfId="21" applyFont="1" applyBorder="1" applyAlignment="1">
      <alignment horizontal="center" vertical="center"/>
    </xf>
    <xf numFmtId="0" fontId="15" fillId="0" borderId="17" xfId="22" applyNumberFormat="1" applyFont="1" applyFill="1" applyBorder="1" applyAlignment="1">
      <alignment horizontal="center" vertical="center" wrapText="1"/>
    </xf>
    <xf numFmtId="43" fontId="15" fillId="0" borderId="17" xfId="23" applyFont="1" applyFill="1" applyBorder="1" applyAlignment="1">
      <alignment horizontal="right" vertical="center"/>
    </xf>
    <xf numFmtId="166" fontId="15" fillId="0" borderId="17" xfId="22" applyNumberFormat="1" applyFont="1" applyFill="1" applyBorder="1" applyAlignment="1">
      <alignment vertical="center"/>
    </xf>
    <xf numFmtId="166" fontId="15" fillId="0" borderId="17" xfId="22" applyNumberFormat="1" applyFont="1" applyFill="1" applyBorder="1" applyAlignment="1">
      <alignment horizontal="center" vertical="center"/>
    </xf>
    <xf numFmtId="166" fontId="15" fillId="0" borderId="17" xfId="22" applyNumberFormat="1" applyFont="1" applyFill="1" applyBorder="1" applyAlignment="1" applyProtection="1">
      <alignment vertical="center"/>
    </xf>
    <xf numFmtId="43" fontId="15" fillId="0" borderId="17" xfId="23" applyFont="1" applyFill="1" applyBorder="1" applyAlignment="1" applyProtection="1">
      <alignment vertical="center"/>
    </xf>
    <xf numFmtId="0" fontId="20" fillId="0" borderId="22" xfId="21" applyFont="1" applyBorder="1" applyAlignment="1">
      <alignment horizontal="center" vertical="center"/>
    </xf>
    <xf numFmtId="0" fontId="15" fillId="0" borderId="22" xfId="21" quotePrefix="1" applyFont="1" applyBorder="1" applyAlignment="1">
      <alignment horizontal="left" vertical="center"/>
    </xf>
    <xf numFmtId="0" fontId="15" fillId="0" borderId="22" xfId="21" quotePrefix="1" applyFont="1" applyBorder="1" applyAlignment="1">
      <alignment horizontal="center" vertical="center" wrapText="1"/>
    </xf>
    <xf numFmtId="0" fontId="15" fillId="0" borderId="22" xfId="21" applyFont="1" applyBorder="1" applyAlignment="1">
      <alignment horizontal="left" vertical="center" wrapText="1"/>
    </xf>
    <xf numFmtId="0" fontId="15" fillId="0" borderId="22" xfId="21" applyFont="1" applyBorder="1" applyAlignment="1">
      <alignment horizontal="center" vertical="center"/>
    </xf>
    <xf numFmtId="41" fontId="15" fillId="0" borderId="22" xfId="22" applyFont="1" applyFill="1" applyBorder="1" applyAlignment="1">
      <alignment horizontal="center" vertical="center"/>
    </xf>
    <xf numFmtId="0" fontId="15" fillId="0" borderId="22" xfId="22" applyNumberFormat="1" applyFont="1" applyFill="1" applyBorder="1" applyAlignment="1">
      <alignment horizontal="center" vertical="center" wrapText="1"/>
    </xf>
    <xf numFmtId="43" fontId="15" fillId="0" borderId="22" xfId="23" applyFont="1" applyFill="1" applyBorder="1" applyAlignment="1">
      <alignment horizontal="right" vertical="center"/>
    </xf>
    <xf numFmtId="166" fontId="15" fillId="0" borderId="22" xfId="22" applyNumberFormat="1" applyFont="1" applyFill="1" applyBorder="1" applyAlignment="1">
      <alignment vertical="center" wrapText="1"/>
    </xf>
    <xf numFmtId="166" fontId="15" fillId="0" borderId="22" xfId="22" applyNumberFormat="1" applyFont="1" applyFill="1" applyBorder="1" applyAlignment="1">
      <alignment horizontal="center" vertical="center"/>
    </xf>
    <xf numFmtId="166" fontId="15" fillId="0" borderId="22" xfId="22" applyNumberFormat="1" applyFont="1" applyFill="1" applyBorder="1" applyAlignment="1" applyProtection="1">
      <alignment vertical="center"/>
    </xf>
    <xf numFmtId="43" fontId="15" fillId="0" borderId="22" xfId="23" applyFont="1" applyFill="1" applyBorder="1" applyAlignment="1" applyProtection="1">
      <alignment vertical="center"/>
    </xf>
    <xf numFmtId="166" fontId="24" fillId="0" borderId="13" xfId="22" applyNumberFormat="1" applyFont="1" applyFill="1" applyBorder="1" applyAlignment="1">
      <alignment vertical="center"/>
    </xf>
    <xf numFmtId="43" fontId="24" fillId="0" borderId="13" xfId="23" applyFont="1" applyFill="1" applyBorder="1" applyAlignment="1" applyProtection="1">
      <alignment vertical="center"/>
    </xf>
    <xf numFmtId="43" fontId="23" fillId="0" borderId="13" xfId="23" applyFont="1" applyFill="1" applyBorder="1" applyAlignment="1">
      <alignment horizontal="center" vertical="center" wrapText="1"/>
    </xf>
    <xf numFmtId="0" fontId="24" fillId="4" borderId="13" xfId="21" applyFont="1" applyFill="1" applyBorder="1" applyAlignment="1">
      <alignment horizontal="left" vertical="center"/>
    </xf>
    <xf numFmtId="41" fontId="24" fillId="4" borderId="13" xfId="22" applyFont="1" applyFill="1" applyBorder="1" applyAlignment="1" applyProtection="1">
      <alignment vertical="center"/>
    </xf>
    <xf numFmtId="43" fontId="12" fillId="0" borderId="13" xfId="23" applyFont="1" applyFill="1" applyBorder="1" applyAlignment="1">
      <alignment horizontal="center" vertical="center" wrapText="1"/>
    </xf>
    <xf numFmtId="166" fontId="12" fillId="0" borderId="13" xfId="22" applyNumberFormat="1" applyFont="1" applyFill="1" applyBorder="1" applyAlignment="1">
      <alignment vertical="center" wrapText="1"/>
    </xf>
    <xf numFmtId="0" fontId="15" fillId="0" borderId="22" xfId="21" applyFont="1" applyBorder="1" applyAlignment="1">
      <alignment vertical="center"/>
    </xf>
    <xf numFmtId="0" fontId="15" fillId="0" borderId="22" xfId="21" applyFont="1" applyBorder="1" applyAlignment="1">
      <alignment horizontal="center" vertical="center" wrapText="1"/>
    </xf>
    <xf numFmtId="166" fontId="15" fillId="0" borderId="22" xfId="22" applyNumberFormat="1" applyFont="1" applyFill="1" applyBorder="1" applyAlignment="1">
      <alignment vertical="center"/>
    </xf>
    <xf numFmtId="0" fontId="24" fillId="4" borderId="13" xfId="21" applyFont="1" applyFill="1" applyBorder="1" applyAlignment="1">
      <alignment vertical="center"/>
    </xf>
    <xf numFmtId="0" fontId="31" fillId="0" borderId="13" xfId="21" applyFont="1" applyBorder="1" applyAlignment="1">
      <alignment horizontal="center" vertical="top" wrapText="1"/>
    </xf>
    <xf numFmtId="166" fontId="30" fillId="0" borderId="13" xfId="22" applyNumberFormat="1" applyFont="1" applyFill="1" applyBorder="1" applyAlignment="1">
      <alignment horizontal="center" vertical="center"/>
    </xf>
    <xf numFmtId="0" fontId="30" fillId="0" borderId="13" xfId="21" applyFont="1" applyBorder="1" applyAlignment="1">
      <alignment horizontal="center"/>
    </xf>
    <xf numFmtId="43" fontId="30" fillId="0" borderId="13" xfId="23" applyFont="1" applyFill="1" applyBorder="1" applyAlignment="1">
      <alignment horizontal="center"/>
    </xf>
    <xf numFmtId="0" fontId="22" fillId="0" borderId="0" xfId="21" applyFont="1" applyAlignment="1">
      <alignment horizontal="center"/>
    </xf>
    <xf numFmtId="0" fontId="20" fillId="0" borderId="13" xfId="21" applyFont="1" applyBorder="1" applyAlignment="1">
      <alignment horizontal="left" vertical="top"/>
    </xf>
    <xf numFmtId="43" fontId="12" fillId="0" borderId="13" xfId="23" applyFont="1" applyFill="1" applyBorder="1" applyAlignment="1" applyProtection="1">
      <alignment horizontal="right" vertical="center"/>
    </xf>
    <xf numFmtId="43" fontId="12" fillId="0" borderId="13" xfId="23" applyFont="1" applyFill="1" applyBorder="1" applyAlignment="1" applyProtection="1">
      <alignment vertical="center"/>
    </xf>
    <xf numFmtId="0" fontId="33" fillId="0" borderId="0" xfId="21" applyFont="1"/>
    <xf numFmtId="43" fontId="24" fillId="0" borderId="13" xfId="23" applyFont="1" applyFill="1" applyBorder="1" applyAlignment="1" applyProtection="1">
      <alignment horizontal="right" vertical="center"/>
    </xf>
    <xf numFmtId="166" fontId="24" fillId="0" borderId="13" xfId="22" applyNumberFormat="1" applyFont="1" applyFill="1" applyBorder="1" applyAlignment="1">
      <alignment vertical="center" wrapText="1"/>
    </xf>
    <xf numFmtId="0" fontId="23" fillId="0" borderId="13" xfId="21" applyFont="1" applyBorder="1" applyAlignment="1">
      <alignment horizontal="center" vertical="center" wrapText="1"/>
    </xf>
    <xf numFmtId="0" fontId="23" fillId="0" borderId="13" xfId="21" applyFont="1" applyBorder="1" applyAlignment="1">
      <alignment horizontal="left" vertical="center" wrapText="1"/>
    </xf>
    <xf numFmtId="43" fontId="23" fillId="0" borderId="13" xfId="23" applyFont="1" applyFill="1" applyBorder="1" applyAlignment="1" applyProtection="1">
      <alignment horizontal="right" vertical="center"/>
    </xf>
    <xf numFmtId="166" fontId="23" fillId="0" borderId="13" xfId="22" applyNumberFormat="1" applyFont="1" applyFill="1" applyBorder="1" applyAlignment="1">
      <alignment vertical="center" wrapText="1"/>
    </xf>
    <xf numFmtId="166" fontId="23" fillId="0" borderId="13" xfId="22" applyNumberFormat="1" applyFont="1" applyFill="1" applyBorder="1" applyAlignment="1">
      <alignment horizontal="center" vertical="center"/>
    </xf>
    <xf numFmtId="43" fontId="23" fillId="0" borderId="13" xfId="23" applyFont="1" applyFill="1" applyBorder="1" applyAlignment="1" applyProtection="1">
      <alignment vertical="center"/>
    </xf>
    <xf numFmtId="0" fontId="35" fillId="0" borderId="0" xfId="21" applyFont="1"/>
    <xf numFmtId="0" fontId="12" fillId="0" borderId="13" xfId="21" applyFont="1" applyBorder="1" applyAlignment="1">
      <alignment vertical="top"/>
    </xf>
    <xf numFmtId="165" fontId="12" fillId="0" borderId="13" xfId="21" applyNumberFormat="1" applyFont="1" applyBorder="1" applyAlignment="1">
      <alignment horizontal="center" vertical="center" wrapText="1"/>
    </xf>
    <xf numFmtId="165" fontId="15" fillId="0" borderId="13" xfId="21" applyNumberFormat="1" applyFont="1" applyBorder="1" applyAlignment="1">
      <alignment vertical="top" wrapText="1"/>
    </xf>
    <xf numFmtId="0" fontId="15" fillId="0" borderId="13" xfId="21" applyFont="1" applyBorder="1" applyAlignment="1">
      <alignment vertical="top" wrapText="1"/>
    </xf>
    <xf numFmtId="0" fontId="15" fillId="0" borderId="17" xfId="21" quotePrefix="1" applyFont="1" applyBorder="1" applyAlignment="1">
      <alignment horizontal="center" vertical="center"/>
    </xf>
    <xf numFmtId="0" fontId="15" fillId="0" borderId="17" xfId="21" applyFont="1" applyBorder="1" applyAlignment="1">
      <alignment horizontal="left" vertical="center"/>
    </xf>
    <xf numFmtId="0" fontId="15" fillId="0" borderId="17" xfId="21" applyFont="1" applyBorder="1" applyAlignment="1">
      <alignment horizontal="center" vertical="center" wrapText="1"/>
    </xf>
    <xf numFmtId="166" fontId="12" fillId="0" borderId="17" xfId="22" applyNumberFormat="1" applyFont="1" applyFill="1" applyBorder="1" applyAlignment="1">
      <alignment vertical="center"/>
    </xf>
    <xf numFmtId="0" fontId="12" fillId="0" borderId="17" xfId="21" applyFont="1" applyBorder="1" applyAlignment="1">
      <alignment horizontal="center" vertical="center" wrapText="1"/>
    </xf>
    <xf numFmtId="0" fontId="15" fillId="0" borderId="12" xfId="21" applyFont="1" applyBorder="1" applyAlignment="1">
      <alignment horizontal="center" vertical="center"/>
    </xf>
    <xf numFmtId="0" fontId="15" fillId="0" borderId="12" xfId="21" quotePrefix="1" applyFont="1" applyBorder="1" applyAlignment="1">
      <alignment horizontal="left" vertical="center"/>
    </xf>
    <xf numFmtId="0" fontId="15" fillId="0" borderId="12" xfId="21" applyFont="1" applyBorder="1" applyAlignment="1">
      <alignment horizontal="left" vertical="center"/>
    </xf>
    <xf numFmtId="0" fontId="15" fillId="0" borderId="12" xfId="21" applyFont="1" applyBorder="1" applyAlignment="1">
      <alignment horizontal="center" vertical="center" wrapText="1"/>
    </xf>
    <xf numFmtId="43" fontId="15" fillId="0" borderId="12" xfId="23" applyFont="1" applyFill="1" applyBorder="1" applyAlignment="1">
      <alignment horizontal="right" vertical="center"/>
    </xf>
    <xf numFmtId="166" fontId="12" fillId="0" borderId="12" xfId="22" applyNumberFormat="1" applyFont="1" applyFill="1" applyBorder="1" applyAlignment="1">
      <alignment vertical="center"/>
    </xf>
    <xf numFmtId="166" fontId="15" fillId="0" borderId="12" xfId="22" applyNumberFormat="1" applyFont="1" applyFill="1" applyBorder="1" applyAlignment="1">
      <alignment horizontal="center" vertical="center"/>
    </xf>
    <xf numFmtId="166" fontId="15" fillId="0" borderId="12" xfId="22" applyNumberFormat="1" applyFont="1" applyFill="1" applyBorder="1" applyAlignment="1" applyProtection="1">
      <alignment vertical="center"/>
    </xf>
    <xf numFmtId="43" fontId="15" fillId="0" borderId="12" xfId="23" applyFont="1" applyFill="1" applyBorder="1" applyAlignment="1" applyProtection="1">
      <alignment vertical="center"/>
    </xf>
    <xf numFmtId="0" fontId="12" fillId="0" borderId="12" xfId="21" applyFont="1" applyBorder="1" applyAlignment="1">
      <alignment horizontal="center" vertical="center" wrapText="1"/>
    </xf>
    <xf numFmtId="0" fontId="36" fillId="0" borderId="9" xfId="21" applyFont="1" applyBorder="1" applyAlignment="1">
      <alignment vertical="center"/>
    </xf>
    <xf numFmtId="165" fontId="12" fillId="0" borderId="13" xfId="21" applyNumberFormat="1" applyFont="1" applyBorder="1" applyAlignment="1">
      <alignment vertical="top" wrapText="1"/>
    </xf>
    <xf numFmtId="0" fontId="12" fillId="0" borderId="13" xfId="21" applyFont="1" applyBorder="1" applyAlignment="1">
      <alignment vertical="top" wrapText="1"/>
    </xf>
    <xf numFmtId="0" fontId="24" fillId="4" borderId="13" xfId="21" quotePrefix="1" applyFont="1" applyFill="1" applyBorder="1" applyAlignment="1">
      <alignment horizontal="left" vertical="center"/>
    </xf>
    <xf numFmtId="43" fontId="24" fillId="4" borderId="13" xfId="23" applyFont="1" applyFill="1" applyBorder="1" applyAlignment="1" applyProtection="1">
      <alignment vertical="center"/>
    </xf>
    <xf numFmtId="166" fontId="23" fillId="4" borderId="13" xfId="22" applyNumberFormat="1" applyFont="1" applyFill="1" applyBorder="1" applyAlignment="1">
      <alignment horizontal="center" vertical="center" wrapText="1"/>
    </xf>
    <xf numFmtId="0" fontId="12" fillId="0" borderId="13" xfId="21" applyFont="1" applyBorder="1" applyAlignment="1">
      <alignment vertical="center"/>
    </xf>
    <xf numFmtId="0" fontId="15" fillId="0" borderId="13" xfId="22" applyNumberFormat="1" applyFont="1" applyFill="1" applyBorder="1" applyAlignment="1">
      <alignment horizontal="center" vertical="center"/>
    </xf>
    <xf numFmtId="0" fontId="20" fillId="0" borderId="16" xfId="21" applyFont="1" applyBorder="1" applyAlignment="1">
      <alignment horizontal="left" vertical="center" wrapText="1"/>
    </xf>
    <xf numFmtId="0" fontId="12" fillId="0" borderId="13" xfId="22" applyNumberFormat="1" applyFont="1" applyFill="1" applyBorder="1" applyAlignment="1">
      <alignment horizontal="center" vertical="center"/>
    </xf>
    <xf numFmtId="0" fontId="12" fillId="0" borderId="13" xfId="21" applyFont="1" applyBorder="1"/>
    <xf numFmtId="0" fontId="10" fillId="0" borderId="13" xfId="21" applyFont="1" applyBorder="1" applyAlignment="1">
      <alignment horizontal="center" vertical="center" wrapText="1"/>
    </xf>
    <xf numFmtId="0" fontId="10" fillId="0" borderId="22" xfId="21" quotePrefix="1" applyFont="1" applyBorder="1" applyAlignment="1">
      <alignment horizontal="center" vertical="center" wrapText="1"/>
    </xf>
    <xf numFmtId="0" fontId="10" fillId="0" borderId="13" xfId="21" quotePrefix="1" applyFont="1" applyBorder="1" applyAlignment="1">
      <alignment horizontal="center" vertical="center" wrapText="1"/>
    </xf>
    <xf numFmtId="166" fontId="15" fillId="0" borderId="13" xfId="22" applyNumberFormat="1" applyFont="1" applyFill="1" applyBorder="1" applyAlignment="1">
      <alignment horizontal="center" vertical="center" wrapText="1"/>
    </xf>
    <xf numFmtId="0" fontId="15" fillId="4" borderId="13" xfId="21" applyFont="1" applyFill="1" applyBorder="1" applyAlignment="1">
      <alignment horizontal="center" vertical="center"/>
    </xf>
    <xf numFmtId="0" fontId="23" fillId="4" borderId="13" xfId="21" applyFont="1" applyFill="1" applyBorder="1" applyAlignment="1">
      <alignment horizontal="center" vertical="center" wrapText="1"/>
    </xf>
    <xf numFmtId="0" fontId="1" fillId="4" borderId="0" xfId="21" applyFill="1"/>
    <xf numFmtId="0" fontId="31" fillId="0" borderId="14" xfId="21" applyFont="1" applyBorder="1" applyAlignment="1">
      <alignment horizontal="left" vertical="center" wrapText="1"/>
    </xf>
    <xf numFmtId="0" fontId="31" fillId="0" borderId="15" xfId="21" applyFont="1" applyBorder="1" applyAlignment="1">
      <alignment horizontal="left" vertical="center" wrapText="1"/>
    </xf>
    <xf numFmtId="0" fontId="31" fillId="0" borderId="16" xfId="21" applyFont="1" applyBorder="1" applyAlignment="1">
      <alignment horizontal="left" vertical="center" wrapText="1"/>
    </xf>
    <xf numFmtId="2" fontId="24" fillId="4" borderId="13" xfId="23" applyNumberFormat="1" applyFont="1" applyFill="1" applyBorder="1" applyAlignment="1" applyProtection="1">
      <alignment vertical="center"/>
    </xf>
    <xf numFmtId="43" fontId="12" fillId="0" borderId="13" xfId="23" applyFont="1" applyFill="1" applyBorder="1" applyAlignment="1">
      <alignment horizontal="right" vertical="center" wrapText="1"/>
    </xf>
    <xf numFmtId="43" fontId="15" fillId="0" borderId="13" xfId="23" applyFont="1" applyFill="1" applyBorder="1" applyAlignment="1">
      <alignment horizontal="center" vertical="center" wrapText="1"/>
    </xf>
    <xf numFmtId="43" fontId="12" fillId="0" borderId="13" xfId="23" applyFont="1" applyFill="1" applyBorder="1" applyAlignment="1">
      <alignment vertical="center"/>
    </xf>
    <xf numFmtId="0" fontId="30" fillId="0" borderId="13" xfId="21" quotePrefix="1" applyFont="1" applyBorder="1" applyAlignment="1">
      <alignment horizontal="left" vertical="center"/>
    </xf>
    <xf numFmtId="0" fontId="30" fillId="0" borderId="13" xfId="21" quotePrefix="1" applyFont="1" applyBorder="1" applyAlignment="1">
      <alignment horizontal="center" vertical="center"/>
    </xf>
    <xf numFmtId="0" fontId="30" fillId="0" borderId="13" xfId="21" applyFont="1" applyBorder="1" applyAlignment="1">
      <alignment vertical="center" wrapText="1"/>
    </xf>
    <xf numFmtId="166" fontId="30" fillId="0" borderId="13" xfId="22" applyNumberFormat="1" applyFont="1" applyFill="1" applyBorder="1" applyAlignment="1" applyProtection="1">
      <alignment vertical="center"/>
    </xf>
    <xf numFmtId="43" fontId="30" fillId="0" borderId="13" xfId="23" applyFont="1" applyFill="1" applyBorder="1" applyAlignment="1" applyProtection="1">
      <alignment vertical="center"/>
    </xf>
    <xf numFmtId="166" fontId="30" fillId="0" borderId="13" xfId="24" applyFont="1" applyFill="1" applyBorder="1" applyAlignment="1">
      <alignment horizontal="center" vertical="center"/>
    </xf>
    <xf numFmtId="43" fontId="20" fillId="0" borderId="13" xfId="23" applyFont="1" applyFill="1" applyBorder="1" applyAlignment="1">
      <alignment horizontal="center" vertical="center" wrapText="1"/>
    </xf>
    <xf numFmtId="0" fontId="15" fillId="2" borderId="13" xfId="21" applyFont="1" applyFill="1" applyBorder="1" applyAlignment="1">
      <alignment vertical="center"/>
    </xf>
    <xf numFmtId="0" fontId="12" fillId="2" borderId="13" xfId="21" quotePrefix="1" applyFont="1" applyFill="1" applyBorder="1" applyAlignment="1">
      <alignment horizontal="left" vertical="center"/>
    </xf>
    <xf numFmtId="0" fontId="20" fillId="2" borderId="13" xfId="21" applyFont="1" applyFill="1" applyBorder="1" applyAlignment="1">
      <alignment vertical="center"/>
    </xf>
    <xf numFmtId="0" fontId="38" fillId="2" borderId="13" xfId="21" applyFont="1" applyFill="1" applyBorder="1" applyAlignment="1">
      <alignment horizontal="center" vertical="center"/>
    </xf>
    <xf numFmtId="43" fontId="20" fillId="2" borderId="13" xfId="23" applyFont="1" applyFill="1" applyBorder="1" applyAlignment="1">
      <alignment vertical="center"/>
    </xf>
    <xf numFmtId="168" fontId="20" fillId="2" borderId="13" xfId="23" applyNumberFormat="1" applyFont="1" applyFill="1" applyBorder="1" applyAlignment="1">
      <alignment vertical="center"/>
    </xf>
    <xf numFmtId="0" fontId="1" fillId="2" borderId="0" xfId="21" applyFill="1"/>
    <xf numFmtId="167" fontId="30" fillId="0" borderId="13" xfId="21" applyNumberFormat="1" applyFont="1" applyBorder="1" applyAlignment="1">
      <alignment horizontal="right" vertical="center"/>
    </xf>
    <xf numFmtId="43" fontId="30" fillId="0" borderId="13" xfId="23" applyFont="1" applyFill="1" applyBorder="1" applyAlignment="1">
      <alignment horizontal="center" vertical="center"/>
    </xf>
    <xf numFmtId="0" fontId="30" fillId="0" borderId="13" xfId="21" applyFont="1" applyBorder="1" applyAlignment="1">
      <alignment horizontal="left" vertical="center"/>
    </xf>
    <xf numFmtId="0" fontId="30" fillId="4" borderId="13" xfId="21" applyFont="1" applyFill="1" applyBorder="1" applyAlignment="1">
      <alignment vertical="center"/>
    </xf>
    <xf numFmtId="0" fontId="30" fillId="4" borderId="13" xfId="21" quotePrefix="1" applyFont="1" applyFill="1" applyBorder="1" applyAlignment="1">
      <alignment horizontal="left" vertical="center"/>
    </xf>
    <xf numFmtId="0" fontId="30" fillId="4" borderId="13" xfId="21" quotePrefix="1" applyFont="1" applyFill="1" applyBorder="1" applyAlignment="1">
      <alignment horizontal="center" vertical="center"/>
    </xf>
    <xf numFmtId="0" fontId="30" fillId="4" borderId="13" xfId="21" applyFont="1" applyFill="1" applyBorder="1" applyAlignment="1">
      <alignment vertical="center" wrapText="1"/>
    </xf>
    <xf numFmtId="0" fontId="30" fillId="4" borderId="13" xfId="21" applyFont="1" applyFill="1" applyBorder="1" applyAlignment="1">
      <alignment horizontal="center" vertical="center"/>
    </xf>
    <xf numFmtId="43" fontId="30" fillId="4" borderId="13" xfId="23" applyFont="1" applyFill="1" applyBorder="1" applyAlignment="1">
      <alignment vertical="center"/>
    </xf>
    <xf numFmtId="167" fontId="30" fillId="4" borderId="13" xfId="21" applyNumberFormat="1" applyFont="1" applyFill="1" applyBorder="1" applyAlignment="1">
      <alignment horizontal="right" vertical="center"/>
    </xf>
    <xf numFmtId="166" fontId="30" fillId="4" borderId="13" xfId="22" applyNumberFormat="1" applyFont="1" applyFill="1" applyBorder="1" applyAlignment="1">
      <alignment horizontal="center" vertical="center"/>
    </xf>
    <xf numFmtId="166" fontId="30" fillId="4" borderId="13" xfId="22" applyNumberFormat="1" applyFont="1" applyFill="1" applyBorder="1" applyAlignment="1" applyProtection="1">
      <alignment vertical="center"/>
    </xf>
    <xf numFmtId="166" fontId="15" fillId="4" borderId="13" xfId="22" applyNumberFormat="1" applyFont="1" applyFill="1" applyBorder="1" applyAlignment="1" applyProtection="1">
      <alignment vertical="center"/>
    </xf>
    <xf numFmtId="43" fontId="15" fillId="4" borderId="13" xfId="23" applyFont="1" applyFill="1" applyBorder="1" applyAlignment="1" applyProtection="1">
      <alignment vertical="center"/>
    </xf>
    <xf numFmtId="43" fontId="30" fillId="4" borderId="13" xfId="23" applyFont="1" applyFill="1" applyBorder="1" applyAlignment="1">
      <alignment horizontal="center" vertical="center"/>
    </xf>
    <xf numFmtId="0" fontId="39" fillId="0" borderId="0" xfId="21" applyFont="1"/>
    <xf numFmtId="166" fontId="15" fillId="0" borderId="13" xfId="24" applyFont="1" applyFill="1" applyBorder="1" applyAlignment="1">
      <alignment horizontal="center" vertical="center"/>
    </xf>
    <xf numFmtId="0" fontId="15" fillId="4" borderId="13" xfId="21" applyFont="1" applyFill="1" applyBorder="1" applyAlignment="1">
      <alignment vertical="center"/>
    </xf>
    <xf numFmtId="0" fontId="15" fillId="4" borderId="13" xfId="21" quotePrefix="1" applyFont="1" applyFill="1" applyBorder="1" applyAlignment="1">
      <alignment horizontal="center" vertical="center"/>
    </xf>
    <xf numFmtId="0" fontId="15" fillId="4" borderId="13" xfId="21" applyFont="1" applyFill="1" applyBorder="1" applyAlignment="1">
      <alignment vertical="center" wrapText="1"/>
    </xf>
    <xf numFmtId="43" fontId="15" fillId="4" borderId="13" xfId="23" applyFont="1" applyFill="1" applyBorder="1" applyAlignment="1">
      <alignment vertical="center"/>
    </xf>
    <xf numFmtId="166" fontId="15" fillId="4" borderId="13" xfId="22" applyNumberFormat="1" applyFont="1" applyFill="1" applyBorder="1" applyAlignment="1">
      <alignment horizontal="center" vertical="center"/>
    </xf>
    <xf numFmtId="166" fontId="15" fillId="4" borderId="13" xfId="24" applyFont="1" applyFill="1" applyBorder="1" applyAlignment="1">
      <alignment horizontal="center" vertical="center"/>
    </xf>
    <xf numFmtId="43" fontId="15" fillId="4" borderId="13" xfId="23" applyFont="1" applyFill="1" applyBorder="1" applyAlignment="1">
      <alignment horizontal="center" vertical="center"/>
    </xf>
    <xf numFmtId="0" fontId="12" fillId="0" borderId="22" xfId="21" applyFont="1" applyBorder="1" applyAlignment="1">
      <alignment horizontal="right" vertical="center"/>
    </xf>
    <xf numFmtId="0" fontId="15" fillId="0" borderId="22" xfId="21" applyFont="1" applyBorder="1" applyAlignment="1">
      <alignment horizontal="left" vertical="center"/>
    </xf>
    <xf numFmtId="0" fontId="15" fillId="0" borderId="22" xfId="21" applyFont="1" applyBorder="1"/>
    <xf numFmtId="166" fontId="15" fillId="0" borderId="22" xfId="22" applyNumberFormat="1" applyFont="1" applyFill="1" applyBorder="1"/>
    <xf numFmtId="43" fontId="12" fillId="0" borderId="13" xfId="23" applyFont="1" applyFill="1" applyBorder="1"/>
    <xf numFmtId="0" fontId="12" fillId="0" borderId="13" xfId="21" applyFont="1" applyBorder="1" applyAlignment="1">
      <alignment horizontal="right" vertical="center"/>
    </xf>
    <xf numFmtId="0" fontId="23" fillId="5" borderId="13" xfId="21" applyFont="1" applyFill="1" applyBorder="1" applyAlignment="1">
      <alignment vertical="center"/>
    </xf>
    <xf numFmtId="0" fontId="36" fillId="5" borderId="9" xfId="21" applyFont="1" applyFill="1" applyBorder="1" applyAlignment="1">
      <alignment vertical="center"/>
    </xf>
    <xf numFmtId="0" fontId="24" fillId="5" borderId="13" xfId="21" quotePrefix="1" applyFont="1" applyFill="1" applyBorder="1" applyAlignment="1">
      <alignment horizontal="center" vertical="center"/>
    </xf>
    <xf numFmtId="0" fontId="24" fillId="5" borderId="13" xfId="21" applyFont="1" applyFill="1" applyBorder="1" applyAlignment="1">
      <alignment horizontal="left" vertical="center" wrapText="1"/>
    </xf>
    <xf numFmtId="0" fontId="24" fillId="5" borderId="13" xfId="21" applyFont="1" applyFill="1" applyBorder="1" applyAlignment="1">
      <alignment horizontal="center" vertical="center"/>
    </xf>
    <xf numFmtId="43" fontId="24" fillId="5" borderId="13" xfId="23" applyFont="1" applyFill="1" applyBorder="1" applyAlignment="1">
      <alignment vertical="center"/>
    </xf>
    <xf numFmtId="166" fontId="24" fillId="5" borderId="13" xfId="22" applyNumberFormat="1" applyFont="1" applyFill="1" applyBorder="1" applyAlignment="1">
      <alignment vertical="center"/>
    </xf>
    <xf numFmtId="166" fontId="24" fillId="5" borderId="13" xfId="22" applyNumberFormat="1" applyFont="1" applyFill="1" applyBorder="1" applyAlignment="1" applyProtection="1">
      <alignment vertical="center"/>
    </xf>
    <xf numFmtId="43" fontId="24" fillId="5" borderId="13" xfId="23" applyFont="1" applyFill="1" applyBorder="1" applyAlignment="1" applyProtection="1">
      <alignment vertical="center"/>
    </xf>
    <xf numFmtId="166" fontId="23" fillId="5" borderId="13" xfId="22" applyNumberFormat="1" applyFont="1" applyFill="1" applyBorder="1" applyAlignment="1">
      <alignment horizontal="center" vertical="center"/>
    </xf>
    <xf numFmtId="43" fontId="24" fillId="5" borderId="13" xfId="23" applyFont="1" applyFill="1" applyBorder="1" applyAlignment="1">
      <alignment horizontal="center" vertical="center"/>
    </xf>
    <xf numFmtId="166" fontId="23" fillId="5" borderId="13" xfId="22" applyNumberFormat="1" applyFont="1" applyFill="1" applyBorder="1" applyAlignment="1">
      <alignment horizontal="center" vertical="center" wrapText="1"/>
    </xf>
    <xf numFmtId="0" fontId="27" fillId="5" borderId="0" xfId="21" applyFont="1" applyFill="1"/>
    <xf numFmtId="0" fontId="15" fillId="0" borderId="13" xfId="21" applyFont="1" applyBorder="1" applyAlignment="1">
      <alignment horizontal="center"/>
    </xf>
    <xf numFmtId="0" fontId="15" fillId="0" borderId="13" xfId="21" applyFont="1" applyBorder="1" applyAlignment="1">
      <alignment horizontal="left" wrapText="1"/>
    </xf>
    <xf numFmtId="0" fontId="15" fillId="0" borderId="13" xfId="21" applyFont="1" applyBorder="1" applyAlignment="1">
      <alignment horizontal="center" wrapText="1"/>
    </xf>
    <xf numFmtId="0" fontId="15" fillId="0" borderId="14" xfId="21" applyFont="1" applyBorder="1" applyAlignment="1">
      <alignment horizontal="left" vertical="center"/>
    </xf>
    <xf numFmtId="0" fontId="15" fillId="0" borderId="16" xfId="21" applyFont="1" applyBorder="1" applyAlignment="1">
      <alignment horizontal="center" vertical="center"/>
    </xf>
    <xf numFmtId="43" fontId="12" fillId="0" borderId="13" xfId="22" applyNumberFormat="1" applyFont="1" applyFill="1" applyBorder="1" applyAlignment="1">
      <alignment horizontal="center" vertical="center"/>
    </xf>
    <xf numFmtId="166" fontId="12" fillId="0" borderId="13" xfId="22" applyNumberFormat="1" applyFont="1" applyFill="1" applyBorder="1"/>
    <xf numFmtId="167" fontId="15" fillId="0" borderId="13" xfId="21" applyNumberFormat="1" applyFont="1" applyBorder="1" applyAlignment="1">
      <alignment horizontal="center" vertical="center"/>
    </xf>
    <xf numFmtId="41" fontId="12" fillId="0" borderId="13" xfId="22" applyFont="1" applyFill="1" applyBorder="1" applyAlignment="1">
      <alignment horizontal="center" vertical="center"/>
    </xf>
    <xf numFmtId="167" fontId="12" fillId="0" borderId="13" xfId="21" applyNumberFormat="1" applyFont="1" applyBorder="1" applyAlignment="1">
      <alignment horizontal="center" vertical="center"/>
    </xf>
    <xf numFmtId="166" fontId="15" fillId="0" borderId="13" xfId="25" applyNumberFormat="1" applyFont="1" applyFill="1" applyBorder="1" applyAlignment="1">
      <alignment horizontal="center" vertical="center" wrapText="1"/>
    </xf>
    <xf numFmtId="41" fontId="15" fillId="0" borderId="13" xfId="25" applyFont="1" applyFill="1" applyBorder="1" applyAlignment="1">
      <alignment horizontal="center" vertical="center"/>
    </xf>
    <xf numFmtId="43" fontId="15" fillId="0" borderId="13" xfId="26" applyFont="1" applyFill="1" applyBorder="1" applyAlignment="1" applyProtection="1">
      <alignment horizontal="right" vertical="center"/>
    </xf>
    <xf numFmtId="0" fontId="15" fillId="0" borderId="18" xfId="21" quotePrefix="1" applyFont="1" applyBorder="1" applyAlignment="1">
      <alignment horizontal="left" vertical="center"/>
    </xf>
    <xf numFmtId="0" fontId="36" fillId="0" borderId="13" xfId="21" applyFont="1" applyBorder="1" applyAlignment="1">
      <alignment vertical="center"/>
    </xf>
    <xf numFmtId="0" fontId="15" fillId="0" borderId="16" xfId="21" applyFont="1" applyBorder="1"/>
    <xf numFmtId="0" fontId="15" fillId="6" borderId="13" xfId="21" applyFont="1" applyFill="1" applyBorder="1" applyAlignment="1">
      <alignment horizontal="center" vertical="center"/>
    </xf>
    <xf numFmtId="0" fontId="15" fillId="6" borderId="13" xfId="21" applyFont="1" applyFill="1" applyBorder="1" applyAlignment="1">
      <alignment horizontal="left" vertical="center"/>
    </xf>
    <xf numFmtId="0" fontId="15" fillId="6" borderId="13" xfId="21" applyFont="1" applyFill="1" applyBorder="1" applyAlignment="1">
      <alignment horizontal="center" vertical="center" wrapText="1"/>
    </xf>
    <xf numFmtId="43" fontId="15" fillId="6" borderId="13" xfId="26" applyFont="1" applyFill="1" applyBorder="1" applyAlignment="1" applyProtection="1">
      <alignment horizontal="right" vertical="center"/>
    </xf>
    <xf numFmtId="0" fontId="15" fillId="6" borderId="13" xfId="21" applyFont="1" applyFill="1" applyBorder="1" applyAlignment="1">
      <alignment horizontal="left" vertical="center" wrapText="1"/>
    </xf>
    <xf numFmtId="0" fontId="15" fillId="6" borderId="16" xfId="21" applyFont="1" applyFill="1" applyBorder="1"/>
    <xf numFmtId="166" fontId="15" fillId="6" borderId="13" xfId="22" applyNumberFormat="1" applyFont="1" applyFill="1" applyBorder="1"/>
    <xf numFmtId="0" fontId="15" fillId="6" borderId="13" xfId="21" applyFont="1" applyFill="1" applyBorder="1"/>
    <xf numFmtId="43" fontId="15" fillId="6" borderId="13" xfId="23" applyFont="1" applyFill="1" applyBorder="1" applyAlignment="1" applyProtection="1">
      <alignment horizontal="right" vertical="center"/>
    </xf>
    <xf numFmtId="167" fontId="12" fillId="6" borderId="13" xfId="21" applyNumberFormat="1" applyFont="1" applyFill="1" applyBorder="1" applyAlignment="1">
      <alignment horizontal="center" vertical="center"/>
    </xf>
    <xf numFmtId="0" fontId="1" fillId="6" borderId="0" xfId="21" applyFill="1"/>
    <xf numFmtId="165" fontId="1" fillId="6" borderId="0" xfId="21" applyNumberFormat="1" applyFill="1"/>
    <xf numFmtId="0" fontId="6" fillId="0" borderId="13" xfId="21" applyFont="1" applyBorder="1"/>
    <xf numFmtId="166" fontId="6" fillId="0" borderId="13" xfId="22" applyNumberFormat="1" applyFont="1" applyFill="1" applyBorder="1"/>
    <xf numFmtId="0" fontId="15" fillId="0" borderId="18" xfId="21" applyFont="1" applyBorder="1" applyAlignment="1">
      <alignment horizontal="left" vertical="center" wrapText="1"/>
    </xf>
    <xf numFmtId="0" fontId="6" fillId="6" borderId="13" xfId="21" applyFont="1" applyFill="1" applyBorder="1"/>
    <xf numFmtId="166" fontId="6" fillId="6" borderId="13" xfId="22" applyNumberFormat="1" applyFont="1" applyFill="1" applyBorder="1"/>
    <xf numFmtId="0" fontId="15" fillId="0" borderId="12" xfId="21" applyFont="1" applyBorder="1" applyAlignment="1">
      <alignment horizontal="left" vertical="center" wrapText="1"/>
    </xf>
    <xf numFmtId="166" fontId="15" fillId="0" borderId="12" xfId="25" applyNumberFormat="1" applyFont="1" applyFill="1" applyBorder="1" applyAlignment="1">
      <alignment horizontal="center" vertical="center" wrapText="1"/>
    </xf>
    <xf numFmtId="41" fontId="15" fillId="0" borderId="12" xfId="25" applyFont="1" applyFill="1" applyBorder="1" applyAlignment="1">
      <alignment horizontal="center" vertical="center"/>
    </xf>
    <xf numFmtId="43" fontId="15" fillId="0" borderId="12" xfId="26" applyFont="1" applyFill="1" applyBorder="1" applyAlignment="1" applyProtection="1">
      <alignment horizontal="right" vertical="center"/>
    </xf>
    <xf numFmtId="0" fontId="6" fillId="0" borderId="12" xfId="21" applyFont="1" applyBorder="1"/>
    <xf numFmtId="166" fontId="6" fillId="0" borderId="12" xfId="22" applyNumberFormat="1" applyFont="1" applyFill="1" applyBorder="1"/>
    <xf numFmtId="43" fontId="15" fillId="0" borderId="12" xfId="23" applyFont="1" applyFill="1" applyBorder="1" applyAlignment="1" applyProtection="1">
      <alignment horizontal="right" vertical="center"/>
    </xf>
    <xf numFmtId="167" fontId="12" fillId="0" borderId="12" xfId="21" applyNumberFormat="1" applyFont="1" applyBorder="1" applyAlignment="1">
      <alignment horizontal="center" vertical="center"/>
    </xf>
    <xf numFmtId="166" fontId="6" fillId="0" borderId="13" xfId="22" applyNumberFormat="1" applyFont="1" applyFill="1" applyBorder="1" applyAlignment="1">
      <alignment horizontal="center" vertical="center"/>
    </xf>
    <xf numFmtId="41" fontId="6" fillId="0" borderId="13" xfId="22" applyFont="1" applyFill="1" applyBorder="1" applyAlignment="1">
      <alignment horizontal="center" vertical="center"/>
    </xf>
    <xf numFmtId="43" fontId="6" fillId="0" borderId="13" xfId="22" applyNumberFormat="1" applyFont="1" applyFill="1" applyBorder="1" applyAlignment="1">
      <alignment horizontal="center" vertical="center"/>
    </xf>
    <xf numFmtId="166" fontId="6" fillId="6" borderId="13" xfId="22" applyNumberFormat="1" applyFont="1" applyFill="1" applyBorder="1" applyAlignment="1">
      <alignment horizontal="center" vertical="center"/>
    </xf>
    <xf numFmtId="41" fontId="6" fillId="6" borderId="13" xfId="22" applyFont="1" applyFill="1" applyBorder="1" applyAlignment="1">
      <alignment horizontal="center" vertical="center"/>
    </xf>
    <xf numFmtId="43" fontId="6" fillId="6" borderId="13" xfId="22" applyNumberFormat="1" applyFont="1" applyFill="1" applyBorder="1" applyAlignment="1">
      <alignment horizontal="center" vertical="center"/>
    </xf>
    <xf numFmtId="0" fontId="1" fillId="0" borderId="9" xfId="6" applyFont="1" applyBorder="1" applyAlignment="1">
      <alignment horizontal="center" vertical="center" readingOrder="1"/>
    </xf>
    <xf numFmtId="166" fontId="15" fillId="0" borderId="13" xfId="25" applyNumberFormat="1" applyFont="1" applyFill="1" applyBorder="1" applyAlignment="1">
      <alignment horizontal="center" vertical="center"/>
    </xf>
    <xf numFmtId="166" fontId="6" fillId="0" borderId="13" xfId="22" applyNumberFormat="1" applyFont="1" applyFill="1" applyBorder="1" applyAlignment="1">
      <alignment vertical="center"/>
    </xf>
    <xf numFmtId="0" fontId="12" fillId="0" borderId="10" xfId="21" applyFont="1" applyBorder="1" applyAlignment="1">
      <alignment horizontal="right" vertical="center"/>
    </xf>
    <xf numFmtId="0" fontId="15" fillId="0" borderId="10" xfId="21" applyFont="1" applyBorder="1" applyAlignment="1">
      <alignment horizontal="left" vertical="center"/>
    </xf>
    <xf numFmtId="0" fontId="15" fillId="0" borderId="10" xfId="21" applyFont="1" applyBorder="1" applyAlignment="1">
      <alignment horizontal="center" vertical="center"/>
    </xf>
    <xf numFmtId="166" fontId="15" fillId="0" borderId="10" xfId="22" applyNumberFormat="1" applyFont="1" applyFill="1" applyBorder="1" applyAlignment="1">
      <alignment horizontal="center" vertical="center"/>
    </xf>
    <xf numFmtId="0" fontId="6" fillId="0" borderId="8" xfId="21" applyFont="1" applyBorder="1"/>
    <xf numFmtId="166" fontId="6" fillId="0" borderId="8" xfId="22" applyNumberFormat="1" applyFont="1" applyFill="1" applyBorder="1"/>
    <xf numFmtId="165" fontId="1" fillId="4" borderId="0" xfId="20" applyFont="1" applyFill="1"/>
    <xf numFmtId="165" fontId="1" fillId="0" borderId="0" xfId="20" applyFont="1"/>
    <xf numFmtId="0" fontId="8" fillId="0" borderId="0" xfId="21" applyFont="1" applyAlignment="1">
      <alignment wrapText="1"/>
    </xf>
    <xf numFmtId="166" fontId="40" fillId="0" borderId="0" xfId="22" applyNumberFormat="1" applyFont="1" applyFill="1"/>
    <xf numFmtId="166" fontId="11" fillId="0" borderId="0" xfId="22" applyNumberFormat="1" applyFont="1" applyFill="1"/>
    <xf numFmtId="166" fontId="8" fillId="0" borderId="0" xfId="22" applyNumberFormat="1" applyFont="1" applyFill="1"/>
    <xf numFmtId="166" fontId="10" fillId="0" borderId="0" xfId="22" applyNumberFormat="1" applyFont="1" applyFill="1" applyBorder="1" applyAlignment="1">
      <alignment vertical="center"/>
    </xf>
    <xf numFmtId="166" fontId="8" fillId="0" borderId="0" xfId="22" applyNumberFormat="1" applyFont="1" applyFill="1" applyBorder="1" applyAlignment="1">
      <alignment horizontal="center" vertical="top"/>
    </xf>
    <xf numFmtId="166" fontId="41" fillId="0" borderId="0" xfId="22" applyNumberFormat="1" applyFont="1" applyFill="1" applyBorder="1" applyAlignment="1">
      <alignment vertical="center"/>
    </xf>
    <xf numFmtId="0" fontId="7" fillId="0" borderId="0" xfId="22" applyNumberFormat="1" applyFont="1" applyFill="1" applyAlignment="1">
      <alignment vertical="center"/>
    </xf>
    <xf numFmtId="166" fontId="7" fillId="0" borderId="0" xfId="22" applyNumberFormat="1" applyFont="1" applyFill="1" applyBorder="1" applyAlignment="1">
      <alignment vertical="center"/>
    </xf>
    <xf numFmtId="0" fontId="13" fillId="0" borderId="0" xfId="21" applyFont="1"/>
    <xf numFmtId="164" fontId="10" fillId="0" borderId="0" xfId="27" applyFont="1" applyFill="1" applyAlignment="1">
      <alignment vertical="center" wrapText="1"/>
    </xf>
    <xf numFmtId="0" fontId="7" fillId="0" borderId="0" xfId="27" applyNumberFormat="1" applyFont="1" applyFill="1" applyAlignment="1">
      <alignment horizontal="left" vertical="center"/>
    </xf>
    <xf numFmtId="164" fontId="59" fillId="0" borderId="0" xfId="27" applyFont="1" applyFill="1" applyAlignment="1">
      <alignment vertical="center" wrapText="1"/>
    </xf>
    <xf numFmtId="164" fontId="8" fillId="0" borderId="0" xfId="27" applyFont="1" applyFill="1" applyAlignment="1">
      <alignment horizontal="center" vertical="top"/>
    </xf>
    <xf numFmtId="43" fontId="8" fillId="0" borderId="0" xfId="21" applyNumberFormat="1" applyFont="1"/>
    <xf numFmtId="0" fontId="6" fillId="0" borderId="0" xfId="22" applyNumberFormat="1" applyFont="1" applyFill="1"/>
    <xf numFmtId="164" fontId="42" fillId="0" borderId="0" xfId="27" applyFont="1" applyFill="1" applyAlignment="1">
      <alignment horizontal="center" vertical="center"/>
    </xf>
    <xf numFmtId="0" fontId="42" fillId="0" borderId="0" xfId="27" applyNumberFormat="1" applyFont="1" applyFill="1" applyAlignment="1">
      <alignment horizontal="left" vertical="center"/>
    </xf>
    <xf numFmtId="164" fontId="10" fillId="0" borderId="0" xfId="27" applyFont="1" applyFill="1" applyAlignment="1">
      <alignment vertical="center"/>
    </xf>
    <xf numFmtId="0" fontId="10" fillId="0" borderId="0" xfId="21" applyFont="1" applyAlignment="1">
      <alignment vertical="center"/>
    </xf>
    <xf numFmtId="0" fontId="8" fillId="0" borderId="0" xfId="21" applyFont="1" applyAlignment="1">
      <alignment horizontal="center" vertical="center"/>
    </xf>
    <xf numFmtId="0" fontId="12" fillId="0" borderId="0" xfId="21" applyFont="1" applyAlignment="1">
      <alignment vertical="center"/>
    </xf>
    <xf numFmtId="0" fontId="42" fillId="0" borderId="0" xfId="22" applyNumberFormat="1" applyFont="1" applyFill="1" applyAlignment="1">
      <alignment vertical="center"/>
    </xf>
    <xf numFmtId="0" fontId="42" fillId="0" borderId="0" xfId="21" applyFont="1" applyAlignment="1">
      <alignment vertical="center"/>
    </xf>
    <xf numFmtId="0" fontId="8" fillId="0" borderId="0" xfId="21" applyFont="1" applyAlignment="1">
      <alignment horizontal="center" vertical="top" wrapText="1"/>
    </xf>
    <xf numFmtId="0" fontId="8" fillId="0" borderId="0" xfId="21" applyFont="1" applyAlignment="1">
      <alignment horizontal="left" vertical="top"/>
    </xf>
    <xf numFmtId="0" fontId="42" fillId="0" borderId="0" xfId="21" applyFont="1" applyAlignment="1">
      <alignment horizontal="left" vertical="center"/>
    </xf>
    <xf numFmtId="0" fontId="43" fillId="0" borderId="0" xfId="21" applyFont="1" applyAlignment="1">
      <alignment horizontal="left"/>
    </xf>
    <xf numFmtId="0" fontId="44" fillId="0" borderId="0" xfId="27" applyNumberFormat="1" applyFont="1" applyFill="1" applyAlignment="1">
      <alignment horizontal="left" vertical="center"/>
    </xf>
    <xf numFmtId="164" fontId="8" fillId="0" borderId="0" xfId="27" applyFont="1" applyFill="1" applyAlignment="1">
      <alignment vertical="top"/>
    </xf>
    <xf numFmtId="164" fontId="8" fillId="0" borderId="0" xfId="27" applyFont="1" applyFill="1" applyAlignment="1">
      <alignment vertical="top" wrapText="1"/>
    </xf>
    <xf numFmtId="0" fontId="45" fillId="0" borderId="0" xfId="21" applyFont="1" applyAlignment="1">
      <alignment horizontal="left" vertical="center"/>
    </xf>
    <xf numFmtId="0" fontId="44" fillId="0" borderId="0" xfId="22" applyNumberFormat="1" applyFont="1" applyFill="1"/>
    <xf numFmtId="164" fontId="46" fillId="0" borderId="0" xfId="27" applyFont="1" applyFill="1" applyAlignment="1">
      <alignment vertical="center" wrapText="1"/>
    </xf>
    <xf numFmtId="0" fontId="47" fillId="0" borderId="0" xfId="27" applyNumberFormat="1" applyFont="1" applyFill="1" applyAlignment="1">
      <alignment horizontal="left" vertical="center"/>
    </xf>
    <xf numFmtId="164" fontId="48" fillId="0" borderId="0" xfId="27" applyFont="1" applyFill="1" applyAlignment="1">
      <alignment horizontal="center" vertical="top"/>
    </xf>
    <xf numFmtId="0" fontId="49" fillId="0" borderId="0" xfId="21" applyFont="1"/>
    <xf numFmtId="0" fontId="49" fillId="0" borderId="0" xfId="21" applyFont="1" applyAlignment="1">
      <alignment horizontal="center"/>
    </xf>
    <xf numFmtId="0" fontId="50" fillId="0" borderId="0" xfId="21" applyFont="1" applyAlignment="1">
      <alignment vertical="center"/>
    </xf>
    <xf numFmtId="0" fontId="51" fillId="0" borderId="0" xfId="21" applyFont="1" applyAlignment="1">
      <alignment horizontal="center"/>
    </xf>
    <xf numFmtId="0" fontId="52" fillId="0" borderId="0" xfId="21" applyFont="1" applyAlignment="1">
      <alignment vertical="center"/>
    </xf>
    <xf numFmtId="0" fontId="53" fillId="0" borderId="0" xfId="21" applyFont="1"/>
    <xf numFmtId="166" fontId="53" fillId="0" borderId="0" xfId="22" applyNumberFormat="1" applyFont="1" applyFill="1"/>
    <xf numFmtId="0" fontId="7" fillId="0" borderId="0" xfId="22" applyNumberFormat="1" applyFont="1" applyFill="1"/>
    <xf numFmtId="0" fontId="49" fillId="0" borderId="0" xfId="21" applyFont="1" applyAlignment="1">
      <alignment horizontal="left"/>
    </xf>
    <xf numFmtId="164" fontId="54" fillId="0" borderId="0" xfId="27" applyFont="1" applyFill="1" applyAlignment="1">
      <alignment vertical="center" wrapText="1" readingOrder="1"/>
    </xf>
    <xf numFmtId="164" fontId="49" fillId="0" borderId="0" xfId="27" applyFont="1" applyFill="1" applyAlignment="1">
      <alignment horizontal="center" vertical="top"/>
    </xf>
    <xf numFmtId="0" fontId="55" fillId="0" borderId="0" xfId="21" applyFont="1" applyAlignment="1">
      <alignment vertical="center"/>
    </xf>
    <xf numFmtId="0" fontId="56" fillId="0" borderId="0" xfId="21" applyFont="1" applyAlignment="1">
      <alignment horizontal="center"/>
    </xf>
    <xf numFmtId="0" fontId="30" fillId="0" borderId="0" xfId="21" applyFont="1" applyAlignment="1">
      <alignment vertical="center"/>
    </xf>
    <xf numFmtId="0" fontId="57" fillId="0" borderId="0" xfId="21" applyFont="1" applyAlignment="1">
      <alignment vertical="center"/>
    </xf>
    <xf numFmtId="165" fontId="13" fillId="0" borderId="0" xfId="2" applyNumberFormat="1" applyFont="1"/>
    <xf numFmtId="0" fontId="60" fillId="0" borderId="9" xfId="20" applyNumberFormat="1" applyFont="1" applyFill="1" applyBorder="1" applyAlignment="1">
      <alignment horizontal="center" vertical="center"/>
    </xf>
    <xf numFmtId="0" fontId="12" fillId="0" borderId="18" xfId="2" quotePrefix="1" applyFont="1" applyBorder="1" applyAlignment="1">
      <alignment horizontal="left" vertical="center"/>
    </xf>
    <xf numFmtId="0" fontId="20" fillId="0" borderId="18" xfId="2" applyFont="1" applyBorder="1" applyAlignment="1">
      <alignment vertical="center"/>
    </xf>
    <xf numFmtId="0" fontId="12" fillId="0" borderId="22" xfId="2" applyFont="1" applyBorder="1" applyAlignment="1">
      <alignment vertical="top"/>
    </xf>
    <xf numFmtId="0" fontId="22" fillId="2" borderId="13" xfId="6" applyFont="1" applyFill="1" applyBorder="1" applyAlignment="1">
      <alignment horizontal="center" vertical="center" readingOrder="1"/>
    </xf>
    <xf numFmtId="0" fontId="23" fillId="0" borderId="18" xfId="2" applyFont="1" applyBorder="1" applyAlignment="1">
      <alignment horizontal="left" vertical="center" wrapText="1"/>
    </xf>
    <xf numFmtId="0" fontId="24" fillId="0" borderId="22" xfId="2" applyFont="1" applyBorder="1" applyAlignment="1">
      <alignment horizontal="left" vertical="center" wrapText="1"/>
    </xf>
    <xf numFmtId="0" fontId="22" fillId="0" borderId="13" xfId="6" applyFont="1" applyBorder="1" applyAlignment="1">
      <alignment horizontal="center" vertical="center" readingOrder="1"/>
    </xf>
    <xf numFmtId="0" fontId="22" fillId="2" borderId="10" xfId="6" applyFont="1" applyFill="1" applyBorder="1" applyAlignment="1">
      <alignment horizontal="center" vertical="center" readingOrder="1"/>
    </xf>
    <xf numFmtId="0" fontId="22" fillId="2" borderId="8" xfId="6" applyFont="1" applyFill="1" applyBorder="1" applyAlignment="1">
      <alignment horizontal="center" vertical="center" readingOrder="1"/>
    </xf>
    <xf numFmtId="0" fontId="12" fillId="0" borderId="18" xfId="2" applyFont="1" applyBorder="1" applyAlignment="1">
      <alignment horizontal="left" vertical="center" wrapText="1"/>
    </xf>
    <xf numFmtId="0" fontId="22" fillId="2" borderId="12" xfId="6" applyFont="1" applyFill="1" applyBorder="1" applyAlignment="1">
      <alignment horizontal="center" vertical="center" readingOrder="1"/>
    </xf>
    <xf numFmtId="0" fontId="22" fillId="2" borderId="17" xfId="6" applyFont="1" applyFill="1" applyBorder="1" applyAlignment="1">
      <alignment horizontal="center" vertical="center" readingOrder="1"/>
    </xf>
    <xf numFmtId="0" fontId="15" fillId="0" borderId="22" xfId="2" applyFont="1" applyBorder="1" applyAlignment="1">
      <alignment vertical="center" wrapText="1"/>
    </xf>
    <xf numFmtId="0" fontId="30" fillId="0" borderId="22" xfId="2" applyFont="1" applyBorder="1" applyAlignment="1">
      <alignment vertical="center" wrapText="1"/>
    </xf>
    <xf numFmtId="0" fontId="20" fillId="0" borderId="21" xfId="2" applyFont="1" applyBorder="1" applyAlignment="1">
      <alignment vertical="center"/>
    </xf>
    <xf numFmtId="0" fontId="36" fillId="0" borderId="4" xfId="2" applyFont="1" applyBorder="1" applyAlignment="1">
      <alignment vertical="center"/>
    </xf>
    <xf numFmtId="0" fontId="22" fillId="2" borderId="4" xfId="6" applyFont="1" applyFill="1" applyBorder="1" applyAlignment="1">
      <alignment horizontal="center" vertical="center" readingOrder="1"/>
    </xf>
    <xf numFmtId="0" fontId="3" fillId="0" borderId="10" xfId="6" applyFont="1" applyBorder="1" applyAlignment="1">
      <alignment horizontal="center" vertical="center" readingOrder="1"/>
    </xf>
    <xf numFmtId="43" fontId="13" fillId="0" borderId="0" xfId="4" applyFont="1" applyFill="1"/>
    <xf numFmtId="0" fontId="20" fillId="0" borderId="18" xfId="2" applyFont="1" applyBorder="1" applyAlignment="1">
      <alignment vertical="center" wrapText="1"/>
    </xf>
    <xf numFmtId="0" fontId="12" fillId="0" borderId="22" xfId="2" applyFont="1" applyBorder="1" applyAlignment="1">
      <alignment horizontal="left" vertical="center" wrapText="1"/>
    </xf>
    <xf numFmtId="0" fontId="31" fillId="0" borderId="0" xfId="2" applyFont="1" applyBorder="1" applyAlignment="1">
      <alignment horizontal="left" vertical="center" wrapText="1"/>
    </xf>
    <xf numFmtId="0" fontId="31" fillId="0" borderId="22" xfId="2" applyFont="1" applyBorder="1" applyAlignment="1">
      <alignment horizontal="left" vertical="center" wrapText="1"/>
    </xf>
    <xf numFmtId="0" fontId="31" fillId="0" borderId="25" xfId="2" applyFont="1" applyBorder="1" applyAlignment="1">
      <alignment horizontal="left" vertical="top" wrapText="1"/>
    </xf>
    <xf numFmtId="0" fontId="20" fillId="0" borderId="18" xfId="2" applyFont="1" applyBorder="1" applyAlignment="1">
      <alignment horizontal="left" vertical="center" wrapText="1"/>
    </xf>
    <xf numFmtId="0" fontId="31" fillId="0" borderId="22" xfId="2" applyFont="1" applyBorder="1" applyAlignment="1">
      <alignment horizontal="left" vertical="top" wrapText="1"/>
    </xf>
    <xf numFmtId="0" fontId="31" fillId="0" borderId="26" xfId="2" applyFont="1" applyBorder="1" applyAlignment="1">
      <alignment horizontal="left" vertical="center" wrapText="1"/>
    </xf>
    <xf numFmtId="0" fontId="22" fillId="2" borderId="22" xfId="6" applyFont="1" applyFill="1" applyBorder="1" applyAlignment="1">
      <alignment horizontal="center" vertical="center" readingOrder="1"/>
    </xf>
    <xf numFmtId="0" fontId="12" fillId="0" borderId="17" xfId="2" applyFont="1" applyBorder="1" applyAlignment="1">
      <alignment horizontal="center" vertical="center"/>
    </xf>
    <xf numFmtId="41" fontId="12" fillId="0" borderId="17" xfId="5" applyNumberFormat="1" applyFont="1" applyFill="1" applyBorder="1" applyAlignment="1" applyProtection="1">
      <alignment vertical="center"/>
    </xf>
    <xf numFmtId="41" fontId="12" fillId="0" borderId="17" xfId="5" applyNumberFormat="1" applyFont="1" applyFill="1" applyBorder="1" applyAlignment="1" applyProtection="1">
      <alignment horizontal="center" vertical="center" wrapText="1"/>
    </xf>
    <xf numFmtId="0" fontId="12" fillId="0" borderId="12" xfId="2" applyFont="1" applyBorder="1" applyAlignment="1">
      <alignment horizontal="center" vertical="center"/>
    </xf>
    <xf numFmtId="0" fontId="15" fillId="0" borderId="12" xfId="2" quotePrefix="1" applyFont="1" applyBorder="1" applyAlignment="1">
      <alignment horizontal="center" vertical="center"/>
    </xf>
    <xf numFmtId="166" fontId="15" fillId="0" borderId="12" xfId="3" applyNumberFormat="1" applyFont="1" applyFill="1" applyBorder="1" applyAlignment="1">
      <alignment vertical="center" wrapText="1"/>
    </xf>
    <xf numFmtId="41" fontId="12" fillId="0" borderId="12" xfId="5" applyNumberFormat="1" applyFont="1" applyFill="1" applyBorder="1" applyAlignment="1" applyProtection="1">
      <alignment horizontal="center" vertical="center" wrapText="1"/>
    </xf>
    <xf numFmtId="0" fontId="22" fillId="0" borderId="17" xfId="6" applyFont="1" applyBorder="1" applyAlignment="1">
      <alignment horizontal="center" vertical="center" readingOrder="1"/>
    </xf>
    <xf numFmtId="0" fontId="15" fillId="0" borderId="12" xfId="3" applyNumberFormat="1" applyFont="1" applyFill="1" applyBorder="1" applyAlignment="1">
      <alignment horizontal="center" vertical="center" wrapText="1"/>
    </xf>
    <xf numFmtId="0" fontId="31" fillId="0" borderId="17" xfId="2" applyFont="1" applyBorder="1" applyAlignment="1">
      <alignment horizontal="left" vertical="top" wrapText="1"/>
    </xf>
    <xf numFmtId="0" fontId="12" fillId="0" borderId="12" xfId="2" quotePrefix="1" applyFont="1" applyBorder="1" applyAlignment="1">
      <alignment horizontal="left" vertical="center"/>
    </xf>
    <xf numFmtId="0" fontId="20" fillId="0" borderId="12" xfId="2" applyFont="1" applyBorder="1" applyAlignment="1">
      <alignment horizontal="left" vertical="top"/>
    </xf>
    <xf numFmtId="166" fontId="12" fillId="0" borderId="22" xfId="3" applyNumberFormat="1" applyFont="1" applyFill="1" applyBorder="1" applyAlignment="1">
      <alignment vertical="center"/>
    </xf>
    <xf numFmtId="0" fontId="12" fillId="0" borderId="22" xfId="2" applyFont="1" applyBorder="1" applyAlignment="1">
      <alignment horizontal="center" vertical="center" wrapText="1"/>
    </xf>
    <xf numFmtId="0" fontId="10" fillId="0" borderId="17" xfId="2" applyFont="1" applyBorder="1" applyAlignment="1">
      <alignment horizontal="center" vertical="center" wrapText="1"/>
    </xf>
    <xf numFmtId="41" fontId="15" fillId="0" borderId="17" xfId="3" applyFont="1" applyFill="1" applyBorder="1" applyAlignment="1">
      <alignment horizontal="center" vertical="center"/>
    </xf>
    <xf numFmtId="166" fontId="15" fillId="0" borderId="17" xfId="3" applyNumberFormat="1" applyFont="1" applyFill="1" applyBorder="1" applyAlignment="1">
      <alignment vertical="center" wrapText="1"/>
    </xf>
    <xf numFmtId="0" fontId="15" fillId="0" borderId="12" xfId="2" quotePrefix="1" applyFont="1" applyBorder="1" applyAlignment="1">
      <alignment horizontal="center" vertical="center" wrapText="1"/>
    </xf>
    <xf numFmtId="41" fontId="15" fillId="0" borderId="12" xfId="3" applyFont="1" applyFill="1" applyBorder="1" applyAlignment="1">
      <alignment horizontal="center" vertical="center"/>
    </xf>
    <xf numFmtId="0" fontId="12" fillId="0" borderId="17" xfId="2" applyFont="1" applyBorder="1" applyAlignment="1">
      <alignment horizontal="right" vertical="center"/>
    </xf>
    <xf numFmtId="0" fontId="12" fillId="0" borderId="17" xfId="2" applyFont="1" applyBorder="1" applyAlignment="1">
      <alignment horizontal="left" vertical="center"/>
    </xf>
    <xf numFmtId="0" fontId="12" fillId="0" borderId="17" xfId="2" applyFont="1" applyBorder="1" applyAlignment="1">
      <alignment vertical="top"/>
    </xf>
    <xf numFmtId="0" fontId="15" fillId="0" borderId="17" xfId="2" applyFont="1" applyBorder="1"/>
    <xf numFmtId="166" fontId="15" fillId="0" borderId="17" xfId="3" applyNumberFormat="1" applyFont="1" applyFill="1" applyBorder="1"/>
    <xf numFmtId="0" fontId="15" fillId="0" borderId="12" xfId="2" applyFont="1" applyBorder="1" applyAlignment="1">
      <alignment horizontal="center"/>
    </xf>
    <xf numFmtId="0" fontId="15" fillId="0" borderId="12" xfId="2" applyFont="1" applyBorder="1" applyAlignment="1">
      <alignment horizontal="left" wrapText="1"/>
    </xf>
    <xf numFmtId="0" fontId="15" fillId="0" borderId="12" xfId="2" applyFont="1" applyBorder="1" applyAlignment="1">
      <alignment horizontal="center" wrapText="1"/>
    </xf>
    <xf numFmtId="0" fontId="15" fillId="0" borderId="12" xfId="2" applyFont="1" applyBorder="1"/>
    <xf numFmtId="166" fontId="15" fillId="0" borderId="12" xfId="3" applyNumberFormat="1" applyFont="1" applyFill="1" applyBorder="1"/>
    <xf numFmtId="169" fontId="12" fillId="0" borderId="9" xfId="20" applyNumberFormat="1" applyFont="1" applyFill="1" applyBorder="1" applyAlignment="1">
      <alignment horizontal="center" vertical="center"/>
    </xf>
    <xf numFmtId="0" fontId="20" fillId="2" borderId="13" xfId="4" applyNumberFormat="1" applyFont="1" applyFill="1" applyBorder="1" applyAlignment="1">
      <alignment horizontal="center" vertical="center"/>
    </xf>
    <xf numFmtId="0" fontId="3" fillId="0" borderId="0" xfId="2" applyFill="1"/>
    <xf numFmtId="0" fontId="15" fillId="0" borderId="13" xfId="2" applyFont="1" applyFill="1" applyBorder="1" applyAlignment="1">
      <alignment vertical="center"/>
    </xf>
    <xf numFmtId="0" fontId="12" fillId="0" borderId="13" xfId="2" quotePrefix="1" applyFont="1" applyFill="1" applyBorder="1" applyAlignment="1">
      <alignment horizontal="left" vertical="center"/>
    </xf>
    <xf numFmtId="0" fontId="20" fillId="0" borderId="13" xfId="2" applyFont="1" applyFill="1" applyBorder="1" applyAlignment="1">
      <alignment vertical="center"/>
    </xf>
    <xf numFmtId="0" fontId="20" fillId="0" borderId="18" xfId="2" applyFont="1" applyFill="1" applyBorder="1" applyAlignment="1">
      <alignment vertical="center"/>
    </xf>
    <xf numFmtId="0" fontId="38" fillId="0" borderId="13" xfId="2" applyFont="1" applyFill="1" applyBorder="1" applyAlignment="1">
      <alignment horizontal="center" vertical="center"/>
    </xf>
    <xf numFmtId="0" fontId="20" fillId="0" borderId="13" xfId="2" applyFont="1" applyFill="1" applyBorder="1" applyAlignment="1">
      <alignment horizontal="center" vertical="center"/>
    </xf>
    <xf numFmtId="0" fontId="13" fillId="0" borderId="0" xfId="2" applyFont="1" applyFill="1"/>
    <xf numFmtId="0" fontId="23" fillId="0" borderId="13" xfId="2" applyFont="1" applyBorder="1" applyAlignment="1">
      <alignment vertical="center"/>
    </xf>
    <xf numFmtId="43" fontId="24" fillId="0" borderId="13" xfId="4" applyFont="1" applyFill="1" applyBorder="1" applyAlignment="1">
      <alignment vertical="center"/>
    </xf>
    <xf numFmtId="0" fontId="24" fillId="0" borderId="13" xfId="6" applyFont="1" applyBorder="1" applyAlignment="1">
      <alignment horizontal="center" vertical="center" readingOrder="1"/>
    </xf>
    <xf numFmtId="0" fontId="23" fillId="0" borderId="13" xfId="2" applyFont="1" applyFill="1" applyBorder="1" applyAlignment="1">
      <alignment horizontal="center" vertical="center"/>
    </xf>
    <xf numFmtId="0" fontId="15" fillId="0" borderId="13" xfId="2" applyFont="1" applyFill="1" applyBorder="1" applyAlignment="1">
      <alignment horizontal="left" vertical="center"/>
    </xf>
    <xf numFmtId="0" fontId="24" fillId="0" borderId="13" xfId="2" quotePrefix="1" applyFont="1" applyFill="1" applyBorder="1" applyAlignment="1">
      <alignment horizontal="center" vertical="center"/>
    </xf>
    <xf numFmtId="0" fontId="24" fillId="0" borderId="13" xfId="2" applyFont="1" applyFill="1" applyBorder="1" applyAlignment="1">
      <alignment horizontal="left" vertical="center" wrapText="1"/>
    </xf>
    <xf numFmtId="0" fontId="24" fillId="0" borderId="13" xfId="2" applyFont="1" applyFill="1" applyBorder="1" applyAlignment="1">
      <alignment horizontal="center" vertical="center"/>
    </xf>
    <xf numFmtId="0" fontId="24" fillId="0" borderId="13" xfId="2" applyFont="1" applyFill="1" applyBorder="1" applyAlignment="1">
      <alignment horizontal="center" vertical="center" wrapText="1"/>
    </xf>
    <xf numFmtId="0" fontId="25" fillId="0" borderId="13" xfId="2" applyFont="1" applyFill="1" applyBorder="1" applyAlignment="1">
      <alignment horizontal="center" vertical="center" wrapText="1"/>
    </xf>
    <xf numFmtId="167" fontId="24" fillId="0" borderId="13" xfId="2" applyNumberFormat="1" applyFont="1" applyFill="1" applyBorder="1" applyAlignment="1">
      <alignment horizontal="right" vertical="center"/>
    </xf>
    <xf numFmtId="165" fontId="3" fillId="0" borderId="0" xfId="2" applyNumberFormat="1" applyFill="1"/>
    <xf numFmtId="0" fontId="27" fillId="0" borderId="0" xfId="2" applyFont="1" applyFill="1"/>
    <xf numFmtId="0" fontId="15" fillId="0" borderId="15" xfId="2" applyFont="1" applyFill="1" applyBorder="1" applyAlignment="1">
      <alignment horizontal="left" vertical="center"/>
    </xf>
    <xf numFmtId="166" fontId="27" fillId="0" borderId="0" xfId="2" applyNumberFormat="1" applyFont="1" applyFill="1"/>
    <xf numFmtId="0" fontId="24" fillId="0" borderId="13" xfId="2" applyFont="1" applyFill="1" applyBorder="1" applyAlignment="1">
      <alignment horizontal="left" vertical="center"/>
    </xf>
    <xf numFmtId="0" fontId="12" fillId="0" borderId="13" xfId="2" applyFont="1" applyFill="1" applyBorder="1" applyAlignment="1">
      <alignment horizontal="center" vertical="center"/>
    </xf>
    <xf numFmtId="0" fontId="15" fillId="0" borderId="13" xfId="2" quotePrefix="1" applyFont="1" applyFill="1" applyBorder="1" applyAlignment="1">
      <alignment horizontal="center" vertical="center"/>
    </xf>
    <xf numFmtId="0" fontId="15" fillId="0" borderId="13" xfId="2" applyFont="1" applyFill="1" applyBorder="1" applyAlignment="1">
      <alignment horizontal="left" vertical="center" wrapText="1"/>
    </xf>
    <xf numFmtId="0" fontId="15" fillId="0" borderId="13" xfId="2" applyFont="1" applyFill="1" applyBorder="1" applyAlignment="1">
      <alignment horizontal="center" vertical="center" wrapText="1"/>
    </xf>
    <xf numFmtId="0" fontId="15" fillId="0" borderId="13" xfId="2" applyFont="1" applyFill="1" applyBorder="1" applyAlignment="1">
      <alignment horizontal="center" vertical="center"/>
    </xf>
    <xf numFmtId="167" fontId="15" fillId="0" borderId="13" xfId="2" applyNumberFormat="1" applyFont="1" applyFill="1" applyBorder="1" applyAlignment="1">
      <alignment horizontal="right" vertical="center"/>
    </xf>
    <xf numFmtId="0" fontId="28" fillId="0" borderId="13" xfId="2" applyFont="1" applyFill="1" applyBorder="1" applyAlignment="1">
      <alignment horizontal="center" vertical="center" wrapText="1"/>
    </xf>
    <xf numFmtId="167" fontId="12" fillId="0" borderId="13" xfId="2" applyNumberFormat="1" applyFont="1" applyFill="1" applyBorder="1" applyAlignment="1">
      <alignment horizontal="right" vertical="center"/>
    </xf>
    <xf numFmtId="165" fontId="27" fillId="0" borderId="0" xfId="2" applyNumberFormat="1" applyFont="1" applyFill="1"/>
    <xf numFmtId="0" fontId="15" fillId="0" borderId="13" xfId="2" quotePrefix="1" applyFont="1" applyFill="1" applyBorder="1" applyAlignment="1">
      <alignment horizontal="left" vertical="center"/>
    </xf>
    <xf numFmtId="0" fontId="20" fillId="0" borderId="14" xfId="2" applyFont="1" applyFill="1" applyBorder="1" applyAlignment="1">
      <alignment vertical="center"/>
    </xf>
    <xf numFmtId="0" fontId="20" fillId="0" borderId="16" xfId="2" applyFont="1" applyFill="1" applyBorder="1" applyAlignment="1">
      <alignment vertical="center"/>
    </xf>
    <xf numFmtId="0" fontId="12" fillId="0" borderId="13" xfId="2" applyFont="1" applyFill="1" applyBorder="1" applyAlignment="1">
      <alignment horizontal="left" vertical="center" wrapText="1"/>
    </xf>
    <xf numFmtId="0" fontId="12" fillId="0" borderId="13" xfId="2" applyFont="1" applyFill="1" applyBorder="1" applyAlignment="1">
      <alignment horizontal="left" vertical="center"/>
    </xf>
    <xf numFmtId="0" fontId="12" fillId="0" borderId="17" xfId="2" applyFont="1" applyFill="1" applyBorder="1" applyAlignment="1">
      <alignment horizontal="center" vertical="center"/>
    </xf>
    <xf numFmtId="0" fontId="15" fillId="0" borderId="17" xfId="2" quotePrefix="1" applyFont="1" applyFill="1" applyBorder="1" applyAlignment="1">
      <alignment horizontal="left" vertical="center"/>
    </xf>
    <xf numFmtId="0" fontId="15" fillId="0" borderId="17" xfId="2" quotePrefix="1" applyFont="1" applyFill="1" applyBorder="1" applyAlignment="1">
      <alignment horizontal="center" vertical="center"/>
    </xf>
    <xf numFmtId="0" fontId="15" fillId="0" borderId="17" xfId="2" applyFont="1" applyFill="1" applyBorder="1" applyAlignment="1">
      <alignment horizontal="left" vertical="center" wrapText="1"/>
    </xf>
    <xf numFmtId="0" fontId="15" fillId="0" borderId="17" xfId="2" applyFont="1" applyFill="1" applyBorder="1" applyAlignment="1">
      <alignment horizontal="center" vertical="center" wrapText="1"/>
    </xf>
    <xf numFmtId="0" fontId="15" fillId="0" borderId="17" xfId="2" applyFont="1" applyFill="1" applyBorder="1" applyAlignment="1">
      <alignment horizontal="center" vertical="center"/>
    </xf>
    <xf numFmtId="0" fontId="15" fillId="0" borderId="12" xfId="2" quotePrefix="1" applyFont="1" applyFill="1" applyBorder="1" applyAlignment="1">
      <alignment horizontal="left" vertical="center"/>
    </xf>
    <xf numFmtId="0" fontId="15" fillId="0" borderId="12" xfId="2" quotePrefix="1" applyFont="1" applyFill="1" applyBorder="1" applyAlignment="1">
      <alignment horizontal="center" vertical="center"/>
    </xf>
    <xf numFmtId="0" fontId="15" fillId="0" borderId="12" xfId="2" applyFont="1" applyFill="1" applyBorder="1" applyAlignment="1">
      <alignment horizontal="left" vertical="center" wrapText="1"/>
    </xf>
    <xf numFmtId="0" fontId="15" fillId="0" borderId="12" xfId="2" applyFont="1" applyFill="1" applyBorder="1" applyAlignment="1">
      <alignment horizontal="center" vertical="center" wrapText="1"/>
    </xf>
    <xf numFmtId="0" fontId="15" fillId="0" borderId="12" xfId="2" applyFont="1" applyFill="1" applyBorder="1" applyAlignment="1">
      <alignment horizontal="center" vertical="center"/>
    </xf>
    <xf numFmtId="0" fontId="15" fillId="0" borderId="13" xfId="2" applyFont="1" applyFill="1" applyBorder="1"/>
    <xf numFmtId="0" fontId="20" fillId="0" borderId="17" xfId="2" applyFont="1" applyFill="1" applyBorder="1" applyAlignment="1">
      <alignment horizontal="center" vertical="center"/>
    </xf>
    <xf numFmtId="0" fontId="22" fillId="0" borderId="0" xfId="2" applyFont="1" applyFill="1"/>
    <xf numFmtId="0" fontId="20" fillId="0" borderId="12" xfId="2" applyFont="1" applyFill="1" applyBorder="1" applyAlignment="1">
      <alignment horizontal="center" vertical="center"/>
    </xf>
    <xf numFmtId="0" fontId="20" fillId="0" borderId="13" xfId="2" quotePrefix="1" applyFont="1" applyFill="1" applyBorder="1" applyAlignment="1">
      <alignment horizontal="left" vertical="center"/>
    </xf>
    <xf numFmtId="0" fontId="20" fillId="0" borderId="13" xfId="2" applyFont="1" applyFill="1" applyBorder="1" applyAlignment="1">
      <alignment horizontal="left" vertical="center"/>
    </xf>
    <xf numFmtId="0" fontId="30" fillId="0" borderId="13" xfId="2" applyFont="1" applyFill="1" applyBorder="1" applyAlignment="1">
      <alignment horizontal="center" vertical="center"/>
    </xf>
    <xf numFmtId="0" fontId="30" fillId="0" borderId="13" xfId="2" applyFont="1" applyFill="1" applyBorder="1"/>
    <xf numFmtId="0" fontId="20" fillId="0" borderId="18" xfId="2" applyFont="1" applyFill="1" applyBorder="1" applyAlignment="1">
      <alignment horizontal="center" vertical="center"/>
    </xf>
    <xf numFmtId="0" fontId="20" fillId="0" borderId="18" xfId="2" quotePrefix="1" applyFont="1" applyFill="1" applyBorder="1" applyAlignment="1">
      <alignment horizontal="left" vertical="center"/>
    </xf>
    <xf numFmtId="0" fontId="30" fillId="0" borderId="18" xfId="2" applyFont="1" applyFill="1" applyBorder="1" applyAlignment="1">
      <alignment horizontal="center" vertical="center"/>
    </xf>
    <xf numFmtId="0" fontId="20" fillId="0" borderId="18" xfId="2" applyFont="1" applyFill="1" applyBorder="1" applyAlignment="1">
      <alignment horizontal="left" vertical="center"/>
    </xf>
    <xf numFmtId="0" fontId="30" fillId="0" borderId="18" xfId="2" applyFont="1" applyFill="1" applyBorder="1"/>
    <xf numFmtId="0" fontId="15" fillId="0" borderId="13" xfId="2" quotePrefix="1" applyFont="1" applyFill="1" applyBorder="1" applyAlignment="1">
      <alignment horizontal="center" vertical="center" wrapText="1"/>
    </xf>
    <xf numFmtId="0" fontId="24" fillId="0" borderId="13" xfId="2" quotePrefix="1" applyFont="1" applyFill="1" applyBorder="1" applyAlignment="1">
      <alignment horizontal="center" vertical="center" wrapText="1"/>
    </xf>
    <xf numFmtId="41" fontId="24" fillId="0" borderId="13" xfId="3" applyFont="1" applyFill="1" applyBorder="1" applyAlignment="1">
      <alignment horizontal="center" vertical="center"/>
    </xf>
    <xf numFmtId="0" fontId="24" fillId="0" borderId="13" xfId="3" applyNumberFormat="1" applyFont="1" applyFill="1" applyBorder="1" applyAlignment="1">
      <alignment horizontal="center" vertical="center" wrapText="1"/>
    </xf>
    <xf numFmtId="166" fontId="24" fillId="0" borderId="13" xfId="3" applyNumberFormat="1" applyFont="1" applyFill="1" applyBorder="1" applyAlignment="1" applyProtection="1">
      <alignment horizontal="center" vertical="center"/>
    </xf>
    <xf numFmtId="166" fontId="24" fillId="0" borderId="13" xfId="3" applyNumberFormat="1" applyFont="1" applyFill="1" applyBorder="1" applyAlignment="1" applyProtection="1">
      <alignment horizontal="right" vertical="center"/>
    </xf>
    <xf numFmtId="0" fontId="30" fillId="0" borderId="13" xfId="2" applyFont="1" applyFill="1" applyBorder="1" applyAlignment="1">
      <alignment vertical="center"/>
    </xf>
    <xf numFmtId="0" fontId="22" fillId="0" borderId="0" xfId="2" applyFont="1" applyFill="1" applyAlignment="1">
      <alignment vertical="center"/>
    </xf>
    <xf numFmtId="0" fontId="24" fillId="0" borderId="13" xfId="2" quotePrefix="1" applyFont="1" applyFill="1" applyBorder="1" applyAlignment="1">
      <alignment horizontal="left" vertical="center"/>
    </xf>
    <xf numFmtId="43" fontId="15" fillId="0" borderId="13" xfId="2" applyNumberFormat="1" applyFont="1" applyFill="1" applyBorder="1" applyAlignment="1">
      <alignment vertical="center"/>
    </xf>
    <xf numFmtId="0" fontId="12" fillId="0" borderId="13" xfId="2" applyFont="1" applyFill="1" applyBorder="1" applyAlignment="1">
      <alignment horizontal="center" vertical="center" wrapText="1"/>
    </xf>
    <xf numFmtId="0" fontId="15" fillId="0" borderId="13" xfId="2" applyFont="1" applyFill="1" applyBorder="1" applyAlignment="1">
      <alignment vertical="center" wrapText="1"/>
    </xf>
    <xf numFmtId="0" fontId="20" fillId="0" borderId="13" xfId="2" applyFont="1" applyFill="1" applyBorder="1" applyAlignment="1">
      <alignment horizontal="left" vertical="center" wrapText="1"/>
    </xf>
    <xf numFmtId="165" fontId="22" fillId="0" borderId="0" xfId="2" applyNumberFormat="1" applyFont="1" applyFill="1"/>
    <xf numFmtId="41" fontId="23" fillId="0" borderId="13" xfId="5" applyNumberFormat="1" applyFont="1" applyFill="1" applyBorder="1" applyAlignment="1" applyProtection="1">
      <alignment horizontal="center" vertical="center"/>
    </xf>
    <xf numFmtId="0" fontId="15" fillId="0" borderId="17" xfId="2" quotePrefix="1" applyFont="1" applyFill="1" applyBorder="1" applyAlignment="1">
      <alignment horizontal="center" vertical="center" wrapText="1"/>
    </xf>
    <xf numFmtId="0" fontId="20" fillId="0" borderId="22" xfId="2" applyFont="1" applyFill="1" applyBorder="1" applyAlignment="1">
      <alignment horizontal="center" vertical="center"/>
    </xf>
    <xf numFmtId="0" fontId="15" fillId="0" borderId="22" xfId="2" quotePrefix="1" applyFont="1" applyFill="1" applyBorder="1" applyAlignment="1">
      <alignment horizontal="left" vertical="center"/>
    </xf>
    <xf numFmtId="0" fontId="15" fillId="0" borderId="22" xfId="2" quotePrefix="1" applyFont="1" applyFill="1" applyBorder="1" applyAlignment="1">
      <alignment horizontal="center" vertical="center" wrapText="1"/>
    </xf>
    <xf numFmtId="0" fontId="15" fillId="0" borderId="22" xfId="2" applyFont="1" applyFill="1" applyBorder="1" applyAlignment="1">
      <alignment horizontal="left" vertical="center" wrapText="1"/>
    </xf>
    <xf numFmtId="0" fontId="15" fillId="0" borderId="22" xfId="2" applyFont="1" applyFill="1" applyBorder="1" applyAlignment="1">
      <alignment horizontal="center" vertical="center"/>
    </xf>
    <xf numFmtId="41" fontId="24" fillId="0" borderId="13" xfId="3" applyFont="1" applyFill="1" applyBorder="1" applyAlignment="1" applyProtection="1">
      <alignment vertical="center"/>
    </xf>
    <xf numFmtId="2" fontId="24" fillId="0" borderId="13" xfId="5" applyNumberFormat="1" applyFont="1" applyFill="1" applyBorder="1" applyAlignment="1" applyProtection="1">
      <alignment horizontal="right" vertical="center"/>
    </xf>
    <xf numFmtId="0" fontId="15" fillId="0" borderId="22" xfId="2" applyFont="1" applyFill="1" applyBorder="1" applyAlignment="1">
      <alignment vertical="center"/>
    </xf>
    <xf numFmtId="0" fontId="15" fillId="0" borderId="22" xfId="2" applyFont="1" applyFill="1" applyBorder="1" applyAlignment="1">
      <alignment horizontal="center" vertical="center" wrapText="1"/>
    </xf>
    <xf numFmtId="0" fontId="24" fillId="0" borderId="13" xfId="2" applyFont="1" applyFill="1" applyBorder="1" applyAlignment="1">
      <alignment vertical="center"/>
    </xf>
    <xf numFmtId="0" fontId="30" fillId="0" borderId="13" xfId="2" applyFont="1" applyFill="1" applyBorder="1" applyAlignment="1">
      <alignment horizontal="center"/>
    </xf>
    <xf numFmtId="0" fontId="22" fillId="0" borderId="0" xfId="2" applyFont="1" applyFill="1" applyAlignment="1">
      <alignment horizontal="center"/>
    </xf>
    <xf numFmtId="0" fontId="20" fillId="0" borderId="13" xfId="2" applyFont="1" applyFill="1" applyBorder="1" applyAlignment="1">
      <alignment horizontal="left" vertical="top"/>
    </xf>
    <xf numFmtId="0" fontId="33" fillId="0" borderId="0" xfId="2" applyFont="1" applyFill="1"/>
    <xf numFmtId="0" fontId="23" fillId="0" borderId="13" xfId="2" applyFont="1" applyFill="1" applyBorder="1" applyAlignment="1">
      <alignment horizontal="center" vertical="center" wrapText="1"/>
    </xf>
    <xf numFmtId="0" fontId="23" fillId="0" borderId="13" xfId="2" applyFont="1" applyFill="1" applyBorder="1" applyAlignment="1">
      <alignment horizontal="left" vertical="center" wrapText="1"/>
    </xf>
    <xf numFmtId="0" fontId="35" fillId="0" borderId="0" xfId="2" applyFont="1" applyFill="1"/>
    <xf numFmtId="0" fontId="12" fillId="0" borderId="13" xfId="2" applyFont="1" applyFill="1" applyBorder="1" applyAlignment="1">
      <alignment vertical="top"/>
    </xf>
    <xf numFmtId="165" fontId="12" fillId="0" borderId="13" xfId="2" applyNumberFormat="1" applyFont="1" applyFill="1" applyBorder="1" applyAlignment="1">
      <alignment horizontal="center" vertical="center" wrapText="1"/>
    </xf>
    <xf numFmtId="165" fontId="15" fillId="0" borderId="13" xfId="2" applyNumberFormat="1" applyFont="1" applyFill="1" applyBorder="1" applyAlignment="1">
      <alignment vertical="top" wrapText="1"/>
    </xf>
    <xf numFmtId="0" fontId="15" fillId="0" borderId="13" xfId="2" applyFont="1" applyFill="1" applyBorder="1" applyAlignment="1">
      <alignment vertical="top" wrapText="1"/>
    </xf>
    <xf numFmtId="0" fontId="15" fillId="0" borderId="22" xfId="2" applyFont="1" applyFill="1" applyBorder="1" applyAlignment="1">
      <alignment horizontal="left" vertical="center"/>
    </xf>
    <xf numFmtId="0" fontId="12" fillId="0" borderId="22" xfId="2" applyFont="1" applyFill="1" applyBorder="1" applyAlignment="1">
      <alignment horizontal="center" vertical="center" wrapText="1"/>
    </xf>
    <xf numFmtId="0" fontId="12" fillId="0" borderId="18" xfId="2" quotePrefix="1" applyFont="1" applyFill="1" applyBorder="1" applyAlignment="1">
      <alignment horizontal="left" vertical="center"/>
    </xf>
    <xf numFmtId="165" fontId="12" fillId="0" borderId="13" xfId="2" applyNumberFormat="1" applyFont="1" applyFill="1" applyBorder="1" applyAlignment="1">
      <alignment vertical="top" wrapText="1"/>
    </xf>
    <xf numFmtId="0" fontId="12" fillId="0" borderId="13" xfId="2" applyFont="1" applyFill="1" applyBorder="1" applyAlignment="1">
      <alignment vertical="top" wrapText="1"/>
    </xf>
    <xf numFmtId="166" fontId="23" fillId="0" borderId="13" xfId="3" applyNumberFormat="1" applyFont="1" applyFill="1" applyBorder="1" applyAlignment="1">
      <alignment horizontal="center" vertical="center" wrapText="1"/>
    </xf>
    <xf numFmtId="0" fontId="12" fillId="0" borderId="13" xfId="2" applyFont="1" applyFill="1" applyBorder="1" applyAlignment="1">
      <alignment vertical="center"/>
    </xf>
    <xf numFmtId="0" fontId="12" fillId="0" borderId="13" xfId="2" applyFont="1" applyFill="1" applyBorder="1"/>
    <xf numFmtId="0" fontId="10" fillId="0" borderId="13" xfId="2" applyFont="1" applyFill="1" applyBorder="1" applyAlignment="1">
      <alignment horizontal="center" vertical="center" wrapText="1"/>
    </xf>
    <xf numFmtId="0" fontId="10" fillId="0" borderId="22" xfId="2" quotePrefix="1" applyFont="1" applyFill="1" applyBorder="1" applyAlignment="1">
      <alignment horizontal="center" vertical="center" wrapText="1"/>
    </xf>
    <xf numFmtId="0" fontId="15" fillId="0" borderId="12" xfId="2" quotePrefix="1" applyFont="1" applyFill="1" applyBorder="1" applyAlignment="1">
      <alignment horizontal="center" vertical="center" wrapText="1"/>
    </xf>
    <xf numFmtId="0" fontId="10" fillId="0" borderId="13" xfId="2" quotePrefix="1" applyFont="1" applyFill="1" applyBorder="1" applyAlignment="1">
      <alignment horizontal="center" vertical="center" wrapText="1"/>
    </xf>
    <xf numFmtId="2" fontId="24" fillId="0" borderId="13" xfId="4" applyNumberFormat="1" applyFont="1" applyFill="1" applyBorder="1" applyAlignment="1" applyProtection="1">
      <alignment vertical="center"/>
    </xf>
    <xf numFmtId="0" fontId="20" fillId="0" borderId="15" xfId="2" applyFont="1" applyFill="1" applyBorder="1" applyAlignment="1">
      <alignment vertical="center"/>
    </xf>
    <xf numFmtId="0" fontId="12" fillId="0" borderId="13" xfId="2" quotePrefix="1" applyFont="1" applyFill="1" applyBorder="1" applyAlignment="1">
      <alignment horizontal="center" vertical="center"/>
    </xf>
    <xf numFmtId="0" fontId="30" fillId="0" borderId="13" xfId="2" quotePrefix="1" applyFont="1" applyFill="1" applyBorder="1" applyAlignment="1">
      <alignment horizontal="left" vertical="center"/>
    </xf>
    <xf numFmtId="0" fontId="30" fillId="0" borderId="13" xfId="2" quotePrefix="1" applyFont="1" applyFill="1" applyBorder="1" applyAlignment="1">
      <alignment horizontal="center" vertical="center"/>
    </xf>
    <xf numFmtId="0" fontId="30" fillId="0" borderId="13" xfId="2" applyFont="1" applyFill="1" applyBorder="1" applyAlignment="1">
      <alignment vertical="center" wrapText="1"/>
    </xf>
    <xf numFmtId="0" fontId="20" fillId="0" borderId="13" xfId="4" applyNumberFormat="1" applyFont="1" applyFill="1" applyBorder="1" applyAlignment="1">
      <alignment horizontal="center" vertical="center"/>
    </xf>
    <xf numFmtId="168" fontId="20" fillId="0" borderId="13" xfId="4" applyNumberFormat="1" applyFont="1" applyFill="1" applyBorder="1" applyAlignment="1">
      <alignment vertical="center"/>
    </xf>
    <xf numFmtId="167" fontId="30" fillId="0" borderId="13" xfId="2" applyNumberFormat="1" applyFont="1" applyFill="1" applyBorder="1" applyAlignment="1">
      <alignment horizontal="right" vertical="center"/>
    </xf>
    <xf numFmtId="0" fontId="30" fillId="0" borderId="13" xfId="2" applyFont="1" applyFill="1" applyBorder="1" applyAlignment="1">
      <alignment horizontal="left" vertical="center"/>
    </xf>
    <xf numFmtId="0" fontId="39" fillId="0" borderId="0" xfId="2" applyFont="1" applyFill="1"/>
    <xf numFmtId="0" fontId="12" fillId="0" borderId="22" xfId="2" applyFont="1" applyFill="1" applyBorder="1" applyAlignment="1">
      <alignment horizontal="right" vertical="center"/>
    </xf>
    <xf numFmtId="0" fontId="15" fillId="0" borderId="22" xfId="2" applyFont="1" applyFill="1" applyBorder="1"/>
    <xf numFmtId="0" fontId="12" fillId="0" borderId="13" xfId="2" applyFont="1" applyFill="1" applyBorder="1" applyAlignment="1">
      <alignment horizontal="right" vertical="center"/>
    </xf>
    <xf numFmtId="0" fontId="23" fillId="0" borderId="13" xfId="2" applyFont="1" applyFill="1" applyBorder="1" applyAlignment="1">
      <alignment vertical="center"/>
    </xf>
    <xf numFmtId="0" fontId="15" fillId="0" borderId="13" xfId="2" applyFont="1" applyFill="1" applyBorder="1" applyAlignment="1">
      <alignment horizontal="center"/>
    </xf>
    <xf numFmtId="0" fontId="15" fillId="0" borderId="13" xfId="2" applyFont="1" applyFill="1" applyBorder="1" applyAlignment="1">
      <alignment horizontal="left" wrapText="1"/>
    </xf>
    <xf numFmtId="0" fontId="15" fillId="0" borderId="13" xfId="2" applyFont="1" applyFill="1" applyBorder="1" applyAlignment="1">
      <alignment horizontal="center" wrapText="1"/>
    </xf>
    <xf numFmtId="0" fontId="12" fillId="0" borderId="17" xfId="2" applyFont="1" applyFill="1" applyBorder="1" applyAlignment="1">
      <alignment horizontal="right" vertical="center"/>
    </xf>
    <xf numFmtId="0" fontId="12" fillId="0" borderId="17" xfId="2" applyFont="1" applyFill="1" applyBorder="1" applyAlignment="1">
      <alignment horizontal="left" vertical="center"/>
    </xf>
    <xf numFmtId="0" fontId="15" fillId="0" borderId="17" xfId="2" applyFont="1" applyFill="1" applyBorder="1"/>
    <xf numFmtId="0" fontId="15" fillId="0" borderId="12" xfId="2" applyFont="1" applyFill="1" applyBorder="1"/>
    <xf numFmtId="165" fontId="12" fillId="0" borderId="13" xfId="20" applyFont="1" applyFill="1" applyBorder="1" applyAlignment="1">
      <alignment horizontal="center" vertical="center"/>
    </xf>
    <xf numFmtId="0" fontId="15" fillId="0" borderId="14" xfId="2" applyFont="1" applyFill="1" applyBorder="1" applyAlignment="1">
      <alignment horizontal="left" vertical="center"/>
    </xf>
    <xf numFmtId="0" fontId="15" fillId="0" borderId="16" xfId="2" applyFont="1" applyFill="1" applyBorder="1" applyAlignment="1">
      <alignment horizontal="center" vertical="center"/>
    </xf>
    <xf numFmtId="167" fontId="15" fillId="0" borderId="13" xfId="2" applyNumberFormat="1" applyFont="1" applyFill="1" applyBorder="1" applyAlignment="1">
      <alignment horizontal="center" vertical="center"/>
    </xf>
    <xf numFmtId="167" fontId="12" fillId="0" borderId="13" xfId="2" applyNumberFormat="1" applyFont="1" applyFill="1" applyBorder="1" applyAlignment="1">
      <alignment horizontal="center" vertical="center"/>
    </xf>
    <xf numFmtId="0" fontId="15" fillId="0" borderId="18" xfId="2" quotePrefix="1" applyFont="1" applyFill="1" applyBorder="1" applyAlignment="1">
      <alignment horizontal="left" vertical="center"/>
    </xf>
    <xf numFmtId="0" fontId="15" fillId="0" borderId="16" xfId="2" applyFont="1" applyFill="1" applyBorder="1"/>
    <xf numFmtId="0" fontId="15" fillId="0" borderId="18" xfId="2" applyFont="1" applyFill="1" applyBorder="1" applyAlignment="1">
      <alignment horizontal="left" vertical="center" wrapText="1"/>
    </xf>
    <xf numFmtId="0" fontId="12" fillId="0" borderId="10" xfId="2" applyFont="1" applyFill="1" applyBorder="1" applyAlignment="1">
      <alignment horizontal="right" vertical="center"/>
    </xf>
    <xf numFmtId="0" fontId="15" fillId="0" borderId="10" xfId="2" applyFont="1" applyFill="1" applyBorder="1" applyAlignment="1">
      <alignment horizontal="left" vertical="center"/>
    </xf>
    <xf numFmtId="0" fontId="15" fillId="0" borderId="10" xfId="2" applyFont="1" applyFill="1" applyBorder="1" applyAlignment="1">
      <alignment horizontal="center" vertical="center"/>
    </xf>
    <xf numFmtId="0" fontId="10" fillId="0" borderId="0" xfId="2" applyFont="1" applyFill="1" applyAlignment="1">
      <alignment vertical="center"/>
    </xf>
    <xf numFmtId="0" fontId="12" fillId="0" borderId="0" xfId="2" applyFont="1" applyFill="1" applyAlignment="1">
      <alignment vertical="center"/>
    </xf>
    <xf numFmtId="0" fontId="42" fillId="0" borderId="0" xfId="2" applyFont="1" applyFill="1" applyAlignment="1">
      <alignment vertical="center"/>
    </xf>
    <xf numFmtId="0" fontId="10" fillId="0" borderId="0" xfId="2" applyFont="1" applyFill="1"/>
    <xf numFmtId="0" fontId="10" fillId="0" borderId="0" xfId="2" applyFont="1" applyFill="1" applyAlignment="1">
      <alignment horizontal="center"/>
    </xf>
    <xf numFmtId="0" fontId="42" fillId="0" borderId="0" xfId="2" applyFont="1" applyFill="1" applyAlignment="1">
      <alignment horizontal="left" vertical="center"/>
    </xf>
    <xf numFmtId="0" fontId="50" fillId="0" borderId="0" xfId="2" applyFont="1" applyFill="1" applyAlignment="1">
      <alignment vertical="center"/>
    </xf>
    <xf numFmtId="0" fontId="52" fillId="0" borderId="0" xfId="2" applyFont="1" applyFill="1" applyAlignment="1">
      <alignment vertical="center"/>
    </xf>
    <xf numFmtId="0" fontId="20" fillId="0" borderId="22" xfId="2" quotePrefix="1" applyFont="1" applyFill="1" applyBorder="1" applyAlignment="1">
      <alignment horizontal="left" vertical="center"/>
    </xf>
    <xf numFmtId="0" fontId="20" fillId="0" borderId="22" xfId="2" applyFont="1" applyFill="1" applyBorder="1" applyAlignment="1">
      <alignment vertical="center"/>
    </xf>
    <xf numFmtId="0" fontId="20" fillId="0" borderId="22" xfId="2" applyFont="1" applyFill="1" applyBorder="1" applyAlignment="1">
      <alignment horizontal="left" vertical="center"/>
    </xf>
    <xf numFmtId="0" fontId="30" fillId="0" borderId="22" xfId="2" applyFont="1" applyFill="1" applyBorder="1" applyAlignment="1">
      <alignment horizontal="center" vertical="center"/>
    </xf>
    <xf numFmtId="0" fontId="20" fillId="0" borderId="22" xfId="3" applyNumberFormat="1" applyFont="1" applyFill="1" applyBorder="1" applyAlignment="1">
      <alignment horizontal="center" vertical="center"/>
    </xf>
    <xf numFmtId="166" fontId="20" fillId="0" borderId="22" xfId="3" applyNumberFormat="1" applyFont="1" applyFill="1" applyBorder="1" applyAlignment="1">
      <alignment horizontal="center" vertical="center"/>
    </xf>
    <xf numFmtId="166" fontId="30" fillId="0" borderId="22" xfId="3" applyNumberFormat="1" applyFont="1" applyFill="1" applyBorder="1" applyAlignment="1">
      <alignment vertical="center"/>
    </xf>
    <xf numFmtId="0" fontId="30" fillId="0" borderId="22" xfId="2" applyFont="1" applyFill="1" applyBorder="1"/>
    <xf numFmtId="166" fontId="12" fillId="0" borderId="22" xfId="3" applyNumberFormat="1" applyFont="1" applyFill="1" applyBorder="1" applyAlignment="1">
      <alignment horizontal="center" vertical="center"/>
    </xf>
    <xf numFmtId="43" fontId="30" fillId="0" borderId="22" xfId="4" applyFont="1" applyFill="1" applyBorder="1"/>
    <xf numFmtId="41" fontId="20" fillId="0" borderId="22" xfId="5" applyNumberFormat="1" applyFont="1" applyFill="1" applyBorder="1" applyAlignment="1" applyProtection="1">
      <alignment vertical="center"/>
    </xf>
    <xf numFmtId="166" fontId="15" fillId="0" borderId="22" xfId="8" applyNumberFormat="1" applyFont="1" applyFill="1" applyBorder="1" applyAlignment="1">
      <alignment horizontal="center" vertical="center" wrapText="1"/>
    </xf>
    <xf numFmtId="41" fontId="15" fillId="0" borderId="22" xfId="8" applyFont="1" applyFill="1" applyBorder="1" applyAlignment="1">
      <alignment horizontal="center" vertical="center"/>
    </xf>
    <xf numFmtId="43" fontId="15" fillId="0" borderId="22" xfId="9" applyFont="1" applyFill="1" applyBorder="1" applyAlignment="1" applyProtection="1">
      <alignment horizontal="right" vertical="center"/>
    </xf>
    <xf numFmtId="43" fontId="15" fillId="0" borderId="22" xfId="4" applyFont="1" applyFill="1" applyBorder="1" applyAlignment="1" applyProtection="1">
      <alignment horizontal="right" vertical="center"/>
    </xf>
    <xf numFmtId="167" fontId="12" fillId="0" borderId="22" xfId="2" applyNumberFormat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7" fillId="0" borderId="0" xfId="2" applyFont="1" applyAlignment="1">
      <alignment horizontal="left" vertical="center"/>
    </xf>
    <xf numFmtId="0" fontId="12" fillId="0" borderId="2" xfId="2" applyFont="1" applyBorder="1" applyAlignment="1">
      <alignment horizontal="center" vertical="center"/>
    </xf>
    <xf numFmtId="0" fontId="12" fillId="0" borderId="9" xfId="2" applyFont="1" applyBorder="1" applyAlignment="1">
      <alignment horizontal="center" vertical="center" wrapText="1"/>
    </xf>
    <xf numFmtId="0" fontId="7" fillId="0" borderId="0" xfId="2" applyFont="1" applyAlignment="1">
      <alignment horizontal="left" vertical="center"/>
    </xf>
    <xf numFmtId="0" fontId="12" fillId="0" borderId="22" xfId="2" applyFont="1" applyFill="1" applyBorder="1" applyAlignment="1">
      <alignment horizontal="center" vertical="center"/>
    </xf>
    <xf numFmtId="0" fontId="15" fillId="0" borderId="22" xfId="2" quotePrefix="1" applyFont="1" applyFill="1" applyBorder="1" applyAlignment="1">
      <alignment horizontal="center" vertical="center"/>
    </xf>
    <xf numFmtId="0" fontId="61" fillId="0" borderId="0" xfId="2" applyFont="1"/>
    <xf numFmtId="0" fontId="59" fillId="0" borderId="0" xfId="2" applyFont="1"/>
    <xf numFmtId="166" fontId="59" fillId="0" borderId="0" xfId="3" applyNumberFormat="1" applyFont="1" applyFill="1"/>
    <xf numFmtId="0" fontId="62" fillId="0" borderId="0" xfId="2" applyFont="1"/>
    <xf numFmtId="0" fontId="59" fillId="0" borderId="0" xfId="2" applyFont="1" applyAlignment="1">
      <alignment horizontal="left"/>
    </xf>
    <xf numFmtId="166" fontId="59" fillId="0" borderId="0" xfId="3" applyNumberFormat="1" applyFont="1" applyFill="1" applyAlignment="1">
      <alignment horizontal="left"/>
    </xf>
    <xf numFmtId="0" fontId="63" fillId="0" borderId="0" xfId="2" applyFont="1"/>
    <xf numFmtId="166" fontId="63" fillId="0" borderId="0" xfId="3" applyNumberFormat="1" applyFont="1" applyFill="1" applyAlignment="1">
      <alignment horizontal="right" vertical="center"/>
    </xf>
    <xf numFmtId="166" fontId="63" fillId="0" borderId="0" xfId="3" applyNumberFormat="1" applyFont="1" applyFill="1" applyAlignment="1">
      <alignment horizontal="left"/>
    </xf>
    <xf numFmtId="43" fontId="61" fillId="0" borderId="0" xfId="4" applyFont="1" applyFill="1"/>
    <xf numFmtId="0" fontId="64" fillId="0" borderId="0" xfId="2" applyFont="1"/>
    <xf numFmtId="0" fontId="64" fillId="0" borderId="0" xfId="2" applyFont="1" applyAlignment="1">
      <alignment horizontal="left"/>
    </xf>
    <xf numFmtId="43" fontId="61" fillId="0" borderId="0" xfId="2" applyNumberFormat="1" applyFont="1"/>
    <xf numFmtId="166" fontId="61" fillId="0" borderId="0" xfId="2" applyNumberFormat="1" applyFont="1"/>
    <xf numFmtId="165" fontId="61" fillId="0" borderId="0" xfId="2" applyNumberFormat="1" applyFont="1"/>
    <xf numFmtId="166" fontId="61" fillId="0" borderId="0" xfId="2" applyNumberFormat="1" applyFont="1" applyFill="1"/>
    <xf numFmtId="165" fontId="61" fillId="0" borderId="0" xfId="2" applyNumberFormat="1" applyFont="1" applyFill="1"/>
    <xf numFmtId="0" fontId="65" fillId="0" borderId="19" xfId="2" applyFont="1" applyFill="1" applyBorder="1" applyAlignment="1">
      <alignment horizontal="left" vertical="center" wrapText="1"/>
    </xf>
    <xf numFmtId="0" fontId="65" fillId="0" borderId="20" xfId="2" applyFont="1" applyFill="1" applyBorder="1" applyAlignment="1">
      <alignment horizontal="left" vertical="center" wrapText="1"/>
    </xf>
    <xf numFmtId="0" fontId="65" fillId="0" borderId="0" xfId="2" applyFont="1" applyFill="1" applyBorder="1" applyAlignment="1">
      <alignment horizontal="left" vertical="center" wrapText="1"/>
    </xf>
    <xf numFmtId="0" fontId="65" fillId="0" borderId="21" xfId="2" applyFont="1" applyFill="1" applyBorder="1" applyAlignment="1">
      <alignment horizontal="left" vertical="center" wrapText="1"/>
    </xf>
    <xf numFmtId="0" fontId="65" fillId="0" borderId="13" xfId="2" applyFont="1" applyFill="1" applyBorder="1" applyAlignment="1">
      <alignment horizontal="left" vertical="center" wrapText="1"/>
    </xf>
    <xf numFmtId="0" fontId="65" fillId="0" borderId="22" xfId="2" applyFont="1" applyFill="1" applyBorder="1" applyAlignment="1">
      <alignment horizontal="left" vertical="center" wrapText="1"/>
    </xf>
    <xf numFmtId="0" fontId="65" fillId="0" borderId="14" xfId="2" applyFont="1" applyFill="1" applyBorder="1" applyAlignment="1">
      <alignment horizontal="left" vertical="top" wrapText="1"/>
    </xf>
    <xf numFmtId="0" fontId="65" fillId="0" borderId="15" xfId="2" applyFont="1" applyFill="1" applyBorder="1" applyAlignment="1">
      <alignment horizontal="left" vertical="top" wrapText="1"/>
    </xf>
    <xf numFmtId="0" fontId="65" fillId="0" borderId="25" xfId="2" applyFont="1" applyFill="1" applyBorder="1" applyAlignment="1">
      <alignment horizontal="left" vertical="top" wrapText="1"/>
    </xf>
    <xf numFmtId="0" fontId="65" fillId="0" borderId="16" xfId="2" applyFont="1" applyFill="1" applyBorder="1" applyAlignment="1">
      <alignment horizontal="left" vertical="top" wrapText="1"/>
    </xf>
    <xf numFmtId="0" fontId="65" fillId="0" borderId="13" xfId="2" applyFont="1" applyFill="1" applyBorder="1" applyAlignment="1">
      <alignment horizontal="left" vertical="top" wrapText="1"/>
    </xf>
    <xf numFmtId="0" fontId="65" fillId="0" borderId="22" xfId="2" applyFont="1" applyFill="1" applyBorder="1" applyAlignment="1">
      <alignment horizontal="left" vertical="top" wrapText="1"/>
    </xf>
    <xf numFmtId="0" fontId="65" fillId="0" borderId="13" xfId="2" applyFont="1" applyFill="1" applyBorder="1" applyAlignment="1">
      <alignment horizontal="center" vertical="top" wrapText="1"/>
    </xf>
    <xf numFmtId="0" fontId="7" fillId="0" borderId="13" xfId="2" applyFont="1" applyFill="1" applyBorder="1" applyAlignment="1">
      <alignment vertical="center"/>
    </xf>
    <xf numFmtId="0" fontId="65" fillId="0" borderId="14" xfId="2" applyFont="1" applyFill="1" applyBorder="1" applyAlignment="1">
      <alignment horizontal="left" vertical="center" wrapText="1"/>
    </xf>
    <xf numFmtId="0" fontId="65" fillId="0" borderId="15" xfId="2" applyFont="1" applyFill="1" applyBorder="1" applyAlignment="1">
      <alignment horizontal="left" vertical="center" wrapText="1"/>
    </xf>
    <xf numFmtId="0" fontId="65" fillId="0" borderId="16" xfId="2" applyFont="1" applyFill="1" applyBorder="1" applyAlignment="1">
      <alignment horizontal="left" vertical="center" wrapText="1"/>
    </xf>
    <xf numFmtId="0" fontId="65" fillId="0" borderId="26" xfId="2" applyFont="1" applyFill="1" applyBorder="1" applyAlignment="1">
      <alignment horizontal="left" vertical="center" wrapText="1"/>
    </xf>
    <xf numFmtId="0" fontId="7" fillId="0" borderId="9" xfId="2" applyFont="1" applyFill="1" applyBorder="1" applyAlignment="1">
      <alignment vertical="center"/>
    </xf>
    <xf numFmtId="0" fontId="59" fillId="0" borderId="13" xfId="2" applyFont="1" applyFill="1" applyBorder="1"/>
    <xf numFmtId="166" fontId="59" fillId="0" borderId="13" xfId="3" applyNumberFormat="1" applyFont="1" applyFill="1" applyBorder="1"/>
    <xf numFmtId="0" fontId="7" fillId="0" borderId="8" xfId="2" applyFont="1" applyFill="1" applyBorder="1" applyAlignment="1">
      <alignment vertical="center"/>
    </xf>
    <xf numFmtId="0" fontId="59" fillId="0" borderId="22" xfId="2" applyFont="1" applyFill="1" applyBorder="1"/>
    <xf numFmtId="166" fontId="59" fillId="0" borderId="22" xfId="3" applyNumberFormat="1" applyFont="1" applyFill="1" applyBorder="1"/>
    <xf numFmtId="166" fontId="59" fillId="0" borderId="13" xfId="3" applyNumberFormat="1" applyFont="1" applyFill="1" applyBorder="1" applyAlignment="1">
      <alignment horizontal="center" vertical="center"/>
    </xf>
    <xf numFmtId="41" fontId="59" fillId="0" borderId="13" xfId="3" applyFont="1" applyFill="1" applyBorder="1" applyAlignment="1">
      <alignment horizontal="center" vertical="center"/>
    </xf>
    <xf numFmtId="43" fontId="59" fillId="0" borderId="13" xfId="3" applyNumberFormat="1" applyFont="1" applyFill="1" applyBorder="1" applyAlignment="1">
      <alignment horizontal="center" vertical="center"/>
    </xf>
    <xf numFmtId="166" fontId="59" fillId="0" borderId="13" xfId="3" applyNumberFormat="1" applyFont="1" applyFill="1" applyBorder="1" applyAlignment="1">
      <alignment vertical="center"/>
    </xf>
    <xf numFmtId="0" fontId="59" fillId="0" borderId="8" xfId="2" applyFont="1" applyFill="1" applyBorder="1"/>
    <xf numFmtId="166" fontId="59" fillId="0" borderId="8" xfId="3" applyNumberFormat="1" applyFont="1" applyFill="1" applyBorder="1"/>
    <xf numFmtId="0" fontId="61" fillId="0" borderId="0" xfId="2" applyFont="1" applyFill="1"/>
    <xf numFmtId="0" fontId="10" fillId="0" borderId="0" xfId="2" applyFont="1" applyFill="1" applyAlignment="1">
      <alignment horizontal="left"/>
    </xf>
    <xf numFmtId="0" fontId="10" fillId="0" borderId="0" xfId="2" applyFont="1" applyFill="1" applyAlignment="1">
      <alignment wrapText="1"/>
    </xf>
    <xf numFmtId="166" fontId="66" fillId="0" borderId="0" xfId="3" applyNumberFormat="1" applyFont="1" applyFill="1"/>
    <xf numFmtId="0" fontId="59" fillId="0" borderId="0" xfId="2" applyFont="1" applyFill="1"/>
    <xf numFmtId="166" fontId="63" fillId="0" borderId="0" xfId="3" applyNumberFormat="1" applyFont="1" applyFill="1"/>
    <xf numFmtId="166" fontId="10" fillId="0" borderId="0" xfId="3" applyNumberFormat="1" applyFont="1" applyFill="1"/>
    <xf numFmtId="41" fontId="59" fillId="0" borderId="0" xfId="1" applyFont="1" applyFill="1" applyAlignment="1">
      <alignment wrapText="1"/>
    </xf>
    <xf numFmtId="166" fontId="10" fillId="0" borderId="0" xfId="3" applyNumberFormat="1" applyFont="1" applyFill="1" applyBorder="1" applyAlignment="1">
      <alignment horizontal="center" vertical="top"/>
    </xf>
    <xf numFmtId="164" fontId="10" fillId="0" borderId="0" xfId="10" applyFont="1" applyFill="1" applyAlignment="1">
      <alignment horizontal="center" vertical="top"/>
    </xf>
    <xf numFmtId="43" fontId="10" fillId="0" borderId="0" xfId="2" applyNumberFormat="1" applyFont="1" applyFill="1"/>
    <xf numFmtId="0" fontId="59" fillId="0" borderId="0" xfId="3" applyNumberFormat="1" applyFont="1" applyFill="1"/>
    <xf numFmtId="0" fontId="10" fillId="0" borderId="0" xfId="2" applyFont="1" applyFill="1" applyAlignment="1">
      <alignment horizontal="center" vertical="center"/>
    </xf>
    <xf numFmtId="0" fontId="10" fillId="0" borderId="0" xfId="2" applyFont="1" applyFill="1" applyAlignment="1">
      <alignment horizontal="center" vertical="top" wrapText="1"/>
    </xf>
    <xf numFmtId="0" fontId="10" fillId="0" borderId="0" xfId="2" applyFont="1" applyFill="1" applyAlignment="1">
      <alignment horizontal="left" vertical="top"/>
    </xf>
    <xf numFmtId="0" fontId="15" fillId="0" borderId="0" xfId="2" applyFont="1" applyFill="1" applyAlignment="1">
      <alignment horizontal="left"/>
    </xf>
    <xf numFmtId="164" fontId="10" fillId="0" borderId="0" xfId="10" applyFont="1" applyFill="1" applyAlignment="1">
      <alignment vertical="top"/>
    </xf>
    <xf numFmtId="164" fontId="10" fillId="0" borderId="0" xfId="10" applyFont="1" applyFill="1" applyAlignment="1">
      <alignment vertical="top" wrapText="1"/>
    </xf>
    <xf numFmtId="0" fontId="67" fillId="0" borderId="0" xfId="2" applyFont="1" applyFill="1" applyAlignment="1">
      <alignment horizontal="left" vertical="center"/>
    </xf>
    <xf numFmtId="164" fontId="46" fillId="0" borderId="0" xfId="10" applyFont="1" applyFill="1" applyAlignment="1">
      <alignment horizontal="center" vertical="top"/>
    </xf>
    <xf numFmtId="0" fontId="54" fillId="0" borderId="0" xfId="2" applyFont="1" applyFill="1"/>
    <xf numFmtId="0" fontId="54" fillId="0" borderId="0" xfId="2" applyFont="1" applyFill="1" applyAlignment="1">
      <alignment horizontal="center"/>
    </xf>
    <xf numFmtId="0" fontId="50" fillId="0" borderId="0" xfId="2" applyFont="1" applyFill="1" applyAlignment="1">
      <alignment horizontal="center"/>
    </xf>
    <xf numFmtId="0" fontId="68" fillId="0" borderId="0" xfId="2" applyFont="1" applyFill="1"/>
    <xf numFmtId="166" fontId="68" fillId="0" borderId="0" xfId="3" applyNumberFormat="1" applyFont="1" applyFill="1"/>
    <xf numFmtId="0" fontId="54" fillId="0" borderId="0" xfId="2" applyFont="1" applyFill="1" applyAlignment="1">
      <alignment horizontal="left"/>
    </xf>
    <xf numFmtId="164" fontId="54" fillId="0" borderId="0" xfId="10" applyFont="1" applyFill="1" applyAlignment="1">
      <alignment horizontal="center" vertical="top"/>
    </xf>
    <xf numFmtId="0" fontId="54" fillId="0" borderId="0" xfId="2" applyFont="1"/>
    <xf numFmtId="0" fontId="54" fillId="0" borderId="0" xfId="2" applyFont="1" applyAlignment="1">
      <alignment horizontal="center"/>
    </xf>
    <xf numFmtId="0" fontId="55" fillId="0" borderId="0" xfId="2" applyFont="1" applyAlignment="1">
      <alignment horizontal="center"/>
    </xf>
    <xf numFmtId="0" fontId="68" fillId="0" borderId="0" xfId="2" applyFont="1"/>
    <xf numFmtId="0" fontId="69" fillId="0" borderId="0" xfId="2" applyFont="1" applyAlignment="1">
      <alignment horizontal="center"/>
    </xf>
    <xf numFmtId="0" fontId="59" fillId="0" borderId="0" xfId="2" applyFont="1" applyAlignment="1">
      <alignment vertical="center"/>
    </xf>
    <xf numFmtId="0" fontId="59" fillId="0" borderId="0" xfId="2" applyFont="1" applyAlignment="1">
      <alignment wrapText="1"/>
    </xf>
    <xf numFmtId="0" fontId="69" fillId="0" borderId="9" xfId="3" applyNumberFormat="1" applyFont="1" applyFill="1" applyBorder="1" applyAlignment="1">
      <alignment horizontal="center" vertical="center" wrapText="1"/>
    </xf>
    <xf numFmtId="0" fontId="69" fillId="0" borderId="12" xfId="2" applyFont="1" applyBorder="1" applyAlignment="1">
      <alignment horizontal="center" vertical="top" wrapText="1"/>
    </xf>
    <xf numFmtId="166" fontId="59" fillId="0" borderId="13" xfId="2" applyNumberFormat="1" applyFont="1" applyBorder="1" applyAlignment="1">
      <alignment horizontal="center" vertical="center" wrapText="1"/>
    </xf>
    <xf numFmtId="43" fontId="59" fillId="0" borderId="13" xfId="2" applyNumberFormat="1" applyFont="1" applyBorder="1" applyAlignment="1">
      <alignment horizontal="center" vertical="center" wrapText="1"/>
    </xf>
    <xf numFmtId="43" fontId="69" fillId="0" borderId="13" xfId="2" applyNumberFormat="1" applyFont="1" applyBorder="1" applyAlignment="1">
      <alignment horizontal="left" vertical="center" wrapText="1"/>
    </xf>
    <xf numFmtId="0" fontId="65" fillId="0" borderId="13" xfId="2" applyFont="1" applyBorder="1" applyAlignment="1">
      <alignment vertical="center" wrapText="1"/>
    </xf>
    <xf numFmtId="0" fontId="65" fillId="0" borderId="18" xfId="2" applyFont="1" applyBorder="1" applyAlignment="1">
      <alignment vertical="center" wrapText="1"/>
    </xf>
    <xf numFmtId="0" fontId="21" fillId="0" borderId="13" xfId="6" applyFont="1" applyFill="1" applyBorder="1" applyAlignment="1">
      <alignment horizontal="center" vertical="center" readingOrder="1"/>
    </xf>
    <xf numFmtId="0" fontId="70" fillId="0" borderId="22" xfId="2" applyFont="1" applyFill="1" applyBorder="1" applyAlignment="1">
      <alignment horizontal="left" vertical="center" wrapText="1"/>
    </xf>
    <xf numFmtId="0" fontId="65" fillId="0" borderId="21" xfId="2" applyFont="1" applyFill="1" applyBorder="1" applyAlignment="1">
      <alignment vertical="center"/>
    </xf>
    <xf numFmtId="0" fontId="21" fillId="0" borderId="22" xfId="6" applyFont="1" applyFill="1" applyBorder="1" applyAlignment="1">
      <alignment horizontal="center" vertical="center" readingOrder="1"/>
    </xf>
    <xf numFmtId="0" fontId="69" fillId="0" borderId="22" xfId="2" applyFont="1" applyFill="1" applyBorder="1" applyAlignment="1">
      <alignment horizontal="left" vertical="center" wrapText="1"/>
    </xf>
    <xf numFmtId="0" fontId="59" fillId="0" borderId="13" xfId="2" applyFont="1" applyFill="1" applyBorder="1" applyAlignment="1">
      <alignment horizontal="center" vertical="center" wrapText="1"/>
    </xf>
    <xf numFmtId="0" fontId="69" fillId="0" borderId="13" xfId="2" applyFont="1" applyFill="1" applyBorder="1" applyAlignment="1">
      <alignment horizontal="left" vertical="center" wrapText="1"/>
    </xf>
    <xf numFmtId="0" fontId="65" fillId="0" borderId="13" xfId="2" applyFont="1" applyFill="1" applyBorder="1" applyAlignment="1">
      <alignment vertical="center"/>
    </xf>
    <xf numFmtId="0" fontId="65" fillId="0" borderId="22" xfId="2" applyFont="1" applyFill="1" applyBorder="1" applyAlignment="1">
      <alignment vertical="center"/>
    </xf>
    <xf numFmtId="0" fontId="65" fillId="0" borderId="18" xfId="2" applyFont="1" applyFill="1" applyBorder="1" applyAlignment="1">
      <alignment vertical="center"/>
    </xf>
    <xf numFmtId="0" fontId="21" fillId="0" borderId="17" xfId="6" applyFont="1" applyFill="1" applyBorder="1" applyAlignment="1">
      <alignment horizontal="center" vertical="center" readingOrder="1"/>
    </xf>
    <xf numFmtId="0" fontId="21" fillId="0" borderId="12" xfId="6" applyFont="1" applyFill="1" applyBorder="1" applyAlignment="1">
      <alignment horizontal="center" vertical="center" readingOrder="1"/>
    </xf>
    <xf numFmtId="0" fontId="65" fillId="0" borderId="18" xfId="2" applyFont="1" applyFill="1" applyBorder="1" applyAlignment="1">
      <alignment horizontal="left" vertical="center" wrapText="1"/>
    </xf>
    <xf numFmtId="0" fontId="59" fillId="0" borderId="22" xfId="2" applyFont="1" applyFill="1" applyBorder="1" applyAlignment="1">
      <alignment horizontal="left" vertical="center" wrapText="1"/>
    </xf>
    <xf numFmtId="0" fontId="59" fillId="0" borderId="13" xfId="2" applyFont="1" applyFill="1" applyBorder="1" applyAlignment="1">
      <alignment horizontal="center" vertical="center"/>
    </xf>
    <xf numFmtId="0" fontId="70" fillId="0" borderId="13" xfId="2" applyFont="1" applyFill="1" applyBorder="1" applyAlignment="1">
      <alignment horizontal="left" vertical="center" wrapText="1"/>
    </xf>
    <xf numFmtId="0" fontId="71" fillId="0" borderId="18" xfId="2" applyFont="1" applyFill="1" applyBorder="1" applyAlignment="1">
      <alignment horizontal="left" vertical="center" wrapText="1"/>
    </xf>
    <xf numFmtId="0" fontId="21" fillId="0" borderId="8" xfId="6" applyFont="1" applyFill="1" applyBorder="1" applyAlignment="1">
      <alignment horizontal="center" vertical="center" readingOrder="1"/>
    </xf>
    <xf numFmtId="0" fontId="69" fillId="0" borderId="18" xfId="2" applyFont="1" applyFill="1" applyBorder="1" applyAlignment="1">
      <alignment horizontal="left" vertical="center" wrapText="1"/>
    </xf>
    <xf numFmtId="0" fontId="59" fillId="0" borderId="22" xfId="2" applyFont="1" applyFill="1" applyBorder="1" applyAlignment="1">
      <alignment horizontal="left" vertical="center"/>
    </xf>
    <xf numFmtId="0" fontId="69" fillId="0" borderId="22" xfId="2" applyFont="1" applyFill="1" applyBorder="1" applyAlignment="1">
      <alignment vertical="top"/>
    </xf>
    <xf numFmtId="0" fontId="69" fillId="0" borderId="13" xfId="2" applyFont="1" applyFill="1" applyBorder="1" applyAlignment="1">
      <alignment vertical="top"/>
    </xf>
    <xf numFmtId="0" fontId="59" fillId="0" borderId="22" xfId="2" applyFont="1" applyFill="1" applyBorder="1" applyAlignment="1">
      <alignment horizontal="center" vertical="center" wrapText="1"/>
    </xf>
    <xf numFmtId="0" fontId="59" fillId="0" borderId="22" xfId="2" applyFont="1" applyFill="1" applyBorder="1" applyAlignment="1">
      <alignment vertical="center" wrapText="1"/>
    </xf>
    <xf numFmtId="0" fontId="59" fillId="0" borderId="13" xfId="2" applyFont="1" applyFill="1" applyBorder="1" applyAlignment="1">
      <alignment vertical="center" wrapText="1"/>
    </xf>
    <xf numFmtId="0" fontId="21" fillId="0" borderId="13" xfId="2" applyFont="1" applyFill="1" applyBorder="1" applyAlignment="1">
      <alignment vertical="center" wrapText="1"/>
    </xf>
    <xf numFmtId="0" fontId="21" fillId="0" borderId="22" xfId="2" applyFont="1" applyFill="1" applyBorder="1" applyAlignment="1">
      <alignment vertical="center" wrapText="1"/>
    </xf>
    <xf numFmtId="0" fontId="69" fillId="0" borderId="13" xfId="2" applyFont="1" applyFill="1" applyBorder="1" applyAlignment="1">
      <alignment vertical="center"/>
    </xf>
    <xf numFmtId="0" fontId="59" fillId="0" borderId="22" xfId="2" applyFont="1" applyFill="1" applyBorder="1" applyAlignment="1">
      <alignment horizontal="center" vertical="center"/>
    </xf>
    <xf numFmtId="0" fontId="21" fillId="0" borderId="9" xfId="6" applyFont="1" applyFill="1" applyBorder="1" applyAlignment="1">
      <alignment horizontal="center" vertical="center" readingOrder="1"/>
    </xf>
    <xf numFmtId="0" fontId="59" fillId="0" borderId="13" xfId="2" applyFont="1" applyFill="1" applyBorder="1" applyAlignment="1">
      <alignment horizontal="center" wrapText="1"/>
    </xf>
    <xf numFmtId="0" fontId="69" fillId="0" borderId="13" xfId="2" applyFont="1" applyFill="1" applyBorder="1" applyAlignment="1">
      <alignment horizontal="center" vertical="center" wrapText="1"/>
    </xf>
    <xf numFmtId="0" fontId="59" fillId="0" borderId="10" xfId="6" applyFont="1" applyFill="1" applyBorder="1" applyAlignment="1">
      <alignment horizontal="center" vertical="center" readingOrder="1"/>
    </xf>
    <xf numFmtId="0" fontId="59" fillId="0" borderId="10" xfId="2" applyFont="1" applyFill="1" applyBorder="1" applyAlignment="1">
      <alignment horizontal="center" vertical="center"/>
    </xf>
    <xf numFmtId="0" fontId="59" fillId="0" borderId="0" xfId="2" applyFont="1" applyFill="1" applyAlignment="1">
      <alignment wrapText="1"/>
    </xf>
    <xf numFmtId="164" fontId="59" fillId="0" borderId="0" xfId="10" applyFont="1" applyFill="1" applyAlignment="1">
      <alignment vertical="center"/>
    </xf>
    <xf numFmtId="0" fontId="59" fillId="0" borderId="0" xfId="2" applyFont="1" applyFill="1" applyAlignment="1">
      <alignment horizontal="center" vertical="top" wrapText="1"/>
    </xf>
    <xf numFmtId="164" fontId="59" fillId="0" borderId="0" xfId="10" applyFont="1" applyFill="1" applyAlignment="1">
      <alignment vertical="top" wrapText="1"/>
    </xf>
    <xf numFmtId="164" fontId="72" fillId="0" borderId="0" xfId="10" applyFont="1" applyFill="1" applyAlignment="1">
      <alignment vertical="center" wrapText="1"/>
    </xf>
    <xf numFmtId="164" fontId="68" fillId="0" borderId="0" xfId="10" applyFont="1" applyFill="1" applyAlignment="1">
      <alignment vertical="center" wrapText="1" readingOrder="1"/>
    </xf>
    <xf numFmtId="0" fontId="15" fillId="0" borderId="17" xfId="2" applyFont="1" applyFill="1" applyBorder="1" applyAlignment="1">
      <alignment horizontal="left" vertical="center"/>
    </xf>
    <xf numFmtId="166" fontId="15" fillId="0" borderId="17" xfId="3" applyNumberFormat="1" applyFont="1" applyFill="1" applyBorder="1" applyAlignment="1">
      <alignment horizontal="right" vertical="center"/>
    </xf>
    <xf numFmtId="166" fontId="12" fillId="0" borderId="17" xfId="3" applyNumberFormat="1" applyFont="1" applyFill="1" applyBorder="1" applyAlignment="1">
      <alignment horizontal="center" vertical="center" wrapText="1"/>
    </xf>
    <xf numFmtId="0" fontId="12" fillId="0" borderId="22" xfId="2" quotePrefix="1" applyFont="1" applyFill="1" applyBorder="1" applyAlignment="1">
      <alignment horizontal="left" vertical="center"/>
    </xf>
    <xf numFmtId="0" fontId="20" fillId="0" borderId="22" xfId="2" applyFont="1" applyFill="1" applyBorder="1" applyAlignment="1">
      <alignment horizontal="left" vertical="top"/>
    </xf>
    <xf numFmtId="166" fontId="15" fillId="0" borderId="12" xfId="3" applyNumberFormat="1" applyFont="1" applyFill="1" applyBorder="1" applyAlignment="1">
      <alignment vertical="center"/>
    </xf>
    <xf numFmtId="0" fontId="15" fillId="0" borderId="22" xfId="2" applyFont="1" applyFill="1" applyBorder="1" applyAlignment="1">
      <alignment horizontal="center"/>
    </xf>
    <xf numFmtId="0" fontId="15" fillId="0" borderId="22" xfId="2" applyFont="1" applyFill="1" applyBorder="1" applyAlignment="1">
      <alignment horizontal="left" wrapText="1"/>
    </xf>
    <xf numFmtId="0" fontId="15" fillId="0" borderId="22" xfId="2" applyFont="1" applyFill="1" applyBorder="1" applyAlignment="1">
      <alignment horizontal="center" wrapText="1"/>
    </xf>
    <xf numFmtId="0" fontId="59" fillId="0" borderId="22" xfId="2" applyFont="1" applyFill="1" applyBorder="1" applyAlignment="1">
      <alignment horizontal="center" wrapText="1"/>
    </xf>
    <xf numFmtId="0" fontId="69" fillId="0" borderId="17" xfId="2" applyFont="1" applyFill="1" applyBorder="1" applyAlignment="1">
      <alignment horizontal="right" vertical="center"/>
    </xf>
    <xf numFmtId="0" fontId="12" fillId="0" borderId="12" xfId="2" applyFont="1" applyFill="1" applyBorder="1" applyAlignment="1">
      <alignment horizontal="right" vertical="center"/>
    </xf>
    <xf numFmtId="0" fontId="15" fillId="0" borderId="12" xfId="2" applyFont="1" applyFill="1" applyBorder="1" applyAlignment="1">
      <alignment horizontal="left" vertical="center"/>
    </xf>
    <xf numFmtId="0" fontId="59" fillId="0" borderId="12" xfId="2" applyFont="1" applyFill="1" applyBorder="1" applyAlignment="1">
      <alignment horizontal="center" vertical="center"/>
    </xf>
    <xf numFmtId="0" fontId="23" fillId="7" borderId="13" xfId="2" applyFont="1" applyFill="1" applyBorder="1" applyAlignment="1">
      <alignment horizontal="center" vertical="center"/>
    </xf>
    <xf numFmtId="0" fontId="15" fillId="7" borderId="15" xfId="2" applyFont="1" applyFill="1" applyBorder="1" applyAlignment="1">
      <alignment horizontal="left" vertical="center"/>
    </xf>
    <xf numFmtId="0" fontId="24" fillId="7" borderId="13" xfId="2" quotePrefix="1" applyFont="1" applyFill="1" applyBorder="1" applyAlignment="1">
      <alignment horizontal="center" vertical="center"/>
    </xf>
    <xf numFmtId="0" fontId="24" fillId="7" borderId="13" xfId="2" applyFont="1" applyFill="1" applyBorder="1" applyAlignment="1">
      <alignment horizontal="left" vertical="center" wrapText="1"/>
    </xf>
    <xf numFmtId="0" fontId="21" fillId="7" borderId="13" xfId="6" applyFont="1" applyFill="1" applyBorder="1" applyAlignment="1">
      <alignment horizontal="center" vertical="center" readingOrder="1"/>
    </xf>
    <xf numFmtId="0" fontId="24" fillId="7" borderId="13" xfId="2" applyFont="1" applyFill="1" applyBorder="1" applyAlignment="1">
      <alignment horizontal="center" vertical="center"/>
    </xf>
    <xf numFmtId="0" fontId="24" fillId="7" borderId="13" xfId="2" applyFont="1" applyFill="1" applyBorder="1" applyAlignment="1">
      <alignment horizontal="center" vertical="center" wrapText="1"/>
    </xf>
    <xf numFmtId="0" fontId="25" fillId="7" borderId="13" xfId="2" applyFont="1" applyFill="1" applyBorder="1" applyAlignment="1">
      <alignment horizontal="center" vertical="center" wrapText="1"/>
    </xf>
    <xf numFmtId="43" fontId="24" fillId="7" borderId="13" xfId="4" applyFont="1" applyFill="1" applyBorder="1" applyAlignment="1">
      <alignment horizontal="right" vertical="center"/>
    </xf>
    <xf numFmtId="167" fontId="24" fillId="7" borderId="13" xfId="2" applyNumberFormat="1" applyFont="1" applyFill="1" applyBorder="1" applyAlignment="1">
      <alignment horizontal="right" vertical="center"/>
    </xf>
    <xf numFmtId="166" fontId="24" fillId="7" borderId="13" xfId="3" applyNumberFormat="1" applyFont="1" applyFill="1" applyBorder="1" applyAlignment="1">
      <alignment horizontal="center" vertical="center"/>
    </xf>
    <xf numFmtId="166" fontId="24" fillId="7" borderId="13" xfId="3" applyNumberFormat="1" applyFont="1" applyFill="1" applyBorder="1" applyAlignment="1" applyProtection="1">
      <alignment vertical="center"/>
    </xf>
    <xf numFmtId="41" fontId="24" fillId="7" borderId="13" xfId="5" applyNumberFormat="1" applyFont="1" applyFill="1" applyBorder="1" applyAlignment="1" applyProtection="1">
      <alignment vertical="center"/>
    </xf>
    <xf numFmtId="43" fontId="24" fillId="7" borderId="13" xfId="4" applyFont="1" applyFill="1" applyBorder="1" applyAlignment="1">
      <alignment horizontal="center" vertical="center"/>
    </xf>
    <xf numFmtId="41" fontId="23" fillId="7" borderId="13" xfId="5" applyNumberFormat="1" applyFont="1" applyFill="1" applyBorder="1" applyAlignment="1" applyProtection="1">
      <alignment horizontal="center" vertical="center" wrapText="1"/>
    </xf>
    <xf numFmtId="166" fontId="61" fillId="7" borderId="0" xfId="2" applyNumberFormat="1" applyFont="1" applyFill="1"/>
    <xf numFmtId="165" fontId="61" fillId="7" borderId="0" xfId="2" applyNumberFormat="1" applyFont="1" applyFill="1"/>
    <xf numFmtId="165" fontId="3" fillId="7" borderId="0" xfId="2" applyNumberFormat="1" applyFill="1"/>
    <xf numFmtId="166" fontId="27" fillId="7" borderId="0" xfId="2" applyNumberFormat="1" applyFont="1" applyFill="1"/>
    <xf numFmtId="0" fontId="27" fillId="7" borderId="0" xfId="2" applyFont="1" applyFill="1"/>
    <xf numFmtId="0" fontId="15" fillId="7" borderId="13" xfId="2" applyFont="1" applyFill="1" applyBorder="1" applyAlignment="1">
      <alignment vertical="center"/>
    </xf>
    <xf numFmtId="0" fontId="15" fillId="7" borderId="13" xfId="2" quotePrefix="1" applyFont="1" applyFill="1" applyBorder="1" applyAlignment="1">
      <alignment horizontal="left" vertical="center"/>
    </xf>
    <xf numFmtId="0" fontId="15" fillId="7" borderId="13" xfId="2" quotePrefix="1" applyFont="1" applyFill="1" applyBorder="1" applyAlignment="1">
      <alignment horizontal="center" vertical="center"/>
    </xf>
    <xf numFmtId="0" fontId="15" fillId="7" borderId="13" xfId="2" applyFont="1" applyFill="1" applyBorder="1" applyAlignment="1">
      <alignment vertical="center" wrapText="1"/>
    </xf>
    <xf numFmtId="0" fontId="30" fillId="7" borderId="13" xfId="6" applyFont="1" applyFill="1" applyBorder="1" applyAlignment="1">
      <alignment horizontal="center" vertical="center" readingOrder="1"/>
    </xf>
    <xf numFmtId="0" fontId="15" fillId="7" borderId="13" xfId="2" applyFont="1" applyFill="1" applyBorder="1" applyAlignment="1">
      <alignment horizontal="center" vertical="center"/>
    </xf>
    <xf numFmtId="43" fontId="15" fillId="7" borderId="13" xfId="4" applyFont="1" applyFill="1" applyBorder="1" applyAlignment="1">
      <alignment vertical="center"/>
    </xf>
    <xf numFmtId="167" fontId="15" fillId="7" borderId="13" xfId="2" applyNumberFormat="1" applyFont="1" applyFill="1" applyBorder="1" applyAlignment="1">
      <alignment horizontal="right" vertical="center"/>
    </xf>
    <xf numFmtId="166" fontId="15" fillId="7" borderId="13" xfId="3" applyNumberFormat="1" applyFont="1" applyFill="1" applyBorder="1" applyAlignment="1">
      <alignment horizontal="center" vertical="center"/>
    </xf>
    <xf numFmtId="166" fontId="15" fillId="7" borderId="13" xfId="3" applyNumberFormat="1" applyFont="1" applyFill="1" applyBorder="1" applyAlignment="1" applyProtection="1">
      <alignment vertical="center"/>
    </xf>
    <xf numFmtId="41" fontId="15" fillId="7" borderId="13" xfId="5" applyNumberFormat="1" applyFont="1" applyFill="1" applyBorder="1" applyAlignment="1" applyProtection="1">
      <alignment vertical="center"/>
    </xf>
    <xf numFmtId="2" fontId="15" fillId="7" borderId="13" xfId="5" applyNumberFormat="1" applyFont="1" applyFill="1" applyBorder="1" applyAlignment="1" applyProtection="1">
      <alignment vertical="center"/>
    </xf>
    <xf numFmtId="43" fontId="15" fillId="7" borderId="13" xfId="4" applyFont="1" applyFill="1" applyBorder="1" applyAlignment="1" applyProtection="1">
      <alignment vertical="center"/>
    </xf>
    <xf numFmtId="166" fontId="12" fillId="7" borderId="13" xfId="3" applyNumberFormat="1" applyFont="1" applyFill="1" applyBorder="1" applyAlignment="1" applyProtection="1">
      <alignment vertical="center"/>
    </xf>
    <xf numFmtId="43" fontId="15" fillId="7" borderId="13" xfId="4" applyFont="1" applyFill="1" applyBorder="1" applyAlignment="1">
      <alignment horizontal="center" vertical="center"/>
    </xf>
    <xf numFmtId="0" fontId="3" fillId="7" borderId="0" xfId="2" applyFill="1"/>
    <xf numFmtId="0" fontId="30" fillId="7" borderId="13" xfId="2" applyFont="1" applyFill="1" applyBorder="1" applyAlignment="1">
      <alignment vertical="center"/>
    </xf>
    <xf numFmtId="0" fontId="30" fillId="7" borderId="13" xfId="2" quotePrefix="1" applyFont="1" applyFill="1" applyBorder="1" applyAlignment="1">
      <alignment horizontal="left" vertical="center"/>
    </xf>
    <xf numFmtId="0" fontId="30" fillId="7" borderId="13" xfId="2" quotePrefix="1" applyFont="1" applyFill="1" applyBorder="1" applyAlignment="1">
      <alignment horizontal="center" vertical="center"/>
    </xf>
    <xf numFmtId="0" fontId="30" fillId="7" borderId="13" xfId="2" applyFont="1" applyFill="1" applyBorder="1" applyAlignment="1">
      <alignment vertical="center" wrapText="1"/>
    </xf>
    <xf numFmtId="0" fontId="30" fillId="7" borderId="13" xfId="2" applyFont="1" applyFill="1" applyBorder="1" applyAlignment="1">
      <alignment horizontal="center" vertical="center"/>
    </xf>
    <xf numFmtId="43" fontId="30" fillId="7" borderId="13" xfId="4" applyFont="1" applyFill="1" applyBorder="1" applyAlignment="1">
      <alignment vertical="center"/>
    </xf>
    <xf numFmtId="167" fontId="30" fillId="7" borderId="13" xfId="2" applyNumberFormat="1" applyFont="1" applyFill="1" applyBorder="1" applyAlignment="1">
      <alignment horizontal="right" vertical="center"/>
    </xf>
    <xf numFmtId="166" fontId="30" fillId="7" borderId="13" xfId="3" applyNumberFormat="1" applyFont="1" applyFill="1" applyBorder="1" applyAlignment="1">
      <alignment horizontal="center" vertical="center"/>
    </xf>
    <xf numFmtId="166" fontId="30" fillId="7" borderId="13" xfId="3" applyNumberFormat="1" applyFont="1" applyFill="1" applyBorder="1" applyAlignment="1" applyProtection="1">
      <alignment vertical="center"/>
    </xf>
    <xf numFmtId="41" fontId="30" fillId="7" borderId="13" xfId="5" applyNumberFormat="1" applyFont="1" applyFill="1" applyBorder="1" applyAlignment="1" applyProtection="1">
      <alignment vertical="center"/>
    </xf>
    <xf numFmtId="2" fontId="30" fillId="7" borderId="13" xfId="5" applyNumberFormat="1" applyFont="1" applyFill="1" applyBorder="1" applyAlignment="1" applyProtection="1">
      <alignment vertical="center"/>
    </xf>
    <xf numFmtId="43" fontId="30" fillId="7" borderId="13" xfId="4" applyFont="1" applyFill="1" applyBorder="1" applyAlignment="1" applyProtection="1">
      <alignment vertical="center"/>
    </xf>
    <xf numFmtId="43" fontId="30" fillId="7" borderId="13" xfId="4" applyFont="1" applyFill="1" applyBorder="1" applyAlignment="1">
      <alignment horizontal="center" vertical="center"/>
    </xf>
    <xf numFmtId="0" fontId="59" fillId="7" borderId="13" xfId="2" applyFont="1" applyFill="1" applyBorder="1" applyAlignment="1">
      <alignment vertical="center" wrapText="1"/>
    </xf>
    <xf numFmtId="166" fontId="15" fillId="7" borderId="13" xfId="5" applyNumberFormat="1" applyFont="1" applyFill="1" applyBorder="1" applyAlignment="1" applyProtection="1">
      <alignment vertical="center"/>
    </xf>
    <xf numFmtId="166" fontId="15" fillId="7" borderId="13" xfId="7" applyFont="1" applyFill="1" applyBorder="1" applyAlignment="1">
      <alignment horizontal="center" vertical="center"/>
    </xf>
    <xf numFmtId="0" fontId="12" fillId="0" borderId="4" xfId="2" applyFont="1" applyBorder="1" applyAlignment="1">
      <alignment horizontal="center" vertical="center" wrapText="1"/>
    </xf>
    <xf numFmtId="0" fontId="12" fillId="0" borderId="8" xfId="2" applyFont="1" applyBorder="1" applyAlignment="1">
      <alignment horizontal="center" vertical="center" wrapText="1"/>
    </xf>
    <xf numFmtId="0" fontId="12" fillId="0" borderId="10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7" fillId="0" borderId="0" xfId="2" applyFont="1" applyAlignment="1">
      <alignment horizontal="left" vertical="center"/>
    </xf>
    <xf numFmtId="0" fontId="12" fillId="0" borderId="1" xfId="2" applyFont="1" applyBorder="1" applyAlignment="1">
      <alignment horizontal="center" vertical="center"/>
    </xf>
    <xf numFmtId="0" fontId="12" fillId="0" borderId="2" xfId="2" applyFont="1" applyBorder="1" applyAlignment="1">
      <alignment horizontal="center" vertical="center"/>
    </xf>
    <xf numFmtId="0" fontId="12" fillId="0" borderId="3" xfId="2" applyFont="1" applyBorder="1" applyAlignment="1">
      <alignment horizontal="center" vertical="center"/>
    </xf>
    <xf numFmtId="0" fontId="12" fillId="0" borderId="1" xfId="2" applyFont="1" applyBorder="1" applyAlignment="1">
      <alignment horizontal="center" vertical="center" wrapText="1"/>
    </xf>
    <xf numFmtId="0" fontId="12" fillId="0" borderId="2" xfId="2" applyFont="1" applyBorder="1" applyAlignment="1">
      <alignment horizontal="center" vertical="center" wrapText="1"/>
    </xf>
    <xf numFmtId="0" fontId="12" fillId="0" borderId="3" xfId="2" applyFont="1" applyBorder="1" applyAlignment="1">
      <alignment horizontal="center" vertical="center" wrapText="1"/>
    </xf>
    <xf numFmtId="0" fontId="12" fillId="0" borderId="9" xfId="2" applyFont="1" applyBorder="1" applyAlignment="1">
      <alignment horizontal="center" vertical="center" wrapText="1"/>
    </xf>
    <xf numFmtId="166" fontId="12" fillId="0" borderId="4" xfId="3" applyNumberFormat="1" applyFont="1" applyFill="1" applyBorder="1" applyAlignment="1">
      <alignment horizontal="center" vertical="center" wrapText="1"/>
    </xf>
    <xf numFmtId="166" fontId="12" fillId="0" borderId="10" xfId="3" applyNumberFormat="1" applyFont="1" applyFill="1" applyBorder="1" applyAlignment="1">
      <alignment horizontal="center" vertical="center" wrapText="1"/>
    </xf>
    <xf numFmtId="0" fontId="12" fillId="0" borderId="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0" xfId="2" applyFont="1" applyBorder="1" applyAlignment="1">
      <alignment horizontal="center" vertical="center"/>
    </xf>
    <xf numFmtId="166" fontId="12" fillId="0" borderId="8" xfId="3" applyNumberFormat="1" applyFont="1" applyFill="1" applyBorder="1" applyAlignment="1">
      <alignment horizontal="center" vertical="center" wrapText="1"/>
    </xf>
    <xf numFmtId="0" fontId="69" fillId="0" borderId="4" xfId="2" applyFont="1" applyBorder="1" applyAlignment="1">
      <alignment horizontal="center" vertical="center" wrapText="1"/>
    </xf>
    <xf numFmtId="0" fontId="69" fillId="0" borderId="10" xfId="2" applyFont="1" applyBorder="1" applyAlignment="1">
      <alignment horizontal="center" vertical="center" wrapText="1"/>
    </xf>
    <xf numFmtId="0" fontId="12" fillId="0" borderId="5" xfId="2" applyFont="1" applyBorder="1" applyAlignment="1">
      <alignment horizontal="center" vertical="center" wrapText="1"/>
    </xf>
    <xf numFmtId="0" fontId="12" fillId="0" borderId="6" xfId="2" applyFont="1" applyBorder="1" applyAlignment="1">
      <alignment horizontal="center" vertical="center" wrapText="1"/>
    </xf>
    <xf numFmtId="0" fontId="12" fillId="0" borderId="7" xfId="2" applyFont="1" applyBorder="1" applyAlignment="1">
      <alignment horizontal="center" vertical="center" wrapText="1"/>
    </xf>
    <xf numFmtId="0" fontId="20" fillId="0" borderId="14" xfId="2" applyFont="1" applyFill="1" applyBorder="1" applyAlignment="1">
      <alignment horizontal="left" vertical="center" wrapText="1"/>
    </xf>
    <xf numFmtId="0" fontId="20" fillId="0" borderId="15" xfId="2" applyFont="1" applyFill="1" applyBorder="1" applyAlignment="1">
      <alignment horizontal="left" vertical="center" wrapText="1"/>
    </xf>
    <xf numFmtId="0" fontId="20" fillId="0" borderId="16" xfId="2" applyFont="1" applyFill="1" applyBorder="1" applyAlignment="1">
      <alignment horizontal="left" vertical="center" wrapText="1"/>
    </xf>
    <xf numFmtId="0" fontId="12" fillId="0" borderId="14" xfId="2" applyFont="1" applyFill="1" applyBorder="1" applyAlignment="1">
      <alignment horizontal="center" vertical="center"/>
    </xf>
    <xf numFmtId="0" fontId="12" fillId="0" borderId="15" xfId="2" applyFont="1" applyFill="1" applyBorder="1" applyAlignment="1">
      <alignment horizontal="center" vertical="center"/>
    </xf>
    <xf numFmtId="0" fontId="12" fillId="0" borderId="16" xfId="2" applyFont="1" applyFill="1" applyBorder="1" applyAlignment="1">
      <alignment horizontal="center" vertical="center"/>
    </xf>
    <xf numFmtId="0" fontId="12" fillId="0" borderId="23" xfId="2" applyFont="1" applyFill="1" applyBorder="1" applyAlignment="1">
      <alignment horizontal="center" vertical="center"/>
    </xf>
    <xf numFmtId="0" fontId="12" fillId="0" borderId="24" xfId="2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center" vertical="center"/>
    </xf>
    <xf numFmtId="0" fontId="20" fillId="0" borderId="19" xfId="2" applyFont="1" applyFill="1" applyBorder="1" applyAlignment="1">
      <alignment horizontal="left" vertical="center" wrapText="1"/>
    </xf>
    <xf numFmtId="0" fontId="20" fillId="0" borderId="20" xfId="2" applyFont="1" applyFill="1" applyBorder="1" applyAlignment="1">
      <alignment horizontal="left" vertical="center" wrapText="1"/>
    </xf>
    <xf numFmtId="0" fontId="20" fillId="0" borderId="21" xfId="2" applyFont="1" applyFill="1" applyBorder="1" applyAlignment="1">
      <alignment horizontal="left" vertical="center" wrapText="1"/>
    </xf>
    <xf numFmtId="0" fontId="12" fillId="0" borderId="4" xfId="21" applyFont="1" applyBorder="1" applyAlignment="1">
      <alignment horizontal="center" vertical="center" wrapText="1"/>
    </xf>
    <xf numFmtId="0" fontId="12" fillId="0" borderId="8" xfId="21" applyFont="1" applyBorder="1" applyAlignment="1">
      <alignment horizontal="center" vertical="center" wrapText="1"/>
    </xf>
    <xf numFmtId="0" fontId="12" fillId="0" borderId="10" xfId="21" applyFont="1" applyBorder="1" applyAlignment="1">
      <alignment horizontal="center" vertical="center" wrapText="1"/>
    </xf>
    <xf numFmtId="0" fontId="4" fillId="0" borderId="0" xfId="21" applyFont="1" applyAlignment="1">
      <alignment horizontal="center" vertical="center"/>
    </xf>
    <xf numFmtId="0" fontId="5" fillId="0" borderId="0" xfId="21" applyFont="1" applyAlignment="1">
      <alignment horizontal="center" vertical="center"/>
    </xf>
    <xf numFmtId="0" fontId="7" fillId="0" borderId="0" xfId="21" applyFont="1" applyAlignment="1">
      <alignment horizontal="left" vertical="center"/>
    </xf>
    <xf numFmtId="0" fontId="12" fillId="0" borderId="1" xfId="21" applyFont="1" applyBorder="1" applyAlignment="1">
      <alignment horizontal="center" vertical="center"/>
    </xf>
    <xf numFmtId="0" fontId="12" fillId="0" borderId="2" xfId="21" applyFont="1" applyBorder="1" applyAlignment="1">
      <alignment horizontal="center" vertical="center"/>
    </xf>
    <xf numFmtId="0" fontId="12" fillId="0" borderId="3" xfId="21" applyFont="1" applyBorder="1" applyAlignment="1">
      <alignment horizontal="center" vertical="center"/>
    </xf>
    <xf numFmtId="0" fontId="12" fillId="0" borderId="1" xfId="21" applyFont="1" applyBorder="1" applyAlignment="1">
      <alignment horizontal="center" vertical="center" wrapText="1"/>
    </xf>
    <xf numFmtId="0" fontId="12" fillId="0" borderId="2" xfId="21" applyFont="1" applyBorder="1" applyAlignment="1">
      <alignment horizontal="center" vertical="center" wrapText="1"/>
    </xf>
    <xf numFmtId="0" fontId="12" fillId="0" borderId="3" xfId="21" applyFont="1" applyBorder="1" applyAlignment="1">
      <alignment horizontal="center" vertical="center" wrapText="1"/>
    </xf>
    <xf numFmtId="0" fontId="12" fillId="0" borderId="9" xfId="21" applyFont="1" applyBorder="1" applyAlignment="1">
      <alignment horizontal="center" vertical="center" wrapText="1"/>
    </xf>
    <xf numFmtId="166" fontId="12" fillId="0" borderId="4" xfId="22" applyNumberFormat="1" applyFont="1" applyFill="1" applyBorder="1" applyAlignment="1">
      <alignment horizontal="center" vertical="center" wrapText="1"/>
    </xf>
    <xf numFmtId="166" fontId="12" fillId="0" borderId="10" xfId="22" applyNumberFormat="1" applyFont="1" applyFill="1" applyBorder="1" applyAlignment="1">
      <alignment horizontal="center" vertical="center" wrapText="1"/>
    </xf>
    <xf numFmtId="0" fontId="12" fillId="0" borderId="4" xfId="21" applyFont="1" applyBorder="1" applyAlignment="1">
      <alignment horizontal="center" vertical="center"/>
    </xf>
    <xf numFmtId="0" fontId="12" fillId="0" borderId="8" xfId="21" applyFont="1" applyBorder="1" applyAlignment="1">
      <alignment horizontal="center" vertical="center"/>
    </xf>
    <xf numFmtId="0" fontId="12" fillId="0" borderId="10" xfId="21" applyFont="1" applyBorder="1" applyAlignment="1">
      <alignment horizontal="center" vertical="center"/>
    </xf>
    <xf numFmtId="166" fontId="12" fillId="0" borderId="8" xfId="22" applyNumberFormat="1" applyFont="1" applyFill="1" applyBorder="1" applyAlignment="1">
      <alignment horizontal="center" vertical="center" wrapText="1"/>
    </xf>
    <xf numFmtId="0" fontId="12" fillId="0" borderId="5" xfId="21" applyFont="1" applyBorder="1" applyAlignment="1">
      <alignment horizontal="center" vertical="center" wrapText="1"/>
    </xf>
    <xf numFmtId="0" fontId="12" fillId="0" borderId="6" xfId="21" applyFont="1" applyBorder="1" applyAlignment="1">
      <alignment horizontal="center" vertical="center" wrapText="1"/>
    </xf>
    <xf numFmtId="0" fontId="12" fillId="0" borderId="7" xfId="21" applyFont="1" applyBorder="1" applyAlignment="1">
      <alignment horizontal="center" vertical="center" wrapText="1"/>
    </xf>
    <xf numFmtId="0" fontId="20" fillId="0" borderId="14" xfId="21" applyFont="1" applyBorder="1" applyAlignment="1">
      <alignment horizontal="left" vertical="center" wrapText="1"/>
    </xf>
    <xf numFmtId="0" fontId="20" fillId="0" borderId="15" xfId="21" applyFont="1" applyBorder="1" applyAlignment="1">
      <alignment horizontal="left" vertical="center" wrapText="1"/>
    </xf>
    <xf numFmtId="0" fontId="20" fillId="0" borderId="16" xfId="21" applyFont="1" applyBorder="1" applyAlignment="1">
      <alignment horizontal="left" vertical="center" wrapText="1"/>
    </xf>
    <xf numFmtId="0" fontId="12" fillId="0" borderId="14" xfId="21" applyFont="1" applyBorder="1" applyAlignment="1">
      <alignment horizontal="center" vertical="center"/>
    </xf>
    <xf numFmtId="0" fontId="12" fillId="0" borderId="15" xfId="21" applyFont="1" applyBorder="1" applyAlignment="1">
      <alignment horizontal="center" vertical="center"/>
    </xf>
    <xf numFmtId="0" fontId="12" fillId="0" borderId="16" xfId="21" applyFont="1" applyBorder="1" applyAlignment="1">
      <alignment horizontal="center" vertical="center"/>
    </xf>
    <xf numFmtId="0" fontId="12" fillId="0" borderId="23" xfId="21" applyFont="1" applyBorder="1" applyAlignment="1">
      <alignment horizontal="center" vertical="center"/>
    </xf>
    <xf numFmtId="0" fontId="12" fillId="0" borderId="24" xfId="21" applyFont="1" applyBorder="1" applyAlignment="1">
      <alignment horizontal="center" vertical="center"/>
    </xf>
    <xf numFmtId="0" fontId="12" fillId="0" borderId="11" xfId="21" applyFont="1" applyBorder="1" applyAlignment="1">
      <alignment horizontal="center" vertical="center"/>
    </xf>
    <xf numFmtId="0" fontId="20" fillId="0" borderId="19" xfId="21" applyFont="1" applyBorder="1" applyAlignment="1">
      <alignment horizontal="left" vertical="center" wrapText="1"/>
    </xf>
    <xf numFmtId="0" fontId="20" fillId="0" borderId="20" xfId="21" applyFont="1" applyBorder="1" applyAlignment="1">
      <alignment horizontal="left" vertical="center" wrapText="1"/>
    </xf>
    <xf numFmtId="0" fontId="20" fillId="0" borderId="21" xfId="21" applyFont="1" applyBorder="1" applyAlignment="1">
      <alignment horizontal="left" vertical="center" wrapText="1"/>
    </xf>
    <xf numFmtId="0" fontId="20" fillId="0" borderId="14" xfId="2" applyFont="1" applyBorder="1" applyAlignment="1">
      <alignment horizontal="left" vertical="center" wrapText="1"/>
    </xf>
    <xf numFmtId="0" fontId="20" fillId="0" borderId="15" xfId="2" applyFont="1" applyBorder="1" applyAlignment="1">
      <alignment horizontal="left" vertical="center" wrapText="1"/>
    </xf>
    <xf numFmtId="0" fontId="20" fillId="0" borderId="16" xfId="2" applyFont="1" applyBorder="1" applyAlignment="1">
      <alignment horizontal="left" vertical="center" wrapText="1"/>
    </xf>
    <xf numFmtId="0" fontId="12" fillId="0" borderId="14" xfId="2" applyFont="1" applyBorder="1" applyAlignment="1">
      <alignment horizontal="center" vertical="center"/>
    </xf>
    <xf numFmtId="0" fontId="12" fillId="0" borderId="15" xfId="2" applyFont="1" applyBorder="1" applyAlignment="1">
      <alignment horizontal="center" vertical="center"/>
    </xf>
    <xf numFmtId="0" fontId="12" fillId="0" borderId="16" xfId="2" applyFont="1" applyBorder="1" applyAlignment="1">
      <alignment horizontal="center" vertical="center"/>
    </xf>
    <xf numFmtId="0" fontId="12" fillId="0" borderId="23" xfId="2" applyFont="1" applyBorder="1" applyAlignment="1">
      <alignment horizontal="center" vertical="center"/>
    </xf>
    <xf numFmtId="0" fontId="12" fillId="0" borderId="24" xfId="2" applyFont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0" fontId="20" fillId="0" borderId="19" xfId="2" applyFont="1" applyBorder="1" applyAlignment="1">
      <alignment horizontal="left" vertical="center" wrapText="1"/>
    </xf>
    <xf numFmtId="0" fontId="20" fillId="0" borderId="20" xfId="2" applyFont="1" applyBorder="1" applyAlignment="1">
      <alignment horizontal="left" vertical="center" wrapText="1"/>
    </xf>
    <xf numFmtId="0" fontId="20" fillId="0" borderId="21" xfId="2" applyFont="1" applyBorder="1" applyAlignment="1">
      <alignment horizontal="left" vertical="center" wrapText="1"/>
    </xf>
    <xf numFmtId="0" fontId="20" fillId="0" borderId="13" xfId="2" applyFont="1" applyBorder="1" applyAlignment="1">
      <alignment horizontal="left" vertical="center" wrapText="1"/>
    </xf>
  </cellXfs>
  <cellStyles count="28">
    <cellStyle name="Comma" xfId="20" builtinId="3"/>
    <cellStyle name="Comma [0]" xfId="1" builtinId="6"/>
    <cellStyle name="Comma [0] 2" xfId="11"/>
    <cellStyle name="Comma [0] 2 2" xfId="8"/>
    <cellStyle name="Comma [0] 2 2 2" xfId="25"/>
    <cellStyle name="Comma [0] 3" xfId="12"/>
    <cellStyle name="Comma [0] 3 2" xfId="7"/>
    <cellStyle name="Comma [0] 3 2 2" xfId="24"/>
    <cellStyle name="Comma [0] 4" xfId="13"/>
    <cellStyle name="Comma [0] 5" xfId="3"/>
    <cellStyle name="Comma [0] 5 2" xfId="22"/>
    <cellStyle name="Comma [0] 6 4" xfId="14"/>
    <cellStyle name="Comma 2" xfId="15"/>
    <cellStyle name="Comma 3" xfId="16"/>
    <cellStyle name="Comma 3 2" xfId="9"/>
    <cellStyle name="Comma 3 2 2" xfId="26"/>
    <cellStyle name="Comma 4" xfId="4"/>
    <cellStyle name="Comma 4 2" xfId="23"/>
    <cellStyle name="Comma 5" xfId="17"/>
    <cellStyle name="Currency [0] 2" xfId="10"/>
    <cellStyle name="Currency [0] 2 2" xfId="18"/>
    <cellStyle name="Currency [0] 2 3" xfId="27"/>
    <cellStyle name="Hyperlink" xfId="5" builtinId="8"/>
    <cellStyle name="Normal" xfId="0" builtinId="0"/>
    <cellStyle name="Normal 2" xfId="19"/>
    <cellStyle name="Normal 3" xfId="2"/>
    <cellStyle name="Normal 3 2" xfId="21"/>
    <cellStyle name="Normal_Tim LHI inv pwk 2009 EDIT akhir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379</xdr:row>
      <xdr:rowOff>55246</xdr:rowOff>
    </xdr:from>
    <xdr:to>
      <xdr:col>2</xdr:col>
      <xdr:colOff>85724</xdr:colOff>
      <xdr:row>382</xdr:row>
      <xdr:rowOff>152400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497B7B97-AB26-45A8-95A4-DA1004E15A95}"/>
            </a:ext>
          </a:extLst>
        </xdr:cNvPr>
        <xdr:cNvPicPr/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0" y="82173446"/>
          <a:ext cx="1724024" cy="6496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378</xdr:row>
      <xdr:rowOff>93346</xdr:rowOff>
    </xdr:from>
    <xdr:to>
      <xdr:col>2</xdr:col>
      <xdr:colOff>323849</xdr:colOff>
      <xdr:row>382</xdr:row>
      <xdr:rowOff>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238125" y="82084546"/>
          <a:ext cx="1647824" cy="6877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371</xdr:row>
      <xdr:rowOff>55246</xdr:rowOff>
    </xdr:from>
    <xdr:to>
      <xdr:col>2</xdr:col>
      <xdr:colOff>85724</xdr:colOff>
      <xdr:row>374</xdr:row>
      <xdr:rowOff>152400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0" y="79150846"/>
          <a:ext cx="1647824" cy="6877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372</xdr:row>
      <xdr:rowOff>55246</xdr:rowOff>
    </xdr:from>
    <xdr:to>
      <xdr:col>2</xdr:col>
      <xdr:colOff>85724</xdr:colOff>
      <xdr:row>375</xdr:row>
      <xdr:rowOff>152400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0" y="80598646"/>
          <a:ext cx="1724024" cy="6496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19</xdr:row>
      <xdr:rowOff>131445</xdr:rowOff>
    </xdr:from>
    <xdr:to>
      <xdr:col>3</xdr:col>
      <xdr:colOff>190500</xdr:colOff>
      <xdr:row>22</xdr:row>
      <xdr:rowOff>152399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819150" y="4436745"/>
          <a:ext cx="1609725" cy="6019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6.%20BERKAS%20KANTOR%20TAHUN%202025/6.%20KODEFIKASI%20108/KODEFIKASI%20108%20CEK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6.%20BERKAS%20KANTOR%20TAHUN%202025\6.%20KODEFIKASI%20108\KODEFIKASI%20108%20CEK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niff/AppData/Local/Temp/d21c1e42-01cc-4589-ac98-477b79522094_BI%20AUDITED%202024.zip.BI%20AUDITED%202024.zip/BI%20AUDITED%202024/29.%20DINAS%20PEMBERDAYAAN%20PEREMPUAN%20202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KIB B FIX MIGRASI"/>
      <sheetName val="Sheet3"/>
    </sheetNames>
    <sheetDataSet>
      <sheetData sheetId="0" refreshError="1">
        <row r="4">
          <cell r="H4" t="str">
            <v>1.3.1</v>
          </cell>
          <cell r="I4" t="str">
            <v>TANAH</v>
          </cell>
        </row>
        <row r="5">
          <cell r="H5" t="str">
            <v>1.3.1.01</v>
          </cell>
          <cell r="I5" t="str">
            <v>TANAH</v>
          </cell>
        </row>
        <row r="6">
          <cell r="H6" t="str">
            <v>1.3.1.01.01</v>
          </cell>
          <cell r="I6" t="str">
            <v>TANAH PERSIL</v>
          </cell>
        </row>
        <row r="7">
          <cell r="H7" t="str">
            <v>1.3.1.01.01.01</v>
          </cell>
          <cell r="I7" t="str">
            <v>TANAH BANGUNAN PERUMAHAN/G.TEMPAT TINGGAL</v>
          </cell>
        </row>
        <row r="8">
          <cell r="H8" t="str">
            <v>1.3.1.01.01.01.001</v>
          </cell>
          <cell r="I8" t="str">
            <v>Tanah Bangunan Rumah Negara Golongan I</v>
          </cell>
        </row>
        <row r="9">
          <cell r="H9" t="str">
            <v>1.3.1.01.01.01.002</v>
          </cell>
          <cell r="I9" t="str">
            <v>Tanah Bangunan Rumah Negara Golongan II</v>
          </cell>
        </row>
        <row r="10">
          <cell r="H10" t="str">
            <v>1.3.1.01.01.01.003</v>
          </cell>
          <cell r="I10" t="str">
            <v>Tanah Bangunan Rumah Negara Golongan III</v>
          </cell>
        </row>
        <row r="11">
          <cell r="H11" t="str">
            <v>1.3.1.01.01.01.004</v>
          </cell>
          <cell r="I11" t="str">
            <v>Tanah Bangunan Rumah Negara Tanpa Golongan</v>
          </cell>
        </row>
        <row r="12">
          <cell r="H12" t="str">
            <v>1.3.1.01.01.01.005</v>
          </cell>
          <cell r="I12" t="str">
            <v>Tanah Bangunan Mess/Wisma/Asrama</v>
          </cell>
        </row>
        <row r="13">
          <cell r="H13" t="str">
            <v>1.3.1.01.01.01.006</v>
          </cell>
          <cell r="I13" t="str">
            <v>Tanah Bangunan Peristirahatan/Bungalaow/Cottage</v>
          </cell>
        </row>
        <row r="14">
          <cell r="H14" t="str">
            <v>1.3.1.01.01.01.007</v>
          </cell>
          <cell r="I14" t="str">
            <v>Tanah Bangunan Rumah Penjaga</v>
          </cell>
        </row>
        <row r="15">
          <cell r="H15" t="str">
            <v>1.3.1.01.01.01.008</v>
          </cell>
          <cell r="I15" t="str">
            <v>Tanah Bangunan Rumah LP</v>
          </cell>
        </row>
        <row r="16">
          <cell r="H16" t="str">
            <v>1.3.1.01.01.01.009</v>
          </cell>
          <cell r="I16" t="str">
            <v>Tanah Bangunan Rumah Tahanan/Rutan</v>
          </cell>
        </row>
        <row r="17">
          <cell r="H17" t="str">
            <v>1.3.1.01.01.01.010</v>
          </cell>
          <cell r="I17" t="str">
            <v>Tanah Bangunan Flat/Rumah Susun</v>
          </cell>
        </row>
        <row r="18">
          <cell r="H18" t="str">
            <v>1.3.1.01.01.01.011</v>
          </cell>
          <cell r="I18" t="str">
            <v>Tanah Bangunan Rencana Pengembangan Perumahan Pegawai</v>
          </cell>
        </row>
        <row r="19">
          <cell r="H19" t="str">
            <v>1.3.1.01.01.02.</v>
          </cell>
          <cell r="I19" t="str">
            <v>TANAH UNTUK BANGUNAN GED.PERDAGANGAN/PERUSAHAAN</v>
          </cell>
        </row>
        <row r="20">
          <cell r="H20" t="str">
            <v>1.3.1.01.01.02.001</v>
          </cell>
          <cell r="I20" t="str">
            <v>Tanah Bangunan Pasar</v>
          </cell>
        </row>
        <row r="21">
          <cell r="H21" t="str">
            <v>1.3.1.01.01.02.002</v>
          </cell>
          <cell r="I21" t="str">
            <v>Tanah Bangunan Pertokoan/Rumah Toko/Koperasi</v>
          </cell>
        </row>
        <row r="22">
          <cell r="H22" t="str">
            <v>1.3.1.01.01.02.003</v>
          </cell>
          <cell r="I22" t="str">
            <v>Tanah Bangunan Gudang</v>
          </cell>
        </row>
        <row r="23">
          <cell r="H23" t="str">
            <v>1.3.1.01.01.02.004</v>
          </cell>
          <cell r="I23" t="str">
            <v>Tanah Bangunan Stasiun Kereta Api</v>
          </cell>
        </row>
        <row r="24">
          <cell r="H24" t="str">
            <v>1.3.1.01.01.02.005</v>
          </cell>
          <cell r="I24" t="str">
            <v>Tanah Bangunan Bioskop</v>
          </cell>
        </row>
        <row r="25">
          <cell r="H25" t="str">
            <v>1.3.1.01.01.02.006</v>
          </cell>
          <cell r="I25" t="str">
            <v>Tanah Bangunan Hotel/Penginapan/Motel</v>
          </cell>
        </row>
        <row r="26">
          <cell r="H26" t="str">
            <v>1.3.1.01.01.02.007</v>
          </cell>
          <cell r="I26" t="str">
            <v>Tanah Bangunan Terminal Darat</v>
          </cell>
        </row>
        <row r="27">
          <cell r="H27" t="str">
            <v>1.3.1.01.01.02.008</v>
          </cell>
          <cell r="I27" t="str">
            <v>Tanah Bangunan Terminal Laut</v>
          </cell>
        </row>
        <row r="28">
          <cell r="H28" t="str">
            <v>1.3.1.01.01.02.009</v>
          </cell>
          <cell r="I28" t="str">
            <v>Tanah Bangunan Terminal Udara</v>
          </cell>
        </row>
        <row r="29">
          <cell r="H29" t="str">
            <v>1.3.1.01.01.02.010</v>
          </cell>
          <cell r="I29" t="str">
            <v>Tanah Bangunan Gedung Kesenian</v>
          </cell>
        </row>
        <row r="30">
          <cell r="H30" t="str">
            <v>1.3.1.01.01.02.011</v>
          </cell>
          <cell r="I30" t="str">
            <v>Tanah Bangunan Gedung Pameran</v>
          </cell>
        </row>
        <row r="31">
          <cell r="H31" t="str">
            <v>1.3.1.01.01.02.012</v>
          </cell>
          <cell r="I31" t="str">
            <v>Tanah Bangunan Gedung Pusat Perbelanjaan</v>
          </cell>
        </row>
        <row r="32">
          <cell r="H32" t="str">
            <v>1.3.1.01.01.02.013</v>
          </cell>
          <cell r="I32" t="str">
            <v>Tanah Bangunan Apotik</v>
          </cell>
        </row>
        <row r="33">
          <cell r="H33" t="str">
            <v>1.3.1.01.01.02.014</v>
          </cell>
          <cell r="I33" t="str">
            <v>Tanah Bangunan Garasi/Pool</v>
          </cell>
        </row>
        <row r="34">
          <cell r="H34" t="str">
            <v>1.3.1.01.01.03.</v>
          </cell>
          <cell r="I34" t="str">
            <v>TANAH UNTUK BANGUNAN INDUSTRI</v>
          </cell>
        </row>
        <row r="35">
          <cell r="H35" t="str">
            <v>1.3.1.01.01.03.001</v>
          </cell>
          <cell r="I35" t="str">
            <v>Tanah Bangunan Industri Makanan</v>
          </cell>
        </row>
        <row r="36">
          <cell r="H36" t="str">
            <v>1.3.1.01.01.03.002</v>
          </cell>
          <cell r="I36" t="str">
            <v>Tanah Bangunan Industri Minuman</v>
          </cell>
        </row>
        <row r="37">
          <cell r="H37" t="str">
            <v>1.3.1.01.01.03.003</v>
          </cell>
          <cell r="I37" t="str">
            <v>Tanah Bangunan Industri/Alat RT</v>
          </cell>
        </row>
        <row r="38">
          <cell r="H38" t="str">
            <v>1.3.1.01.01.03.004</v>
          </cell>
          <cell r="I38" t="str">
            <v>Tanah Bangunan Industri Pakaian/Garment</v>
          </cell>
        </row>
        <row r="39">
          <cell r="H39" t="str">
            <v>1.3.1.01.01.03.005</v>
          </cell>
          <cell r="I39" t="str">
            <v>Tanah Bangunan Industri Baja/Besi/Logam</v>
          </cell>
        </row>
        <row r="40">
          <cell r="H40" t="str">
            <v>1.3.1.01.01.03.006</v>
          </cell>
          <cell r="I40" t="str">
            <v>Tanah Bangunan Industri Pengemasan/Pengalengan</v>
          </cell>
        </row>
        <row r="41">
          <cell r="H41" t="str">
            <v>1.3.1.01.01.03.007</v>
          </cell>
          <cell r="I41" t="str">
            <v>Tanah Bangunan Industri Bengkel</v>
          </cell>
        </row>
        <row r="42">
          <cell r="H42" t="str">
            <v>1.3.1.01.01.03.008</v>
          </cell>
          <cell r="I42" t="str">
            <v>Tanah Bangunan Industri Penyulingan Minyak</v>
          </cell>
        </row>
        <row r="43">
          <cell r="H43" t="str">
            <v>1.3.1.01.01.03.009</v>
          </cell>
          <cell r="I43" t="str">
            <v>Tanah Bangunan Industri Kimia Dan Pupuk</v>
          </cell>
        </row>
        <row r="44">
          <cell r="H44" t="str">
            <v>1.3.1.01.01.03.010</v>
          </cell>
          <cell r="I44" t="str">
            <v>Tanah Bangunan Industri Obat-Obatan</v>
          </cell>
        </row>
        <row r="45">
          <cell r="H45" t="str">
            <v>1.3.1.01.01.03.011</v>
          </cell>
          <cell r="I45" t="str">
            <v>Tanah Bangunan Industri Semen</v>
          </cell>
        </row>
        <row r="46">
          <cell r="H46" t="str">
            <v>1.3.1.01.01.03.012</v>
          </cell>
          <cell r="I46" t="str">
            <v>Tanah Bangunan Industri Batu-Bata/Batako</v>
          </cell>
        </row>
        <row r="47">
          <cell r="H47" t="str">
            <v>1.3.1.01.01.03.013</v>
          </cell>
          <cell r="I47" t="str">
            <v>Tanah Bangunan Industri Genteng</v>
          </cell>
        </row>
        <row r="48">
          <cell r="H48" t="str">
            <v>1.3.1.01.01.03.014</v>
          </cell>
          <cell r="I48" t="str">
            <v>Tanah Bangunan Industri Percetakan</v>
          </cell>
        </row>
        <row r="49">
          <cell r="H49" t="str">
            <v>1.3.1.01.01.03.015</v>
          </cell>
          <cell r="I49" t="str">
            <v>Tanah Bangunan Industri Tekstil</v>
          </cell>
        </row>
        <row r="50">
          <cell r="H50" t="str">
            <v>1.3.1.01.01.03.016</v>
          </cell>
          <cell r="I50" t="str">
            <v>Tanah Bangunan Industri Alat Olah Raga</v>
          </cell>
        </row>
        <row r="51">
          <cell r="H51" t="str">
            <v>1.3.1.01.01.03.017</v>
          </cell>
          <cell r="I51" t="str">
            <v>Tanah Bangunan Industri Kendaraan/Otomotif</v>
          </cell>
        </row>
        <row r="52">
          <cell r="H52" t="str">
            <v>1.3.1.01.01.03.018</v>
          </cell>
          <cell r="I52" t="str">
            <v>Tanah Bangunan Industri Persenjataan</v>
          </cell>
        </row>
        <row r="53">
          <cell r="H53" t="str">
            <v>1.3.1.01.01.03.019</v>
          </cell>
          <cell r="I53" t="str">
            <v>Tanah Bangunan Industri Kapal Udara</v>
          </cell>
        </row>
        <row r="54">
          <cell r="H54" t="str">
            <v>1.3.1.01.01.03.020</v>
          </cell>
          <cell r="I54" t="str">
            <v>Tanah Bangunan Industri Kapal Laut</v>
          </cell>
        </row>
        <row r="55">
          <cell r="H55" t="str">
            <v>1.3.1.01.01.03.021</v>
          </cell>
          <cell r="I55" t="str">
            <v>Tanah Bangunan Industri Kereta Api</v>
          </cell>
        </row>
        <row r="56">
          <cell r="H56" t="str">
            <v>1.3.1.01.01.03.022</v>
          </cell>
          <cell r="I56" t="str">
            <v>Tanah Bangunan Industri Keramik/Marmer</v>
          </cell>
        </row>
        <row r="57">
          <cell r="H57" t="str">
            <v>1.3.1.01.01.03.023</v>
          </cell>
          <cell r="I57" t="str">
            <v>Tanah Bangunan Industri Pabrik Es</v>
          </cell>
        </row>
        <row r="58">
          <cell r="H58" t="str">
            <v>1.3.1.01.01.04.</v>
          </cell>
          <cell r="I58" t="str">
            <v>TANAH UNTUK BANGUNAN TEMPAT KERJA</v>
          </cell>
        </row>
        <row r="59">
          <cell r="H59" t="str">
            <v>1.3.1.01.01.04.001</v>
          </cell>
          <cell r="I59" t="str">
            <v>Tanah Bangunan Kantor Pemerintah</v>
          </cell>
        </row>
        <row r="60">
          <cell r="H60" t="str">
            <v>1.3.1.01.01.04.002</v>
          </cell>
          <cell r="I60" t="str">
            <v>Tanah Bangunan Pendidikan Dan Latihan</v>
          </cell>
        </row>
        <row r="61">
          <cell r="H61" t="str">
            <v>1.3.1.01.01.04.003</v>
          </cell>
          <cell r="I61" t="str">
            <v>Tanah Bangunan Rumah Sakit</v>
          </cell>
        </row>
        <row r="62">
          <cell r="H62" t="str">
            <v>1.3.1.01.01.04.004</v>
          </cell>
          <cell r="I62" t="str">
            <v>Tanah Bangunan Balai Sidang/Pertemuan</v>
          </cell>
        </row>
        <row r="63">
          <cell r="H63" t="str">
            <v>1.3.1.01.01.04.005</v>
          </cell>
          <cell r="I63" t="str">
            <v>Tanah Bangunan Balai Nikah</v>
          </cell>
        </row>
        <row r="64">
          <cell r="H64" t="str">
            <v>1.3.1.01.01.04.006</v>
          </cell>
          <cell r="I64" t="str">
            <v>Tanah Bangunan Puskesmas/Posyandu</v>
          </cell>
        </row>
        <row r="65">
          <cell r="H65" t="str">
            <v>1.3.1.01.01.04.007</v>
          </cell>
          <cell r="I65" t="str">
            <v>Tanah Bangunan Poliklinik</v>
          </cell>
        </row>
        <row r="66">
          <cell r="H66" t="str">
            <v>1.3.1.01.01.04.008</v>
          </cell>
          <cell r="I66" t="str">
            <v>Tanah Bangunan Laboratorium</v>
          </cell>
        </row>
        <row r="67">
          <cell r="H67" t="str">
            <v>1.3.1.01.01.04.009</v>
          </cell>
          <cell r="I67" t="str">
            <v>Tanah Bangunan Fumigasi/Sterilisasi</v>
          </cell>
        </row>
        <row r="68">
          <cell r="H68" t="str">
            <v>1.3.1.01.01.04.010</v>
          </cell>
          <cell r="I68" t="str">
            <v>Tanah Bangunan Karantina</v>
          </cell>
        </row>
        <row r="69">
          <cell r="H69" t="str">
            <v>1.3.1.01.01.04.011</v>
          </cell>
          <cell r="I69" t="str">
            <v>Tanah Bangunan Bangsal Pengolahan/Pondok Kerja</v>
          </cell>
        </row>
        <row r="70">
          <cell r="H70" t="str">
            <v>1.3.1.01.01.04.012</v>
          </cell>
          <cell r="I70" t="str">
            <v>Tanah Bangunan Kandang Hewan</v>
          </cell>
        </row>
        <row r="71">
          <cell r="H71" t="str">
            <v>1.3.1.01.01.04.013</v>
          </cell>
          <cell r="I71" t="str">
            <v>Tanah Bangunan Bangunan Pembibitan</v>
          </cell>
        </row>
        <row r="72">
          <cell r="H72" t="str">
            <v>1.3.1.01.01.04.014</v>
          </cell>
          <cell r="I72" t="str">
            <v>Tanah Bangunan Rumah Pendingin</v>
          </cell>
        </row>
        <row r="73">
          <cell r="H73" t="str">
            <v>1.3.1.01.01.04.015</v>
          </cell>
          <cell r="I73" t="str">
            <v>Tanah Bangunan Rumah Pengeringan</v>
          </cell>
        </row>
        <row r="74">
          <cell r="H74" t="str">
            <v>1.3.1.01.01.04.016</v>
          </cell>
          <cell r="I74" t="str">
            <v>Tanah Bangunan Stasiun Penelitian</v>
          </cell>
        </row>
        <row r="75">
          <cell r="H75" t="str">
            <v>1.3.1.01.01.04.017</v>
          </cell>
          <cell r="I75" t="str">
            <v>Tanah Bangunan Gedung Pelelangan Ikan</v>
          </cell>
        </row>
        <row r="76">
          <cell r="H76" t="str">
            <v>1.3.1.01.01.04.018</v>
          </cell>
          <cell r="I76" t="str">
            <v>Tanah Bangunan Pos Jaga/Menara Jaga</v>
          </cell>
        </row>
        <row r="77">
          <cell r="H77" t="str">
            <v>1.3.1.01.01.04.019</v>
          </cell>
          <cell r="I77" t="str">
            <v>Tanah Bangunan Menara Pengawas/Tower/Lalu Lintas Darat,Laut,Udara</v>
          </cell>
        </row>
        <row r="78">
          <cell r="H78" t="str">
            <v>1.3.1.01.01.04.020</v>
          </cell>
          <cell r="I78" t="str">
            <v>Tanah Bangunan Gedung Perpustakaan</v>
          </cell>
        </row>
        <row r="79">
          <cell r="H79" t="str">
            <v>1.3.1.01.01.04.021</v>
          </cell>
          <cell r="I79" t="str">
            <v>Tanah Bangunan Gedung Pengujian Kelaikan</v>
          </cell>
        </row>
        <row r="80">
          <cell r="H80" t="str">
            <v>1.3.1.01.01.04.022</v>
          </cell>
          <cell r="I80" t="str">
            <v>Tanah Bangunan Gedung Oceanorium/Ebservatorium</v>
          </cell>
        </row>
        <row r="81">
          <cell r="H81" t="str">
            <v>1.3.1.01.01.04.023</v>
          </cell>
          <cell r="I81" t="str">
            <v>Tanah Bangunan Gedung Pemotongan Hewan</v>
          </cell>
        </row>
        <row r="82">
          <cell r="H82" t="str">
            <v>1.3.1.01.01.04.024</v>
          </cell>
          <cell r="I82" t="str">
            <v>Tanah Bangunan Gedung Pembakaran Bangkai Hewan</v>
          </cell>
        </row>
        <row r="83">
          <cell r="H83" t="str">
            <v>1.3.1.01.01.04.025</v>
          </cell>
          <cell r="I83" t="str">
            <v>Tanah Bangunan Perawatan Kereta Api (Depo)</v>
          </cell>
        </row>
        <row r="84">
          <cell r="H84" t="str">
            <v>1.3.1.01.01.04.026</v>
          </cell>
          <cell r="I84" t="str">
            <v>Tanah Bangunan Panti Sosial</v>
          </cell>
        </row>
        <row r="85">
          <cell r="H85" t="str">
            <v>1.3.1.01.01.04.027</v>
          </cell>
          <cell r="I85" t="str">
            <v xml:space="preserve">Tanah Bangunan Gedung Kesenian </v>
          </cell>
        </row>
        <row r="86">
          <cell r="H86" t="str">
            <v>1.3.1.01.01.05.</v>
          </cell>
          <cell r="I86" t="str">
            <v>TANAH UNTUK BANGUNAN GEDUNG SARANA OLAH RAGA</v>
          </cell>
        </row>
        <row r="87">
          <cell r="H87" t="str">
            <v>1.3.1.01.01.05.001</v>
          </cell>
          <cell r="I87" t="str">
            <v>Tanah Untuk Bangunan Sarana Olah Raga Tertutup</v>
          </cell>
        </row>
        <row r="88">
          <cell r="H88" t="str">
            <v>1.3.1.01.01.05.002</v>
          </cell>
          <cell r="I88" t="str">
            <v>Tanah Untuk Bangunan Gedung Sarana Olah Raga Terbuka</v>
          </cell>
        </row>
        <row r="89">
          <cell r="H89" t="str">
            <v>1.3.1.01.01.06.</v>
          </cell>
          <cell r="I89" t="str">
            <v>TANAH UNTUK BANGUNAN TEMPAT IBADAH</v>
          </cell>
        </row>
        <row r="90">
          <cell r="H90" t="str">
            <v>1.3.1.01.01.06.001</v>
          </cell>
          <cell r="I90" t="str">
            <v>Tanah Untuk Bangunan Masjid</v>
          </cell>
        </row>
        <row r="91">
          <cell r="H91" t="str">
            <v>1.3.1.01.01.06.002</v>
          </cell>
          <cell r="I91" t="str">
            <v>Tanah Untuk Bangunan Gereja</v>
          </cell>
        </row>
        <row r="92">
          <cell r="H92" t="str">
            <v>1.3.1.01.01.06.003</v>
          </cell>
          <cell r="I92" t="str">
            <v>Tanah Untuk Bangunan Pura</v>
          </cell>
        </row>
        <row r="93">
          <cell r="H93" t="str">
            <v>1.3.1.01.01.06.004</v>
          </cell>
          <cell r="I93" t="str">
            <v>Tanah Untuk Bangunan Vihara</v>
          </cell>
        </row>
        <row r="94">
          <cell r="H94" t="str">
            <v>1.3.1.01.01.06.005</v>
          </cell>
          <cell r="I94" t="str">
            <v>Tanah Untuk Bangunan Klenteng/Kuil</v>
          </cell>
        </row>
        <row r="95">
          <cell r="H95" t="str">
            <v>1.3.1.01.01.06.006</v>
          </cell>
          <cell r="I95" t="str">
            <v>Tanah Untuk Bangunan Krematorium</v>
          </cell>
        </row>
        <row r="96">
          <cell r="H96" t="str">
            <v>1.3.1.01.01.06.007</v>
          </cell>
          <cell r="I96" t="str">
            <v>Tanah Untuk Bangunan Komplek Haji</v>
          </cell>
        </row>
        <row r="97">
          <cell r="H97" t="str">
            <v>1.3.1.01.01.06.008</v>
          </cell>
          <cell r="I97" t="str">
            <v>Tanah Untuk Bangunan Madrasah</v>
          </cell>
        </row>
        <row r="98">
          <cell r="H98" t="str">
            <v>1.3.1.01.01.06.009</v>
          </cell>
          <cell r="I98" t="str">
            <v>Tanah Untuk Bangunan Pesantren</v>
          </cell>
        </row>
        <row r="99">
          <cell r="H99" t="str">
            <v>1.3.1.01.01.07.</v>
          </cell>
          <cell r="I99" t="str">
            <v>TANAH PERSIL LAINNYA</v>
          </cell>
        </row>
        <row r="100">
          <cell r="H100" t="str">
            <v>1.3.1.01.02..</v>
          </cell>
          <cell r="I100" t="str">
            <v>TANAH NON PERSIL</v>
          </cell>
        </row>
        <row r="101">
          <cell r="H101" t="str">
            <v>1.3.1.01.02.01.</v>
          </cell>
          <cell r="I101" t="str">
            <v>TANAH BASAH</v>
          </cell>
        </row>
        <row r="102">
          <cell r="H102" t="str">
            <v>1.3.1.01.02.01.001</v>
          </cell>
          <cell r="I102" t="str">
            <v>Tanah Rawa</v>
          </cell>
        </row>
        <row r="103">
          <cell r="H103" t="str">
            <v>1.3.1.01.02.01.002</v>
          </cell>
          <cell r="I103" t="str">
            <v>Tanah Danau/Situ/Embung</v>
          </cell>
        </row>
        <row r="104">
          <cell r="H104" t="str">
            <v>1.3.1.01.02.01.003</v>
          </cell>
          <cell r="I104" t="str">
            <v>Tanah Tambak/Empang/Kolam Ikan/Akuarium</v>
          </cell>
        </row>
        <row r="105">
          <cell r="H105" t="str">
            <v>1.3.1.01.02.01.004</v>
          </cell>
          <cell r="I105" t="str">
            <v>Tanah Waduk</v>
          </cell>
        </row>
        <row r="106">
          <cell r="H106" t="str">
            <v>1.3.1.01.02.01.005</v>
          </cell>
          <cell r="I106" t="str">
            <v>Tanah Sawah Irigasi</v>
          </cell>
        </row>
        <row r="107">
          <cell r="H107" t="str">
            <v>1.3.1.01.02.01.006</v>
          </cell>
          <cell r="I107" t="str">
            <v>Tanah Aliran Sungai</v>
          </cell>
        </row>
        <row r="108">
          <cell r="H108" t="str">
            <v>1.3.1.01.02.01.007</v>
          </cell>
          <cell r="I108" t="str">
            <v>Tanah Muara</v>
          </cell>
        </row>
        <row r="109">
          <cell r="H109" t="str">
            <v>1.3.1.01.02.01.008</v>
          </cell>
          <cell r="I109" t="str">
            <v>Daerah Aliran Sungai (DAS)</v>
          </cell>
        </row>
        <row r="110">
          <cell r="H110" t="str">
            <v>1.3.1.01.02.01.009</v>
          </cell>
          <cell r="I110" t="str">
            <v>Daerah Sempadan Sumber Air</v>
          </cell>
        </row>
        <row r="111">
          <cell r="H111" t="str">
            <v>1.3.1.01.02.02.</v>
          </cell>
          <cell r="I111" t="str">
            <v>TANAH KERING</v>
          </cell>
        </row>
        <row r="112">
          <cell r="H112" t="str">
            <v>1.3.1.01.02.02.001</v>
          </cell>
          <cell r="I112" t="str">
            <v>Tanah Tegalan</v>
          </cell>
        </row>
        <row r="113">
          <cell r="H113" t="str">
            <v>1.3.1.01.02.02.002</v>
          </cell>
          <cell r="I113" t="str">
            <v>Tanah Kosong Yang Sudah Diperuntukkan</v>
          </cell>
        </row>
        <row r="114">
          <cell r="H114" t="str">
            <v>1.3.1.01.02.02.003</v>
          </cell>
          <cell r="I114" t="str">
            <v>Tanah Hasil Reklamasi</v>
          </cell>
        </row>
        <row r="115">
          <cell r="H115" t="str">
            <v>1.3.1.01.02.02.004</v>
          </cell>
          <cell r="I115" t="str">
            <v>Tanah Kosong</v>
          </cell>
        </row>
        <row r="116">
          <cell r="H116" t="str">
            <v>1.3.1.01.02.03.</v>
          </cell>
          <cell r="I116" t="str">
            <v>TANAH PERKEBUNAN</v>
          </cell>
        </row>
        <row r="117">
          <cell r="H117" t="str">
            <v>1.3.1.01.02.03.001</v>
          </cell>
          <cell r="I117" t="str">
            <v>Tanah Kebun Entres</v>
          </cell>
        </row>
        <row r="118">
          <cell r="H118" t="str">
            <v>1.3.1.01.02.03.002</v>
          </cell>
          <cell r="I118" t="str">
            <v>Tanah Kebun Induk</v>
          </cell>
        </row>
        <row r="119">
          <cell r="H119" t="str">
            <v>1.3.1.01.02.03.003</v>
          </cell>
          <cell r="I119" t="str">
            <v>Tanah Kebun Percobaan</v>
          </cell>
        </row>
        <row r="120">
          <cell r="H120" t="str">
            <v>1.3.1.01.02.03.004</v>
          </cell>
          <cell r="I120" t="str">
            <v>Tanah Kebun Bibit</v>
          </cell>
        </row>
        <row r="121">
          <cell r="H121" t="str">
            <v>1.3.1.01.02.04.</v>
          </cell>
          <cell r="I121" t="str">
            <v>TANAH HUTAN</v>
          </cell>
        </row>
        <row r="122">
          <cell r="H122" t="str">
            <v>1.3.1.01.02.04.001</v>
          </cell>
          <cell r="I122" t="str">
            <v>Tanah Hutan Produksi</v>
          </cell>
        </row>
        <row r="123">
          <cell r="H123" t="str">
            <v>1.3.1.01.02.04.002</v>
          </cell>
          <cell r="I123" t="str">
            <v>Tanah Hutan Cadangan</v>
          </cell>
        </row>
        <row r="124">
          <cell r="H124" t="str">
            <v>1.3.1.01.02.04.003</v>
          </cell>
          <cell r="I124" t="str">
            <v>Tanah Hutan Lindung</v>
          </cell>
        </row>
        <row r="125">
          <cell r="H125" t="str">
            <v>1.3.1.01.02.04.004</v>
          </cell>
          <cell r="I125" t="str">
            <v>Tanah Hutan Cagar Alam</v>
          </cell>
        </row>
        <row r="126">
          <cell r="H126" t="str">
            <v>1.3.1.01.02.04.005</v>
          </cell>
          <cell r="I126" t="str">
            <v>Tanah Hutan Wisata</v>
          </cell>
        </row>
        <row r="127">
          <cell r="H127" t="str">
            <v>1.3.1.01.02.04.006</v>
          </cell>
          <cell r="I127" t="str">
            <v>Tanah Hutan Taman Burung</v>
          </cell>
        </row>
        <row r="128">
          <cell r="H128" t="str">
            <v>1.3.1.01.02.04.007</v>
          </cell>
          <cell r="I128" t="str">
            <v>Tanah Hutan Suaka Marga Satwa</v>
          </cell>
        </row>
        <row r="129">
          <cell r="H129" t="str">
            <v>1.3.1.01.02.04.008</v>
          </cell>
          <cell r="I129" t="str">
            <v>Tanah Hutan Taman Nasional</v>
          </cell>
        </row>
        <row r="130">
          <cell r="H130" t="str">
            <v>1.3.1.01.02.04.009</v>
          </cell>
          <cell r="I130" t="str">
            <v>Tanah Hutan Diklat</v>
          </cell>
        </row>
        <row r="131">
          <cell r="H131" t="str">
            <v>1.3.1.01.02.05.</v>
          </cell>
          <cell r="I131" t="str">
            <v>TANAH TANDUS</v>
          </cell>
        </row>
        <row r="132">
          <cell r="H132" t="str">
            <v>1.3.1.01.02.05.001</v>
          </cell>
          <cell r="I132" t="str">
            <v>Tanah Tandus Berbatu-Batu</v>
          </cell>
        </row>
        <row r="133">
          <cell r="H133" t="str">
            <v>1.3.1.01.02.05.002</v>
          </cell>
          <cell r="I133" t="str">
            <v>Tanah Tandus Bekas Tambang/Galian</v>
          </cell>
        </row>
        <row r="134">
          <cell r="H134" t="str">
            <v>1.3.1.01.02.05.003</v>
          </cell>
          <cell r="I134" t="str">
            <v>Tanah Tandus Berpasir/Pasir</v>
          </cell>
        </row>
        <row r="135">
          <cell r="H135" t="str">
            <v>1.3.1.01.02.05.004</v>
          </cell>
          <cell r="I135" t="str">
            <v>Tanah Tandus Pengambilan/Kuari</v>
          </cell>
        </row>
        <row r="136">
          <cell r="H136" t="str">
            <v>1.3.1.01.02.06.</v>
          </cell>
          <cell r="I136" t="str">
            <v>TANAH PADANG ALANG-ALANG/RUMPUT</v>
          </cell>
        </row>
        <row r="137">
          <cell r="H137" t="str">
            <v>1.3.1.01.02.06.001</v>
          </cell>
          <cell r="I137" t="str">
            <v>Tanah Padang Alang-Alang</v>
          </cell>
        </row>
        <row r="138">
          <cell r="H138" t="str">
            <v>1.3.1.01.02.06.002</v>
          </cell>
          <cell r="I138" t="str">
            <v>Tanah Padang Rumput</v>
          </cell>
        </row>
        <row r="139">
          <cell r="H139" t="str">
            <v>1.3.1.01.02.06.003</v>
          </cell>
          <cell r="I139" t="str">
            <v>Tanah Padang Semak Belukar</v>
          </cell>
        </row>
        <row r="140">
          <cell r="H140" t="str">
            <v>1.3.1.01.02.07.</v>
          </cell>
          <cell r="I140" t="str">
            <v>TANAH PERTANIAN</v>
          </cell>
        </row>
        <row r="141">
          <cell r="H141" t="str">
            <v>1.3.1.01.02.07.001</v>
          </cell>
          <cell r="I141" t="str">
            <v>Tanah Usaha</v>
          </cell>
        </row>
        <row r="142">
          <cell r="H142" t="str">
            <v>1.3.1.01.02.08.</v>
          </cell>
          <cell r="I142" t="str">
            <v>TANAH PERTAMBANGAN</v>
          </cell>
        </row>
        <row r="143">
          <cell r="H143" t="str">
            <v>1.3.1.01.02.08.001</v>
          </cell>
          <cell r="I143" t="str">
            <v>Intan</v>
          </cell>
        </row>
        <row r="144">
          <cell r="H144" t="str">
            <v>1.3.1.01.02.08.002</v>
          </cell>
          <cell r="I144" t="str">
            <v xml:space="preserve">Emas </v>
          </cell>
        </row>
        <row r="145">
          <cell r="H145" t="str">
            <v>1.3.1.01.02.08.003</v>
          </cell>
          <cell r="I145" t="str">
            <v xml:space="preserve">Perak </v>
          </cell>
        </row>
        <row r="146">
          <cell r="H146" t="str">
            <v>1.3.1.01.02.08.004</v>
          </cell>
          <cell r="I146" t="str">
            <v>Nikel</v>
          </cell>
        </row>
        <row r="147">
          <cell r="H147" t="str">
            <v>1.3.1.01.02.08.005</v>
          </cell>
          <cell r="I147" t="str">
            <v>Timah</v>
          </cell>
        </row>
        <row r="148">
          <cell r="H148" t="str">
            <v>1.3.1.01.02.08.006</v>
          </cell>
          <cell r="I148" t="str">
            <v>Uranium</v>
          </cell>
        </row>
        <row r="149">
          <cell r="H149" t="str">
            <v>1.3.1.01.02.08.007</v>
          </cell>
          <cell r="I149" t="str">
            <v>Tembaga</v>
          </cell>
        </row>
        <row r="150">
          <cell r="H150" t="str">
            <v>1.3.1.01.02.08.008</v>
          </cell>
          <cell r="I150" t="str">
            <v>Minyak Bumi</v>
          </cell>
        </row>
        <row r="151">
          <cell r="H151" t="str">
            <v>1.3.1.01.02.08.009</v>
          </cell>
          <cell r="I151" t="str">
            <v>Batu Bara</v>
          </cell>
        </row>
        <row r="152">
          <cell r="H152" t="str">
            <v>1.3.1.01.02.08.010</v>
          </cell>
          <cell r="I152" t="str">
            <v>Koslin</v>
          </cell>
        </row>
        <row r="153">
          <cell r="H153" t="str">
            <v>1.3.1.01.02.08.011</v>
          </cell>
          <cell r="I153" t="str">
            <v>Batu Bara Berharga</v>
          </cell>
        </row>
        <row r="154">
          <cell r="H154" t="str">
            <v>1.3.1.01.02.08.012</v>
          </cell>
          <cell r="I154" t="str">
            <v>Pasir Berharga</v>
          </cell>
        </row>
        <row r="155">
          <cell r="H155" t="str">
            <v>1.3.1.01.02.09.</v>
          </cell>
          <cell r="I155" t="str">
            <v>TANAH NON PERSIL LAINNYA</v>
          </cell>
        </row>
        <row r="156">
          <cell r="H156" t="str">
            <v>1.3.1.01.03..</v>
          </cell>
          <cell r="I156" t="str">
            <v>LAPANGAN</v>
          </cell>
        </row>
        <row r="157">
          <cell r="H157" t="str">
            <v>1.3.1.01.03.01.</v>
          </cell>
          <cell r="I157" t="str">
            <v>TANAH LAPANGAN OLAH RAGA</v>
          </cell>
        </row>
        <row r="158">
          <cell r="H158" t="str">
            <v>1.3.1.01.03.01.001</v>
          </cell>
          <cell r="I158" t="str">
            <v>Tanah Lapangan Tenis</v>
          </cell>
        </row>
        <row r="159">
          <cell r="H159" t="str">
            <v>1.3.1.01.03.01.002</v>
          </cell>
          <cell r="I159" t="str">
            <v>Tanah Lapangan Basket</v>
          </cell>
        </row>
        <row r="160">
          <cell r="H160" t="str">
            <v>1.3.1.01.03.01.003</v>
          </cell>
          <cell r="I160" t="str">
            <v>Tanah Lapangan Badminton/Bulutangkis</v>
          </cell>
        </row>
        <row r="161">
          <cell r="H161" t="str">
            <v>1.3.1.01.03.01.004</v>
          </cell>
          <cell r="I161" t="str">
            <v>Tanah Lapangan Golf</v>
          </cell>
        </row>
        <row r="162">
          <cell r="H162" t="str">
            <v>1.3.1.01.03.01.005</v>
          </cell>
          <cell r="I162" t="str">
            <v>Tanah Lapangan Sepak Bola</v>
          </cell>
        </row>
        <row r="163">
          <cell r="H163" t="str">
            <v>1.3.1.01.03.01.006</v>
          </cell>
          <cell r="I163" t="str">
            <v>Tanah Lapangan Bola Volly</v>
          </cell>
        </row>
        <row r="164">
          <cell r="H164" t="str">
            <v>1.3.1.01.03.01.007</v>
          </cell>
          <cell r="I164" t="str">
            <v>Tanah Lapangan Sepak Takraw</v>
          </cell>
        </row>
        <row r="165">
          <cell r="H165" t="str">
            <v>1.3.1.01.03.01.008</v>
          </cell>
          <cell r="I165" t="str">
            <v>Tanah Lapangan Pacuan Kuda</v>
          </cell>
        </row>
        <row r="166">
          <cell r="H166" t="str">
            <v>1.3.1.01.03.01.009</v>
          </cell>
          <cell r="I166" t="str">
            <v>Tanah Lapangan Balap Sepeda</v>
          </cell>
        </row>
        <row r="167">
          <cell r="H167" t="str">
            <v>1.3.1.01.03.01.010</v>
          </cell>
          <cell r="I167" t="str">
            <v>Tanah Lapangan Atletik</v>
          </cell>
        </row>
        <row r="168">
          <cell r="H168" t="str">
            <v>1.3.1.01.03.01.011</v>
          </cell>
          <cell r="I168" t="str">
            <v>Tanah Lapangan Softball</v>
          </cell>
        </row>
        <row r="169">
          <cell r="H169" t="str">
            <v>1.3.1.01.03.01.012</v>
          </cell>
          <cell r="I169" t="str">
            <v>Tanah Lapangan Hockey</v>
          </cell>
        </row>
        <row r="170">
          <cell r="H170" t="str">
            <v>1.3.1.01.03.01.013</v>
          </cell>
          <cell r="I170" t="str">
            <v>Tanah Lapangan Balap Mobil</v>
          </cell>
        </row>
        <row r="171">
          <cell r="H171" t="str">
            <v>1.3.1.01.03.01.014</v>
          </cell>
          <cell r="I171" t="str">
            <v>Tanah Lapangan Balap Motor</v>
          </cell>
        </row>
        <row r="172">
          <cell r="H172" t="str">
            <v>1.3.1.01.03.01.015</v>
          </cell>
          <cell r="I172" t="str">
            <v>Tanah Lapangan Renang</v>
          </cell>
        </row>
        <row r="173">
          <cell r="H173" t="str">
            <v>1.3.1.01.03.01.016</v>
          </cell>
          <cell r="I173" t="str">
            <v>Tanah Lapangan Futsal</v>
          </cell>
        </row>
        <row r="174">
          <cell r="H174" t="str">
            <v>1.3.1.01.03.01.017</v>
          </cell>
          <cell r="I174" t="str">
            <v>Tanah Lapangan Senam</v>
          </cell>
        </row>
        <row r="175">
          <cell r="H175" t="str">
            <v>1.3.1.01.03.01.018</v>
          </cell>
          <cell r="I175" t="str">
            <v>Tanah Lapangan Bela  Diri</v>
          </cell>
        </row>
        <row r="176">
          <cell r="H176" t="str">
            <v>1.3.1.01.03.01.019</v>
          </cell>
          <cell r="I176" t="str">
            <v>Tanah Lapangan Polo Air</v>
          </cell>
        </row>
        <row r="177">
          <cell r="H177" t="str">
            <v>1.3.1.01.03.01.020</v>
          </cell>
          <cell r="I177" t="str">
            <v>Tanah Lapangan Hokki</v>
          </cell>
        </row>
        <row r="178">
          <cell r="H178" t="str">
            <v>1.3.1.01.03.01.021</v>
          </cell>
          <cell r="I178" t="str">
            <v>Tanah Lapangan Tembak</v>
          </cell>
        </row>
        <row r="179">
          <cell r="H179" t="str">
            <v>1.3.1.01.03.01.022</v>
          </cell>
          <cell r="I179" t="str">
            <v>Tanah Lapangan Halang Rintang</v>
          </cell>
        </row>
        <row r="180">
          <cell r="H180" t="str">
            <v>1.3.1.01.03.01.023</v>
          </cell>
          <cell r="I180" t="str">
            <v>Tanah Lapangan Tembak Senjata Berat</v>
          </cell>
        </row>
        <row r="181">
          <cell r="H181" t="str">
            <v>1.3.1.01.03.01.024</v>
          </cell>
          <cell r="I181" t="str">
            <v>Tanah Lapangan Tembak Darat ke Udara</v>
          </cell>
        </row>
        <row r="182">
          <cell r="H182" t="str">
            <v>1.3.1.01.03.02.</v>
          </cell>
          <cell r="I182" t="str">
            <v>TANAH LAPANGAN PARKIR</v>
          </cell>
        </row>
        <row r="183">
          <cell r="H183" t="str">
            <v>1.3.1.01.03.02.001</v>
          </cell>
          <cell r="I183" t="str">
            <v>Tanah Lapangan Parkir Konstruksi Beton</v>
          </cell>
        </row>
        <row r="184">
          <cell r="H184" t="str">
            <v>1.3.1.01.03.02.002</v>
          </cell>
          <cell r="I184" t="str">
            <v>Tanah Lapangan Parkir Konstruksi Aspal</v>
          </cell>
        </row>
        <row r="185">
          <cell r="H185" t="str">
            <v>1.3.1.01.03.02.003</v>
          </cell>
          <cell r="I185" t="str">
            <v>Tanah Lapangan Parkir Sirtu (Pasir Batu)</v>
          </cell>
        </row>
        <row r="186">
          <cell r="H186" t="str">
            <v>1.3.1.01.03.02.004</v>
          </cell>
          <cell r="I186" t="str">
            <v>Tanah Lapangan Parkir Konblok</v>
          </cell>
        </row>
        <row r="187">
          <cell r="H187" t="str">
            <v>1.3.1.01.03.02.005</v>
          </cell>
          <cell r="I187" t="str">
            <v>Tanah Lapangan Parkir Tanah Keras</v>
          </cell>
        </row>
        <row r="188">
          <cell r="H188" t="str">
            <v>1.3.1.01.03.02.006</v>
          </cell>
          <cell r="I188" t="str">
            <v>Tanah Lapangan Apel/Upacara</v>
          </cell>
        </row>
        <row r="189">
          <cell r="H189" t="str">
            <v>1.3.1.01.03.03.</v>
          </cell>
          <cell r="I189" t="str">
            <v>TANAH LAPANGAN PENIMBUNAN BARANG</v>
          </cell>
        </row>
        <row r="190">
          <cell r="H190" t="str">
            <v>1.3.1.01.03.03.001</v>
          </cell>
          <cell r="I190" t="str">
            <v>Tanah Lapangan Penimbunan Barang Belum Diolah</v>
          </cell>
        </row>
        <row r="191">
          <cell r="H191" t="str">
            <v>1.3.1.01.03.03.002</v>
          </cell>
          <cell r="I191" t="str">
            <v>Tanah Lapangan Penimbunan Barang Jadi</v>
          </cell>
        </row>
        <row r="192">
          <cell r="H192" t="str">
            <v>1.3.1.01.03.03.003</v>
          </cell>
          <cell r="I192" t="str">
            <v>Tanah Lapangan Penimbunan Pembuangan Sampah</v>
          </cell>
        </row>
        <row r="193">
          <cell r="H193" t="str">
            <v>1.3.1.01.03.03.004</v>
          </cell>
          <cell r="I193" t="str">
            <v>Tanah Lapangan Penimbunan Bahan Bangunan</v>
          </cell>
        </row>
        <row r="194">
          <cell r="H194" t="str">
            <v>1.3.1.01.03.03.005</v>
          </cell>
          <cell r="I194" t="str">
            <v>Tanah Lapangan Penimbunan Barang Bukti</v>
          </cell>
        </row>
        <row r="195">
          <cell r="H195" t="str">
            <v>1.3.1.01.03.03.006</v>
          </cell>
          <cell r="I195" t="str">
            <v>Tanah Lapangan Penimbunan Barang Lainnya</v>
          </cell>
        </row>
        <row r="196">
          <cell r="H196" t="str">
            <v>1.3.1.01.03.03.007</v>
          </cell>
          <cell r="I196" t="str">
            <v>Tanah Lapangan Penimbunan Barang Konstruksi Beton</v>
          </cell>
        </row>
        <row r="197">
          <cell r="H197" t="str">
            <v>1.3.1.01.03.03.008</v>
          </cell>
          <cell r="I197" t="str">
            <v>Tanah Lapangan Penimbunan Barang Konstruksi Aspal</v>
          </cell>
        </row>
        <row r="198">
          <cell r="H198" t="str">
            <v>1.3.1.01.03.03.009</v>
          </cell>
          <cell r="I198" t="str">
            <v>Tanah Lapangan Penimbunan Barang Konstruksi Tanah</v>
          </cell>
        </row>
        <row r="199">
          <cell r="H199" t="str">
            <v>1.3.1.01.03.04.</v>
          </cell>
          <cell r="I199" t="str">
            <v>TANAH LAPANGAN PEMANCAR DAN STUDIO ALAM</v>
          </cell>
        </row>
        <row r="200">
          <cell r="H200" t="str">
            <v>1.3.1.01.03.04.001</v>
          </cell>
          <cell r="I200" t="str">
            <v>Tanah Lapangan Pemancar TV/Radio/Radar</v>
          </cell>
        </row>
        <row r="201">
          <cell r="H201" t="str">
            <v>1.3.1.01.03.04.002</v>
          </cell>
          <cell r="I201" t="str">
            <v>Tanah Lapangan Studio Alam</v>
          </cell>
        </row>
        <row r="202">
          <cell r="H202" t="str">
            <v>1.3.1.01.03.05.</v>
          </cell>
          <cell r="I202" t="str">
            <v>TANAH LAPANGAN PENGUJIAN/PENGOLAHAN</v>
          </cell>
        </row>
        <row r="203">
          <cell r="H203" t="str">
            <v>1.3.1.01.03.05.001</v>
          </cell>
          <cell r="I203" t="str">
            <v>Tanah Lapangan Pengujian Kendaraan Bermotor</v>
          </cell>
        </row>
        <row r="204">
          <cell r="H204" t="str">
            <v>1.3.1.01.03.05.002</v>
          </cell>
          <cell r="I204" t="str">
            <v>Tanah Lapangan Pengolahan Bahan Bangunan</v>
          </cell>
        </row>
        <row r="205">
          <cell r="H205" t="str">
            <v>1.3.1.01.03.06.</v>
          </cell>
          <cell r="I205" t="str">
            <v>TANAH LAPANGAN TERBANG</v>
          </cell>
        </row>
        <row r="206">
          <cell r="H206" t="str">
            <v>1.3.1.01.03.06.001</v>
          </cell>
          <cell r="I206" t="str">
            <v>Tanah Lapangan Terbang Perintis</v>
          </cell>
        </row>
        <row r="207">
          <cell r="H207" t="str">
            <v>1.3.1.01.03.06.002</v>
          </cell>
          <cell r="I207" t="str">
            <v>Tanah Lapangan Terbang Komersial</v>
          </cell>
        </row>
        <row r="208">
          <cell r="H208" t="str">
            <v>1.3.1.01.03.06.003</v>
          </cell>
          <cell r="I208" t="str">
            <v>Tanah Lapangan Terbang Khusus/Militer</v>
          </cell>
        </row>
        <row r="209">
          <cell r="H209" t="str">
            <v>1.3.1.01.03.06.004</v>
          </cell>
          <cell r="I209" t="str">
            <v>Tanah Lapangan Terbang Olah Raga</v>
          </cell>
        </row>
        <row r="210">
          <cell r="H210" t="str">
            <v>1.3.1.01.03.06.005</v>
          </cell>
          <cell r="I210" t="str">
            <v>Tanah Lapangan Terbang Pendidikan</v>
          </cell>
        </row>
        <row r="211">
          <cell r="H211" t="str">
            <v>1.3.1.01.03.06.006</v>
          </cell>
          <cell r="I211" t="str">
            <v>Tanah Lapangan Terbang Latihan Penerjunan</v>
          </cell>
        </row>
        <row r="212">
          <cell r="H212" t="str">
            <v>1.3.1.01.03.06.007</v>
          </cell>
          <cell r="I212" t="str">
            <v>Tanah Lapangan Tembak Udara (Air Weapon Range/AWR)</v>
          </cell>
        </row>
        <row r="213">
          <cell r="H213" t="str">
            <v>1.3.1.01.03.07.</v>
          </cell>
          <cell r="I213" t="str">
            <v>TANAH UNTUK JALAN</v>
          </cell>
        </row>
        <row r="214">
          <cell r="H214" t="str">
            <v>1.3.1.01.03.07.001</v>
          </cell>
          <cell r="I214" t="str">
            <v>Tanah Untuk Jalan Nasional</v>
          </cell>
        </row>
        <row r="215">
          <cell r="H215" t="str">
            <v>1.3.1.01.03.07.002</v>
          </cell>
          <cell r="I215" t="str">
            <v>Tanah Untuk Jalan Propinsi</v>
          </cell>
        </row>
        <row r="216">
          <cell r="H216" t="str">
            <v>1.3.1.01.03.07.003</v>
          </cell>
          <cell r="I216" t="str">
            <v>Tanah Untuk Jalan Kabupaten</v>
          </cell>
        </row>
        <row r="217">
          <cell r="H217" t="str">
            <v>1.3.1.01.03.07.004</v>
          </cell>
          <cell r="I217" t="str">
            <v>Tanah Untuk Jalan Kotamadya</v>
          </cell>
        </row>
        <row r="218">
          <cell r="H218" t="str">
            <v>1.3.1.01.03.07.005</v>
          </cell>
          <cell r="I218" t="str">
            <v>Tanah Untuk Jalan Desa</v>
          </cell>
        </row>
        <row r="219">
          <cell r="H219" t="str">
            <v>1.3.1.01.03.07.006</v>
          </cell>
          <cell r="I219" t="str">
            <v>Tanah Untuk Jalan Tol</v>
          </cell>
        </row>
        <row r="220">
          <cell r="H220" t="str">
            <v>1.3.1.01.03.07.007</v>
          </cell>
          <cell r="I220" t="str">
            <v>Tanah Untuk Jalan Kereta Api/Lori</v>
          </cell>
        </row>
        <row r="221">
          <cell r="H221" t="str">
            <v>1.3.1.01.03.07.008</v>
          </cell>
          <cell r="I221" t="str">
            <v>Tanah Untuk Jalan Landasan Pacu Pesawat Terbang</v>
          </cell>
        </row>
        <row r="222">
          <cell r="H222" t="str">
            <v>1.3.1.01.03.07.009</v>
          </cell>
          <cell r="I222" t="str">
            <v>Tanah Untuk Jalan Khusus/Komplek</v>
          </cell>
        </row>
        <row r="223">
          <cell r="H223" t="str">
            <v>1.3.1.01.03.07.010</v>
          </cell>
          <cell r="I223" t="str">
            <v>Tanah Untuk Jembatan</v>
          </cell>
        </row>
        <row r="224">
          <cell r="H224" t="str">
            <v>1.3.1.01.03.07.011</v>
          </cell>
          <cell r="I224" t="str">
            <v>Tanah Untuk Pelebaran Jalan</v>
          </cell>
        </row>
        <row r="225">
          <cell r="H225" t="str">
            <v>1.3.1.01.03.08.</v>
          </cell>
          <cell r="I225" t="str">
            <v>TANAH UNTUK BANGUNAN AIR</v>
          </cell>
        </row>
        <row r="226">
          <cell r="H226" t="str">
            <v>1.3.1.01.03.08.001</v>
          </cell>
          <cell r="I226" t="str">
            <v>Tanah Untuk Bangunan Air Irigasi</v>
          </cell>
        </row>
        <row r="227">
          <cell r="H227" t="str">
            <v>1.3.1.01.03.08.002</v>
          </cell>
          <cell r="I227" t="str">
            <v>Tanah Untuk Bangunan Pengairan Pasang Surut</v>
          </cell>
        </row>
        <row r="228">
          <cell r="H228" t="str">
            <v>1.3.1.01.03.08.003</v>
          </cell>
          <cell r="I228" t="str">
            <v>Tanah Untuk Bangunan Pengembangan Rawa Dan Polder</v>
          </cell>
        </row>
        <row r="229">
          <cell r="H229" t="str">
            <v>1.3.1.01.03.08.004</v>
          </cell>
          <cell r="I229" t="str">
            <v>Tanah Untuk Bangunan Pengaman Sungai Dan Penanggulangan Bencana Alam</v>
          </cell>
        </row>
        <row r="230">
          <cell r="H230" t="str">
            <v>1.3.1.01.03.08.005</v>
          </cell>
          <cell r="I230" t="str">
            <v>Tanah Untuk Bangunan Pengembangan Sumber Air Dan Air Tanah</v>
          </cell>
        </row>
        <row r="231">
          <cell r="H231" t="str">
            <v>1.3.1.01.03.08.006</v>
          </cell>
          <cell r="I231" t="str">
            <v>Tanah Untuk Bangunan Air Bersih/Air Baku</v>
          </cell>
        </row>
        <row r="232">
          <cell r="H232" t="str">
            <v>1.3.1.01.03.08.007</v>
          </cell>
          <cell r="I232" t="str">
            <v>Tanah Untuk Bangunan Air Kotor</v>
          </cell>
        </row>
        <row r="233">
          <cell r="H233" t="str">
            <v>1.3.1.01.03.08.008</v>
          </cell>
          <cell r="I233" t="str">
            <v>Tanah Untuk Bangunan Hatchery</v>
          </cell>
        </row>
        <row r="234">
          <cell r="H234" t="str">
            <v>1.3.1.01.03.09.</v>
          </cell>
          <cell r="I234" t="str">
            <v>TANAH UNTUK BANGUNAN INSTALASI</v>
          </cell>
        </row>
        <row r="235">
          <cell r="H235" t="str">
            <v>1.3.1.01.03.09.001</v>
          </cell>
          <cell r="I235" t="str">
            <v>Tanah Untuk Bangunan Instalasi Air Bersih/Air Baku</v>
          </cell>
        </row>
        <row r="236">
          <cell r="H236" t="str">
            <v>1.3.1.01.03.09.002</v>
          </cell>
          <cell r="I236" t="str">
            <v>Tanah Untuk Bangunan Instalasi Air Kotor/Air Limbah</v>
          </cell>
        </row>
        <row r="237">
          <cell r="H237" t="str">
            <v>1.3.1.01.03.09.003</v>
          </cell>
          <cell r="I237" t="str">
            <v>Tanah Untuk Bangunan Instalasi Pengolahan Sampah</v>
          </cell>
        </row>
        <row r="238">
          <cell r="H238" t="str">
            <v>1.3.1.01.03.09.004</v>
          </cell>
          <cell r="I238" t="str">
            <v>Tanah Untuk Bangunan Instalasi Pengolahan Bahan Bangunan</v>
          </cell>
        </row>
        <row r="239">
          <cell r="H239" t="str">
            <v>1.3.1.01.03.09.005</v>
          </cell>
          <cell r="I239" t="str">
            <v>Tanah Untuk Bangunan Instalasi Listrik</v>
          </cell>
        </row>
        <row r="240">
          <cell r="H240" t="str">
            <v>1.3.1.01.03.09.006</v>
          </cell>
          <cell r="I240" t="str">
            <v>Tanah Untuk Bangunan Instalasi Gardu Listrik</v>
          </cell>
        </row>
        <row r="241">
          <cell r="H241" t="str">
            <v>1.3.1.01.03.09.007</v>
          </cell>
          <cell r="I241" t="str">
            <v>Tanah Untuk Bangunan Instalasi Pengolahan Limbah</v>
          </cell>
        </row>
        <row r="242">
          <cell r="H242" t="str">
            <v>1.3.1.01.03.09.008</v>
          </cell>
          <cell r="I242" t="str">
            <v>Tanah Untuk Bangunan Instalasi Pertahanan</v>
          </cell>
        </row>
        <row r="243">
          <cell r="H243" t="str">
            <v>1.3.1.01.03.10.</v>
          </cell>
          <cell r="I243" t="str">
            <v>TANAH UNTUK BANGUNAN JARINGAN</v>
          </cell>
        </row>
        <row r="244">
          <cell r="H244" t="str">
            <v>1.3.1.01.03.10.001</v>
          </cell>
          <cell r="I244" t="str">
            <v>Tanah Untuk Bangunan Jaringan Air Bersih/Air Baku</v>
          </cell>
        </row>
        <row r="245">
          <cell r="H245" t="str">
            <v>1.3.1.01.03.10.002</v>
          </cell>
          <cell r="I245" t="str">
            <v>Tanah Untuk Bangunan Jaringan Komunikasi</v>
          </cell>
        </row>
        <row r="246">
          <cell r="H246" t="str">
            <v>1.3.1.01.03.10.003</v>
          </cell>
          <cell r="I246" t="str">
            <v>Tanah Untuk Bangunan Jaringan Listrik</v>
          </cell>
        </row>
        <row r="247">
          <cell r="H247" t="str">
            <v>1.3.1.01.03.10.004</v>
          </cell>
          <cell r="I247" t="str">
            <v>Tanah Untuk Bangunan Jaringan Gas/BBM</v>
          </cell>
        </row>
        <row r="248">
          <cell r="H248" t="str">
            <v>1.3.1.01.03.11.</v>
          </cell>
          <cell r="I248" t="str">
            <v>TANAH UNTUK BANGUNAN BERSEJARAH</v>
          </cell>
        </row>
        <row r="249">
          <cell r="H249" t="str">
            <v>1.3.1.01.03.11.001</v>
          </cell>
          <cell r="I249" t="str">
            <v>Tanah Untuk Monumen</v>
          </cell>
        </row>
        <row r="250">
          <cell r="H250" t="str">
            <v>1.3.1.01.03.11.002</v>
          </cell>
          <cell r="I250" t="str">
            <v>Tanah Untuk Tugu Peringatan</v>
          </cell>
        </row>
        <row r="251">
          <cell r="H251" t="str">
            <v>1.3.1.01.03.11.003</v>
          </cell>
          <cell r="I251" t="str">
            <v>Tanah Untuk Tugu Batas Wilayah</v>
          </cell>
        </row>
        <row r="252">
          <cell r="H252" t="str">
            <v>1.3.1.01.03.11.004</v>
          </cell>
          <cell r="I252" t="str">
            <v>Tanah Untuk Candi</v>
          </cell>
        </row>
        <row r="253">
          <cell r="H253" t="str">
            <v>1.3.1.01.03.11.005</v>
          </cell>
          <cell r="I253" t="str">
            <v>Tanah Untuk Bangunan Museum</v>
          </cell>
        </row>
        <row r="254">
          <cell r="H254" t="str">
            <v>1.3.1.01.03.11.006</v>
          </cell>
          <cell r="I254" t="str">
            <v>Tanah Untuk Bangunan Rumah Adat</v>
          </cell>
        </row>
        <row r="255">
          <cell r="H255" t="str">
            <v>1.3.1.01.03.12.</v>
          </cell>
          <cell r="I255" t="str">
            <v>TANAH UNTUK MAKAM</v>
          </cell>
        </row>
        <row r="256">
          <cell r="H256" t="str">
            <v>1.3.1.01.03.12.001</v>
          </cell>
          <cell r="I256" t="str">
            <v>Tanah Untuk Makam Pahlawan</v>
          </cell>
        </row>
        <row r="257">
          <cell r="H257" t="str">
            <v>1.3.1.01.03.12.002</v>
          </cell>
          <cell r="I257" t="str">
            <v>Tanah Untuk Makam Muslim</v>
          </cell>
        </row>
        <row r="258">
          <cell r="H258" t="str">
            <v>1.3.1.01.03.12.003</v>
          </cell>
          <cell r="I258" t="str">
            <v>Tanah Untuk Makam Kristen</v>
          </cell>
        </row>
        <row r="259">
          <cell r="H259" t="str">
            <v>1.3.1.01.03.12.004</v>
          </cell>
          <cell r="I259" t="str">
            <v>Tanah Untuk Makam Hindu/Budha/China</v>
          </cell>
        </row>
        <row r="260">
          <cell r="H260" t="str">
            <v>1.3.1.01.03.12.005</v>
          </cell>
          <cell r="I260" t="str">
            <v>Tanah Untuk Makam Umum</v>
          </cell>
        </row>
        <row r="261">
          <cell r="H261" t="str">
            <v>1.3.1.01.03.12.006</v>
          </cell>
          <cell r="I261" t="str">
            <v>Tanah Untuk Makam Bersejarah</v>
          </cell>
        </row>
        <row r="262">
          <cell r="H262" t="str">
            <v>1.3.1.01.03.13.</v>
          </cell>
          <cell r="I262" t="str">
            <v>TANAH UNTUK TAMAN</v>
          </cell>
        </row>
        <row r="263">
          <cell r="H263" t="str">
            <v>1.3.1.01.03.13.001</v>
          </cell>
          <cell r="I263" t="str">
            <v>Tanah Lapangan Taman Peralatan Perambuan Pantai</v>
          </cell>
        </row>
        <row r="264">
          <cell r="H264" t="str">
            <v>1.3.1.01.03.13.002</v>
          </cell>
          <cell r="I264" t="str">
            <v>Tanah Lapangan Taman Peralatan Meteo dan Geofisika</v>
          </cell>
        </row>
        <row r="265">
          <cell r="H265" t="str">
            <v>1.3.1.01.03.14.003</v>
          </cell>
          <cell r="I265" t="str">
            <v>Tanah Lapangan Taman Wisata Darat</v>
          </cell>
        </row>
        <row r="266">
          <cell r="H266" t="str">
            <v>1.3.1.01.03.14.</v>
          </cell>
          <cell r="I266" t="str">
            <v>TANAH UNTUK LATIHAN</v>
          </cell>
        </row>
        <row r="267">
          <cell r="H267" t="str">
            <v>1.3.1.01.03.14.001</v>
          </cell>
          <cell r="I267" t="str">
            <v>Tanah Untuk Latihan Tempur</v>
          </cell>
        </row>
        <row r="268">
          <cell r="H268" t="str">
            <v>1.3.1.01.03.15.</v>
          </cell>
          <cell r="I268" t="str">
            <v>TANAH DAERAH PERTAHANAN</v>
          </cell>
        </row>
        <row r="269">
          <cell r="H269" t="str">
            <v>1.3.1.01.03.15.001</v>
          </cell>
          <cell r="I269" t="str">
            <v>Tanah Untuk Pertahanan Pantai</v>
          </cell>
        </row>
        <row r="270">
          <cell r="H270" t="str">
            <v>1.3.1.01.03.15.002</v>
          </cell>
          <cell r="I270" t="str">
            <v>Tanah Untuk Benteng Pertahanan</v>
          </cell>
        </row>
        <row r="271">
          <cell r="H271" t="str">
            <v>1.3.1.01.03.15.003</v>
          </cell>
          <cell r="I271" t="str">
            <v>Tanah Daerah Pertahanan Pos PAMTAS</v>
          </cell>
        </row>
        <row r="272">
          <cell r="H272" t="str">
            <v>1.3.1.01.03.16.</v>
          </cell>
          <cell r="I272" t="str">
            <v>TANAH LAPANGAN PBB</v>
          </cell>
        </row>
        <row r="273">
          <cell r="H273" t="str">
            <v>1.3.1.01.03.16.001</v>
          </cell>
          <cell r="I273" t="str">
            <v>Tanah Lapangan Untuk Parade / Devile</v>
          </cell>
        </row>
        <row r="274">
          <cell r="H274" t="str">
            <v>1.3.1.01.03.17.</v>
          </cell>
          <cell r="I274" t="str">
            <v>TANAH KAMPUNG</v>
          </cell>
        </row>
        <row r="275">
          <cell r="H275" t="str">
            <v>1.3.1.01.03.17.001</v>
          </cell>
          <cell r="I275" t="str">
            <v>Tanah Kampung</v>
          </cell>
        </row>
        <row r="276">
          <cell r="H276" t="str">
            <v>1.3.1.01.03.18.</v>
          </cell>
          <cell r="I276" t="str">
            <v>EMPLASMENT</v>
          </cell>
        </row>
        <row r="277">
          <cell r="H277" t="str">
            <v>1.3.1.01.03.18.001</v>
          </cell>
          <cell r="I277" t="str">
            <v>Emplasment</v>
          </cell>
        </row>
        <row r="278">
          <cell r="H278" t="str">
            <v>1.3.1.01.03.19.</v>
          </cell>
          <cell r="I278" t="str">
            <v>LAPANGAN LAINNYA</v>
          </cell>
        </row>
        <row r="280">
          <cell r="H280" t="str">
            <v>1.3.2</v>
          </cell>
          <cell r="I280" t="str">
            <v>PERALATAN DAN MESIN</v>
          </cell>
        </row>
        <row r="281">
          <cell r="H281" t="str">
            <v>1.3.2.01</v>
          </cell>
          <cell r="I281" t="str">
            <v>ALAT BESAR</v>
          </cell>
        </row>
        <row r="282">
          <cell r="H282" t="str">
            <v>1.3.2.01.01</v>
          </cell>
          <cell r="I282" t="str">
            <v>ALAT BESAR DARAT</v>
          </cell>
        </row>
        <row r="283">
          <cell r="H283" t="str">
            <v>1.3.2.01.01.01</v>
          </cell>
          <cell r="I283" t="str">
            <v>TRACTOR</v>
          </cell>
        </row>
        <row r="284">
          <cell r="H284" t="str">
            <v>1.3.2.01.01.01.001</v>
          </cell>
          <cell r="I284" t="str">
            <v>Crawler Tractor + Attachment</v>
          </cell>
        </row>
        <row r="285">
          <cell r="H285" t="str">
            <v>1.3.2.01.01.01.002</v>
          </cell>
          <cell r="I285" t="str">
            <v>Wheel Tractor + Attachment</v>
          </cell>
        </row>
        <row r="286">
          <cell r="H286" t="str">
            <v>1.3.2.01.01.01.003</v>
          </cell>
          <cell r="I286" t="str">
            <v>Swamp Tractor + Attachment</v>
          </cell>
        </row>
        <row r="287">
          <cell r="H287" t="str">
            <v>1.3.2.01.01.01.004</v>
          </cell>
          <cell r="I287" t="str">
            <v>Prime Mower</v>
          </cell>
        </row>
        <row r="288">
          <cell r="H288" t="str">
            <v>1.3.2.01.01.01.005</v>
          </cell>
          <cell r="I288" t="str">
            <v>Aircraft Towing Tractor</v>
          </cell>
        </row>
        <row r="289">
          <cell r="H289" t="str">
            <v>1.3.2.01.01.01.006</v>
          </cell>
          <cell r="I289" t="str">
            <v>Towing Bar</v>
          </cell>
        </row>
        <row r="290">
          <cell r="H290" t="str">
            <v>1.3.2.01.01.01.007</v>
          </cell>
          <cell r="I290" t="str">
            <v>Bulldozer</v>
          </cell>
        </row>
        <row r="291">
          <cell r="H291" t="str">
            <v>1.3.2.01.01.01.008</v>
          </cell>
          <cell r="I291" t="str">
            <v>Wheel Dozer</v>
          </cell>
        </row>
        <row r="292">
          <cell r="H292" t="str">
            <v>1.3.2.01.01.01.009</v>
          </cell>
          <cell r="I292" t="str">
            <v>cultivator</v>
          </cell>
        </row>
        <row r="293">
          <cell r="H293" t="str">
            <v>1.3.2.01.01.01.010</v>
          </cell>
          <cell r="I293" t="str">
            <v>Hand Tractor</v>
          </cell>
        </row>
        <row r="294">
          <cell r="H294" t="str">
            <v>......</v>
          </cell>
        </row>
        <row r="295">
          <cell r="H295" t="str">
            <v>1.3.2.01.01.02.</v>
          </cell>
          <cell r="I295" t="str">
            <v>GRADER</v>
          </cell>
        </row>
        <row r="296">
          <cell r="H296" t="str">
            <v>1.3.2.01.01.02.001</v>
          </cell>
          <cell r="I296" t="str">
            <v>Grader + Attachment</v>
          </cell>
        </row>
        <row r="297">
          <cell r="H297" t="str">
            <v>1.3.2.01.01.02.002</v>
          </cell>
          <cell r="I297" t="str">
            <v>Grader Towed Type</v>
          </cell>
        </row>
        <row r="298">
          <cell r="H298" t="str">
            <v>1.3.2.01.01.02.003</v>
          </cell>
          <cell r="I298" t="str">
            <v>Buldozer</v>
          </cell>
        </row>
        <row r="299">
          <cell r="H299" t="str">
            <v>1.3.2.01.01.02.004</v>
          </cell>
          <cell r="I299" t="str">
            <v>Draiglines</v>
          </cell>
        </row>
        <row r="300">
          <cell r="H300" t="str">
            <v>1.3.2.01.01.02.005</v>
          </cell>
          <cell r="I300" t="str">
            <v>SlovelDozer</v>
          </cell>
        </row>
        <row r="301">
          <cell r="H301" t="str">
            <v>1.3.2.01.01.02.006</v>
          </cell>
          <cell r="I301" t="str">
            <v>MotorGreder</v>
          </cell>
        </row>
        <row r="302">
          <cell r="H302" t="str">
            <v>......</v>
          </cell>
        </row>
        <row r="303">
          <cell r="H303" t="str">
            <v>1.3.2.01.01.03.</v>
          </cell>
          <cell r="I303" t="str">
            <v>EXCAVATOR</v>
          </cell>
        </row>
        <row r="304">
          <cell r="H304" t="str">
            <v>1.3.2.01.01.03.001</v>
          </cell>
          <cell r="I304" t="str">
            <v>Crawler Excavator + Attachment</v>
          </cell>
        </row>
        <row r="305">
          <cell r="H305" t="str">
            <v>1.3.2.01.01.03.002</v>
          </cell>
          <cell r="I305" t="str">
            <v>Wheel Excavator + Attachment</v>
          </cell>
        </row>
        <row r="306">
          <cell r="H306" t="str">
            <v>1.3.2.01.01.03.003</v>
          </cell>
          <cell r="I306" t="str">
            <v xml:space="preserve">Hydraulic Exavator </v>
          </cell>
        </row>
        <row r="307">
          <cell r="H307" t="str">
            <v>1.3.2.01.01.03.004</v>
          </cell>
          <cell r="I307" t="str">
            <v>Wings (Kerokan)</v>
          </cell>
        </row>
        <row r="308">
          <cell r="H308" t="str">
            <v>......</v>
          </cell>
        </row>
        <row r="309">
          <cell r="H309" t="str">
            <v>1.3.2.01.01.04.</v>
          </cell>
          <cell r="I309" t="str">
            <v>PILE DRIVER</v>
          </cell>
        </row>
        <row r="310">
          <cell r="H310" t="str">
            <v>1.3.2.01.01.04.001</v>
          </cell>
          <cell r="I310" t="str">
            <v>Diesel Pile Driver</v>
          </cell>
        </row>
        <row r="311">
          <cell r="H311" t="str">
            <v>1.3.2.01.01.04.002</v>
          </cell>
          <cell r="I311" t="str">
            <v>Pneumatic Pile Driver</v>
          </cell>
        </row>
        <row r="312">
          <cell r="H312" t="str">
            <v>1.3.2.01.01.04.003</v>
          </cell>
          <cell r="I312" t="str">
            <v>Vibration Pile Driver</v>
          </cell>
        </row>
        <row r="313">
          <cell r="H313" t="str">
            <v>......</v>
          </cell>
        </row>
        <row r="314">
          <cell r="H314" t="str">
            <v>1.3.2.01.01.05.</v>
          </cell>
          <cell r="I314" t="str">
            <v>HAULER</v>
          </cell>
        </row>
        <row r="315">
          <cell r="H315" t="str">
            <v>1.3.2.01.01.05.001</v>
          </cell>
          <cell r="I315" t="str">
            <v>Self Propelled Scraper</v>
          </cell>
        </row>
        <row r="316">
          <cell r="H316" t="str">
            <v>1.3.2.01.01.05.002</v>
          </cell>
          <cell r="I316" t="str">
            <v>Towed Scraper</v>
          </cell>
        </row>
        <row r="317">
          <cell r="H317" t="str">
            <v>1.3.2.01.01.05.003</v>
          </cell>
          <cell r="I317" t="str">
            <v>Dump Truck</v>
          </cell>
        </row>
        <row r="318">
          <cell r="H318" t="str">
            <v>1.3.2.01.01.05.004</v>
          </cell>
          <cell r="I318" t="str">
            <v>Dump Wagon</v>
          </cell>
        </row>
        <row r="319">
          <cell r="H319" t="str">
            <v>1.3.2.01.01.05.005</v>
          </cell>
          <cell r="I319" t="str">
            <v>Lori</v>
          </cell>
        </row>
        <row r="320">
          <cell r="H320" t="str">
            <v>......</v>
          </cell>
        </row>
        <row r="321">
          <cell r="H321" t="str">
            <v>1.3.2.01.01.06.</v>
          </cell>
          <cell r="I321" t="str">
            <v>ASPHALT EQUIPMENT</v>
          </cell>
        </row>
        <row r="322">
          <cell r="H322" t="str">
            <v>1.3.2.01.01.06.001</v>
          </cell>
          <cell r="I322" t="str">
            <v>Asphalt Mixing Plant</v>
          </cell>
        </row>
        <row r="323">
          <cell r="H323" t="str">
            <v>1.3.2.01.01.06.002</v>
          </cell>
          <cell r="I323" t="str">
            <v>Asphalt Finisher</v>
          </cell>
        </row>
        <row r="324">
          <cell r="H324" t="str">
            <v>1.3.2.01.01.06.003</v>
          </cell>
          <cell r="I324" t="str">
            <v>Asphalt Distributor</v>
          </cell>
        </row>
        <row r="325">
          <cell r="H325" t="str">
            <v>1.3.2.01.01.06.004</v>
          </cell>
          <cell r="I325" t="str">
            <v>Asphalt Heater</v>
          </cell>
        </row>
        <row r="326">
          <cell r="H326" t="str">
            <v>1.3.2.01.01.06.005</v>
          </cell>
          <cell r="I326" t="str">
            <v>Asphalt Tanker</v>
          </cell>
        </row>
        <row r="327">
          <cell r="H327" t="str">
            <v>1.3.2.01.01.06.006</v>
          </cell>
          <cell r="I327" t="str">
            <v>Asphalt Sprayer</v>
          </cell>
        </row>
        <row r="328">
          <cell r="H328" t="str">
            <v>1.3.2.01.01.06.007</v>
          </cell>
          <cell r="I328" t="str">
            <v>Asbuton Dryer</v>
          </cell>
        </row>
        <row r="329">
          <cell r="H329" t="str">
            <v>1.3.2.01.01.06.008</v>
          </cell>
          <cell r="I329" t="str">
            <v>Asphalt Recycle</v>
          </cell>
        </row>
        <row r="330">
          <cell r="H330" t="str">
            <v>1.3.2.01.01.06.009</v>
          </cell>
          <cell r="I330" t="str">
            <v>Cold Milling Machine</v>
          </cell>
        </row>
        <row r="331">
          <cell r="H331" t="str">
            <v>1.3.2.01.01.06.010</v>
          </cell>
          <cell r="I331" t="str">
            <v>Asphalt Mixer</v>
          </cell>
        </row>
        <row r="332">
          <cell r="H332" t="str">
            <v>1.3.2.01.01.06.011</v>
          </cell>
          <cell r="I332" t="str">
            <v>Bitumen / Asphalt Test</v>
          </cell>
        </row>
        <row r="333">
          <cell r="H333" t="str">
            <v>1.3.2.01.01.06.012</v>
          </cell>
          <cell r="I333" t="str">
            <v>Asphalt Cutter</v>
          </cell>
        </row>
        <row r="334">
          <cell r="H334" t="str">
            <v>1.3.2.01.01.06.013</v>
          </cell>
          <cell r="I334" t="str">
            <v>Hand Stamper</v>
          </cell>
        </row>
        <row r="335">
          <cell r="H335" t="str">
            <v>1.3.2.01.01.06.014</v>
          </cell>
          <cell r="I335" t="str">
            <v>Road Maker</v>
          </cell>
        </row>
        <row r="336">
          <cell r="H336" t="str">
            <v>1.3.2.01.01.06.015</v>
          </cell>
          <cell r="I336" t="str">
            <v>Road roller</v>
          </cell>
        </row>
        <row r="337">
          <cell r="H337" t="str">
            <v>1.3.2.01.01.06.016</v>
          </cell>
          <cell r="I337" t="str">
            <v xml:space="preserve">Grease Pump </v>
          </cell>
        </row>
        <row r="338">
          <cell r="H338" t="str">
            <v>......</v>
          </cell>
        </row>
        <row r="339">
          <cell r="H339" t="str">
            <v>1.3.2.01.01.07.</v>
          </cell>
          <cell r="I339" t="str">
            <v>COMPACTING EQUIPMENT</v>
          </cell>
        </row>
        <row r="340">
          <cell r="H340" t="str">
            <v>1.3.2.01.01.07.001</v>
          </cell>
          <cell r="I340" t="str">
            <v>Macadan Roller/Three Wheel Roler</v>
          </cell>
        </row>
        <row r="341">
          <cell r="H341" t="str">
            <v>1.3.2.01.01.07.002</v>
          </cell>
          <cell r="I341" t="str">
            <v>Tandam Roller</v>
          </cell>
        </row>
        <row r="342">
          <cell r="H342" t="str">
            <v>1.3.2.01.01.07.003</v>
          </cell>
          <cell r="I342" t="str">
            <v>Mesh Roller</v>
          </cell>
        </row>
        <row r="343">
          <cell r="H343" t="str">
            <v>1.3.2.01.01.07.004</v>
          </cell>
          <cell r="I343" t="str">
            <v>Vibration Roller</v>
          </cell>
        </row>
        <row r="344">
          <cell r="H344" t="str">
            <v>1.3.2.01.01.07.005</v>
          </cell>
          <cell r="I344" t="str">
            <v>Tyre Roller</v>
          </cell>
        </row>
        <row r="345">
          <cell r="H345" t="str">
            <v>1.3.2.01.01.07.006</v>
          </cell>
          <cell r="I345" t="str">
            <v>Soil Stabilizer</v>
          </cell>
        </row>
        <row r="346">
          <cell r="H346" t="str">
            <v>1.3.2.01.01.07.007</v>
          </cell>
          <cell r="I346" t="str">
            <v>Sheepfoot/Tamping Roller</v>
          </cell>
        </row>
        <row r="347">
          <cell r="H347" t="str">
            <v>1.3.2.01.01.07.008</v>
          </cell>
          <cell r="I347" t="str">
            <v>Stamper</v>
          </cell>
        </row>
        <row r="348">
          <cell r="H348" t="str">
            <v>1.3.2.01.01.07.009</v>
          </cell>
          <cell r="I348" t="str">
            <v>Vibration Plate</v>
          </cell>
        </row>
        <row r="349">
          <cell r="H349" t="str">
            <v>1.3.2.01.01.07.010</v>
          </cell>
          <cell r="I349" t="str">
            <v>Pemadat Sampah</v>
          </cell>
        </row>
        <row r="350">
          <cell r="H350" t="str">
            <v>1.3.2.01.01.07.011</v>
          </cell>
          <cell r="I350" t="str">
            <v>Truck &amp; Bush Tyre</v>
          </cell>
        </row>
        <row r="351">
          <cell r="H351" t="str">
            <v>......</v>
          </cell>
        </row>
        <row r="352">
          <cell r="H352" t="str">
            <v>1.3.2.01.01.08.</v>
          </cell>
          <cell r="I352" t="str">
            <v>AGGREGATE AND CONCRETE EQUIPMENT</v>
          </cell>
        </row>
        <row r="353">
          <cell r="H353" t="str">
            <v>1.3.2.01.01.08.001</v>
          </cell>
          <cell r="I353" t="str">
            <v>Stone Crushing Plant</v>
          </cell>
        </row>
        <row r="354">
          <cell r="H354" t="str">
            <v>1.3.2.01.01.08.002</v>
          </cell>
          <cell r="I354" t="str">
            <v>Screening Classifier</v>
          </cell>
        </row>
        <row r="355">
          <cell r="H355" t="str">
            <v>1.3.2.01.01.08.003</v>
          </cell>
          <cell r="I355" t="str">
            <v>Stone Chuser</v>
          </cell>
        </row>
        <row r="356">
          <cell r="H356" t="str">
            <v>1.3.2.01.01.08.004</v>
          </cell>
          <cell r="I356" t="str">
            <v>Aggregate Washer</v>
          </cell>
        </row>
        <row r="357">
          <cell r="H357" t="str">
            <v>1.3.2.01.01.08.005</v>
          </cell>
          <cell r="I357" t="str">
            <v>Batching Plant</v>
          </cell>
        </row>
        <row r="358">
          <cell r="H358" t="str">
            <v>1.3.2.01.01.08.006</v>
          </cell>
          <cell r="I358" t="str">
            <v>Concrete Finisher</v>
          </cell>
        </row>
        <row r="359">
          <cell r="H359" t="str">
            <v>1.3.2.01.01.08.007</v>
          </cell>
          <cell r="I359" t="str">
            <v>Concrete Pump</v>
          </cell>
        </row>
        <row r="360">
          <cell r="H360" t="str">
            <v>1.3.2.01.01.08.008</v>
          </cell>
          <cell r="I360" t="str">
            <v>Concrete Lift</v>
          </cell>
        </row>
        <row r="361">
          <cell r="H361" t="str">
            <v>1.3.2.01.01.08.009</v>
          </cell>
          <cell r="I361" t="str">
            <v>Concrete Prestres</v>
          </cell>
        </row>
        <row r="362">
          <cell r="H362" t="str">
            <v>1.3.2.01.01.08.010</v>
          </cell>
          <cell r="I362" t="str">
            <v>Concrete Cutter</v>
          </cell>
        </row>
        <row r="363">
          <cell r="H363" t="str">
            <v>1.3.2.01.01.08.011</v>
          </cell>
          <cell r="I363" t="str">
            <v>Concrete Mixer</v>
          </cell>
        </row>
        <row r="364">
          <cell r="H364" t="str">
            <v>1.3.2.01.01.08.012</v>
          </cell>
          <cell r="I364" t="str">
            <v>Concrete Vibrator</v>
          </cell>
        </row>
        <row r="365">
          <cell r="H365" t="str">
            <v>1.3.2.01.01.08.013</v>
          </cell>
          <cell r="I365" t="str">
            <v>Concrete Breaker</v>
          </cell>
        </row>
        <row r="366">
          <cell r="H366" t="str">
            <v>1.3.2.01.01.08.014</v>
          </cell>
          <cell r="I366" t="str">
            <v>Aggregate/Chip Spreader</v>
          </cell>
        </row>
        <row r="367">
          <cell r="H367" t="str">
            <v>1.3.2.01.01.08.015</v>
          </cell>
          <cell r="I367" t="str">
            <v>Grauting Machine</v>
          </cell>
        </row>
        <row r="368">
          <cell r="H368" t="str">
            <v>1.3.2.01.01.08.016</v>
          </cell>
          <cell r="I368" t="str">
            <v>Concrete Mould</v>
          </cell>
        </row>
        <row r="369">
          <cell r="H369" t="str">
            <v>1.3.2.01.01.08.017</v>
          </cell>
          <cell r="I369" t="str">
            <v>Pipe Plant Equipment</v>
          </cell>
        </row>
        <row r="370">
          <cell r="H370" t="str">
            <v>1.3.2.01.01.08.018</v>
          </cell>
          <cell r="I370" t="str">
            <v>Concrete Mixer Tandem</v>
          </cell>
        </row>
        <row r="371">
          <cell r="H371" t="str">
            <v>1.3.2.01.01.08.019</v>
          </cell>
          <cell r="I371" t="str">
            <v>Onion Head Machine</v>
          </cell>
        </row>
        <row r="372">
          <cell r="H372" t="str">
            <v>1.3.2.01.01.08.020</v>
          </cell>
          <cell r="I372" t="str">
            <v>Pan Mixer</v>
          </cell>
        </row>
        <row r="373">
          <cell r="H373" t="str">
            <v>1.3.2.01.01.08.021</v>
          </cell>
          <cell r="I373" t="str">
            <v>Asbuton Mixer</v>
          </cell>
        </row>
        <row r="374">
          <cell r="H374" t="str">
            <v>1.3.2.01.01.08.022</v>
          </cell>
          <cell r="I374" t="str">
            <v>Paddle Mixer</v>
          </cell>
        </row>
        <row r="375">
          <cell r="H375" t="str">
            <v>1.3.2.01.01.08.023</v>
          </cell>
          <cell r="I375" t="str">
            <v>Asphalt Buton Crusher</v>
          </cell>
        </row>
        <row r="376">
          <cell r="H376" t="str">
            <v>1.3.2.01.01.08.024</v>
          </cell>
          <cell r="I376" t="str">
            <v>Rock Drill</v>
          </cell>
        </row>
        <row r="377">
          <cell r="H377" t="str">
            <v>......</v>
          </cell>
        </row>
        <row r="378">
          <cell r="H378" t="str">
            <v>......</v>
          </cell>
        </row>
        <row r="379">
          <cell r="H379" t="str">
            <v>......</v>
          </cell>
        </row>
        <row r="380">
          <cell r="H380" t="str">
            <v>1.3.2.01.01.09.</v>
          </cell>
          <cell r="I380" t="str">
            <v>LOADER</v>
          </cell>
        </row>
        <row r="381">
          <cell r="H381" t="str">
            <v>1.3.2.01.01.09.001</v>
          </cell>
          <cell r="I381" t="str">
            <v>Track Loader + Attachment</v>
          </cell>
        </row>
        <row r="382">
          <cell r="H382" t="str">
            <v>1.3.2.01.01.09.002</v>
          </cell>
          <cell r="I382" t="str">
            <v>Wheel Loader + Attachment</v>
          </cell>
        </row>
        <row r="383">
          <cell r="H383" t="str">
            <v>1.3.2.01.01.09.003</v>
          </cell>
          <cell r="I383" t="str">
            <v>Main Deck Loader</v>
          </cell>
        </row>
        <row r="384">
          <cell r="H384" t="str">
            <v>1.3.2.01.01.09.004</v>
          </cell>
          <cell r="I384" t="str">
            <v>Conveyor Belt Truck</v>
          </cell>
        </row>
        <row r="385">
          <cell r="H385" t="str">
            <v>1.3.2.01.01.09.005</v>
          </cell>
          <cell r="I385" t="str">
            <v>High Lift Loader</v>
          </cell>
        </row>
        <row r="386">
          <cell r="H386" t="str">
            <v>1.3.2.01.01.09.006</v>
          </cell>
          <cell r="I386" t="str">
            <v>Backhoe Loader</v>
          </cell>
        </row>
        <row r="387">
          <cell r="H387" t="str">
            <v>......</v>
          </cell>
        </row>
        <row r="388">
          <cell r="H388" t="str">
            <v>1.3.2.01.01.10.</v>
          </cell>
          <cell r="I388" t="str">
            <v>ALAT PENGANGKAT</v>
          </cell>
        </row>
        <row r="389">
          <cell r="H389" t="str">
            <v>1.3.2.01.01.10.001</v>
          </cell>
          <cell r="I389" t="str">
            <v>Tower Crane</v>
          </cell>
        </row>
        <row r="390">
          <cell r="H390" t="str">
            <v>1.3.2.01.01.10.002</v>
          </cell>
          <cell r="I390" t="str">
            <v>Truck Mounted Crane</v>
          </cell>
        </row>
        <row r="391">
          <cell r="H391" t="str">
            <v>1.3.2.01.01.10.003</v>
          </cell>
          <cell r="I391" t="str">
            <v>Truck Crane</v>
          </cell>
        </row>
        <row r="392">
          <cell r="H392" t="str">
            <v>1.3.2.01.01.10.004</v>
          </cell>
          <cell r="I392" t="str">
            <v>Wheel Crane</v>
          </cell>
        </row>
        <row r="393">
          <cell r="H393" t="str">
            <v>1.3.2.01.01.10.005</v>
          </cell>
          <cell r="I393" t="str">
            <v>Forklift</v>
          </cell>
        </row>
        <row r="394">
          <cell r="H394" t="str">
            <v>1.3.2.01.01.10.006</v>
          </cell>
          <cell r="I394" t="str">
            <v>Fortal Crane</v>
          </cell>
        </row>
        <row r="395">
          <cell r="H395" t="str">
            <v>1.3.2.01.01.10.007</v>
          </cell>
          <cell r="I395" t="str">
            <v>Crawler Crane</v>
          </cell>
        </row>
        <row r="396">
          <cell r="H396" t="str">
            <v>1.3.2.01.01.10.008</v>
          </cell>
          <cell r="I396" t="str">
            <v>Container Crane</v>
          </cell>
        </row>
        <row r="397">
          <cell r="H397" t="str">
            <v>1.3.2.01.01.10.009</v>
          </cell>
          <cell r="I397" t="str">
            <v>Transtainer</v>
          </cell>
        </row>
        <row r="398">
          <cell r="H398" t="str">
            <v>1.3.2.01.01.10.010</v>
          </cell>
          <cell r="I398" t="str">
            <v>Travelt Container Stacker</v>
          </cell>
        </row>
        <row r="399">
          <cell r="H399" t="str">
            <v>1.3.2.01.01.10.011</v>
          </cell>
          <cell r="I399" t="str">
            <v>Top Loader</v>
          </cell>
        </row>
        <row r="400">
          <cell r="H400" t="str">
            <v>1.3.2.01.01.10.012</v>
          </cell>
          <cell r="I400" t="str">
            <v>Rail Lifter</v>
          </cell>
        </row>
        <row r="401">
          <cell r="H401" t="str">
            <v>1.3.2.01.01.10.013</v>
          </cell>
          <cell r="I401" t="str">
            <v>Track Motor Car</v>
          </cell>
        </row>
        <row r="402">
          <cell r="H402" t="str">
            <v>1.3.2.01.01.10.014</v>
          </cell>
          <cell r="I402" t="str">
            <v>Salvage Pesawat Udara</v>
          </cell>
        </row>
        <row r="403">
          <cell r="H403" t="str">
            <v>1.3.2.01.01.10.015</v>
          </cell>
          <cell r="I403" t="str">
            <v>Hand Palet Truck</v>
          </cell>
        </row>
        <row r="404">
          <cell r="H404" t="str">
            <v>1.3.2.01.01.10.016</v>
          </cell>
          <cell r="I404" t="str">
            <v>Crane Shovel 20 T</v>
          </cell>
        </row>
        <row r="405">
          <cell r="H405" t="str">
            <v>1.3.2.01.01.10.017</v>
          </cell>
          <cell r="I405" t="str">
            <v>Shop Wood Working Crane Shovel 20 T</v>
          </cell>
        </row>
        <row r="406">
          <cell r="H406" t="str">
            <v>1.3.2.01.01.10.018</v>
          </cell>
          <cell r="I406" t="str">
            <v>Towing truck (Pengangkut alat berat)</v>
          </cell>
        </row>
        <row r="407">
          <cell r="H407" t="str">
            <v>......</v>
          </cell>
        </row>
        <row r="408">
          <cell r="H408" t="str">
            <v>1.3.2.01.01.11.</v>
          </cell>
          <cell r="I408" t="str">
            <v>MESIN PROSES</v>
          </cell>
        </row>
        <row r="409">
          <cell r="H409" t="str">
            <v>1.3.2.01.01.11.001</v>
          </cell>
          <cell r="I409" t="str">
            <v>Mesin Pembuat Pellet</v>
          </cell>
        </row>
        <row r="410">
          <cell r="H410" t="str">
            <v>1.3.2.01.01.11.002</v>
          </cell>
          <cell r="I410" t="str">
            <v>Mesin Pembuat Es</v>
          </cell>
        </row>
        <row r="411">
          <cell r="H411" t="str">
            <v>1.3.2.01.01.11.003</v>
          </cell>
          <cell r="I411" t="str">
            <v>Mesin Penghancur Es</v>
          </cell>
        </row>
        <row r="412">
          <cell r="H412" t="str">
            <v>1.3.2.01.01.11.004</v>
          </cell>
          <cell r="I412" t="str">
            <v>Water Treatment (Mesin Proses)</v>
          </cell>
        </row>
        <row r="413">
          <cell r="H413" t="str">
            <v>1.3.2.01.01.11.005</v>
          </cell>
          <cell r="I413" t="str">
            <v>Sea Water Treatment</v>
          </cell>
        </row>
        <row r="414">
          <cell r="H414" t="str">
            <v>1.3.2.01.01.11.006</v>
          </cell>
          <cell r="I414" t="str">
            <v>Mesin Pengolah Dodol</v>
          </cell>
        </row>
        <row r="415">
          <cell r="H415" t="str">
            <v>1.3.2.01.01.11.007</v>
          </cell>
          <cell r="I415" t="str">
            <v>Alat Press Biji-Bijian</v>
          </cell>
        </row>
        <row r="416">
          <cell r="H416" t="str">
            <v>1.3.2.01.01.11.008</v>
          </cell>
          <cell r="I416" t="str">
            <v xml:space="preserve">Mesin Paving Block </v>
          </cell>
        </row>
        <row r="417">
          <cell r="H417" t="str">
            <v>......</v>
          </cell>
        </row>
        <row r="418">
          <cell r="H418" t="str">
            <v>1.3.2.01.01.12.</v>
          </cell>
          <cell r="I418" t="str">
            <v>ALAT BESAR DARAT LAINNYA</v>
          </cell>
        </row>
        <row r="419">
          <cell r="H419" t="str">
            <v>1.3.2.01.01.12.001</v>
          </cell>
          <cell r="I419" t="str">
            <v>Porta Camp</v>
          </cell>
        </row>
        <row r="420">
          <cell r="H420" t="str">
            <v>1.3.2.01.01.12.002</v>
          </cell>
          <cell r="I420" t="str">
            <v>Tyre Changer</v>
          </cell>
        </row>
        <row r="421">
          <cell r="H421" t="str">
            <v>......</v>
          </cell>
        </row>
        <row r="422">
          <cell r="H422" t="str">
            <v>1.3.2.01.02..</v>
          </cell>
          <cell r="I422" t="str">
            <v>ALAT BESAR APUNG</v>
          </cell>
        </row>
        <row r="423">
          <cell r="H423" t="str">
            <v>1.3.2.01.02.01.</v>
          </cell>
          <cell r="I423" t="str">
            <v>DREDGER</v>
          </cell>
        </row>
        <row r="424">
          <cell r="H424" t="str">
            <v>1.3.2.01.02.01.001</v>
          </cell>
          <cell r="I424" t="str">
            <v>Suction Dredger</v>
          </cell>
        </row>
        <row r="425">
          <cell r="H425" t="str">
            <v>1.3.2.01.02.01.002</v>
          </cell>
          <cell r="I425" t="str">
            <v>Bucket Dredger</v>
          </cell>
        </row>
        <row r="426">
          <cell r="H426" t="str">
            <v>1.3.2.01.02.01.003</v>
          </cell>
          <cell r="I426" t="str">
            <v>Cutter Suction Dredger</v>
          </cell>
        </row>
        <row r="427">
          <cell r="H427" t="str">
            <v>......</v>
          </cell>
        </row>
        <row r="428">
          <cell r="H428" t="str">
            <v>1.3.2.01.02.02.</v>
          </cell>
          <cell r="I428" t="str">
            <v>FLOATING EXCAVATOR</v>
          </cell>
        </row>
        <row r="429">
          <cell r="H429" t="str">
            <v>1.3.2.01.02.02.001</v>
          </cell>
          <cell r="I429" t="str">
            <v>Floating Excavator + Attachment</v>
          </cell>
        </row>
        <row r="430">
          <cell r="H430" t="str">
            <v>1.3.2.01.02.02.002</v>
          </cell>
          <cell r="I430" t="str">
            <v>Floating Crane</v>
          </cell>
        </row>
        <row r="431">
          <cell r="H431" t="str">
            <v>1.3.2.01.02.02.003</v>
          </cell>
          <cell r="I431" t="str">
            <v>Floating Pump</v>
          </cell>
        </row>
        <row r="432">
          <cell r="H432" t="str">
            <v>......</v>
          </cell>
        </row>
        <row r="433">
          <cell r="H433" t="str">
            <v>1.3.2.01.02.03.</v>
          </cell>
          <cell r="I433" t="str">
            <v>AMPHIBI DREDGER</v>
          </cell>
        </row>
        <row r="434">
          <cell r="H434" t="str">
            <v>1.3.2.01.02.03.001</v>
          </cell>
          <cell r="I434" t="str">
            <v>Plain Suction</v>
          </cell>
        </row>
        <row r="435">
          <cell r="H435" t="str">
            <v>1.3.2.01.02.03.002</v>
          </cell>
          <cell r="I435" t="str">
            <v>Cutter (Amphibi Dredger)</v>
          </cell>
        </row>
        <row r="436">
          <cell r="H436" t="str">
            <v>1.3.2.01.02.03.003</v>
          </cell>
          <cell r="I436" t="str">
            <v>Clamshell / Dragline</v>
          </cell>
        </row>
        <row r="437">
          <cell r="H437" t="str">
            <v>......</v>
          </cell>
        </row>
        <row r="438">
          <cell r="H438" t="str">
            <v>1.3.2.01.02.04.</v>
          </cell>
          <cell r="I438" t="str">
            <v>KAPAL TARIK</v>
          </cell>
        </row>
        <row r="439">
          <cell r="H439" t="str">
            <v>1.3.2.01.02.04.001</v>
          </cell>
          <cell r="I439" t="str">
            <v>Kapal Tarik</v>
          </cell>
        </row>
        <row r="440">
          <cell r="H440" t="str">
            <v>......</v>
          </cell>
        </row>
        <row r="441">
          <cell r="H441" t="str">
            <v>1.3.2.01.02.05.</v>
          </cell>
          <cell r="I441" t="str">
            <v>MESIN PROSES APUNG</v>
          </cell>
        </row>
        <row r="442">
          <cell r="H442" t="str">
            <v>1.3.2.01.02.05.001</v>
          </cell>
          <cell r="I442" t="str">
            <v>Water Treatment (Mesin Proses Apung)</v>
          </cell>
        </row>
        <row r="443">
          <cell r="H443" t="str">
            <v>......</v>
          </cell>
        </row>
        <row r="444">
          <cell r="H444" t="str">
            <v>1.3.2.01.02.06.</v>
          </cell>
          <cell r="I444" t="str">
            <v>ALAT BESAR APUNG LAINNYA</v>
          </cell>
        </row>
        <row r="445">
          <cell r="H445" t="str">
            <v>......</v>
          </cell>
        </row>
        <row r="446">
          <cell r="H446" t="str">
            <v>1.3.2.01.03..</v>
          </cell>
          <cell r="I446" t="str">
            <v>ALAT BANTU</v>
          </cell>
        </row>
        <row r="447">
          <cell r="H447" t="str">
            <v>1.3.2.01.03.01.</v>
          </cell>
          <cell r="I447" t="str">
            <v>ALAT PENARIK</v>
          </cell>
        </row>
        <row r="448">
          <cell r="H448" t="str">
            <v>1.3.2.01.03.01.001</v>
          </cell>
          <cell r="I448" t="str">
            <v>Alat Penarik Kapal</v>
          </cell>
        </row>
        <row r="449">
          <cell r="H449" t="str">
            <v>1.3.2.01.03.01.002</v>
          </cell>
          <cell r="I449" t="str">
            <v>Alat Penarik Jaring</v>
          </cell>
        </row>
        <row r="450">
          <cell r="H450" t="str">
            <v>......</v>
          </cell>
        </row>
        <row r="451">
          <cell r="H451" t="str">
            <v>1.3.2.01.03.02.</v>
          </cell>
          <cell r="I451" t="str">
            <v>FEEDER</v>
          </cell>
        </row>
        <row r="452">
          <cell r="H452" t="str">
            <v>1.3.2.01.03.02.001</v>
          </cell>
          <cell r="I452" t="str">
            <v>Elevator /Lift</v>
          </cell>
        </row>
        <row r="453">
          <cell r="H453" t="str">
            <v>1.3.2.01.03.02.002</v>
          </cell>
          <cell r="I453" t="str">
            <v>Belt Conveyor (Feeder)</v>
          </cell>
        </row>
        <row r="454">
          <cell r="H454" t="str">
            <v>1.3.2.01.03.02.003</v>
          </cell>
          <cell r="I454" t="str">
            <v>Screw Conveyor (Feeder)</v>
          </cell>
        </row>
        <row r="455">
          <cell r="H455" t="str">
            <v>1.3.2.01.03.02.004</v>
          </cell>
          <cell r="I455" t="str">
            <v>Escalator</v>
          </cell>
        </row>
        <row r="456">
          <cell r="H456" t="str">
            <v>1.3.2.01.03.02.005</v>
          </cell>
          <cell r="I456" t="str">
            <v>Gandola</v>
          </cell>
        </row>
        <row r="457">
          <cell r="H457" t="str">
            <v>1.3.2.01.03.02.006</v>
          </cell>
          <cell r="I457" t="str">
            <v>Elevator (Feeder)</v>
          </cell>
        </row>
        <row r="458">
          <cell r="H458" t="str">
            <v>1.3.2.01.03.02.007</v>
          </cell>
          <cell r="I458" t="str">
            <v>Gangway</v>
          </cell>
        </row>
        <row r="459">
          <cell r="H459" t="str">
            <v>......</v>
          </cell>
        </row>
        <row r="460">
          <cell r="H460" t="str">
            <v>1.3.2.01.03.03.</v>
          </cell>
          <cell r="I460" t="str">
            <v>COMPRESSOR</v>
          </cell>
        </row>
        <row r="461">
          <cell r="H461" t="str">
            <v>1.3.2.01.03.03.001</v>
          </cell>
          <cell r="I461" t="str">
            <v>Transportable Compressor</v>
          </cell>
        </row>
        <row r="462">
          <cell r="H462" t="str">
            <v>1.3.2.01.03.03.002</v>
          </cell>
          <cell r="I462" t="str">
            <v>Portable Compressor</v>
          </cell>
        </row>
        <row r="463">
          <cell r="H463" t="str">
            <v>1.3.2.01.03.03.003</v>
          </cell>
          <cell r="I463" t="str">
            <v>Stationary Compressor</v>
          </cell>
        </row>
        <row r="464">
          <cell r="H464" t="str">
            <v>1.3.2.01.03.03.004</v>
          </cell>
          <cell r="I464" t="str">
            <v>Air Compresor</v>
          </cell>
        </row>
        <row r="465">
          <cell r="H465" t="str">
            <v>1.3.2.01.03.03.005</v>
          </cell>
          <cell r="I465" t="str">
            <v>Compressor Pneumatic Tool 25 GMP</v>
          </cell>
        </row>
        <row r="466">
          <cell r="H466" t="str">
            <v>......</v>
          </cell>
        </row>
        <row r="467">
          <cell r="H467" t="str">
            <v>......</v>
          </cell>
        </row>
        <row r="468">
          <cell r="H468" t="str">
            <v>1.3.2.01.03.04.</v>
          </cell>
          <cell r="I468" t="str">
            <v>ELECTRIC GENERATING SET</v>
          </cell>
        </row>
        <row r="469">
          <cell r="H469" t="str">
            <v>1.3.2.01.03.04.001</v>
          </cell>
          <cell r="I469" t="str">
            <v>Transportable Generating Set</v>
          </cell>
        </row>
        <row r="470">
          <cell r="H470" t="str">
            <v>1.3.2.01.03.04.002</v>
          </cell>
          <cell r="I470" t="str">
            <v>Portable Generating Set</v>
          </cell>
        </row>
        <row r="471">
          <cell r="H471" t="str">
            <v>1.3.2.01.03.04.003</v>
          </cell>
          <cell r="I471" t="str">
            <v>Stationary Generating Set</v>
          </cell>
        </row>
        <row r="472">
          <cell r="H472" t="str">
            <v>1.3.2.01.03.04.004</v>
          </cell>
          <cell r="I472" t="str">
            <v>Dynamo Electric</v>
          </cell>
        </row>
        <row r="473">
          <cell r="H473" t="str">
            <v>1.3.2.01.03.04.005</v>
          </cell>
          <cell r="I473" t="str">
            <v>AUTOMATIC TRANSFER PANEL</v>
          </cell>
        </row>
        <row r="474">
          <cell r="H474" t="str">
            <v>......</v>
          </cell>
        </row>
        <row r="475">
          <cell r="H475" t="str">
            <v>1.3.2.01.03.05.</v>
          </cell>
          <cell r="I475" t="str">
            <v>POMPA</v>
          </cell>
        </row>
        <row r="476">
          <cell r="H476" t="str">
            <v>1.3.2.01.03.05.001</v>
          </cell>
          <cell r="I476" t="str">
            <v>Transportable Water Pump</v>
          </cell>
        </row>
        <row r="477">
          <cell r="H477" t="str">
            <v>1.3.2.01.03.05.002</v>
          </cell>
          <cell r="I477" t="str">
            <v>Portable Water Pump</v>
          </cell>
        </row>
        <row r="478">
          <cell r="H478" t="str">
            <v>1.3.2.01.03.05.003</v>
          </cell>
          <cell r="I478" t="str">
            <v>Stationary Water Pump</v>
          </cell>
        </row>
        <row r="479">
          <cell r="H479" t="str">
            <v>1.3.2.01.03.05.004</v>
          </cell>
          <cell r="I479" t="str">
            <v>Pompa Lumpur</v>
          </cell>
        </row>
        <row r="480">
          <cell r="H480" t="str">
            <v>1.3.2.01.03.05.005</v>
          </cell>
          <cell r="I480" t="str">
            <v>Sumersible Pump</v>
          </cell>
        </row>
        <row r="481">
          <cell r="H481" t="str">
            <v>1.3.2.01.03.05.006</v>
          </cell>
          <cell r="I481" t="str">
            <v>Pompa Tangan</v>
          </cell>
        </row>
        <row r="482">
          <cell r="H482" t="str">
            <v>1.3.2.01.03.05.007</v>
          </cell>
          <cell r="I482" t="str">
            <v>Pompa Angin</v>
          </cell>
        </row>
        <row r="483">
          <cell r="H483" t="str">
            <v>1.3.2.01.03.05.008</v>
          </cell>
          <cell r="I483" t="str">
            <v>Pompa Bensin/Minyak Stationery</v>
          </cell>
        </row>
        <row r="484">
          <cell r="H484" t="str">
            <v>1.3.2.01.03.05.009</v>
          </cell>
          <cell r="I484" t="str">
            <v>Pompa Bensin/Minyak Transportable</v>
          </cell>
        </row>
        <row r="485">
          <cell r="H485" t="str">
            <v>1.3.2.01.03.05.010</v>
          </cell>
          <cell r="I485" t="str">
            <v>Pompa Air</v>
          </cell>
        </row>
        <row r="486">
          <cell r="H486" t="str">
            <v>1.3.2.01.03.05.011</v>
          </cell>
          <cell r="I486" t="str">
            <v>Water Distributor</v>
          </cell>
        </row>
        <row r="487">
          <cell r="H487" t="str">
            <v>1.3.2.01.03.05.012</v>
          </cell>
          <cell r="I487" t="str">
            <v>Water Purification</v>
          </cell>
        </row>
        <row r="488">
          <cell r="H488" t="str">
            <v>......</v>
          </cell>
        </row>
        <row r="489">
          <cell r="H489" t="str">
            <v>1.3.2.01.03.06.</v>
          </cell>
          <cell r="I489" t="str">
            <v xml:space="preserve">MESIN BOR </v>
          </cell>
        </row>
        <row r="490">
          <cell r="H490" t="str">
            <v>1.3.2.01.03.06.001</v>
          </cell>
          <cell r="I490" t="str">
            <v>Mesin Bor Batu</v>
          </cell>
        </row>
        <row r="491">
          <cell r="H491" t="str">
            <v>1.3.2.01.03.06.002</v>
          </cell>
          <cell r="I491" t="str">
            <v>Mesin Bor Tanah</v>
          </cell>
        </row>
        <row r="492">
          <cell r="H492" t="str">
            <v>1.3.2.01.03.06.003</v>
          </cell>
          <cell r="I492" t="str">
            <v>Mesin Bor Beton</v>
          </cell>
        </row>
        <row r="493">
          <cell r="H493" t="str">
            <v>......</v>
          </cell>
        </row>
        <row r="494">
          <cell r="H494" t="str">
            <v>1.3.2.01.03.07.</v>
          </cell>
          <cell r="I494" t="str">
            <v xml:space="preserve">UNIT PEMELIHARAAN LAPANGAN </v>
          </cell>
        </row>
        <row r="495">
          <cell r="H495" t="str">
            <v>1.3.2.01.03.07.001</v>
          </cell>
          <cell r="I495" t="str">
            <v>Mobil Workshop</v>
          </cell>
        </row>
        <row r="496">
          <cell r="H496" t="str">
            <v>1.3.2.01.03.07.002</v>
          </cell>
          <cell r="I496" t="str">
            <v>Service Car</v>
          </cell>
        </row>
        <row r="497">
          <cell r="H497" t="str">
            <v>1.3.2.01.03.07.003</v>
          </cell>
          <cell r="I497" t="str">
            <v>Floating Workshop</v>
          </cell>
        </row>
        <row r="498">
          <cell r="H498" t="str">
            <v>1.3.2.01.03.07.004</v>
          </cell>
          <cell r="I498" t="str">
            <v>Road Maintenance Truck</v>
          </cell>
        </row>
        <row r="499">
          <cell r="H499" t="str">
            <v>1.3.2.01.03.07.005</v>
          </cell>
          <cell r="I499" t="str">
            <v>Sweeper Truck</v>
          </cell>
        </row>
        <row r="500">
          <cell r="H500" t="str">
            <v>1.3.2.01.03.07.006</v>
          </cell>
          <cell r="I500" t="str">
            <v>Wreck Car</v>
          </cell>
        </row>
        <row r="501">
          <cell r="H501" t="str">
            <v>1.3.2.01.03.07.007</v>
          </cell>
          <cell r="I501" t="str">
            <v>Leak Detector (Unit Pemeliharaan Lapangan)</v>
          </cell>
        </row>
        <row r="502">
          <cell r="H502" t="str">
            <v>1.3.2.01.03.07.008</v>
          </cell>
          <cell r="I502" t="str">
            <v>Pipe Locator</v>
          </cell>
        </row>
        <row r="503">
          <cell r="H503" t="str">
            <v>1.3.2.01.03.07.009</v>
          </cell>
          <cell r="I503" t="str">
            <v>Metal Locator</v>
          </cell>
        </row>
        <row r="504">
          <cell r="H504" t="str">
            <v>1.3.2.01.03.07.010</v>
          </cell>
          <cell r="I504" t="str">
            <v>Mesin Diesel</v>
          </cell>
        </row>
        <row r="505">
          <cell r="H505" t="str">
            <v>1.3.2.01.03.07.011</v>
          </cell>
          <cell r="I505" t="str">
            <v>Ketle Heating</v>
          </cell>
        </row>
        <row r="506">
          <cell r="H506" t="str">
            <v>1.3.2.01.03.07.012</v>
          </cell>
          <cell r="I506" t="str">
            <v>Sweeper Penghisap Oli</v>
          </cell>
        </row>
        <row r="507">
          <cell r="H507" t="str">
            <v>1.3.2.01.03.07.013</v>
          </cell>
          <cell r="I507" t="str">
            <v>Fuel Tank</v>
          </cell>
        </row>
        <row r="508">
          <cell r="H508" t="str">
            <v>1.3.2.01.03.07.014</v>
          </cell>
          <cell r="I508" t="str">
            <v>Grass Colector</v>
          </cell>
        </row>
        <row r="509">
          <cell r="H509" t="str">
            <v>1.3.2.01.03.07.015</v>
          </cell>
          <cell r="I509" t="str">
            <v>Mesin Pemotong Aspal (Draging)</v>
          </cell>
        </row>
        <row r="510">
          <cell r="H510" t="str">
            <v>1.3.2.01.03.07.016</v>
          </cell>
          <cell r="I510" t="str">
            <v>Sweeper Rotary</v>
          </cell>
        </row>
        <row r="511">
          <cell r="H511" t="str">
            <v>1.3.2.01.03.07.017</v>
          </cell>
          <cell r="I511" t="str">
            <v>Earth Vager Truck</v>
          </cell>
        </row>
        <row r="512">
          <cell r="H512" t="str">
            <v>1.3.2.01.03.07.018</v>
          </cell>
          <cell r="I512" t="str">
            <v>Scrapper</v>
          </cell>
        </row>
        <row r="513">
          <cell r="H513" t="str">
            <v>1.3.2.01.03.07.019</v>
          </cell>
          <cell r="I513" t="str">
            <v>Roster</v>
          </cell>
        </row>
        <row r="514">
          <cell r="H514" t="str">
            <v>1.3.2.01.03.07.020</v>
          </cell>
          <cell r="I514" t="str">
            <v>Shop Truck Equipment</v>
          </cell>
        </row>
        <row r="515">
          <cell r="H515" t="str">
            <v>......</v>
          </cell>
        </row>
        <row r="516">
          <cell r="H516" t="str">
            <v>1.3.2.01.03.08.</v>
          </cell>
          <cell r="I516" t="str">
            <v xml:space="preserve">ALAT PENGOLAHAN AIR KOTOR </v>
          </cell>
        </row>
        <row r="517">
          <cell r="H517" t="str">
            <v>1.3.2.01.03.08.001</v>
          </cell>
          <cell r="I517" t="str">
            <v>Unit Pengolahan Air Kotor</v>
          </cell>
        </row>
        <row r="518">
          <cell r="H518" t="str">
            <v>......</v>
          </cell>
        </row>
        <row r="519">
          <cell r="H519" t="str">
            <v>1.3.2.01.03.09.</v>
          </cell>
          <cell r="I519" t="str">
            <v xml:space="preserve">PEMBANGKIT UAP AIR PANAS/STEAM GENERATOR </v>
          </cell>
        </row>
        <row r="520">
          <cell r="H520" t="str">
            <v>1.3.2.01.03.09.001</v>
          </cell>
          <cell r="I520" t="str">
            <v>Unit Pembangkit Uap Air Panas</v>
          </cell>
        </row>
        <row r="521">
          <cell r="H521" t="str">
            <v>......</v>
          </cell>
        </row>
        <row r="522">
          <cell r="H522" t="str">
            <v>1.3.2.01.03.10.</v>
          </cell>
          <cell r="I522" t="str">
            <v xml:space="preserve">AIR PORT MAINTENANCE EQUIPMENT/ALAT BANTU PENERBANGAN </v>
          </cell>
        </row>
        <row r="523">
          <cell r="H523" t="str">
            <v>1.3.2.01.03.10.001</v>
          </cell>
          <cell r="I523" t="str">
            <v>Ground Power Unit</v>
          </cell>
        </row>
        <row r="524">
          <cell r="H524" t="str">
            <v>1.3.2.01.03.10.002</v>
          </cell>
          <cell r="I524" t="str">
            <v>Rotarry Movers Soneca K.38</v>
          </cell>
        </row>
        <row r="525">
          <cell r="H525" t="str">
            <v>1.3.2.01.03.10.003</v>
          </cell>
          <cell r="I525" t="str">
            <v>Air Start Unit/Air Pressure Unit</v>
          </cell>
        </row>
        <row r="526">
          <cell r="H526" t="str">
            <v>1.3.2.01.03.10.004</v>
          </cell>
          <cell r="I526" t="str">
            <v>Heavy Duty Electric Drill Capacity</v>
          </cell>
        </row>
        <row r="527">
          <cell r="H527" t="str">
            <v>1.3.2.01.03.10.005</v>
          </cell>
          <cell r="I527" t="str">
            <v>A/C Towing Car</v>
          </cell>
        </row>
        <row r="528">
          <cell r="H528" t="str">
            <v>1.3.2.01.03.10.006</v>
          </cell>
          <cell r="I528" t="str">
            <v>Runway Sweeper</v>
          </cell>
        </row>
        <row r="529">
          <cell r="H529" t="str">
            <v>1.3.2.01.03.10.007</v>
          </cell>
          <cell r="I529" t="str">
            <v>Hanggar Sweeper</v>
          </cell>
        </row>
        <row r="530">
          <cell r="H530" t="str">
            <v>1.3.2.01.03.10.008</v>
          </cell>
          <cell r="I530" t="str">
            <v>Bomb Lift Truck</v>
          </cell>
        </row>
        <row r="531">
          <cell r="H531" t="str">
            <v>1.3.2.01.03.10.009</v>
          </cell>
          <cell r="I531" t="str">
            <v>Engine Washer Water Spray</v>
          </cell>
        </row>
        <row r="532">
          <cell r="H532" t="str">
            <v>1.3.2.01.03.10.010</v>
          </cell>
          <cell r="I532" t="str">
            <v>Hydraulic Test Stand</v>
          </cell>
        </row>
        <row r="533">
          <cell r="H533" t="str">
            <v>1.3.2.01.03.10.011</v>
          </cell>
          <cell r="I533" t="str">
            <v>Rectifier (Air Port Maintenance Equipment/alat Bantu Penerbangan)</v>
          </cell>
        </row>
        <row r="534">
          <cell r="H534" t="str">
            <v>1.3.2.01.03.10.012</v>
          </cell>
          <cell r="I534" t="str">
            <v>Flood Light</v>
          </cell>
        </row>
        <row r="535">
          <cell r="H535" t="str">
            <v>1.3.2.01.03.10.013</v>
          </cell>
          <cell r="I535" t="str">
            <v>Early Warning.&gt;300Nm</v>
          </cell>
        </row>
        <row r="536">
          <cell r="H536" t="str">
            <v>1.3.2.01.03.10.014</v>
          </cell>
          <cell r="I536" t="str">
            <v>Surveilance/Iff 250-300 Nm</v>
          </cell>
        </row>
        <row r="537">
          <cell r="H537" t="str">
            <v>1.3.2.01.03.10.015</v>
          </cell>
          <cell r="I537" t="str">
            <v>Ground Control INT</v>
          </cell>
        </row>
        <row r="538">
          <cell r="H538" t="str">
            <v>1.3.2.01.03.10.016</v>
          </cell>
          <cell r="I538" t="str">
            <v>Jack</v>
          </cell>
        </row>
        <row r="539">
          <cell r="H539" t="str">
            <v>1.3.2.01.03.10.017</v>
          </cell>
          <cell r="I539" t="str">
            <v>Cradle</v>
          </cell>
        </row>
        <row r="540">
          <cell r="H540" t="str">
            <v>1.3.2.01.03.10.018</v>
          </cell>
          <cell r="I540" t="str">
            <v>Dolly</v>
          </cell>
        </row>
        <row r="541">
          <cell r="H541" t="str">
            <v>1.3.2.01.03.10.019</v>
          </cell>
          <cell r="I541" t="str">
            <v>Stand</v>
          </cell>
        </row>
        <row r="542">
          <cell r="H542" t="str">
            <v>1.3.2.01.03.10.020</v>
          </cell>
          <cell r="I542" t="str">
            <v>Towing Bar Univeral</v>
          </cell>
        </row>
        <row r="543">
          <cell r="H543" t="str">
            <v>1.3.2.01.03.10.021</v>
          </cell>
          <cell r="I543" t="str">
            <v>Nitrogen Servicing</v>
          </cell>
        </row>
        <row r="544">
          <cell r="H544" t="str">
            <v>1.3.2.01.03.10.022</v>
          </cell>
          <cell r="I544" t="str">
            <v>Botol Angine</v>
          </cell>
        </row>
        <row r="545">
          <cell r="H545" t="str">
            <v>1.3.2.01.03.10.023</v>
          </cell>
          <cell r="I545" t="str">
            <v>Leak Bak</v>
          </cell>
        </row>
        <row r="546">
          <cell r="H546" t="str">
            <v>1.3.2.01.03.10.024</v>
          </cell>
          <cell r="I546" t="str">
            <v>Wheel Chock (Air Port Maintenance Equipment/alat Bantu Penerbangan</v>
          </cell>
        </row>
        <row r="547">
          <cell r="H547" t="str">
            <v>1.3.2.01.03.10.025</v>
          </cell>
          <cell r="I547" t="str">
            <v>Engine Screen</v>
          </cell>
        </row>
        <row r="548">
          <cell r="H548" t="str">
            <v>......</v>
          </cell>
        </row>
        <row r="549">
          <cell r="H549" t="str">
            <v>1.3.2.01.03.11.</v>
          </cell>
          <cell r="I549" t="str">
            <v xml:space="preserve">MESIN TATOO </v>
          </cell>
        </row>
        <row r="550">
          <cell r="H550" t="str">
            <v>1.3.2.01.03.11.001</v>
          </cell>
          <cell r="I550" t="str">
            <v>Mesin Tatoo Hewan</v>
          </cell>
        </row>
        <row r="551">
          <cell r="H551" t="str">
            <v>......</v>
          </cell>
        </row>
        <row r="552">
          <cell r="H552" t="str">
            <v>1.3.2.01.03.12.</v>
          </cell>
          <cell r="I552" t="str">
            <v xml:space="preserve">PERLENGKAPAN KEBAKARAN HUTAN </v>
          </cell>
        </row>
        <row r="553">
          <cell r="H553" t="str">
            <v>1.3.2.01.03.12.001</v>
          </cell>
          <cell r="I553" t="str">
            <v>Backpack Pump (Pompa Punggung Besar)</v>
          </cell>
        </row>
        <row r="554">
          <cell r="H554" t="str">
            <v>1.3.2.01.03.12.002</v>
          </cell>
          <cell r="I554" t="str">
            <v>Floating Fire Pump (Pompa Punggung Kecil)</v>
          </cell>
        </row>
        <row r="555">
          <cell r="H555" t="str">
            <v>1.3.2.01.03.12.003</v>
          </cell>
          <cell r="I555" t="str">
            <v>Pompa Portable</v>
          </cell>
        </row>
        <row r="556">
          <cell r="H556" t="str">
            <v>1.3.2.01.03.12.004</v>
          </cell>
          <cell r="I556" t="str">
            <v>Jet Shooter</v>
          </cell>
        </row>
        <row r="557">
          <cell r="H557" t="str">
            <v>1.3.2.01.03.12.005</v>
          </cell>
          <cell r="I557" t="str">
            <v>Golok Pemadam</v>
          </cell>
        </row>
        <row r="558">
          <cell r="H558" t="str">
            <v>1.3.2.01.03.12.006</v>
          </cell>
          <cell r="I558" t="str">
            <v>Blade Shovel (Sekop Pemadam)</v>
          </cell>
        </row>
        <row r="559">
          <cell r="H559" t="str">
            <v>1.3.2.01.03.12.007</v>
          </cell>
          <cell r="I559" t="str">
            <v>Sumbut</v>
          </cell>
        </row>
        <row r="560">
          <cell r="H560" t="str">
            <v>1.3.2.01.03.12.008</v>
          </cell>
          <cell r="I560" t="str">
            <v>Veld Bed</v>
          </cell>
        </row>
        <row r="561">
          <cell r="H561" t="str">
            <v>1.3.2.01.03.12.009</v>
          </cell>
          <cell r="I561" t="str">
            <v>Ransel Pemadam</v>
          </cell>
        </row>
        <row r="562">
          <cell r="H562" t="str">
            <v>1.3.2.01.03.12.010</v>
          </cell>
          <cell r="I562" t="str">
            <v>Full Body Harness</v>
          </cell>
        </row>
        <row r="563">
          <cell r="H563" t="str">
            <v>1.3.2.01.03.12.011</v>
          </cell>
          <cell r="I563" t="str">
            <v>Sit Harness</v>
          </cell>
        </row>
        <row r="564">
          <cell r="H564" t="str">
            <v>1.3.2.01.03.12.012</v>
          </cell>
          <cell r="I564" t="str">
            <v>Figure</v>
          </cell>
        </row>
        <row r="565">
          <cell r="H565" t="str">
            <v>1.3.2.01.03.12.013</v>
          </cell>
          <cell r="I565" t="str">
            <v>Ascender</v>
          </cell>
        </row>
        <row r="566">
          <cell r="H566" t="str">
            <v>1.3.2.01.03.12.014</v>
          </cell>
          <cell r="I566" t="str">
            <v>Scroll Lock</v>
          </cell>
        </row>
        <row r="567">
          <cell r="H567" t="str">
            <v>1.3.2.01.03.12.015</v>
          </cell>
          <cell r="I567" t="str">
            <v>Perlengkapan Rescue</v>
          </cell>
        </row>
        <row r="568">
          <cell r="H568" t="str">
            <v>1.3.2.01.03.12.016</v>
          </cell>
          <cell r="I568" t="str">
            <v>Automatic Snap Hook</v>
          </cell>
        </row>
        <row r="569">
          <cell r="H569" t="str">
            <v>1.3.2.01.03.12.017</v>
          </cell>
          <cell r="I569" t="str">
            <v>Tangga Tali</v>
          </cell>
        </row>
        <row r="570">
          <cell r="H570" t="str">
            <v>1.3.2.01.03.12.018</v>
          </cell>
          <cell r="I570" t="str">
            <v>Nozel Tabir Alumunium</v>
          </cell>
        </row>
        <row r="571">
          <cell r="H571" t="str">
            <v>1.3.2.01.03.12.019</v>
          </cell>
          <cell r="I571" t="str">
            <v>Nozel Kuningan Pernekel</v>
          </cell>
        </row>
        <row r="572">
          <cell r="H572" t="str">
            <v>1.3.2.01.03.12.020</v>
          </cell>
          <cell r="I572" t="str">
            <v>Selang Air</v>
          </cell>
        </row>
        <row r="573">
          <cell r="H573" t="str">
            <v>1.3.2.01.03.12.021</v>
          </cell>
          <cell r="I573" t="str">
            <v>Breathing Aparatus (Tabung 10 kg)</v>
          </cell>
        </row>
        <row r="574">
          <cell r="H574" t="str">
            <v>1.3.2.01.03.12.022</v>
          </cell>
          <cell r="I574" t="str">
            <v>Gepyok Pemadam</v>
          </cell>
        </row>
        <row r="575">
          <cell r="H575" t="str">
            <v>1.3.2.01.03.12.023</v>
          </cell>
          <cell r="I575" t="str">
            <v>Fire Rake (Garu Tajam)</v>
          </cell>
        </row>
        <row r="576">
          <cell r="H576" t="str">
            <v>1.3.2.01.03.12.024</v>
          </cell>
          <cell r="I576" t="str">
            <v>Pulaski Axe (Kapak Dua Fungsi)</v>
          </cell>
        </row>
        <row r="577">
          <cell r="H577" t="str">
            <v>1.3.2.01.03.12.025</v>
          </cell>
          <cell r="I577" t="str">
            <v>Fire Tool (Garu Pacul/ Cangkul)</v>
          </cell>
        </row>
        <row r="578">
          <cell r="H578" t="str">
            <v>1.3.2.01.03.12.026</v>
          </cell>
          <cell r="I578" t="str">
            <v>Sabit Semak</v>
          </cell>
        </row>
        <row r="579">
          <cell r="H579" t="str">
            <v>1.3.2.01.03.12.027</v>
          </cell>
          <cell r="I579" t="str">
            <v>Flapper (Pemukul Api)</v>
          </cell>
        </row>
        <row r="580">
          <cell r="H580" t="str">
            <v>1.3.2.01.03.12.028</v>
          </cell>
          <cell r="I580" t="str">
            <v>Drip Torch (Obor Sulut Tetes)</v>
          </cell>
        </row>
        <row r="581">
          <cell r="H581" t="str">
            <v>1.3.2.01.03.12.029</v>
          </cell>
          <cell r="I581" t="str">
            <v>Files (Kikir Baja)</v>
          </cell>
        </row>
        <row r="582">
          <cell r="H582" t="str">
            <v>1.3.2.01.03.12.030</v>
          </cell>
          <cell r="I582" t="str">
            <v>Kaca Mata (Lensa Tahan Panas)</v>
          </cell>
        </row>
        <row r="583">
          <cell r="H583" t="str">
            <v>1.3.2.01.03.12.031</v>
          </cell>
          <cell r="I583" t="str">
            <v>Kopel Rem</v>
          </cell>
        </row>
        <row r="584">
          <cell r="H584" t="str">
            <v>1.3.2.01.03.12.032</v>
          </cell>
          <cell r="I584" t="str">
            <v>Felpes</v>
          </cell>
        </row>
        <row r="585">
          <cell r="H585" t="str">
            <v>1.3.2.01.03.12.033</v>
          </cell>
          <cell r="I585" t="str">
            <v>Kantong Air</v>
          </cell>
        </row>
        <row r="586">
          <cell r="H586" t="str">
            <v>1.3.2.01.03.12.034</v>
          </cell>
          <cell r="I586" t="str">
            <v>Batang Pompa</v>
          </cell>
        </row>
        <row r="587">
          <cell r="H587" t="str">
            <v>......</v>
          </cell>
        </row>
        <row r="588">
          <cell r="H588" t="str">
            <v>1.3.2.01.03.13.</v>
          </cell>
          <cell r="I588" t="str">
            <v xml:space="preserve">PERALATAN SELAM </v>
          </cell>
        </row>
        <row r="589">
          <cell r="H589" t="str">
            <v>1.3.2.01.03.13.001</v>
          </cell>
          <cell r="I589" t="str">
            <v>Tanks (Tabung Selam)</v>
          </cell>
        </row>
        <row r="590">
          <cell r="H590" t="str">
            <v>1.3.2.01.03.13.002</v>
          </cell>
          <cell r="I590" t="str">
            <v>Sepatu Karang</v>
          </cell>
        </row>
        <row r="591">
          <cell r="H591" t="str">
            <v>1.3.2.01.03.13.003</v>
          </cell>
          <cell r="I591" t="str">
            <v>Knives (Pisau Selam)</v>
          </cell>
        </row>
        <row r="592">
          <cell r="H592" t="str">
            <v>1.3.2.01.03.13.004</v>
          </cell>
          <cell r="I592" t="str">
            <v>Dive Lights (Senter Selam)</v>
          </cell>
        </row>
        <row r="593">
          <cell r="H593" t="str">
            <v>1.3.2.01.03.13.005</v>
          </cell>
          <cell r="I593" t="str">
            <v>Regulator Instruments</v>
          </cell>
        </row>
        <row r="594">
          <cell r="H594" t="str">
            <v>1.3.2.01.03.13.006</v>
          </cell>
          <cell r="I594" t="str">
            <v>Bouyancy Compensator Device (BCD)</v>
          </cell>
        </row>
        <row r="595">
          <cell r="H595" t="str">
            <v>1.3.2.01.03.13.007</v>
          </cell>
          <cell r="I595" t="str">
            <v>Belt (Sabuk Pemberat)</v>
          </cell>
        </row>
        <row r="596">
          <cell r="H596" t="str">
            <v>1.3.2.01.03.13.008</v>
          </cell>
          <cell r="I596" t="str">
            <v>Weight (Pemberat)</v>
          </cell>
        </row>
        <row r="597">
          <cell r="H597" t="str">
            <v>1.3.2.01.03.13.009</v>
          </cell>
          <cell r="I597" t="str">
            <v>Diving Gloves (Sarung Tangan Selam)</v>
          </cell>
        </row>
        <row r="598">
          <cell r="H598" t="str">
            <v>1.3.2.01.03.13.010</v>
          </cell>
          <cell r="I598" t="str">
            <v>Kompresor Selam</v>
          </cell>
        </row>
        <row r="599">
          <cell r="H599" t="str">
            <v>1.3.2.01.03.13.011</v>
          </cell>
          <cell r="I599" t="str">
            <v>Pelampung Life Jacket</v>
          </cell>
        </row>
        <row r="600">
          <cell r="H600" t="str">
            <v>1.3.2.01.03.13.012</v>
          </cell>
          <cell r="I600" t="str">
            <v>Tas Selam</v>
          </cell>
        </row>
        <row r="601">
          <cell r="H601" t="str">
            <v>1.3.2.01.03.13.013</v>
          </cell>
          <cell r="I601" t="str">
            <v>Baju Selam</v>
          </cell>
        </row>
        <row r="602">
          <cell r="H602" t="str">
            <v>......</v>
          </cell>
        </row>
        <row r="603">
          <cell r="H603" t="str">
            <v>1.3.2.01.03.14.</v>
          </cell>
          <cell r="I603" t="str">
            <v xml:space="preserve">PERALATAN SAR MOUNTENERING </v>
          </cell>
        </row>
        <row r="604">
          <cell r="H604" t="str">
            <v>1.3.2.01.03.14.001</v>
          </cell>
          <cell r="I604" t="str">
            <v>Tali Kamantel Static</v>
          </cell>
        </row>
        <row r="605">
          <cell r="H605" t="str">
            <v>1.3.2.01.03.14.002</v>
          </cell>
          <cell r="I605" t="str">
            <v>Tali Kamantel Dinamic</v>
          </cell>
        </row>
        <row r="606">
          <cell r="H606" t="str">
            <v>1.3.2.01.03.14.003</v>
          </cell>
          <cell r="I606" t="str">
            <v>Raincoat (Ponco)</v>
          </cell>
        </row>
        <row r="607">
          <cell r="H607" t="str">
            <v>1.3.2.01.03.14.004</v>
          </cell>
          <cell r="I607" t="str">
            <v>Seat Harness</v>
          </cell>
        </row>
        <row r="608">
          <cell r="H608" t="str">
            <v>1.3.2.01.03.14.005</v>
          </cell>
          <cell r="I608" t="str">
            <v>Prusik</v>
          </cell>
        </row>
        <row r="609">
          <cell r="H609" t="str">
            <v>1.3.2.01.03.14.006</v>
          </cell>
          <cell r="I609" t="str">
            <v>Jummar</v>
          </cell>
        </row>
        <row r="610">
          <cell r="H610" t="str">
            <v>1.3.2.01.03.14.007</v>
          </cell>
          <cell r="I610" t="str">
            <v>Pulley</v>
          </cell>
        </row>
        <row r="611">
          <cell r="H611" t="str">
            <v>1.3.2.01.03.14.008</v>
          </cell>
          <cell r="I611" t="str">
            <v>Descender Figure og Eight</v>
          </cell>
        </row>
        <row r="612">
          <cell r="H612" t="str">
            <v>1.3.2.01.03.14.009</v>
          </cell>
          <cell r="I612" t="str">
            <v>Carabiner Non Screw</v>
          </cell>
        </row>
        <row r="613">
          <cell r="H613" t="str">
            <v>1.3.2.01.03.14.010</v>
          </cell>
          <cell r="I613" t="str">
            <v>Webbing</v>
          </cell>
        </row>
        <row r="614">
          <cell r="H614" t="str">
            <v>1.3.2.01.03.14.011</v>
          </cell>
          <cell r="I614" t="str">
            <v>Tandu Lipat</v>
          </cell>
        </row>
        <row r="615">
          <cell r="H615" t="str">
            <v>......</v>
          </cell>
        </row>
        <row r="616">
          <cell r="H616" t="str">
            <v>1.3.2.01.03.15.</v>
          </cell>
          <cell r="I616" t="str">
            <v xml:space="preserve">PERALATAN INTELEJEN </v>
          </cell>
        </row>
        <row r="617">
          <cell r="H617" t="str">
            <v>1.3.2.01.03.15.001</v>
          </cell>
          <cell r="I617" t="str">
            <v>Voice Recorder Watch (DAS W 007)</v>
          </cell>
        </row>
        <row r="618">
          <cell r="H618" t="str">
            <v>1.3.2.01.03.15.002</v>
          </cell>
          <cell r="I618" t="str">
            <v>Spy Hidden Camera</v>
          </cell>
        </row>
        <row r="619">
          <cell r="H619" t="str">
            <v>1.3.2.01.03.15.003</v>
          </cell>
          <cell r="I619" t="str">
            <v>Spy Camera Type Springkle</v>
          </cell>
        </row>
        <row r="620">
          <cell r="H620" t="str">
            <v>1.3.2.01.03.15.004</v>
          </cell>
          <cell r="I620" t="str">
            <v>Detector Camera Scanner</v>
          </cell>
        </row>
        <row r="621">
          <cell r="H621" t="str">
            <v>......</v>
          </cell>
        </row>
        <row r="622">
          <cell r="H622" t="str">
            <v>1.3.2.01.03.16.</v>
          </cell>
          <cell r="I622" t="str">
            <v xml:space="preserve">ALAT BANTU LAINNYA </v>
          </cell>
        </row>
        <row r="623">
          <cell r="H623" t="str">
            <v>......</v>
          </cell>
        </row>
        <row r="624">
          <cell r="H624" t="str">
            <v>1.3.2.02...</v>
          </cell>
          <cell r="I624" t="str">
            <v>ALAT ANGKUTAN</v>
          </cell>
        </row>
        <row r="625">
          <cell r="H625" t="str">
            <v>1.3.2.02.01..</v>
          </cell>
          <cell r="I625" t="str">
            <v>ALAT ANGKUTAN DARAT BERMOTOR</v>
          </cell>
        </row>
        <row r="626">
          <cell r="H626" t="str">
            <v>1.3.2.02.01.01.</v>
          </cell>
          <cell r="I626" t="str">
            <v xml:space="preserve">KENDARAAN DINAS BERMOTOR PERORANGAN </v>
          </cell>
        </row>
        <row r="627">
          <cell r="H627" t="str">
            <v>1.3.2.02.01.01.001</v>
          </cell>
          <cell r="I627" t="str">
            <v>Sedan</v>
          </cell>
        </row>
        <row r="628">
          <cell r="H628" t="str">
            <v>1.3.2.02.01.01.002</v>
          </cell>
          <cell r="I628" t="str">
            <v>Jeep</v>
          </cell>
        </row>
        <row r="629">
          <cell r="H629" t="str">
            <v>1.3.2.02.01.01.003</v>
          </cell>
          <cell r="I629" t="str">
            <v>Station Wagon</v>
          </cell>
        </row>
        <row r="630">
          <cell r="H630" t="str">
            <v>1.3.2.02.01.01.004</v>
          </cell>
          <cell r="I630" t="str">
            <v>Multi Purpose Vehicle (MPV)</v>
          </cell>
        </row>
        <row r="631">
          <cell r="H631" t="str">
            <v>1.3.2.02.01.01.005</v>
          </cell>
          <cell r="I631" t="str">
            <v>Sport Utility Vehicle (SUV)</v>
          </cell>
        </row>
        <row r="632">
          <cell r="H632" t="str">
            <v>1.3.2.02.01.01.006</v>
          </cell>
          <cell r="I632" t="str">
            <v>Mini Bus ( penumpang 4 - 8 orang)</v>
          </cell>
        </row>
        <row r="633">
          <cell r="H633" t="str">
            <v>......</v>
          </cell>
        </row>
        <row r="634">
          <cell r="H634" t="str">
            <v>1.3.2.02.01.02.</v>
          </cell>
          <cell r="I634" t="str">
            <v xml:space="preserve">KENDARAAN BERMOTOR PENUMPANG </v>
          </cell>
        </row>
        <row r="635">
          <cell r="H635" t="str">
            <v>1.3.2.02.01.02.001</v>
          </cell>
          <cell r="I635" t="str">
            <v>Bus ( Penumpang 30 Orang Keatas )</v>
          </cell>
        </row>
        <row r="636">
          <cell r="H636" t="str">
            <v>1.3.2.02.01.02.002</v>
          </cell>
          <cell r="I636" t="str">
            <v>Micro Bus ( Penumpang 15 S/D 29 Orang )</v>
          </cell>
        </row>
        <row r="637">
          <cell r="H637" t="str">
            <v>1.3.2.02.01.02.003</v>
          </cell>
          <cell r="I637" t="str">
            <v>Mini Bus ( Penumpang 14 Orang Kebawah )</v>
          </cell>
        </row>
        <row r="638">
          <cell r="H638" t="str">
            <v>1.3.2.02.01.02.004</v>
          </cell>
          <cell r="I638" t="str">
            <v>Kendaraan Lapis Baja</v>
          </cell>
        </row>
        <row r="639">
          <cell r="H639" t="str">
            <v>......</v>
          </cell>
        </row>
        <row r="640">
          <cell r="H640" t="str">
            <v>1.3.2.02.01.03.</v>
          </cell>
          <cell r="I640" t="str">
            <v xml:space="preserve">KENDARAAN BERMOTOR ANGKUTAN BARANG </v>
          </cell>
        </row>
        <row r="641">
          <cell r="H641" t="str">
            <v>1.3.2.02.01.03.001</v>
          </cell>
          <cell r="I641" t="str">
            <v>Truck + Attachment</v>
          </cell>
        </row>
        <row r="642">
          <cell r="H642" t="str">
            <v>1.3.2.02.01.03.002</v>
          </cell>
          <cell r="I642" t="str">
            <v>Pick Up</v>
          </cell>
        </row>
        <row r="643">
          <cell r="H643" t="str">
            <v>1.3.2.02.01.03.003</v>
          </cell>
          <cell r="I643" t="str">
            <v>Yeengler/Trailer</v>
          </cell>
        </row>
        <row r="644">
          <cell r="H644" t="str">
            <v>1.3.2.02.01.03.004</v>
          </cell>
          <cell r="I644" t="str">
            <v>Semi Trailer</v>
          </cell>
        </row>
        <row r="645">
          <cell r="H645" t="str">
            <v>1.3.2.02.01.03.005</v>
          </cell>
          <cell r="I645" t="str">
            <v>Truck Ponton dengan Trailler</v>
          </cell>
        </row>
        <row r="646">
          <cell r="H646" t="str">
            <v>1.3.2.02.01.03.006</v>
          </cell>
          <cell r="I646" t="str">
            <v>Dalhura</v>
          </cell>
        </row>
        <row r="647">
          <cell r="H647" t="str">
            <v>1.3.2.02.01.03.007</v>
          </cell>
          <cell r="I647" t="str">
            <v>Trailer Ampibi</v>
          </cell>
        </row>
        <row r="648">
          <cell r="H648" t="str">
            <v>1.3.2.02.01.04.</v>
          </cell>
          <cell r="I648" t="str">
            <v xml:space="preserve">KENDARAAN BERMOTOR BERODA DUA </v>
          </cell>
        </row>
        <row r="649">
          <cell r="H649" t="str">
            <v>1.3.2.02.01.04.001</v>
          </cell>
          <cell r="I649" t="str">
            <v>Sepeda Motor</v>
          </cell>
        </row>
        <row r="650">
          <cell r="H650" t="str">
            <v>1.3.2.02.01.04.002</v>
          </cell>
          <cell r="I650" t="str">
            <v>Scooter</v>
          </cell>
        </row>
        <row r="651">
          <cell r="H651" t="str">
            <v>1.3.2.02.01.04.003</v>
          </cell>
          <cell r="I651" t="str">
            <v>Sepeda Motor Perpustakaan Keliling</v>
          </cell>
        </row>
        <row r="652">
          <cell r="H652" t="str">
            <v>1.3.2.02.01.04.004</v>
          </cell>
          <cell r="I652" t="str">
            <v>Sepeda Motor Patroli</v>
          </cell>
        </row>
        <row r="653">
          <cell r="H653" t="str">
            <v>1.3.2.02.01.04.005</v>
          </cell>
          <cell r="I653" t="str">
            <v>Sepeda Motor Pengawalan</v>
          </cell>
        </row>
        <row r="654">
          <cell r="H654" t="str">
            <v>1.3.2.02.01.04.006</v>
          </cell>
          <cell r="I654" t="str">
            <v>Motor Rescue</v>
          </cell>
        </row>
        <row r="655">
          <cell r="H655" t="str">
            <v>1.3.2.02.01.05.</v>
          </cell>
          <cell r="I655" t="str">
            <v>KENDARAAN BERMOTOR BERODA TIGA</v>
          </cell>
        </row>
        <row r="656">
          <cell r="H656" t="str">
            <v>1.3.2.02.01.05.001</v>
          </cell>
          <cell r="I656" t="str">
            <v>Bemo</v>
          </cell>
        </row>
        <row r="657">
          <cell r="H657" t="str">
            <v>1.3.2.02.01.05.002</v>
          </cell>
          <cell r="I657" t="str">
            <v>Helicak/Bajaj</v>
          </cell>
        </row>
        <row r="658">
          <cell r="H658" t="str">
            <v>1.3.2.02.01.05.003</v>
          </cell>
          <cell r="I658" t="str">
            <v xml:space="preserve">Trike </v>
          </cell>
        </row>
        <row r="659">
          <cell r="H659" t="str">
            <v>1.3.2.02.01.05.004</v>
          </cell>
          <cell r="I659" t="str">
            <v>Motor roda 3</v>
          </cell>
        </row>
        <row r="660">
          <cell r="H660" t="str">
            <v>......</v>
          </cell>
        </row>
        <row r="661">
          <cell r="H661" t="str">
            <v>1.3.2.02.01.06.</v>
          </cell>
          <cell r="I661" t="str">
            <v xml:space="preserve">KENDARAAN BERMOTOR KHUSUS </v>
          </cell>
        </row>
        <row r="662">
          <cell r="H662" t="str">
            <v>1.3.2.02.01.06.001</v>
          </cell>
          <cell r="I662" t="str">
            <v>Mobil Ambulance</v>
          </cell>
        </row>
        <row r="663">
          <cell r="H663" t="str">
            <v>1.3.2.02.01.06.002</v>
          </cell>
          <cell r="I663" t="str">
            <v>Mobil Jenazah</v>
          </cell>
        </row>
        <row r="664">
          <cell r="H664" t="str">
            <v>1.3.2.02.01.06.003</v>
          </cell>
          <cell r="I664" t="str">
            <v>Mobil Unit Penerangan Darat</v>
          </cell>
        </row>
        <row r="665">
          <cell r="H665" t="str">
            <v>1.3.2.02.01.06.004</v>
          </cell>
          <cell r="I665" t="str">
            <v>Mobil Pemadam Kebakaran</v>
          </cell>
        </row>
        <row r="666">
          <cell r="H666" t="str">
            <v>1.3.2.02.01.06.005</v>
          </cell>
          <cell r="I666" t="str">
            <v>Mobil Tinja</v>
          </cell>
        </row>
        <row r="667">
          <cell r="H667" t="str">
            <v>1.3.2.02.01.06.006</v>
          </cell>
          <cell r="I667" t="str">
            <v>Mobil Tangki Air</v>
          </cell>
        </row>
        <row r="668">
          <cell r="H668" t="str">
            <v>1.3.2.02.01.06.007</v>
          </cell>
          <cell r="I668" t="str">
            <v>Mobil Unit Monitoring Frekwensi</v>
          </cell>
        </row>
        <row r="669">
          <cell r="H669" t="str">
            <v>1.3.2.02.01.06.008</v>
          </cell>
          <cell r="I669" t="str">
            <v>Mobil Unit Perpustakaan Keliling</v>
          </cell>
        </row>
        <row r="670">
          <cell r="H670" t="str">
            <v>1.3.2.02.01.06.009</v>
          </cell>
          <cell r="I670" t="str">
            <v>Mobil Unit Visual Mini (MUVIANI)</v>
          </cell>
        </row>
        <row r="671">
          <cell r="H671" t="str">
            <v>1.3.2.02.01.06.010</v>
          </cell>
          <cell r="I671" t="str">
            <v>Mobil Unit Satelite Link Van</v>
          </cell>
        </row>
        <row r="672">
          <cell r="H672" t="str">
            <v>1.3.2.02.01.06.011</v>
          </cell>
          <cell r="I672" t="str">
            <v>Mobil Unit Panggung</v>
          </cell>
        </row>
        <row r="673">
          <cell r="H673" t="str">
            <v>1.3.2.02.01.06.012</v>
          </cell>
          <cell r="I673" t="str">
            <v>Mobil Unit Pameran</v>
          </cell>
        </row>
        <row r="674">
          <cell r="H674" t="str">
            <v>1.3.2.02.01.06.013</v>
          </cell>
          <cell r="I674" t="str">
            <v>Out Side Broad Cast Van Radio</v>
          </cell>
        </row>
        <row r="675">
          <cell r="H675" t="str">
            <v>1.3.2.02.01.06.014</v>
          </cell>
          <cell r="I675" t="str">
            <v>Out Side Broad Cast Van Televisi</v>
          </cell>
        </row>
        <row r="676">
          <cell r="H676" t="str">
            <v>1.3.2.02.01.06.015</v>
          </cell>
          <cell r="I676" t="str">
            <v>Mobil Unit Produksi Film</v>
          </cell>
        </row>
        <row r="677">
          <cell r="H677" t="str">
            <v>1.3.2.02.01.06.016</v>
          </cell>
          <cell r="I677" t="str">
            <v>Mobil Unit Produksi Televisi</v>
          </cell>
        </row>
        <row r="678">
          <cell r="H678" t="str">
            <v>1.3.2.02.01.06.017</v>
          </cell>
          <cell r="I678" t="str">
            <v>Mobil Unit Produksi Cinerama</v>
          </cell>
        </row>
        <row r="679">
          <cell r="H679" t="str">
            <v>1.3.2.02.01.06.018</v>
          </cell>
          <cell r="I679" t="str">
            <v>Mobil Unit Kesehatan Masyarakat</v>
          </cell>
        </row>
        <row r="680">
          <cell r="H680" t="str">
            <v>1.3.2.02.01.06.019</v>
          </cell>
          <cell r="I680" t="str">
            <v>Mobil Unit Kesehatan Hewan</v>
          </cell>
        </row>
        <row r="681">
          <cell r="H681" t="str">
            <v>1.3.2.02.01.06.020</v>
          </cell>
          <cell r="I681" t="str">
            <v>Mobil Unit Tahanan</v>
          </cell>
        </row>
        <row r="682">
          <cell r="H682" t="str">
            <v>1.3.2.02.01.06.021</v>
          </cell>
          <cell r="I682" t="str">
            <v>Mobil Unit Pengangkut Uang</v>
          </cell>
        </row>
        <row r="683">
          <cell r="H683" t="str">
            <v>1.3.2.02.01.06.022</v>
          </cell>
          <cell r="I683" t="str">
            <v>Truck Sampah</v>
          </cell>
        </row>
        <row r="684">
          <cell r="H684" t="str">
            <v>1.3.2.02.01.06.023</v>
          </cell>
          <cell r="I684" t="str">
            <v>Mobil Tangki Bahan Bakar</v>
          </cell>
        </row>
        <row r="685">
          <cell r="H685" t="str">
            <v>1.3.2.02.01.06.024</v>
          </cell>
          <cell r="I685" t="str">
            <v>Mobil Unit Rontgen</v>
          </cell>
        </row>
        <row r="686">
          <cell r="H686" t="str">
            <v>1.3.2.02.01.06.025</v>
          </cell>
          <cell r="I686" t="str">
            <v>Mobil Unit Rehabilitasi Sosial Keliling</v>
          </cell>
        </row>
        <row r="687">
          <cell r="H687" t="str">
            <v>1.3.2.02.01.06.026</v>
          </cell>
          <cell r="I687" t="str">
            <v>Bomp Trailer</v>
          </cell>
        </row>
        <row r="688">
          <cell r="H688" t="str">
            <v>1.3.2.02.01.06.027</v>
          </cell>
          <cell r="I688" t="str">
            <v>Kendaraan Klinik</v>
          </cell>
        </row>
        <row r="689">
          <cell r="H689" t="str">
            <v>1.3.2.02.01.06.028</v>
          </cell>
          <cell r="I689" t="str">
            <v>Mobil Unit Pengangkut Limbah Radio Aktif</v>
          </cell>
        </row>
        <row r="690">
          <cell r="H690" t="str">
            <v>1.3.2.02.01.06.029</v>
          </cell>
          <cell r="I690" t="str">
            <v>Mobil Tranfusi Darah</v>
          </cell>
        </row>
        <row r="691">
          <cell r="H691" t="str">
            <v>1.3.2.02.01.06.030</v>
          </cell>
          <cell r="I691" t="str">
            <v>Kendaraan Tim Pemeliharaan</v>
          </cell>
        </row>
        <row r="692">
          <cell r="H692" t="str">
            <v>1.3.2.02.01.06.031</v>
          </cell>
          <cell r="I692" t="str">
            <v>Mobil Penarik (UNIMOG)</v>
          </cell>
        </row>
        <row r="693">
          <cell r="H693" t="str">
            <v>1.3.2.02.01.06.032</v>
          </cell>
          <cell r="I693" t="str">
            <v>Kendaraan Satmobek/Satmobeng/Satmomas</v>
          </cell>
        </row>
        <row r="694">
          <cell r="H694" t="str">
            <v>1.3.2.02.01.06.033</v>
          </cell>
          <cell r="I694" t="str">
            <v>Mobil Work Shop/Services</v>
          </cell>
        </row>
        <row r="695">
          <cell r="H695" t="str">
            <v>1.3.2.02.01.06.034</v>
          </cell>
          <cell r="I695" t="str">
            <v>Kendaraan Derek</v>
          </cell>
        </row>
        <row r="696">
          <cell r="H696" t="str">
            <v>1.3.2.02.01.06.035</v>
          </cell>
          <cell r="I696" t="str">
            <v>Mobil Unit Khusus Aljihandak</v>
          </cell>
        </row>
        <row r="697">
          <cell r="H697" t="str">
            <v>1.3.2.02.01.06.036</v>
          </cell>
          <cell r="I697" t="str">
            <v>Aircraft Air Conditioning</v>
          </cell>
        </row>
        <row r="698">
          <cell r="H698" t="str">
            <v>1.3.2.02.01.06.037</v>
          </cell>
          <cell r="I698" t="str">
            <v>Kendaraan Girafle Radar</v>
          </cell>
        </row>
        <row r="699">
          <cell r="H699" t="str">
            <v>1.3.2.02.01.06.038</v>
          </cell>
          <cell r="I699" t="str">
            <v>Mobil Pers Van</v>
          </cell>
        </row>
        <row r="700">
          <cell r="H700" t="str">
            <v>1.3.2.02.01.06.039</v>
          </cell>
          <cell r="I700" t="str">
            <v>Kendaraan Unit Bedah</v>
          </cell>
        </row>
        <row r="701">
          <cell r="H701" t="str">
            <v>1.3.2.02.01.06.040</v>
          </cell>
          <cell r="I701" t="str">
            <v>Mobile Floodlight</v>
          </cell>
        </row>
        <row r="702">
          <cell r="H702" t="str">
            <v>1.3.2.02.01.06.041</v>
          </cell>
          <cell r="I702" t="str">
            <v>Kendaraan Pengangkut Tank</v>
          </cell>
        </row>
        <row r="703">
          <cell r="H703" t="str">
            <v>1.3.2.02.01.06.042</v>
          </cell>
          <cell r="I703" t="str">
            <v>Crash Car</v>
          </cell>
        </row>
        <row r="704">
          <cell r="H704" t="str">
            <v>1.3.2.02.01.06.043</v>
          </cell>
          <cell r="I704" t="str">
            <v>Kendaraan Water Canon</v>
          </cell>
        </row>
        <row r="705">
          <cell r="H705" t="str">
            <v>1.3.2.02.01.06.044</v>
          </cell>
          <cell r="I705" t="str">
            <v>Foam Vehicle</v>
          </cell>
        </row>
        <row r="706">
          <cell r="H706" t="str">
            <v>1.3.2.02.01.06.045</v>
          </cell>
          <cell r="I706" t="str">
            <v>Kendaraan Toilet</v>
          </cell>
        </row>
        <row r="707">
          <cell r="H707" t="str">
            <v>1.3.2.02.01.06.046</v>
          </cell>
          <cell r="I707" t="str">
            <v>Rapid Invention Vehicle</v>
          </cell>
        </row>
        <row r="708">
          <cell r="H708" t="str">
            <v>1.3.2.02.01.06.047</v>
          </cell>
          <cell r="I708" t="str">
            <v>Kendaraan Gas Airmata</v>
          </cell>
        </row>
        <row r="709">
          <cell r="H709" t="str">
            <v>1.3.2.02.01.06.048</v>
          </cell>
          <cell r="I709" t="str">
            <v>Kendaraan Taktis</v>
          </cell>
        </row>
        <row r="710">
          <cell r="H710" t="str">
            <v>1.3.2.02.01.06.049</v>
          </cell>
          <cell r="I710" t="str">
            <v>Kendaraan VIP (Anti Peluru)</v>
          </cell>
        </row>
        <row r="711">
          <cell r="H711" t="str">
            <v>1.3.2.02.01.06.050</v>
          </cell>
          <cell r="I711" t="str">
            <v>Kendaraan Tangga Pesawat</v>
          </cell>
        </row>
        <row r="712">
          <cell r="H712" t="str">
            <v>1.3.2.02.01.06.051</v>
          </cell>
          <cell r="I712" t="str">
            <v>Kendaraan Meteo</v>
          </cell>
        </row>
        <row r="713">
          <cell r="H713" t="str">
            <v>1.3.2.02.01.06.052</v>
          </cell>
          <cell r="I713" t="str">
            <v>Kendaraan Sweeper</v>
          </cell>
        </row>
        <row r="714">
          <cell r="H714" t="str">
            <v>1.3.2.02.01.06.053</v>
          </cell>
          <cell r="I714" t="str">
            <v>Kendaraan Kamar Sandi</v>
          </cell>
        </row>
        <row r="715">
          <cell r="H715" t="str">
            <v>1.3.2.02.01.06.054</v>
          </cell>
          <cell r="I715" t="str">
            <v>Kendaraan Jamming Frekuensi</v>
          </cell>
        </row>
        <row r="716">
          <cell r="H716" t="str">
            <v>1.3.2.02.01.06.055</v>
          </cell>
          <cell r="I716" t="str">
            <v>Kendaraan Monitoring Sinyal</v>
          </cell>
        </row>
        <row r="717">
          <cell r="H717" t="str">
            <v>1.3.2.02.01.06.056</v>
          </cell>
          <cell r="I717" t="str">
            <v>Mobil Dapur Lapangan</v>
          </cell>
        </row>
        <row r="718">
          <cell r="H718" t="str">
            <v>1.3.2.02.01.06.057</v>
          </cell>
          <cell r="I718" t="str">
            <v>Mobil Penarik Barrier</v>
          </cell>
        </row>
        <row r="719">
          <cell r="H719" t="str">
            <v>1.3.2.02.01.06.058</v>
          </cell>
          <cell r="I719" t="str">
            <v>Mobil Operasional PJR</v>
          </cell>
        </row>
        <row r="720">
          <cell r="H720" t="str">
            <v>1.3.2.02.01.06.059</v>
          </cell>
          <cell r="I720" t="str">
            <v>Automatic Unguided Vehicle (AuGV)</v>
          </cell>
        </row>
        <row r="721">
          <cell r="H721" t="str">
            <v>1.3.2.02.01.06.060</v>
          </cell>
          <cell r="I721" t="str">
            <v>Rescue Car</v>
          </cell>
        </row>
        <row r="722">
          <cell r="H722" t="str">
            <v>1.3.2.02.01.06.061</v>
          </cell>
          <cell r="I722" t="str">
            <v>Rapid Deployment Land SAR</v>
          </cell>
        </row>
        <row r="723">
          <cell r="H723" t="str">
            <v>1.3.2.02.01.06.062</v>
          </cell>
          <cell r="I723" t="str">
            <v>Rescue Truck</v>
          </cell>
        </row>
        <row r="724">
          <cell r="H724" t="str">
            <v>1.3.2.02.01.06.063</v>
          </cell>
          <cell r="I724" t="str">
            <v>Monilog (Mobil Logistik/ Personil)</v>
          </cell>
        </row>
        <row r="725">
          <cell r="H725" t="str">
            <v>1.3.2.02.01.06.064</v>
          </cell>
          <cell r="I725" t="str">
            <v>Mobil Latih</v>
          </cell>
        </row>
        <row r="726">
          <cell r="H726" t="str">
            <v>1.3.2.02.01.06.065</v>
          </cell>
          <cell r="I726" t="str">
            <v>Ran Switch Wagon</v>
          </cell>
        </row>
        <row r="727">
          <cell r="H727" t="str">
            <v>1.3.2.02.01.06.066</v>
          </cell>
          <cell r="I727" t="str">
            <v>Ran Cacdri Wagon</v>
          </cell>
        </row>
        <row r="728">
          <cell r="H728" t="str">
            <v>1.3.2.02.01.06.067</v>
          </cell>
          <cell r="I728" t="str">
            <v>Ran Traktor</v>
          </cell>
        </row>
        <row r="729">
          <cell r="H729" t="str">
            <v>1.3.2.02.01.06.068</v>
          </cell>
          <cell r="I729" t="str">
            <v>Ran Tangki</v>
          </cell>
        </row>
        <row r="730">
          <cell r="H730" t="str">
            <v>1.3.2.02.01.06.069</v>
          </cell>
          <cell r="I730" t="str">
            <v>Ran Zat Asam</v>
          </cell>
        </row>
        <row r="731">
          <cell r="H731" t="str">
            <v>1.3.2.02.01.06.070</v>
          </cell>
          <cell r="I731" t="str">
            <v>Ran Penyapu Landasan</v>
          </cell>
        </row>
        <row r="732">
          <cell r="H732" t="str">
            <v>1.3.2.02.01.06.071</v>
          </cell>
          <cell r="I732" t="str">
            <v>Ran Pandu Pesawat</v>
          </cell>
        </row>
        <row r="733">
          <cell r="H733" t="str">
            <v>1.3.2.02.01.06.072</v>
          </cell>
          <cell r="I733" t="str">
            <v>Ran Penarik Pesawat</v>
          </cell>
        </row>
        <row r="734">
          <cell r="H734" t="str">
            <v>1.3.2.02.01.06.073</v>
          </cell>
          <cell r="I734" t="str">
            <v>Ran Penyapu Hanggar</v>
          </cell>
        </row>
        <row r="735">
          <cell r="H735" t="str">
            <v>1.3.2.02.01.06.074</v>
          </cell>
          <cell r="I735" t="str">
            <v>Ran Drug Chute</v>
          </cell>
        </row>
        <row r="736">
          <cell r="H736" t="str">
            <v>1.3.2.02.01.06.075</v>
          </cell>
          <cell r="I736" t="str">
            <v>Ran Pembangkit Tenaga</v>
          </cell>
        </row>
        <row r="737">
          <cell r="H737" t="str">
            <v>1.3.2.02.01.06.076</v>
          </cell>
          <cell r="I737" t="str">
            <v>Ran Crime Squid</v>
          </cell>
        </row>
        <row r="738">
          <cell r="H738" t="str">
            <v>1.3.2.02.01.06.077</v>
          </cell>
          <cell r="I738" t="str">
            <v>Ran Weapon Carrier</v>
          </cell>
        </row>
        <row r="739">
          <cell r="H739" t="str">
            <v>1.3.2.02.01.06.078</v>
          </cell>
          <cell r="I739" t="str">
            <v>Ran Laboratorium / Uji Coba</v>
          </cell>
        </row>
        <row r="740">
          <cell r="H740" t="str">
            <v>1.3.2.02.01.06.079</v>
          </cell>
          <cell r="I740" t="str">
            <v>Ran Kantin</v>
          </cell>
        </row>
        <row r="741">
          <cell r="H741" t="str">
            <v>1.3.2.02.01.06.080</v>
          </cell>
          <cell r="I741" t="str">
            <v>Ran Patroli</v>
          </cell>
        </row>
        <row r="742">
          <cell r="H742" t="str">
            <v>1.3.2.02.01.06.081</v>
          </cell>
          <cell r="I742" t="str">
            <v>Ran Jeep Kommab</v>
          </cell>
        </row>
        <row r="743">
          <cell r="H743" t="str">
            <v>1.3.2.02.01.06.082</v>
          </cell>
          <cell r="I743" t="str">
            <v>Ran Recovery</v>
          </cell>
        </row>
        <row r="744">
          <cell r="H744" t="str">
            <v>1.3.2.02.01.06.083</v>
          </cell>
          <cell r="I744" t="str">
            <v>Ran Pengisi BB Pesawat</v>
          </cell>
        </row>
        <row r="745">
          <cell r="H745" t="str">
            <v>1.3.2.02.01.06.084</v>
          </cell>
          <cell r="I745" t="str">
            <v>Ran Wrecker</v>
          </cell>
        </row>
        <row r="746">
          <cell r="H746" t="str">
            <v>1.3.2.02.01.06.085</v>
          </cell>
          <cell r="I746" t="str">
            <v>Ran Forklip</v>
          </cell>
        </row>
        <row r="747">
          <cell r="H747" t="str">
            <v>1.3.2.02.01.06.086</v>
          </cell>
          <cell r="I747" t="str">
            <v>Mobil Patroli</v>
          </cell>
        </row>
        <row r="748">
          <cell r="H748" t="str">
            <v>1.3.2.02.01.06.087</v>
          </cell>
          <cell r="I748" t="str">
            <v>Kendaraan APC</v>
          </cell>
        </row>
        <row r="749">
          <cell r="H749" t="str">
            <v>1.3.2.02.01.06.088</v>
          </cell>
          <cell r="I749" t="str">
            <v>Kendaraan Dare V</v>
          </cell>
        </row>
        <row r="750">
          <cell r="H750" t="str">
            <v>1.3.2.02.01.06.089</v>
          </cell>
          <cell r="I750" t="str">
            <v>Kendaraan/Mobil Pengawalan</v>
          </cell>
        </row>
        <row r="751">
          <cell r="H751" t="str">
            <v>1.3.2.02.01.06.090</v>
          </cell>
          <cell r="I751" t="str">
            <v>Mobil Irup</v>
          </cell>
        </row>
        <row r="752">
          <cell r="H752" t="str">
            <v>1.3.2.02.01.06.091</v>
          </cell>
          <cell r="I752" t="str">
            <v>Mobil Komlek Polri</v>
          </cell>
        </row>
        <row r="753">
          <cell r="H753" t="str">
            <v>1.3.2.02.01.06.092</v>
          </cell>
          <cell r="I753" t="str">
            <v>Mobil Unit TKP</v>
          </cell>
        </row>
        <row r="754">
          <cell r="H754" t="str">
            <v>1.3.2.02.01.06.093</v>
          </cell>
          <cell r="I754" t="str">
            <v>Mobil Unit Laka Lantas</v>
          </cell>
        </row>
        <row r="755">
          <cell r="H755" t="str">
            <v>1.3.2.02.01.06.094</v>
          </cell>
          <cell r="I755" t="str">
            <v>Mobil Unit Identifikasi</v>
          </cell>
        </row>
        <row r="756">
          <cell r="H756" t="str">
            <v>1.3.2.02.01.06.095</v>
          </cell>
          <cell r="I756" t="str">
            <v>Mobil Unit Labfor</v>
          </cell>
        </row>
        <row r="757">
          <cell r="H757" t="str">
            <v>1.3.2.02.01.06.096</v>
          </cell>
          <cell r="I757" t="str">
            <v>Mobil Unit Penerangan Polri</v>
          </cell>
        </row>
        <row r="758">
          <cell r="H758" t="str">
            <v>1.3.2.02.01.06.097</v>
          </cell>
          <cell r="I758" t="str">
            <v>Mobil Unit Derek</v>
          </cell>
        </row>
        <row r="759">
          <cell r="H759" t="str">
            <v>1.3.2.02.01.06.098</v>
          </cell>
          <cell r="I759" t="str">
            <v>Mobil Unit Satwa</v>
          </cell>
        </row>
        <row r="760">
          <cell r="H760" t="str">
            <v>1.3.2.02.01.06.099</v>
          </cell>
          <cell r="I760" t="str">
            <v>Rantis PHH</v>
          </cell>
        </row>
        <row r="761">
          <cell r="H761" t="str">
            <v>1.3.2.02.01.06.100</v>
          </cell>
          <cell r="I761" t="str">
            <v>Kendaraan Pos Polisi Mobile</v>
          </cell>
        </row>
        <row r="762">
          <cell r="H762" t="str">
            <v>1.3.2.02.01.06.101</v>
          </cell>
          <cell r="I762" t="str">
            <v>Mobil Unit Alsus Jihandak</v>
          </cell>
        </row>
        <row r="763">
          <cell r="H763" t="str">
            <v>1.3.2.02.01.06.102</v>
          </cell>
          <cell r="I763" t="str">
            <v>Mobil Golfcar</v>
          </cell>
        </row>
        <row r="764">
          <cell r="H764" t="str">
            <v>1.3.2.02.01.06.103</v>
          </cell>
          <cell r="I764" t="str">
            <v>Rantis Rescue Samapta</v>
          </cell>
        </row>
        <row r="765">
          <cell r="H765" t="str">
            <v>1.3.2.02.01.06.104</v>
          </cell>
          <cell r="I765" t="str">
            <v>Ransus Satwa Anjing Type Kecil</v>
          </cell>
        </row>
        <row r="766">
          <cell r="H766" t="str">
            <v>1.3.2.02.01.06.105</v>
          </cell>
          <cell r="I766" t="str">
            <v>Ransus Satwa Anjing Type Sedang</v>
          </cell>
        </row>
        <row r="767">
          <cell r="H767" t="str">
            <v>1.3.2.02.01.06.106</v>
          </cell>
          <cell r="I767" t="str">
            <v>Ransus Satwa Anjing Type Besar</v>
          </cell>
        </row>
        <row r="768">
          <cell r="H768" t="str">
            <v>1.3.2.02.01.06.107</v>
          </cell>
          <cell r="I768" t="str">
            <v>Ransus Satwa Kuda Type Sedang</v>
          </cell>
        </row>
        <row r="769">
          <cell r="H769" t="str">
            <v>1.3.2.02.01.06.108</v>
          </cell>
          <cell r="I769" t="str">
            <v>Ransus Satwa Kuda Type Besar</v>
          </cell>
        </row>
        <row r="770">
          <cell r="H770" t="str">
            <v>1.3.2.02.01.06.109</v>
          </cell>
          <cell r="I770" t="str">
            <v>Trailer Kuda</v>
          </cell>
        </row>
        <row r="771">
          <cell r="H771" t="str">
            <v>......</v>
          </cell>
        </row>
        <row r="772">
          <cell r="H772" t="str">
            <v>1.3.2.02.01.07.</v>
          </cell>
          <cell r="I772" t="str">
            <v xml:space="preserve">KENDARAAN TEMPUR </v>
          </cell>
        </row>
        <row r="773">
          <cell r="H773" t="str">
            <v>1.3.2.02.01.07.001</v>
          </cell>
          <cell r="I773" t="str">
            <v>Kendaraan Tempur Roda Ban</v>
          </cell>
        </row>
        <row r="774">
          <cell r="H774" t="str">
            <v>1.3.2.02.01.07.002</v>
          </cell>
          <cell r="I774" t="str">
            <v>Kendaraan Tempur Roda Rantai</v>
          </cell>
        </row>
        <row r="775">
          <cell r="H775" t="str">
            <v>1.3.2.02.01.07.003</v>
          </cell>
          <cell r="I775" t="str">
            <v>Saladin</v>
          </cell>
        </row>
        <row r="776">
          <cell r="H776" t="str">
            <v>1.3.2.02.01.07.004</v>
          </cell>
          <cell r="I776" t="str">
            <v>Saracen</v>
          </cell>
        </row>
        <row r="777">
          <cell r="H777" t="str">
            <v>1.3.2.02.01.07.005</v>
          </cell>
          <cell r="I777" t="str">
            <v>Ferret</v>
          </cell>
        </row>
        <row r="778">
          <cell r="H778" t="str">
            <v>1.3.2.02.01.07.006</v>
          </cell>
          <cell r="I778" t="str">
            <v>V-150</v>
          </cell>
        </row>
        <row r="779">
          <cell r="H779" t="str">
            <v>1.3.2.02.01.07.007</v>
          </cell>
          <cell r="I779" t="str">
            <v>BTR</v>
          </cell>
        </row>
        <row r="780">
          <cell r="H780" t="str">
            <v>1.3.2.02.01.07.008</v>
          </cell>
          <cell r="I780" t="str">
            <v>CO. Ranger</v>
          </cell>
        </row>
        <row r="781">
          <cell r="H781" t="str">
            <v>1.3.2.02.01.07.009</v>
          </cell>
          <cell r="I781" t="str">
            <v>CO. Scout</v>
          </cell>
        </row>
        <row r="782">
          <cell r="H782" t="str">
            <v>1.3.2.02.01.07.010</v>
          </cell>
          <cell r="I782" t="str">
            <v>BRDM</v>
          </cell>
        </row>
        <row r="783">
          <cell r="H783" t="str">
            <v>1.3.2.02.01.07.011</v>
          </cell>
          <cell r="I783" t="str">
            <v>A. Yani</v>
          </cell>
        </row>
        <row r="784">
          <cell r="H784" t="str">
            <v>1.3.2.02.01.07.012</v>
          </cell>
          <cell r="I784" t="str">
            <v>Panhard</v>
          </cell>
        </row>
        <row r="785">
          <cell r="H785" t="str">
            <v>1.3.2.02.01.07.013</v>
          </cell>
          <cell r="I785" t="str">
            <v>VAB-NG</v>
          </cell>
        </row>
        <row r="786">
          <cell r="H786" t="str">
            <v>1.3.2.02.01.07.014</v>
          </cell>
          <cell r="I786" t="str">
            <v>APR1 -V1</v>
          </cell>
        </row>
        <row r="787">
          <cell r="H787" t="str">
            <v>1.3.2.02.01.07.015</v>
          </cell>
          <cell r="I787" t="str">
            <v>APS1 -V1</v>
          </cell>
        </row>
        <row r="788">
          <cell r="H788" t="str">
            <v>1.3.2.02.01.07.016</v>
          </cell>
          <cell r="I788" t="str">
            <v>BVP</v>
          </cell>
        </row>
        <row r="789">
          <cell r="H789" t="str">
            <v>1.3.2.02.01.07.017</v>
          </cell>
          <cell r="I789" t="str">
            <v>VPV / Recovery</v>
          </cell>
        </row>
        <row r="790">
          <cell r="H790" t="str">
            <v>1.3.2.02.01.07.018</v>
          </cell>
          <cell r="I790" t="str">
            <v>Tank AMX 13 APC</v>
          </cell>
        </row>
        <row r="791">
          <cell r="H791" t="str">
            <v>1.3.2.02.01.07.019</v>
          </cell>
          <cell r="I791" t="str">
            <v>Scorpion</v>
          </cell>
        </row>
        <row r="792">
          <cell r="H792" t="str">
            <v>1.3.2.02.01.07.020</v>
          </cell>
          <cell r="I792" t="str">
            <v>Stormer (Kel Scorpion</v>
          </cell>
        </row>
        <row r="793">
          <cell r="H793" t="str">
            <v>1.3.2.02.01.07.021</v>
          </cell>
          <cell r="I793" t="str">
            <v>PT-76</v>
          </cell>
        </row>
        <row r="794">
          <cell r="H794" t="str">
            <v>1.3.2.02.01.07.022</v>
          </cell>
          <cell r="I794" t="str">
            <v>KAFA - 61</v>
          </cell>
        </row>
        <row r="795">
          <cell r="H795" t="str">
            <v>1.3.2.02.01.07.023</v>
          </cell>
          <cell r="I795" t="str">
            <v>BMP - 2</v>
          </cell>
        </row>
        <row r="796">
          <cell r="H796" t="str">
            <v>1.3.2.02.01.07.024</v>
          </cell>
          <cell r="I796" t="str">
            <v>Miclic/Giant Viper</v>
          </cell>
        </row>
        <row r="797">
          <cell r="H797" t="str">
            <v>......</v>
          </cell>
        </row>
        <row r="798">
          <cell r="H798" t="str">
            <v>1.3.2.02.01.08.</v>
          </cell>
          <cell r="I798" t="str">
            <v xml:space="preserve">ALAT ANGKUTAN KERETA REL </v>
          </cell>
        </row>
        <row r="799">
          <cell r="H799" t="str">
            <v>1.3.2.02.01.08.001</v>
          </cell>
          <cell r="I799" t="str">
            <v>Lokomotif Diesel Hidraulic</v>
          </cell>
        </row>
        <row r="800">
          <cell r="H800" t="str">
            <v>1.3.2.02.01.08.002</v>
          </cell>
          <cell r="I800" t="str">
            <v>Lokomotif Diesel Listrik</v>
          </cell>
        </row>
        <row r="801">
          <cell r="H801" t="str">
            <v>1.3.2.02.01.08.003</v>
          </cell>
          <cell r="I801" t="str">
            <v>Lokomotif Uap</v>
          </cell>
        </row>
        <row r="802">
          <cell r="H802" t="str">
            <v>1.3.2.02.01.08.004</v>
          </cell>
          <cell r="I802" t="str">
            <v>Kereta Rel Listrik</v>
          </cell>
        </row>
        <row r="803">
          <cell r="H803" t="str">
            <v>1.3.2.02.01.08.005</v>
          </cell>
          <cell r="I803" t="str">
            <v>Kereta Rel Diesel</v>
          </cell>
        </row>
        <row r="804">
          <cell r="H804" t="str">
            <v>1.3.2.02.01.08.006</v>
          </cell>
          <cell r="I804" t="str">
            <v>Trolly Car/Lori</v>
          </cell>
        </row>
        <row r="805">
          <cell r="H805" t="str">
            <v>......</v>
          </cell>
        </row>
        <row r="806">
          <cell r="H806" t="str">
            <v>1.3.2.02.01.09.</v>
          </cell>
          <cell r="I806" t="str">
            <v xml:space="preserve">ALAT ANGKUTAN DARAT BERMOTOR LAINNYA </v>
          </cell>
        </row>
        <row r="807">
          <cell r="H807" t="str">
            <v>......</v>
          </cell>
        </row>
        <row r="808">
          <cell r="H808" t="str">
            <v>1.3.2.02.02..</v>
          </cell>
          <cell r="I808" t="str">
            <v>ALAT ANGKUTAN DARAT TAK BERMOTOR</v>
          </cell>
        </row>
        <row r="809">
          <cell r="H809" t="str">
            <v>1.3.2.02.02.01.</v>
          </cell>
          <cell r="I809" t="str">
            <v xml:space="preserve">KENDARAAN TAK BERMOTOR ANGKUTAN BARANG </v>
          </cell>
        </row>
        <row r="810">
          <cell r="H810" t="str">
            <v>1.3.2.02.02.01.001</v>
          </cell>
          <cell r="I810" t="str">
            <v>Gerobak Tarik</v>
          </cell>
        </row>
        <row r="811">
          <cell r="H811" t="str">
            <v>1.3.2.02.02.01.002</v>
          </cell>
          <cell r="I811" t="str">
            <v>Gerobak Dorong</v>
          </cell>
        </row>
        <row r="812">
          <cell r="H812" t="str">
            <v>1.3.2.02.02.01.003</v>
          </cell>
          <cell r="I812" t="str">
            <v>Caravan</v>
          </cell>
        </row>
        <row r="813">
          <cell r="H813" t="str">
            <v>1.3.2.02.02.01.004</v>
          </cell>
          <cell r="I813" t="str">
            <v>Lori Dorong</v>
          </cell>
        </row>
        <row r="814">
          <cell r="H814" t="str">
            <v>1.3.2.02.02.01.005</v>
          </cell>
          <cell r="I814" t="str">
            <v>Trailer</v>
          </cell>
        </row>
        <row r="815">
          <cell r="H815" t="str">
            <v>1.3.2.02.02.01.006</v>
          </cell>
          <cell r="I815" t="str">
            <v>Container Dolly</v>
          </cell>
        </row>
        <row r="816">
          <cell r="H816" t="str">
            <v>1.3.2.02.02.01.007</v>
          </cell>
          <cell r="I816" t="str">
            <v>Pallet Dolly</v>
          </cell>
        </row>
        <row r="817">
          <cell r="H817" t="str">
            <v>1.3.2.02.02.01.008</v>
          </cell>
          <cell r="I817" t="str">
            <v>Baggage And Mail Cart</v>
          </cell>
        </row>
        <row r="818">
          <cell r="H818" t="str">
            <v>1.3.2.02.02.01.009</v>
          </cell>
          <cell r="I818" t="str">
            <v>Baggage Trolly</v>
          </cell>
        </row>
        <row r="819">
          <cell r="H819" t="str">
            <v>1.3.2.02.02.01.010</v>
          </cell>
          <cell r="I819" t="str">
            <v>Meja Dorong Saji/Trolley Saji</v>
          </cell>
        </row>
        <row r="820">
          <cell r="H820" t="str">
            <v>1.3.2.02.02.01.011</v>
          </cell>
          <cell r="I820" t="str">
            <v>Roda Dua Berinsulasi</v>
          </cell>
        </row>
        <row r="821">
          <cell r="H821" t="str">
            <v>1.3.2.02.02.01.012</v>
          </cell>
          <cell r="I821" t="str">
            <v>Roda Tiga/ Gerobak Kayuh Berinsulasi</v>
          </cell>
        </row>
        <row r="822">
          <cell r="H822" t="str">
            <v>......</v>
          </cell>
        </row>
        <row r="823">
          <cell r="H823" t="str">
            <v>1.3.2.02.02.02.</v>
          </cell>
          <cell r="I823" t="str">
            <v xml:space="preserve">KENDARAAN TAK BERMOTOR PENUMPANG </v>
          </cell>
        </row>
        <row r="824">
          <cell r="H824" t="str">
            <v>1.3.2.02.02.02.001</v>
          </cell>
          <cell r="I824" t="str">
            <v>Sepeda</v>
          </cell>
        </row>
        <row r="825">
          <cell r="H825" t="str">
            <v>1.3.2.02.02.02.002</v>
          </cell>
          <cell r="I825" t="str">
            <v>Dokar/Kuda (Kendaraan Tak Bermotor Penumpang)</v>
          </cell>
        </row>
        <row r="826">
          <cell r="H826" t="str">
            <v>1.3.2.02.02.02.003</v>
          </cell>
          <cell r="I826" t="str">
            <v>Tandu dorong</v>
          </cell>
        </row>
        <row r="827">
          <cell r="H827" t="str">
            <v>......</v>
          </cell>
        </row>
        <row r="828">
          <cell r="H828" t="str">
            <v>1.3.2.02.02.03.</v>
          </cell>
          <cell r="I828" t="str">
            <v xml:space="preserve">ALAT ANGKUTAN KERETA REL TAK BERMOTOR </v>
          </cell>
        </row>
        <row r="829">
          <cell r="H829" t="str">
            <v>1.3.2.02.02.03.001</v>
          </cell>
          <cell r="I829" t="str">
            <v>Kereta Penumpang</v>
          </cell>
        </row>
        <row r="830">
          <cell r="H830" t="str">
            <v>1.3.2.02.02.03.002</v>
          </cell>
          <cell r="I830" t="str">
            <v>Kereta Makan</v>
          </cell>
        </row>
        <row r="831">
          <cell r="H831" t="str">
            <v>1.3.2.02.02.03.003</v>
          </cell>
          <cell r="I831" t="str">
            <v>Power Car</v>
          </cell>
        </row>
        <row r="832">
          <cell r="H832" t="str">
            <v>1.3.2.02.02.03.004</v>
          </cell>
          <cell r="I832" t="str">
            <v>Gerbong Barang Tertutup</v>
          </cell>
        </row>
        <row r="833">
          <cell r="H833" t="str">
            <v>1.3.2.02.02.03.005</v>
          </cell>
          <cell r="I833" t="str">
            <v>Gerbong Barang Terbuka</v>
          </cell>
        </row>
        <row r="834">
          <cell r="H834" t="str">
            <v>......</v>
          </cell>
        </row>
        <row r="835">
          <cell r="H835" t="str">
            <v>1.3.2.02.02.04.</v>
          </cell>
          <cell r="I835" t="str">
            <v xml:space="preserve">ALAT ANGKUTAN DARAT TAK BEMOTOR LAINNYA </v>
          </cell>
        </row>
        <row r="836">
          <cell r="H836" t="str">
            <v>......</v>
          </cell>
        </row>
        <row r="837">
          <cell r="H837" t="str">
            <v>1.3.2.02.03..</v>
          </cell>
          <cell r="I837" t="str">
            <v>ALAT ANGKUTAN APUNG BERMOTOR</v>
          </cell>
        </row>
        <row r="838">
          <cell r="H838" t="str">
            <v>1.3.2.02.03.01.</v>
          </cell>
          <cell r="I838" t="str">
            <v xml:space="preserve">ALAT ANGKUTAN APUNG BERMOTOR UNTUK BARANG </v>
          </cell>
        </row>
        <row r="839">
          <cell r="H839" t="str">
            <v>1.3.2.02.03.01.001</v>
          </cell>
          <cell r="I839" t="str">
            <v>Kapal Minyak (Tanker)</v>
          </cell>
        </row>
        <row r="840">
          <cell r="H840" t="str">
            <v>1.3.2.02.03.01.002</v>
          </cell>
          <cell r="I840" t="str">
            <v>Tongkang Bermotor</v>
          </cell>
        </row>
        <row r="841">
          <cell r="H841" t="str">
            <v>1.3.2.02.03.01.003</v>
          </cell>
          <cell r="I841" t="str">
            <v>Tug Boat + Attachment</v>
          </cell>
        </row>
        <row r="842">
          <cell r="H842" t="str">
            <v>1.3.2.02.03.01.004</v>
          </cell>
          <cell r="I842" t="str">
            <v>Landing Ship Transportation( L.S.T )</v>
          </cell>
        </row>
        <row r="843">
          <cell r="H843" t="str">
            <v>1.3.2.02.03.01.005</v>
          </cell>
          <cell r="I843" t="str">
            <v>Kapal Hidrofoli</v>
          </cell>
        </row>
        <row r="844">
          <cell r="H844" t="str">
            <v>1.3.2.02.03.01.006</v>
          </cell>
          <cell r="I844" t="str">
            <v>Kapal Motor</v>
          </cell>
        </row>
        <row r="845">
          <cell r="H845" t="str">
            <v>1.3.2.02.03.01.007</v>
          </cell>
          <cell r="I845" t="str">
            <v>Kapal Cargo (Kapal Barang)</v>
          </cell>
        </row>
        <row r="846">
          <cell r="H846" t="str">
            <v>1.3.2.02.03.01.008</v>
          </cell>
          <cell r="I846" t="str">
            <v>Truck Air</v>
          </cell>
        </row>
        <row r="847">
          <cell r="H847" t="str">
            <v>1.3.2.02.03.01.009</v>
          </cell>
          <cell r="I847" t="str">
            <v>Perahu Ampibi</v>
          </cell>
        </row>
        <row r="848">
          <cell r="H848" t="str">
            <v>1.3.2.02.03.02.</v>
          </cell>
          <cell r="I848" t="str">
            <v xml:space="preserve">ALAT ANGKUTAN APUNG BERMOTOR UNTUK PENUMPANG </v>
          </cell>
        </row>
        <row r="849">
          <cell r="H849" t="str">
            <v>1.3.2.02.03.02.001</v>
          </cell>
          <cell r="I849" t="str">
            <v>Speed Boat / Motor Tempel</v>
          </cell>
        </row>
        <row r="850">
          <cell r="H850" t="str">
            <v>1.3.2.02.03.02.002</v>
          </cell>
          <cell r="I850" t="str">
            <v>Motor Boat</v>
          </cell>
        </row>
        <row r="851">
          <cell r="H851" t="str">
            <v>1.3.2.02.03.02.003</v>
          </cell>
          <cell r="I851" t="str">
            <v>Klotok</v>
          </cell>
        </row>
        <row r="852">
          <cell r="H852" t="str">
            <v>1.3.2.02.03.02.004</v>
          </cell>
          <cell r="I852" t="str">
            <v>Ferry</v>
          </cell>
        </row>
        <row r="853">
          <cell r="H853" t="str">
            <v>1.3.2.02.03.02.005</v>
          </cell>
          <cell r="I853" t="str">
            <v>Hidrofoil</v>
          </cell>
        </row>
        <row r="854">
          <cell r="H854" t="str">
            <v>1.3.2.02.03.02.006</v>
          </cell>
          <cell r="I854" t="str">
            <v>Jetfoil</v>
          </cell>
        </row>
        <row r="855">
          <cell r="H855" t="str">
            <v>1.3.2.02.03.02.007</v>
          </cell>
          <cell r="I855" t="str">
            <v>Long Boat</v>
          </cell>
        </row>
        <row r="856">
          <cell r="H856" t="str">
            <v>1.3.2.02.03.02.008</v>
          </cell>
          <cell r="I856" t="str">
            <v>Kapal Passanger (Kapal Penumpang)</v>
          </cell>
        </row>
        <row r="857">
          <cell r="H857" t="str">
            <v>1.3.2.02.03.02.009</v>
          </cell>
          <cell r="I857" t="str">
            <v>Perahu Kayu</v>
          </cell>
        </row>
        <row r="858">
          <cell r="H858" t="str">
            <v>......</v>
          </cell>
        </row>
        <row r="859">
          <cell r="H859" t="str">
            <v>1.3.2.02.03.03.</v>
          </cell>
          <cell r="I859" t="str">
            <v xml:space="preserve">ALAT ANGKUTAN APUNG BERMOTOR KHUSUS </v>
          </cell>
        </row>
        <row r="860">
          <cell r="H860" t="str">
            <v>1.3.2.02.03.03.001</v>
          </cell>
          <cell r="I860" t="str">
            <v>Surver Boat</v>
          </cell>
        </row>
        <row r="861">
          <cell r="H861" t="str">
            <v>1.3.2.02.03.03.002</v>
          </cell>
          <cell r="I861" t="str">
            <v>Kapal Anti Polusi</v>
          </cell>
        </row>
        <row r="862">
          <cell r="H862" t="str">
            <v>1.3.2.02.03.03.003</v>
          </cell>
          <cell r="I862" t="str">
            <v>Kapal Perambuan</v>
          </cell>
        </row>
        <row r="863">
          <cell r="H863" t="str">
            <v>1.3.2.02.03.03.004</v>
          </cell>
          <cell r="I863" t="str">
            <v>Out Boat Motor</v>
          </cell>
        </row>
        <row r="864">
          <cell r="H864" t="str">
            <v>1.3.2.02.03.03.005</v>
          </cell>
          <cell r="I864" t="str">
            <v>Kapal Hydrografi</v>
          </cell>
        </row>
        <row r="865">
          <cell r="H865" t="str">
            <v>1.3.2.02.03.03.006</v>
          </cell>
          <cell r="I865" t="str">
            <v>Kapal Unit Penerangan Air</v>
          </cell>
        </row>
        <row r="866">
          <cell r="H866" t="str">
            <v>1.3.2.02.03.03.007</v>
          </cell>
          <cell r="I866" t="str">
            <v>Kapal Visual Mini</v>
          </cell>
        </row>
        <row r="867">
          <cell r="H867" t="str">
            <v>1.3.2.02.03.03.008</v>
          </cell>
          <cell r="I867" t="str">
            <v>Kapal Penangkap Ikan</v>
          </cell>
        </row>
        <row r="868">
          <cell r="H868" t="str">
            <v>1.3.2.02.03.03.009</v>
          </cell>
          <cell r="I868" t="str">
            <v>Kapal Pengangkut Hewan</v>
          </cell>
        </row>
        <row r="869">
          <cell r="H869" t="str">
            <v>1.3.2.02.03.03.010</v>
          </cell>
          <cell r="I869" t="str">
            <v>Kapal Patroli Pantai</v>
          </cell>
        </row>
        <row r="870">
          <cell r="H870" t="str">
            <v>1.3.2.02.03.03.011</v>
          </cell>
          <cell r="I870" t="str">
            <v>Kapal Motor Perpustakaan Keliling</v>
          </cell>
        </row>
        <row r="871">
          <cell r="H871" t="str">
            <v>1.3.2.02.03.03.012</v>
          </cell>
          <cell r="I871" t="str">
            <v>Floating Work Shop/Dock</v>
          </cell>
        </row>
        <row r="872">
          <cell r="H872" t="str">
            <v>1.3.2.02.03.03.013</v>
          </cell>
          <cell r="I872" t="str">
            <v>Moring Boat/Kepil</v>
          </cell>
        </row>
        <row r="873">
          <cell r="H873" t="str">
            <v>1.3.2.02.03.03.014</v>
          </cell>
          <cell r="I873" t="str">
            <v>Suction Dredger/Keruk Hisap</v>
          </cell>
        </row>
        <row r="874">
          <cell r="H874" t="str">
            <v>1.3.2.02.03.03.015</v>
          </cell>
          <cell r="I874" t="str">
            <v>Qutter Dredger/Keruk Bor</v>
          </cell>
        </row>
        <row r="875">
          <cell r="H875" t="str">
            <v>1.3.2.02.03.03.016</v>
          </cell>
          <cell r="I875" t="str">
            <v>Bucket Dredger/Keruk Timba</v>
          </cell>
        </row>
        <row r="876">
          <cell r="H876" t="str">
            <v>1.3.2.02.03.03.017</v>
          </cell>
          <cell r="I876" t="str">
            <v>Clampshel Dredger/Keruk Cakram</v>
          </cell>
        </row>
        <row r="877">
          <cell r="H877" t="str">
            <v>1.3.2.02.03.03.018</v>
          </cell>
          <cell r="I877" t="str">
            <v>Alat Angkutan Apung Untuk Mancing</v>
          </cell>
        </row>
        <row r="878">
          <cell r="H878" t="str">
            <v>1.3.2.02.03.03.019</v>
          </cell>
          <cell r="I878" t="str">
            <v>Floating Pile + Attachment (Alat Angkutan Apung Bermotor Khusus)</v>
          </cell>
        </row>
        <row r="879">
          <cell r="H879" t="str">
            <v>1.3.2.02.03.03.020</v>
          </cell>
          <cell r="I879" t="str">
            <v>Sekoci Motor Tempel</v>
          </cell>
        </row>
        <row r="880">
          <cell r="H880" t="str">
            <v>1.3.2.02.03.03.021</v>
          </cell>
          <cell r="I880" t="str">
            <v>Perahu Motor Tempel</v>
          </cell>
        </row>
        <row r="881">
          <cell r="H881" t="str">
            <v>1.3.2.02.03.03.022</v>
          </cell>
          <cell r="I881" t="str">
            <v>Kapal Oseanografi</v>
          </cell>
        </row>
        <row r="882">
          <cell r="H882" t="str">
            <v>1.3.2.02.03.03.023</v>
          </cell>
          <cell r="I882" t="str">
            <v>Perahu Tradisional</v>
          </cell>
        </row>
        <row r="883">
          <cell r="H883" t="str">
            <v>1.3.2.02.03.03.024</v>
          </cell>
          <cell r="I883" t="str">
            <v>Sea Rider</v>
          </cell>
        </row>
        <row r="884">
          <cell r="H884" t="str">
            <v>1.3.2.02.03.03.025</v>
          </cell>
          <cell r="I884" t="str">
            <v>Hover Craft</v>
          </cell>
        </row>
        <row r="885">
          <cell r="H885" t="str">
            <v>1.3.2.02.03.03.026</v>
          </cell>
          <cell r="I885" t="str">
            <v>Kapal Pengangkut Ikan</v>
          </cell>
        </row>
        <row r="886">
          <cell r="H886" t="str">
            <v>1.3.2.02.03.03.027</v>
          </cell>
          <cell r="I886" t="str">
            <v>Kapal Pengolah Ikan</v>
          </cell>
        </row>
        <row r="887">
          <cell r="H887" t="str">
            <v>1.3.2.02.03.03.028</v>
          </cell>
          <cell r="I887" t="str">
            <v>Kapal Penelitian/ Eksplorasi Perikanan</v>
          </cell>
        </row>
        <row r="888">
          <cell r="H888" t="str">
            <v>1.3.2.02.03.03.029</v>
          </cell>
          <cell r="I888" t="str">
            <v>Kapal Pendukung Operasi Penangkapan Ikan</v>
          </cell>
        </row>
        <row r="889">
          <cell r="H889" t="str">
            <v>1.3.2.02.03.03.030</v>
          </cell>
          <cell r="I889" t="str">
            <v>Kapal Pendukung Operasi Pembudidayaan Ikan</v>
          </cell>
        </row>
        <row r="890">
          <cell r="H890" t="str">
            <v>1.3.2.02.03.03.031</v>
          </cell>
          <cell r="I890" t="str">
            <v>Kapal Pengawas Perikanan</v>
          </cell>
        </row>
        <row r="891">
          <cell r="H891" t="str">
            <v>1.3.2.02.03.03.032</v>
          </cell>
          <cell r="I891" t="str">
            <v>Perahu Intai 3 orang</v>
          </cell>
        </row>
        <row r="892">
          <cell r="H892" t="str">
            <v>1.3.2.02.03.03.033</v>
          </cell>
          <cell r="I892" t="str">
            <v>Perahu Serbu 15 orang</v>
          </cell>
        </row>
        <row r="893">
          <cell r="H893" t="str">
            <v>1.3.2.02.03.03.034</v>
          </cell>
          <cell r="I893" t="str">
            <v>Kapal Patroli Polisi</v>
          </cell>
        </row>
        <row r="894">
          <cell r="H894" t="str">
            <v>1.3.2.02.03.03.035</v>
          </cell>
          <cell r="I894" t="str">
            <v>Jet Sky</v>
          </cell>
        </row>
        <row r="895">
          <cell r="H895" t="str">
            <v>......</v>
          </cell>
        </row>
        <row r="896">
          <cell r="H896" t="str">
            <v>1.3.2.02.03.04.</v>
          </cell>
          <cell r="I896" t="str">
            <v xml:space="preserve">ALAT ANGKUTAN APUNG BERMOTOR MILITER </v>
          </cell>
        </row>
        <row r="897">
          <cell r="H897" t="str">
            <v>1.3.2.02.03.04.001</v>
          </cell>
          <cell r="I897" t="str">
            <v>Kapal Perusak Kawat (PK/PKR)</v>
          </cell>
        </row>
        <row r="898">
          <cell r="H898" t="str">
            <v>1.3.2.02.03.04.002</v>
          </cell>
          <cell r="I898" t="str">
            <v>Kapal Penyapu Ranjau</v>
          </cell>
        </row>
        <row r="899">
          <cell r="H899" t="str">
            <v>1.3.2.02.03.04.003</v>
          </cell>
          <cell r="I899" t="str">
            <v>Kapal Cepat Rudal</v>
          </cell>
        </row>
        <row r="900">
          <cell r="H900" t="str">
            <v>1.3.2.02.03.04.004</v>
          </cell>
          <cell r="I900" t="str">
            <v>Kapal Cepat Torpedo</v>
          </cell>
        </row>
        <row r="901">
          <cell r="H901" t="str">
            <v>1.3.2.02.03.04.005</v>
          </cell>
          <cell r="I901" t="str">
            <v>Kapal Selam Samudra</v>
          </cell>
        </row>
        <row r="902">
          <cell r="H902" t="str">
            <v>1.3.2.02.03.04.006</v>
          </cell>
          <cell r="I902" t="str">
            <v>Landing Ship Tank (LST)</v>
          </cell>
        </row>
        <row r="903">
          <cell r="H903" t="str">
            <v>1.3.2.02.03.04.007</v>
          </cell>
          <cell r="I903" t="str">
            <v>Markas Apung</v>
          </cell>
        </row>
        <row r="904">
          <cell r="H904" t="str">
            <v>1.3.2.02.03.04.008</v>
          </cell>
          <cell r="I904" t="str">
            <v>Kapal Bantu Cair Minyak (BCM)</v>
          </cell>
        </row>
        <row r="905">
          <cell r="H905" t="str">
            <v>1.3.2.02.03.04.009</v>
          </cell>
          <cell r="I905" t="str">
            <v>Kapal Bantu Angkut Personel (BAP)</v>
          </cell>
        </row>
        <row r="906">
          <cell r="H906" t="str">
            <v>1.3.2.02.03.04.010</v>
          </cell>
          <cell r="I906" t="str">
            <v>Kapal Angkut Sebaguna</v>
          </cell>
        </row>
        <row r="907">
          <cell r="H907" t="str">
            <v>1.3.2.02.03.04.011</v>
          </cell>
          <cell r="I907" t="str">
            <v>Kapal Bantu Umum</v>
          </cell>
        </row>
        <row r="908">
          <cell r="H908" t="str">
            <v>1.3.2.02.03.04.012</v>
          </cell>
          <cell r="I908" t="str">
            <v>Kapal Patroli Cepat</v>
          </cell>
        </row>
        <row r="909">
          <cell r="H909" t="str">
            <v>1.3.2.02.03.04.013</v>
          </cell>
          <cell r="I909" t="str">
            <v>Kal 22 s.d. 25 ton, 16 s.d. 30 ton, 31 s.d. 100 ton</v>
          </cell>
        </row>
        <row r="910">
          <cell r="H910" t="str">
            <v>1.3.2.02.03.04.014</v>
          </cell>
          <cell r="I910" t="str">
            <v>Kapal Latih</v>
          </cell>
        </row>
        <row r="911">
          <cell r="H911" t="str">
            <v>1.3.2.02.03.04.015</v>
          </cell>
          <cell r="I911" t="str">
            <v>Bengkel Apung (BA)</v>
          </cell>
        </row>
        <row r="912">
          <cell r="H912" t="str">
            <v>1.3.2.02.03.04.016</v>
          </cell>
          <cell r="I912" t="str">
            <v>Bantu Hidro Oceanologi (BHO)</v>
          </cell>
        </row>
        <row r="913">
          <cell r="H913" t="str">
            <v>1.3.2.02.03.04.017</v>
          </cell>
          <cell r="I913" t="str">
            <v>Kapal Tundra Samudra</v>
          </cell>
        </row>
        <row r="914">
          <cell r="H914" t="str">
            <v>1.3.2.02.03.04.018</v>
          </cell>
          <cell r="I914" t="str">
            <v>Kapal Pendarat</v>
          </cell>
        </row>
        <row r="915">
          <cell r="H915" t="str">
            <v>......</v>
          </cell>
        </row>
        <row r="916">
          <cell r="H916" t="str">
            <v>1.3.2.02.03.05.</v>
          </cell>
          <cell r="I916" t="str">
            <v xml:space="preserve">ALAT ANGKUTAN APUNG BERMOTOR LAINNYA </v>
          </cell>
        </row>
        <row r="917">
          <cell r="H917" t="str">
            <v>......</v>
          </cell>
        </row>
        <row r="918">
          <cell r="H918" t="str">
            <v>1.3.2.02.04..</v>
          </cell>
          <cell r="I918" t="str">
            <v>ALAT ANGKUTAN APUNG TAK BERMOTOR</v>
          </cell>
        </row>
        <row r="919">
          <cell r="H919" t="str">
            <v>1.3.2.02.04.01.</v>
          </cell>
          <cell r="I919" t="str">
            <v xml:space="preserve">ALAT ANGKUTAN APUNG TAK BERMOTOR UNTUK BARANG </v>
          </cell>
        </row>
        <row r="920">
          <cell r="H920" t="str">
            <v>1.3.2.02.04.01.001</v>
          </cell>
          <cell r="I920" t="str">
            <v>Tongkang</v>
          </cell>
        </row>
        <row r="921">
          <cell r="H921" t="str">
            <v>1.3.2.02.04.01.002</v>
          </cell>
          <cell r="I921" t="str">
            <v>Perahu Barang</v>
          </cell>
        </row>
        <row r="922">
          <cell r="H922" t="str">
            <v>......</v>
          </cell>
        </row>
        <row r="923">
          <cell r="H923" t="str">
            <v>1.3.2.02.04.02.</v>
          </cell>
          <cell r="I923" t="str">
            <v xml:space="preserve">ALAT ANGKUTAN APUNG TAK BERMOTOR UNTUK PENUMPANG </v>
          </cell>
        </row>
        <row r="924">
          <cell r="H924" t="str">
            <v>1.3.2.02.04.02.001</v>
          </cell>
          <cell r="I924" t="str">
            <v>Perahu Penumpang</v>
          </cell>
        </row>
        <row r="925">
          <cell r="H925" t="str">
            <v>1.3.2.02.04.02.002</v>
          </cell>
          <cell r="I925" t="str">
            <v>Perahu Penyeberangan</v>
          </cell>
        </row>
        <row r="926">
          <cell r="H926" t="str">
            <v>......</v>
          </cell>
        </row>
        <row r="927">
          <cell r="H927" t="str">
            <v>1.3.2.02.04.03.</v>
          </cell>
          <cell r="I927" t="str">
            <v>ALAT ANGKUTAN APUNG TAK BERMOTOR KHUSUS</v>
          </cell>
        </row>
        <row r="928">
          <cell r="H928" t="str">
            <v>1.3.2.02.04.03.001</v>
          </cell>
          <cell r="I928" t="str">
            <v>Ponton</v>
          </cell>
        </row>
        <row r="929">
          <cell r="H929" t="str">
            <v>1.3.2.02.04.03.002</v>
          </cell>
          <cell r="I929" t="str">
            <v>Perahu Karet (Alat Angkutan Apung Tak Bermotor Khusus)</v>
          </cell>
        </row>
        <row r="930">
          <cell r="H930" t="str">
            <v>1.3.2.02.04.03.003</v>
          </cell>
          <cell r="I930" t="str">
            <v>Ponton Rumah</v>
          </cell>
        </row>
        <row r="931">
          <cell r="H931" t="str">
            <v>1.3.2.02.04.03.004</v>
          </cell>
          <cell r="I931" t="str">
            <v>Floating Platform/Rakit</v>
          </cell>
        </row>
        <row r="932">
          <cell r="H932" t="str">
            <v>1.3.2.02.04.03.005</v>
          </cell>
          <cell r="I932" t="str">
            <v>Perahu Polyethilene</v>
          </cell>
        </row>
        <row r="933">
          <cell r="H933" t="str">
            <v>1.3.2.02.04.03.006</v>
          </cell>
          <cell r="I933" t="str">
            <v>Perahu Lipat</v>
          </cell>
        </row>
        <row r="934">
          <cell r="H934" t="str">
            <v>1.3.2.02.04.04.</v>
          </cell>
          <cell r="I934" t="str">
            <v xml:space="preserve">ALAT ANGKUTAN APUNG TAK BERMOTOR LAINNYA </v>
          </cell>
        </row>
        <row r="935">
          <cell r="H935" t="str">
            <v>......</v>
          </cell>
        </row>
        <row r="936">
          <cell r="H936" t="str">
            <v>1.3.2.02.05..</v>
          </cell>
          <cell r="I936" t="str">
            <v>ALAT ANGKUTAN BERMOTOR UDARA</v>
          </cell>
        </row>
        <row r="937">
          <cell r="H937" t="str">
            <v>1.3.2.02.05.01.</v>
          </cell>
          <cell r="I937" t="str">
            <v>KAPAL TERBANG</v>
          </cell>
        </row>
        <row r="938">
          <cell r="H938" t="str">
            <v>1.3.2.02.05.01.001</v>
          </cell>
          <cell r="I938" t="str">
            <v>Kapal Terbang Sayap Tetap Mesin Turbin ( Fuel Jet )</v>
          </cell>
        </row>
        <row r="939">
          <cell r="H939" t="str">
            <v>1.3.2.02.05.01.002</v>
          </cell>
          <cell r="I939" t="str">
            <v>Kapal Terbang Sayap Tetap Mesin Turbo Prop</v>
          </cell>
        </row>
        <row r="940">
          <cell r="H940" t="str">
            <v>1.3.2.02.05.01.003</v>
          </cell>
          <cell r="I940" t="str">
            <v>Kapal Terbang Sayap Tetap Mesin Torak</v>
          </cell>
        </row>
        <row r="941">
          <cell r="H941" t="str">
            <v>1.3.2.02.05.01.004</v>
          </cell>
          <cell r="I941" t="str">
            <v>Kapal Terbang Sayap Putar Mesin Turbin</v>
          </cell>
        </row>
        <row r="942">
          <cell r="H942" t="str">
            <v>1.3.2.02.05.01.005</v>
          </cell>
          <cell r="I942" t="str">
            <v>Kapal Terbang Sayap Putar Mesin Turbo</v>
          </cell>
        </row>
        <row r="943">
          <cell r="H943" t="str">
            <v>1.3.2.02.05.01.006</v>
          </cell>
          <cell r="I943" t="str">
            <v>Kapal Terbang SayapPutar Mesin Torak</v>
          </cell>
        </row>
        <row r="944">
          <cell r="H944" t="str">
            <v>1.3.2.02.05.01.007</v>
          </cell>
          <cell r="I944" t="str">
            <v>Kapal Terbang Angkut Taktis</v>
          </cell>
        </row>
        <row r="945">
          <cell r="H945" t="str">
            <v>1.3.2.02.05.01.008</v>
          </cell>
          <cell r="I945" t="str">
            <v>Kapal Terbang Baling-baling</v>
          </cell>
        </row>
        <row r="946">
          <cell r="H946" t="str">
            <v>1.3.2.02.05.01.009</v>
          </cell>
          <cell r="I946" t="str">
            <v>Intai Maritim</v>
          </cell>
        </row>
        <row r="947">
          <cell r="H947" t="str">
            <v>1.3.2.02.05.01.010</v>
          </cell>
          <cell r="I947" t="str">
            <v>Amphibi</v>
          </cell>
        </row>
        <row r="948">
          <cell r="H948" t="str">
            <v>1.3.2.02.05.01.011</v>
          </cell>
          <cell r="I948" t="str">
            <v>Kapal Terbang Latih</v>
          </cell>
        </row>
        <row r="949">
          <cell r="H949" t="str">
            <v>1.3.2.02.05.01.012</v>
          </cell>
          <cell r="I949" t="str">
            <v>Helycopter</v>
          </cell>
        </row>
        <row r="950">
          <cell r="H950" t="str">
            <v>1.3.2.02.05.01.013</v>
          </cell>
          <cell r="I950" t="str">
            <v>Pesawat Ringan (Track Flight)</v>
          </cell>
        </row>
        <row r="951">
          <cell r="H951" t="str">
            <v>1.3.2.02.05.01.014</v>
          </cell>
          <cell r="I951" t="str">
            <v>Pesawat Tempur</v>
          </cell>
        </row>
        <row r="952">
          <cell r="H952" t="str">
            <v>1.3.2.02.05.01.015</v>
          </cell>
          <cell r="I952" t="str">
            <v>Pesawat Angkut</v>
          </cell>
        </row>
        <row r="953">
          <cell r="H953" t="str">
            <v>1.3.2.02.05.01.016</v>
          </cell>
          <cell r="I953" t="str">
            <v>Pesawat Amphibi</v>
          </cell>
        </row>
        <row r="954">
          <cell r="H954" t="str">
            <v>1.3.2.02.05.01.017</v>
          </cell>
          <cell r="I954" t="str">
            <v>Pesawat Latih</v>
          </cell>
        </row>
        <row r="955">
          <cell r="H955" t="str">
            <v>1.3.2.02.05.01.018</v>
          </cell>
          <cell r="I955" t="str">
            <v>Pesawat Olah Raga</v>
          </cell>
        </row>
        <row r="956">
          <cell r="H956" t="str">
            <v>1.3.2.02.05.01.019</v>
          </cell>
          <cell r="I956" t="str">
            <v>Helycopter Tanpa Awak</v>
          </cell>
        </row>
        <row r="957">
          <cell r="H957" t="str">
            <v>1.3.2.02.05.01.020</v>
          </cell>
          <cell r="I957" t="str">
            <v>Pesawat Intai</v>
          </cell>
        </row>
        <row r="958">
          <cell r="H958" t="str">
            <v>1.3.2.02.05.01.021</v>
          </cell>
          <cell r="I958" t="str">
            <v>Turbo Prop</v>
          </cell>
        </row>
        <row r="959">
          <cell r="H959" t="str">
            <v>......</v>
          </cell>
        </row>
        <row r="960">
          <cell r="H960" t="str">
            <v>1.3.2.02.05.02.</v>
          </cell>
          <cell r="I960" t="str">
            <v xml:space="preserve">ALAT ANGKUTAN TAK BERMOTOR UDARA LAINNYA </v>
          </cell>
        </row>
        <row r="961">
          <cell r="H961" t="str">
            <v>......</v>
          </cell>
        </row>
        <row r="962">
          <cell r="H962" t="str">
            <v>1.3.2.03...</v>
          </cell>
          <cell r="I962" t="str">
            <v>ALAT BENGKEL DAN ALAT UKUR</v>
          </cell>
        </row>
        <row r="963">
          <cell r="H963" t="str">
            <v>1.3.2.03.01..</v>
          </cell>
          <cell r="I963" t="str">
            <v>ALAT BENGKEL BERMESIN</v>
          </cell>
        </row>
        <row r="964">
          <cell r="H964" t="str">
            <v>1.3.2.03.01.01.</v>
          </cell>
          <cell r="I964" t="str">
            <v xml:space="preserve">PERKAKAS KONSTRUKSI LOGAM TERPASANG PADA PONDASI </v>
          </cell>
        </row>
        <row r="965">
          <cell r="H965" t="str">
            <v>1.3.2.03.01.01.001</v>
          </cell>
          <cell r="I965" t="str">
            <v>Mesin Bubut</v>
          </cell>
        </row>
        <row r="966">
          <cell r="H966" t="str">
            <v>1.3.2.03.01.01.002</v>
          </cell>
          <cell r="I966" t="str">
            <v>Mesin Frais</v>
          </cell>
        </row>
        <row r="967">
          <cell r="H967" t="str">
            <v>1.3.2.03.01.01.003</v>
          </cell>
          <cell r="I967" t="str">
            <v>Mesin Ketam (Perkakas Konstruksi Logam Terpasang Pada Pondasi)</v>
          </cell>
        </row>
        <row r="968">
          <cell r="H968" t="str">
            <v>1.3.2.03.01.01.004</v>
          </cell>
          <cell r="I968" t="str">
            <v>Mesin Press Hidrolik &amp; Punch</v>
          </cell>
        </row>
        <row r="969">
          <cell r="H969" t="str">
            <v>1.3.2.03.01.01.005</v>
          </cell>
          <cell r="I969" t="str">
            <v>Mesin Bor</v>
          </cell>
        </row>
        <row r="970">
          <cell r="H970" t="str">
            <v>1.3.2.03.01.01.006</v>
          </cell>
          <cell r="I970" t="str">
            <v>Mesin Gergaji Logam</v>
          </cell>
        </row>
        <row r="971">
          <cell r="H971" t="str">
            <v>1.3.2.03.01.01.007</v>
          </cell>
          <cell r="I971" t="str">
            <v>Mesin Gerinda</v>
          </cell>
        </row>
        <row r="972">
          <cell r="H972" t="str">
            <v>1.3.2.03.01.01.008</v>
          </cell>
          <cell r="I972" t="str">
            <v>Mesin Rol</v>
          </cell>
        </row>
        <row r="973">
          <cell r="H973" t="str">
            <v>1.3.2.03.01.01.009</v>
          </cell>
          <cell r="I973" t="str">
            <v>Mesin Bor Cylinder</v>
          </cell>
        </row>
        <row r="974">
          <cell r="H974" t="str">
            <v>1.3.2.03.01.01.010</v>
          </cell>
          <cell r="I974" t="str">
            <v>Mesin Skrup</v>
          </cell>
        </row>
        <row r="975">
          <cell r="H975" t="str">
            <v>1.3.2.03.01.01.011</v>
          </cell>
          <cell r="I975" t="str">
            <v>Mesin Meiling</v>
          </cell>
        </row>
        <row r="976">
          <cell r="H976" t="str">
            <v>1.3.2.03.01.01.012</v>
          </cell>
          <cell r="I976" t="str">
            <v>Mesin Purel</v>
          </cell>
        </row>
        <row r="977">
          <cell r="H977" t="str">
            <v>1.3.2.03.01.01.013</v>
          </cell>
          <cell r="I977" t="str">
            <v>Mesin Perapen</v>
          </cell>
        </row>
        <row r="978">
          <cell r="H978" t="str">
            <v>1.3.2.03.01.01.014</v>
          </cell>
          <cell r="I978" t="str">
            <v>Mesin Sikat Kulit</v>
          </cell>
        </row>
        <row r="979">
          <cell r="H979" t="str">
            <v>1.3.2.03.01.01.015</v>
          </cell>
          <cell r="I979" t="str">
            <v>Mesin Pemotong Kulit</v>
          </cell>
        </row>
        <row r="980">
          <cell r="H980" t="str">
            <v>1.3.2.03.01.01.016</v>
          </cell>
          <cell r="I980" t="str">
            <v>Mesin Jahit Kulit</v>
          </cell>
        </row>
        <row r="981">
          <cell r="H981" t="str">
            <v>1.3.2.03.01.01.017</v>
          </cell>
          <cell r="I981" t="str">
            <v>Mesin Pengepres Kulit</v>
          </cell>
        </row>
        <row r="982">
          <cell r="H982" t="str">
            <v>1.3.2.03.01.01.018</v>
          </cell>
          <cell r="I982" t="str">
            <v>Mesin Kompresor</v>
          </cell>
        </row>
        <row r="983">
          <cell r="H983" t="str">
            <v>1.3.2.03.01.01.019</v>
          </cell>
          <cell r="I983" t="str">
            <v>Mesin Las Listrik</v>
          </cell>
        </row>
        <row r="984">
          <cell r="H984" t="str">
            <v>1.3.2.03.01.01.020</v>
          </cell>
          <cell r="I984" t="str">
            <v>Mesin Dynamo Kron</v>
          </cell>
        </row>
        <row r="985">
          <cell r="H985" t="str">
            <v>1.3.2.03.01.01.021</v>
          </cell>
          <cell r="I985" t="str">
            <v>Mesin Sikat Besi Kron</v>
          </cell>
        </row>
        <row r="986">
          <cell r="H986" t="str">
            <v>1.3.2.03.01.01.022</v>
          </cell>
          <cell r="I986" t="str">
            <v>Mesin Pemotong Fiberglas/Poliyster</v>
          </cell>
        </row>
        <row r="987">
          <cell r="H987" t="str">
            <v>1.3.2.03.01.01.023</v>
          </cell>
          <cell r="I987" t="str">
            <v>Mesin Gulung Listrik</v>
          </cell>
        </row>
        <row r="988">
          <cell r="H988" t="str">
            <v>1.3.2.03.01.01.024</v>
          </cell>
          <cell r="I988" t="str">
            <v>Mesin Pelubang (Perkakas Konstruksi Logam Terpasang Pada Pondasi)</v>
          </cell>
        </row>
        <row r="989">
          <cell r="H989" t="str">
            <v>1.3.2.03.01.01.025</v>
          </cell>
          <cell r="I989" t="str">
            <v>Mesin Penekuk/Lipat Plat</v>
          </cell>
        </row>
        <row r="990">
          <cell r="H990" t="str">
            <v>1.3.2.03.01.01.026</v>
          </cell>
          <cell r="I990" t="str">
            <v>Mesin Gunting Plat</v>
          </cell>
        </row>
        <row r="991">
          <cell r="H991" t="str">
            <v>1.3.2.03.01.01.027</v>
          </cell>
          <cell r="I991" t="str">
            <v>Mesin Pembengkok Uni</v>
          </cell>
        </row>
        <row r="992">
          <cell r="H992" t="str">
            <v>1.3.2.03.01.01.028</v>
          </cell>
          <cell r="I992" t="str">
            <v>Mesin Amplas Plat</v>
          </cell>
        </row>
        <row r="993">
          <cell r="H993" t="str">
            <v>1.3.2.03.01.01.029</v>
          </cell>
          <cell r="I993" t="str">
            <v>Mesin Pemotong Plat</v>
          </cell>
        </row>
        <row r="994">
          <cell r="H994" t="str">
            <v>1.3.2.03.01.01.030</v>
          </cell>
          <cell r="I994" t="str">
            <v>Mesin Transmission Automotive</v>
          </cell>
        </row>
        <row r="995">
          <cell r="H995" t="str">
            <v>1.3.2.03.01.01.031</v>
          </cell>
          <cell r="I995" t="str">
            <v>Mesin Pembengkok Logam</v>
          </cell>
        </row>
        <row r="996">
          <cell r="H996" t="str">
            <v>1.3.2.03.01.01.032</v>
          </cell>
          <cell r="I996" t="str">
            <v>Mesin Crystal Growing</v>
          </cell>
        </row>
        <row r="997">
          <cell r="H997" t="str">
            <v>1.3.2.03.01.01.033</v>
          </cell>
          <cell r="I997" t="str">
            <v>Mesin Laser Cutting</v>
          </cell>
        </row>
        <row r="998">
          <cell r="H998" t="str">
            <v>1.3.2.03.01.01.034</v>
          </cell>
          <cell r="I998" t="str">
            <v>Mesin Laser Welding</v>
          </cell>
        </row>
        <row r="999">
          <cell r="H999" t="str">
            <v>1.3.2.03.01.01.035</v>
          </cell>
          <cell r="I999" t="str">
            <v>Mesin Lipat Plat</v>
          </cell>
        </row>
        <row r="1000">
          <cell r="H1000" t="str">
            <v>1.3.2.03.01.01.036</v>
          </cell>
          <cell r="I1000" t="str">
            <v>Mesin Briket</v>
          </cell>
        </row>
        <row r="1001">
          <cell r="H1001" t="str">
            <v>1.3.2.03.01.01.037</v>
          </cell>
          <cell r="I1001" t="str">
            <v>Univ. Grinder Seting Valve</v>
          </cell>
        </row>
        <row r="1002">
          <cell r="H1002" t="str">
            <v>1.3.2.03.01.01.038</v>
          </cell>
          <cell r="I1002" t="str">
            <v>Univ. Grinder Valve Repair</v>
          </cell>
        </row>
        <row r="1003">
          <cell r="H1003" t="str">
            <v>1.3.2.03.01.01.039</v>
          </cell>
          <cell r="I1003" t="str">
            <v>Mesin Serut</v>
          </cell>
        </row>
        <row r="1004">
          <cell r="H1004" t="str">
            <v>1.3.2.03.01.01.040</v>
          </cell>
          <cell r="I1004" t="str">
            <v>Mesin Profile Kayu</v>
          </cell>
        </row>
        <row r="1005">
          <cell r="H1005" t="str">
            <v>......</v>
          </cell>
        </row>
        <row r="1006">
          <cell r="H1006" t="str">
            <v>1.3.2.03.01.02.</v>
          </cell>
          <cell r="I1006" t="str">
            <v>PERKAKAS KONSTRUKSI LOGAM YANG TRANSPORTABLE (BERPINDAH)</v>
          </cell>
        </row>
        <row r="1007">
          <cell r="H1007" t="str">
            <v>1.3.2.03.01.02.001</v>
          </cell>
          <cell r="I1007" t="str">
            <v>Mesin Gerinda Tangan</v>
          </cell>
        </row>
        <row r="1008">
          <cell r="H1008" t="str">
            <v>1.3.2.03.01.02.002</v>
          </cell>
          <cell r="I1008" t="str">
            <v>Mesin Bor Tangan</v>
          </cell>
        </row>
        <row r="1009">
          <cell r="H1009" t="str">
            <v>1.3.2.03.01.02.003</v>
          </cell>
          <cell r="I1009" t="str">
            <v>Mesin Cylinder</v>
          </cell>
        </row>
        <row r="1010">
          <cell r="H1010" t="str">
            <v>1.3.2.03.01.02.004</v>
          </cell>
          <cell r="I1010" t="str">
            <v>Riveting Machine</v>
          </cell>
        </row>
        <row r="1011">
          <cell r="H1011" t="str">
            <v>1.3.2.03.01.02.005</v>
          </cell>
          <cell r="I1011" t="str">
            <v>Mesin Gulung Manual</v>
          </cell>
        </row>
        <row r="1012">
          <cell r="H1012" t="str">
            <v>1.3.2.03.01.02.006</v>
          </cell>
          <cell r="I1012" t="str">
            <v>Mesin Ampelas Tangan</v>
          </cell>
        </row>
        <row r="1013">
          <cell r="H1013" t="str">
            <v>1.3.2.03.01.02.007</v>
          </cell>
          <cell r="I1013" t="str">
            <v>Mesin Ampelas Rol Kecil</v>
          </cell>
        </row>
        <row r="1014">
          <cell r="H1014" t="str">
            <v>1.3.2.03.01.02.008</v>
          </cell>
          <cell r="I1014" t="str">
            <v>Mesin Gergaji Besi</v>
          </cell>
        </row>
        <row r="1015">
          <cell r="H1015" t="str">
            <v>1.3.2.03.01.02.009</v>
          </cell>
          <cell r="I1015" t="str">
            <v>Cut off machine</v>
          </cell>
        </row>
        <row r="1016">
          <cell r="H1016" t="str">
            <v>......</v>
          </cell>
        </row>
        <row r="1017">
          <cell r="H1017" t="str">
            <v>1.3.2.03.01.03.</v>
          </cell>
          <cell r="I1017" t="str">
            <v xml:space="preserve">PERKAKAS BENGKEL LISTRIK </v>
          </cell>
        </row>
        <row r="1018">
          <cell r="H1018" t="str">
            <v>1.3.2.03.01.03.001</v>
          </cell>
          <cell r="I1018" t="str">
            <v>Battery Charge</v>
          </cell>
        </row>
        <row r="1019">
          <cell r="H1019" t="str">
            <v>1.3.2.03.01.03.002</v>
          </cell>
          <cell r="I1019" t="str">
            <v>Winder</v>
          </cell>
        </row>
        <row r="1020">
          <cell r="H1020" t="str">
            <v>1.3.2.03.01.03.003</v>
          </cell>
          <cell r="I1020" t="str">
            <v>Transformator</v>
          </cell>
        </row>
        <row r="1021">
          <cell r="H1021" t="str">
            <v>1.3.2.03.01.03.004</v>
          </cell>
          <cell r="I1021" t="str">
            <v>Solder Listrik</v>
          </cell>
        </row>
        <row r="1022">
          <cell r="H1022" t="str">
            <v>1.3.2.03.01.03.005</v>
          </cell>
          <cell r="I1022" t="str">
            <v>Sedotan Timah Listrik</v>
          </cell>
        </row>
        <row r="1023">
          <cell r="H1023" t="str">
            <v>1.3.2.03.01.03.006</v>
          </cell>
          <cell r="I1023" t="str">
            <v>Electrical Discharge</v>
          </cell>
        </row>
        <row r="1024">
          <cell r="H1024" t="str">
            <v>1.3.2.03.01.03.007</v>
          </cell>
          <cell r="I1024" t="str">
            <v>Vertical machining Centre</v>
          </cell>
        </row>
        <row r="1025">
          <cell r="H1025" t="str">
            <v>1.3.2.03.01.03.008</v>
          </cell>
          <cell r="I1025" t="str">
            <v>Copy Milling</v>
          </cell>
        </row>
        <row r="1026">
          <cell r="H1026" t="str">
            <v>1.3.2.03.01.03.009</v>
          </cell>
          <cell r="I1026" t="str">
            <v>Surface Grinding Proth</v>
          </cell>
        </row>
        <row r="1027">
          <cell r="H1027" t="str">
            <v>1.3.2.03.01.03.010</v>
          </cell>
          <cell r="I1027" t="str">
            <v>Cydrical Grinder Yam</v>
          </cell>
        </row>
        <row r="1028">
          <cell r="H1028" t="str">
            <v>1.3.2.03.01.03.011</v>
          </cell>
          <cell r="I1028" t="str">
            <v>Capacity Die Casting</v>
          </cell>
        </row>
        <row r="1029">
          <cell r="H1029" t="str">
            <v>1.3.2.03.01.03.012</v>
          </cell>
          <cell r="I1029" t="str">
            <v>Hmc Cintinati Milacron</v>
          </cell>
        </row>
        <row r="1030">
          <cell r="H1030" t="str">
            <v>1.3.2.03.01.03.013</v>
          </cell>
          <cell r="I1030" t="str">
            <v>Engine Cylinder Research Engine</v>
          </cell>
        </row>
        <row r="1031">
          <cell r="H1031" t="str">
            <v>1.3.2.03.01.03.014</v>
          </cell>
          <cell r="I1031" t="str">
            <v>Valve Sensor</v>
          </cell>
        </row>
        <row r="1032">
          <cell r="H1032" t="str">
            <v>1.3.2.03.01.03.015</v>
          </cell>
          <cell r="I1032" t="str">
            <v>Coordinate Measuring Machines</v>
          </cell>
        </row>
        <row r="1033">
          <cell r="H1033" t="str">
            <v>1.3.2.03.01.03.016</v>
          </cell>
          <cell r="I1033" t="str">
            <v>Engine Cooling System</v>
          </cell>
        </row>
        <row r="1034">
          <cell r="H1034" t="str">
            <v>1.3.2.03.01.03.017</v>
          </cell>
          <cell r="I1034" t="str">
            <v>Outlet Manifodld Pressure</v>
          </cell>
        </row>
        <row r="1035">
          <cell r="H1035" t="str">
            <v>1.3.2.03.01.03.018</v>
          </cell>
          <cell r="I1035" t="str">
            <v>Impulse Orbital Welder</v>
          </cell>
        </row>
        <row r="1036">
          <cell r="H1036" t="str">
            <v>1.3.2.03.01.03.019</v>
          </cell>
          <cell r="I1036" t="str">
            <v>AVL DIGAS</v>
          </cell>
        </row>
        <row r="1037">
          <cell r="H1037" t="str">
            <v>1.3.2.03.01.03.020</v>
          </cell>
          <cell r="I1037" t="str">
            <v>Electric Wire Rope</v>
          </cell>
        </row>
        <row r="1038">
          <cell r="H1038" t="str">
            <v>1.3.2.03.01.03.021</v>
          </cell>
          <cell r="I1038" t="str">
            <v>Steam Pressure Gauge</v>
          </cell>
        </row>
        <row r="1039">
          <cell r="H1039" t="str">
            <v>1.3.2.03.01.03.022</v>
          </cell>
          <cell r="I1039" t="str">
            <v>Savetuy Valve</v>
          </cell>
        </row>
        <row r="1040">
          <cell r="H1040" t="str">
            <v>1.3.2.03.01.03.023</v>
          </cell>
          <cell r="I1040" t="str">
            <v>Tresher Statis</v>
          </cell>
        </row>
        <row r="1041">
          <cell r="H1041" t="str">
            <v>1.3.2.03.01.03.024</v>
          </cell>
          <cell r="I1041" t="str">
            <v>Variac</v>
          </cell>
        </row>
        <row r="1042">
          <cell r="H1042" t="str">
            <v>1.3.2.03.01.03.025</v>
          </cell>
          <cell r="I1042" t="str">
            <v>Mixer (Perkakas Bengkel Listrik)</v>
          </cell>
        </row>
        <row r="1043">
          <cell r="H1043" t="str">
            <v>1.3.2.03.01.03.026</v>
          </cell>
          <cell r="I1043" t="str">
            <v>Stepping Motor</v>
          </cell>
        </row>
        <row r="1044">
          <cell r="H1044" t="str">
            <v>1.3.2.03.01.03.027</v>
          </cell>
          <cell r="I1044" t="str">
            <v>Cylinder Pressure Tranducer</v>
          </cell>
        </row>
        <row r="1045">
          <cell r="H1045" t="str">
            <v>1.3.2.03.01.03.028</v>
          </cell>
          <cell r="I1045" t="str">
            <v>Engine Simulation Software Package</v>
          </cell>
        </row>
        <row r="1046">
          <cell r="H1046" t="str">
            <v>1.3.2.03.01.03.029</v>
          </cell>
          <cell r="I1046" t="str">
            <v>Axhaust Gas Analizer</v>
          </cell>
        </row>
        <row r="1047">
          <cell r="H1047" t="str">
            <v>1.3.2.03.01.03.030</v>
          </cell>
          <cell r="I1047" t="str">
            <v>Circular Saw</v>
          </cell>
        </row>
        <row r="1048">
          <cell r="H1048" t="str">
            <v>1.3.2.03.01.03.031</v>
          </cell>
          <cell r="I1048" t="str">
            <v>Tester Listrik/Telepon/Internet</v>
          </cell>
        </row>
        <row r="1049">
          <cell r="H1049" t="str">
            <v>1.3.2.03.01.03.032</v>
          </cell>
          <cell r="I1049" t="str">
            <v>Motor Listrik</v>
          </cell>
        </row>
        <row r="1050">
          <cell r="H1050" t="str">
            <v>......</v>
          </cell>
        </row>
        <row r="1051">
          <cell r="H1051" t="str">
            <v>1.3.2.03.01.04.</v>
          </cell>
          <cell r="I1051" t="str">
            <v xml:space="preserve">PERKAKAS BENGKEL SERVICE </v>
          </cell>
        </row>
        <row r="1052">
          <cell r="H1052" t="str">
            <v>1.3.2.03.01.04.001</v>
          </cell>
          <cell r="I1052" t="str">
            <v>Auto Lift</v>
          </cell>
        </row>
        <row r="1053">
          <cell r="H1053" t="str">
            <v>1.3.2.03.01.04.002</v>
          </cell>
          <cell r="I1053" t="str">
            <v>Car Washer</v>
          </cell>
        </row>
        <row r="1054">
          <cell r="H1054" t="str">
            <v>1.3.2.03.01.04.003</v>
          </cell>
          <cell r="I1054" t="str">
            <v>Steam Cleaner</v>
          </cell>
        </row>
        <row r="1055">
          <cell r="H1055" t="str">
            <v>1.3.2.03.01.04.004</v>
          </cell>
          <cell r="I1055" t="str">
            <v>Lubriacating Equipment</v>
          </cell>
        </row>
        <row r="1056">
          <cell r="H1056" t="str">
            <v>1.3.2.03.01.04.005</v>
          </cell>
          <cell r="I1056" t="str">
            <v>Mesin Spooring</v>
          </cell>
        </row>
        <row r="1057">
          <cell r="H1057" t="str">
            <v>1.3.2.03.01.04.006</v>
          </cell>
          <cell r="I1057" t="str">
            <v>Mesin Balancer</v>
          </cell>
        </row>
        <row r="1058">
          <cell r="H1058" t="str">
            <v>1.3.2.03.01.04.007</v>
          </cell>
          <cell r="I1058" t="str">
            <v>Brake Drum Lathe/Mesin Perata Tromol</v>
          </cell>
        </row>
        <row r="1059">
          <cell r="H1059" t="str">
            <v>1.3.2.03.01.04.008</v>
          </cell>
          <cell r="I1059" t="str">
            <v>Pengasah Lubang Stang Piston</v>
          </cell>
        </row>
        <row r="1060">
          <cell r="H1060" t="str">
            <v>1.3.2.03.01.04.009</v>
          </cell>
          <cell r="I1060" t="str">
            <v>Lubricating Set (Perkakas Bengkel Service)</v>
          </cell>
        </row>
        <row r="1061">
          <cell r="H1061" t="str">
            <v>1.3.2.03.01.04.010</v>
          </cell>
          <cell r="I1061" t="str">
            <v>Air Filter Regulator</v>
          </cell>
        </row>
        <row r="1062">
          <cell r="H1062" t="str">
            <v>1.3.2.03.01.04.011</v>
          </cell>
          <cell r="I1062" t="str">
            <v>Diamond Care Drill Care</v>
          </cell>
        </row>
        <row r="1063">
          <cell r="H1063" t="str">
            <v>1.3.2.03.01.04.012</v>
          </cell>
          <cell r="I1063" t="str">
            <v>AC Motor Control</v>
          </cell>
        </row>
        <row r="1064">
          <cell r="H1064" t="str">
            <v>1.3.2.03.01.04.013</v>
          </cell>
          <cell r="I1064" t="str">
            <v>Catu daya</v>
          </cell>
        </row>
        <row r="1065">
          <cell r="H1065" t="str">
            <v>1.3.2.03.01.04.014</v>
          </cell>
          <cell r="I1065" t="str">
            <v>Scan tool ECU</v>
          </cell>
        </row>
        <row r="1066">
          <cell r="H1066" t="str">
            <v>......</v>
          </cell>
        </row>
        <row r="1067">
          <cell r="H1067" t="str">
            <v>......</v>
          </cell>
        </row>
        <row r="1068">
          <cell r="H1068" t="str">
            <v>1.3.2.03.01.05.</v>
          </cell>
          <cell r="I1068" t="str">
            <v xml:space="preserve">PERKAKAS PENGANGKAT BERMESIN </v>
          </cell>
        </row>
        <row r="1069">
          <cell r="H1069" t="str">
            <v>1.3.2.03.01.05.001</v>
          </cell>
          <cell r="I1069" t="str">
            <v>Overhead Crane</v>
          </cell>
        </row>
        <row r="1070">
          <cell r="H1070" t="str">
            <v>1.3.2.03.01.05.002</v>
          </cell>
          <cell r="I1070" t="str">
            <v>Hoist</v>
          </cell>
        </row>
        <row r="1071">
          <cell r="H1071" t="str">
            <v>1.3.2.03.01.05.003</v>
          </cell>
          <cell r="I1071" t="str">
            <v>Winch/LIR</v>
          </cell>
        </row>
        <row r="1072">
          <cell r="H1072" t="str">
            <v>......</v>
          </cell>
        </row>
        <row r="1073">
          <cell r="H1073" t="str">
            <v>1.3.2.03.01.06.</v>
          </cell>
          <cell r="I1073" t="str">
            <v xml:space="preserve">PERKAKAS BENGKEL KAYU </v>
          </cell>
        </row>
        <row r="1074">
          <cell r="H1074" t="str">
            <v>1.3.2.03.01.06.001</v>
          </cell>
          <cell r="I1074" t="str">
            <v>Mesin Gergaji</v>
          </cell>
        </row>
        <row r="1075">
          <cell r="H1075" t="str">
            <v>1.3.2.03.01.06.002</v>
          </cell>
          <cell r="I1075" t="str">
            <v>Mesin Ketam (Perkakas Bengkel Kayu)</v>
          </cell>
        </row>
        <row r="1076">
          <cell r="H1076" t="str">
            <v>1.3.2.03.01.06.003</v>
          </cell>
          <cell r="I1076" t="str">
            <v>Mesin Bor Kayu</v>
          </cell>
        </row>
        <row r="1077">
          <cell r="H1077" t="str">
            <v>1.3.2.03.01.06.004</v>
          </cell>
          <cell r="I1077" t="str">
            <v>Mesin Penghalus</v>
          </cell>
        </row>
        <row r="1078">
          <cell r="H1078" t="str">
            <v>1.3.2.03.01.06.005</v>
          </cell>
          <cell r="I1078" t="str">
            <v>Mesin Penyambung Papan</v>
          </cell>
        </row>
        <row r="1079">
          <cell r="H1079" t="str">
            <v>1.3.2.03.01.06.006</v>
          </cell>
          <cell r="I1079" t="str">
            <v>Tatah Listrik Oscar MK 361</v>
          </cell>
        </row>
        <row r="1080">
          <cell r="H1080" t="str">
            <v>1.3.2.03.01.06.007</v>
          </cell>
          <cell r="I1080" t="str">
            <v>Pasah Listrik MKC</v>
          </cell>
        </row>
        <row r="1081">
          <cell r="H1081" t="str">
            <v>1.3.2.03.01.06.008</v>
          </cell>
          <cell r="I1081" t="str">
            <v>Profile Listrik MKC</v>
          </cell>
        </row>
        <row r="1082">
          <cell r="H1082" t="str">
            <v>1.3.2.03.01.06.009</v>
          </cell>
          <cell r="I1082" t="str">
            <v>Grendo Duduk</v>
          </cell>
        </row>
        <row r="1083">
          <cell r="H1083" t="str">
            <v>1.3.2.03.01.06.010</v>
          </cell>
          <cell r="I1083" t="str">
            <v>Gergaji Bengkok ATS</v>
          </cell>
        </row>
        <row r="1084">
          <cell r="H1084" t="str">
            <v>1.3.2.03.01.06.011</v>
          </cell>
          <cell r="I1084" t="str">
            <v>Amplas Listrik GMT</v>
          </cell>
        </row>
        <row r="1085">
          <cell r="H1085" t="str">
            <v>1.3.2.03.01.06.012</v>
          </cell>
          <cell r="I1085" t="str">
            <v>Gergaji Chain Saw</v>
          </cell>
        </row>
        <row r="1086">
          <cell r="H1086" t="str">
            <v>1.3.2.03.01.06.013</v>
          </cell>
          <cell r="I1086" t="str">
            <v>Table Saw 10 Eastco</v>
          </cell>
        </row>
        <row r="1087">
          <cell r="H1087" t="str">
            <v>......</v>
          </cell>
        </row>
        <row r="1088">
          <cell r="H1088" t="str">
            <v>1.3.2.03.01.07.</v>
          </cell>
          <cell r="I1088" t="str">
            <v xml:space="preserve">PERKAKAS BENGKEL KHUSUS </v>
          </cell>
        </row>
        <row r="1089">
          <cell r="H1089" t="str">
            <v>1.3.2.03.01.07.001</v>
          </cell>
          <cell r="I1089" t="str">
            <v>Mesin Jahit Terpal</v>
          </cell>
        </row>
        <row r="1090">
          <cell r="H1090" t="str">
            <v>1.3.2.03.01.07.002</v>
          </cell>
          <cell r="I1090" t="str">
            <v>Perkakas Vulkanisir Ban</v>
          </cell>
        </row>
        <row r="1091">
          <cell r="H1091" t="str">
            <v>1.3.2.03.01.07.003</v>
          </cell>
          <cell r="I1091" t="str">
            <v>Perkakas Bongkar/Pasang Ban</v>
          </cell>
        </row>
        <row r="1092">
          <cell r="H1092" t="str">
            <v>1.3.2.03.01.07.004</v>
          </cell>
          <cell r="I1092" t="str">
            <v>Mesin Tenun Tekstil</v>
          </cell>
        </row>
        <row r="1093">
          <cell r="H1093" t="str">
            <v>1.3.2.03.01.07.005</v>
          </cell>
          <cell r="I1093" t="str">
            <v>Mesin Celup (Perkakas Bengkel Khusus)</v>
          </cell>
        </row>
        <row r="1094">
          <cell r="H1094" t="str">
            <v>1.3.2.03.01.07.006</v>
          </cell>
          <cell r="I1094" t="str">
            <v>Pemasang Baru</v>
          </cell>
        </row>
        <row r="1095">
          <cell r="H1095" t="str">
            <v>1.3.2.03.01.07.007</v>
          </cell>
          <cell r="I1095" t="str">
            <v>Mesin Tenun Jahit</v>
          </cell>
        </row>
        <row r="1096">
          <cell r="H1096" t="str">
            <v>1.3.2.03.01.07.008</v>
          </cell>
          <cell r="I1096" t="str">
            <v>Jig saw mechine</v>
          </cell>
        </row>
        <row r="1097">
          <cell r="H1097" t="str">
            <v>......</v>
          </cell>
        </row>
        <row r="1098">
          <cell r="H1098" t="str">
            <v>1.3.2.03.01.08.</v>
          </cell>
          <cell r="I1098" t="str">
            <v xml:space="preserve">PERALATAN LAS </v>
          </cell>
        </row>
        <row r="1099">
          <cell r="H1099" t="str">
            <v>1.3.2.03.01.08.001</v>
          </cell>
          <cell r="I1099" t="str">
            <v>Peralatan Las Listrik</v>
          </cell>
        </row>
        <row r="1100">
          <cell r="H1100" t="str">
            <v>1.3.2.03.01.08.002</v>
          </cell>
          <cell r="I1100" t="str">
            <v>Peralatan Las Karbit</v>
          </cell>
        </row>
        <row r="1101">
          <cell r="H1101" t="str">
            <v>1.3.2.03.01.08.003</v>
          </cell>
          <cell r="I1101" t="str">
            <v>Peralatan Las Gas</v>
          </cell>
        </row>
        <row r="1102">
          <cell r="H1102" t="str">
            <v>1.3.2.03.01.08.004</v>
          </cell>
          <cell r="I1102" t="str">
            <v>Tabung las argon</v>
          </cell>
        </row>
        <row r="1103">
          <cell r="H1103" t="str">
            <v>......</v>
          </cell>
        </row>
        <row r="1104">
          <cell r="H1104" t="str">
            <v>1.3.2.03.01.09.</v>
          </cell>
          <cell r="I1104" t="str">
            <v>PERKAKAS PABRIK ES</v>
          </cell>
        </row>
        <row r="1105">
          <cell r="H1105" t="str">
            <v>1.3.2.03.01.09.001</v>
          </cell>
          <cell r="I1105" t="str">
            <v>Evaporator</v>
          </cell>
        </row>
        <row r="1106">
          <cell r="H1106" t="str">
            <v>1.3.2.03.01.09.002</v>
          </cell>
          <cell r="I1106" t="str">
            <v>Air Blower</v>
          </cell>
        </row>
        <row r="1107">
          <cell r="H1107" t="str">
            <v>1.3.2.03.01.09.003</v>
          </cell>
          <cell r="I1107" t="str">
            <v>Brine Tank</v>
          </cell>
        </row>
        <row r="1108">
          <cell r="H1108" t="str">
            <v>1.3.2.03.01.09.004</v>
          </cell>
          <cell r="I1108" t="str">
            <v>Filling Divice</v>
          </cell>
        </row>
        <row r="1109">
          <cell r="H1109" t="str">
            <v>1.3.2.03.01.09.005</v>
          </cell>
          <cell r="I1109" t="str">
            <v>Pipping Tank Divice</v>
          </cell>
        </row>
        <row r="1110">
          <cell r="H1110" t="str">
            <v>1.3.2.03.01.09.006</v>
          </cell>
          <cell r="I1110" t="str">
            <v>Thawing Tank</v>
          </cell>
        </row>
        <row r="1111">
          <cell r="H1111" t="str">
            <v>1.3.2.03.01.09.007</v>
          </cell>
          <cell r="I1111" t="str">
            <v>Can Frame</v>
          </cell>
        </row>
        <row r="1112">
          <cell r="H1112" t="str">
            <v>1.3.2.03.01.09.008</v>
          </cell>
          <cell r="I1112" t="str">
            <v>Bring Tank Cover</v>
          </cell>
        </row>
        <row r="1113">
          <cell r="H1113" t="str">
            <v>1.3.2.03.01.09.009</v>
          </cell>
          <cell r="I1113" t="str">
            <v>Clear Ice Equitment</v>
          </cell>
        </row>
        <row r="1114">
          <cell r="H1114" t="str">
            <v>1.3.2.03.01.09.010</v>
          </cell>
          <cell r="I1114" t="str">
            <v>Reciver</v>
          </cell>
        </row>
        <row r="1115">
          <cell r="H1115" t="str">
            <v>1.3.2.03.01.09.011</v>
          </cell>
          <cell r="I1115" t="str">
            <v>Elektrik Panel Cintrol</v>
          </cell>
        </row>
        <row r="1116">
          <cell r="H1116" t="str">
            <v>1.3.2.03.01.09.012</v>
          </cell>
          <cell r="I1116" t="str">
            <v>Trafo Stater</v>
          </cell>
        </row>
        <row r="1117">
          <cell r="H1117" t="str">
            <v>1.3.2.03.01.09.013</v>
          </cell>
          <cell r="I1117" t="str">
            <v>Tabung NH3</v>
          </cell>
        </row>
        <row r="1118">
          <cell r="H1118" t="str">
            <v>1.3.2.03.01.09.014</v>
          </cell>
          <cell r="I1118" t="str">
            <v>Pompa Oliiez Compresor</v>
          </cell>
        </row>
        <row r="1119">
          <cell r="H1119" t="str">
            <v>1.3.2.03.01.09.015</v>
          </cell>
          <cell r="I1119" t="str">
            <v>Condensor</v>
          </cell>
        </row>
        <row r="1120">
          <cell r="H1120" t="str">
            <v>1.3.2.03.01.09.016</v>
          </cell>
          <cell r="I1120" t="str">
            <v>Agitator</v>
          </cell>
        </row>
        <row r="1121">
          <cell r="H1121" t="str">
            <v>1.3.2.03.01.09.017</v>
          </cell>
          <cell r="I1121" t="str">
            <v>Bak Air</v>
          </cell>
        </row>
        <row r="1122">
          <cell r="H1122" t="str">
            <v>1.3.2.03.01.09.018</v>
          </cell>
          <cell r="I1122" t="str">
            <v>Ice Cam</v>
          </cell>
        </row>
        <row r="1123">
          <cell r="H1123" t="str">
            <v>1.3.2.03.01.09.019</v>
          </cell>
          <cell r="I1123" t="str">
            <v>ice block machine (mesin pembuat es)</v>
          </cell>
        </row>
        <row r="1124">
          <cell r="H1124" t="str">
            <v>......</v>
          </cell>
        </row>
        <row r="1125">
          <cell r="H1125" t="str">
            <v>1.3.2.03.01.10.</v>
          </cell>
          <cell r="I1125" t="str">
            <v xml:space="preserve">ALAT BENGKEL BERMESIN LAINNYA </v>
          </cell>
        </row>
        <row r="1126">
          <cell r="H1126" t="str">
            <v>1.3.2.03.01.10.001</v>
          </cell>
          <cell r="I1126" t="str">
            <v>Genset</v>
          </cell>
        </row>
        <row r="1127">
          <cell r="H1127" t="str">
            <v>1.3.2.03.02..</v>
          </cell>
          <cell r="I1127" t="str">
            <v>ALAT BENGKEL TAK BERMESIN</v>
          </cell>
        </row>
        <row r="1128">
          <cell r="H1128" t="str">
            <v>1.3.2.03.02.01.</v>
          </cell>
          <cell r="I1128" t="str">
            <v xml:space="preserve">PERKAKAS BENGKEL KONSTRUKSI LOGAM </v>
          </cell>
        </row>
        <row r="1129">
          <cell r="H1129" t="str">
            <v>1.3.2.03.02.01.001</v>
          </cell>
          <cell r="I1129" t="str">
            <v>Perkakas Dapur Tempa</v>
          </cell>
        </row>
        <row r="1130">
          <cell r="H1130" t="str">
            <v>1.3.2.03.02.01.002</v>
          </cell>
          <cell r="I1130" t="str">
            <v>Perkakas Bangku Kerja</v>
          </cell>
        </row>
        <row r="1131">
          <cell r="H1131" t="str">
            <v>1.3.2.03.02.01.003</v>
          </cell>
          <cell r="I1131" t="str">
            <v>Perkakas Pengukur</v>
          </cell>
        </row>
        <row r="1132">
          <cell r="H1132" t="str">
            <v>1.3.2.03.02.01.004</v>
          </cell>
          <cell r="I1132" t="str">
            <v>Perkakas Pengecoran Logam</v>
          </cell>
        </row>
        <row r="1133">
          <cell r="H1133" t="str">
            <v>1.3.2.03.02.01.005</v>
          </cell>
          <cell r="I1133" t="str">
            <v>R O L</v>
          </cell>
        </row>
        <row r="1134">
          <cell r="H1134" t="str">
            <v>1.3.2.03.02.01.006</v>
          </cell>
          <cell r="I1134" t="str">
            <v>Perkakas Pemotong Plat</v>
          </cell>
        </row>
        <row r="1135">
          <cell r="H1135" t="str">
            <v>1.3.2.03.02.01.007</v>
          </cell>
          <cell r="I1135" t="str">
            <v>Perkakas Press Hidrolik</v>
          </cell>
        </row>
        <row r="1136">
          <cell r="H1136" t="str">
            <v>1.3.2.03.02.01.008</v>
          </cell>
          <cell r="I1136" t="str">
            <v>Perkakas Pemotong Kabel Sling</v>
          </cell>
        </row>
        <row r="1137">
          <cell r="H1137" t="str">
            <v>1.3.2.03.02.01.009</v>
          </cell>
          <cell r="I1137" t="str">
            <v>Perkakas Pengecatan Kendaraan</v>
          </cell>
        </row>
        <row r="1138">
          <cell r="H1138" t="str">
            <v>1.3.2.03.02.01.010</v>
          </cell>
          <cell r="I1138" t="str">
            <v>Perkakas Pemotong behel</v>
          </cell>
        </row>
        <row r="1139">
          <cell r="H1139" t="str">
            <v>......</v>
          </cell>
        </row>
        <row r="1140">
          <cell r="H1140" t="str">
            <v>......</v>
          </cell>
        </row>
        <row r="1141">
          <cell r="H1141" t="str">
            <v>......</v>
          </cell>
        </row>
        <row r="1142">
          <cell r="H1142" t="str">
            <v>......</v>
          </cell>
        </row>
        <row r="1143">
          <cell r="H1143" t="str">
            <v>......</v>
          </cell>
        </row>
        <row r="1144">
          <cell r="H1144" t="str">
            <v>......</v>
          </cell>
        </row>
        <row r="1145">
          <cell r="H1145" t="str">
            <v>......</v>
          </cell>
        </row>
        <row r="1146">
          <cell r="H1146" t="str">
            <v>......</v>
          </cell>
        </row>
        <row r="1147">
          <cell r="H1147" t="str">
            <v>......</v>
          </cell>
        </row>
        <row r="1148">
          <cell r="H1148" t="str">
            <v>......</v>
          </cell>
        </row>
        <row r="1149">
          <cell r="H1149" t="str">
            <v>......</v>
          </cell>
        </row>
        <row r="1150">
          <cell r="H1150" t="str">
            <v>......</v>
          </cell>
        </row>
        <row r="1151">
          <cell r="H1151" t="str">
            <v>1.3.2.03.02.02.</v>
          </cell>
          <cell r="I1151" t="str">
            <v xml:space="preserve">PERKAKAS BENGKEL LISTRIK </v>
          </cell>
        </row>
        <row r="1152">
          <cell r="H1152" t="str">
            <v>1.3.2.03.02.02.001</v>
          </cell>
          <cell r="I1152" t="str">
            <v>Armature Drying Oven</v>
          </cell>
        </row>
        <row r="1153">
          <cell r="H1153" t="str">
            <v>1.3.2.03.02.02.002</v>
          </cell>
          <cell r="I1153" t="str">
            <v>Mica Undercutter</v>
          </cell>
        </row>
        <row r="1154">
          <cell r="H1154" t="str">
            <v>1.3.2.03.02.02.003</v>
          </cell>
          <cell r="I1154" t="str">
            <v>Commutator Turning Tool</v>
          </cell>
        </row>
        <row r="1155">
          <cell r="H1155" t="str">
            <v>1.3.2.03.02.02.004</v>
          </cell>
          <cell r="I1155" t="str">
            <v>Armature Crowler</v>
          </cell>
        </row>
        <row r="1156">
          <cell r="H1156" t="str">
            <v>1.3.2.03.02.02.005</v>
          </cell>
          <cell r="I1156" t="str">
            <v>Solid State Soldering Gun</v>
          </cell>
        </row>
        <row r="1157">
          <cell r="H1157" t="str">
            <v>......</v>
          </cell>
        </row>
        <row r="1158">
          <cell r="H1158" t="str">
            <v>1.3.2.03.02.03.</v>
          </cell>
          <cell r="I1158" t="str">
            <v xml:space="preserve">PERKAKAS BENGKEL SERVICE </v>
          </cell>
        </row>
        <row r="1159">
          <cell r="H1159" t="str">
            <v>1.3.2.03.02.03.001</v>
          </cell>
          <cell r="I1159" t="str">
            <v>Lubricating Set (Perkakas Bengkel Service)</v>
          </cell>
        </row>
        <row r="1160">
          <cell r="H1160" t="str">
            <v>1.3.2.03.02.03.002</v>
          </cell>
          <cell r="I1160" t="str">
            <v>Jembatan Service Hidrolik</v>
          </cell>
        </row>
        <row r="1161">
          <cell r="H1161" t="str">
            <v>1.3.2.03.02.03.003</v>
          </cell>
          <cell r="I1161" t="str">
            <v>Perlengkapan Bengkel Mekanik</v>
          </cell>
        </row>
        <row r="1162">
          <cell r="H1162" t="str">
            <v>......</v>
          </cell>
        </row>
        <row r="1163">
          <cell r="H1163" t="str">
            <v>1.3.2.03.02.04.</v>
          </cell>
          <cell r="I1163" t="str">
            <v xml:space="preserve">PERKAKAS PENGANGKAT </v>
          </cell>
        </row>
        <row r="1164">
          <cell r="H1164" t="str">
            <v>1.3.2.03.02.04.001</v>
          </cell>
          <cell r="I1164" t="str">
            <v>Dongkrak Mekanik</v>
          </cell>
        </row>
        <row r="1165">
          <cell r="H1165" t="str">
            <v>1.3.2.03.02.04.002</v>
          </cell>
          <cell r="I1165" t="str">
            <v>Dongkrak Hidrolik</v>
          </cell>
        </row>
        <row r="1166">
          <cell r="H1166" t="str">
            <v>1.3.2.03.02.04.003</v>
          </cell>
          <cell r="I1166" t="str">
            <v>T A K E L</v>
          </cell>
        </row>
        <row r="1167">
          <cell r="H1167" t="str">
            <v>1.3.2.03.02.04.004</v>
          </cell>
          <cell r="I1167" t="str">
            <v>G A N T R Y</v>
          </cell>
        </row>
        <row r="1168">
          <cell r="H1168" t="str">
            <v>1.3.2.03.02.04.005</v>
          </cell>
          <cell r="I1168" t="str">
            <v>T R I P O D</v>
          </cell>
        </row>
        <row r="1169">
          <cell r="H1169" t="str">
            <v>1.3.2.03.02.04.006</v>
          </cell>
          <cell r="I1169" t="str">
            <v>Floor Crane</v>
          </cell>
        </row>
        <row r="1170">
          <cell r="H1170" t="str">
            <v>......</v>
          </cell>
        </row>
        <row r="1171">
          <cell r="H1171" t="str">
            <v>1.3.2.03.02.05.</v>
          </cell>
          <cell r="I1171" t="str">
            <v xml:space="preserve">PERKAKAS STANDARD (STANDARD TOOLS) </v>
          </cell>
        </row>
        <row r="1172">
          <cell r="H1172" t="str">
            <v>1.3.2.03.02.05.001</v>
          </cell>
          <cell r="I1172" t="str">
            <v>Tool Kit Set</v>
          </cell>
        </row>
        <row r="1173">
          <cell r="H1173" t="str">
            <v>1.3.2.03.02.05.002</v>
          </cell>
          <cell r="I1173" t="str">
            <v>Tool Kit Box</v>
          </cell>
        </row>
        <row r="1174">
          <cell r="H1174" t="str">
            <v>1.3.2.03.02.05.003</v>
          </cell>
          <cell r="I1174" t="str">
            <v>Tool Cabinet Set</v>
          </cell>
        </row>
        <row r="1175">
          <cell r="H1175" t="str">
            <v>1.3.2.03.02.05.004</v>
          </cell>
          <cell r="I1175" t="str">
            <v>Kunci Pipa</v>
          </cell>
        </row>
        <row r="1176">
          <cell r="H1176" t="str">
            <v>1.3.2.03.02.05.005</v>
          </cell>
          <cell r="I1176" t="str">
            <v>Puller Set</v>
          </cell>
        </row>
        <row r="1177">
          <cell r="H1177" t="str">
            <v>1.3.2.03.02.05.006</v>
          </cell>
          <cell r="I1177" t="str">
            <v>Tap Dies</v>
          </cell>
        </row>
        <row r="1178">
          <cell r="H1178" t="str">
            <v>1.3.2.03.02.05.007</v>
          </cell>
          <cell r="I1178" t="str">
            <v>Greeper</v>
          </cell>
        </row>
        <row r="1179">
          <cell r="H1179" t="str">
            <v>1.3.2.03.02.05.008</v>
          </cell>
          <cell r="I1179" t="str">
            <v>Engine Stand</v>
          </cell>
        </row>
        <row r="1180">
          <cell r="H1180" t="str">
            <v>1.3.2.03.02.05.009</v>
          </cell>
          <cell r="I1180" t="str">
            <v>Kunci Moment</v>
          </cell>
        </row>
        <row r="1181">
          <cell r="H1181" t="str">
            <v>1.3.2.03.02.05.010</v>
          </cell>
          <cell r="I1181" t="str">
            <v>Pembuat Fisik (DIESS)</v>
          </cell>
        </row>
        <row r="1182">
          <cell r="H1182" t="str">
            <v>1.3.2.03.02.05.011</v>
          </cell>
          <cell r="I1182" t="str">
            <v>Tungku Non Ferrous</v>
          </cell>
        </row>
        <row r="1183">
          <cell r="H1183" t="str">
            <v>1.3.2.03.02.05.012</v>
          </cell>
          <cell r="I1183" t="str">
            <v>Wheel Chock (Perkakas Standard (standard Tools)</v>
          </cell>
        </row>
        <row r="1184">
          <cell r="H1184" t="str">
            <v>1.3.2.03.02.05.013</v>
          </cell>
          <cell r="I1184" t="str">
            <v>Maintenance Step</v>
          </cell>
        </row>
        <row r="1185">
          <cell r="H1185" t="str">
            <v>1.3.2.03.02.05.014</v>
          </cell>
          <cell r="I1185" t="str">
            <v>Crimping Tolls</v>
          </cell>
        </row>
        <row r="1186">
          <cell r="H1186" t="str">
            <v>1.3.2.03.02.05.015</v>
          </cell>
          <cell r="I1186" t="str">
            <v>Toolkit Tukang Kayu Ton</v>
          </cell>
        </row>
        <row r="1187">
          <cell r="H1187" t="str">
            <v>1.3.2.03.02.05.016</v>
          </cell>
          <cell r="I1187" t="str">
            <v>Toolkit Tukang Batu Ton</v>
          </cell>
        </row>
        <row r="1188">
          <cell r="H1188" t="str">
            <v>1.3.2.03.02.05.017</v>
          </cell>
          <cell r="I1188" t="str">
            <v>Toolkit Tukang Listrik</v>
          </cell>
        </row>
        <row r="1189">
          <cell r="H1189" t="str">
            <v>1.3.2.03.02.05.018</v>
          </cell>
          <cell r="I1189" t="str">
            <v>Toolkit Pemeliharaan</v>
          </cell>
        </row>
        <row r="1190">
          <cell r="H1190" t="str">
            <v>1.3.2.03.02.05.019</v>
          </cell>
          <cell r="I1190" t="str">
            <v>Toolkit Perbengkelan</v>
          </cell>
        </row>
        <row r="1191">
          <cell r="H1191" t="str">
            <v>1.3.2.03.02.05.020</v>
          </cell>
          <cell r="I1191" t="str">
            <v>Toolkit Perpipaan</v>
          </cell>
        </row>
        <row r="1192">
          <cell r="H1192" t="str">
            <v>1.3.2.03.02.05.021</v>
          </cell>
          <cell r="I1192" t="str">
            <v>Tool Outfit Pioner Electric</v>
          </cell>
        </row>
        <row r="1193">
          <cell r="H1193" t="str">
            <v>1.3.2.03.02.05.022</v>
          </cell>
          <cell r="I1193" t="str">
            <v>Tool General Mechanic Set</v>
          </cell>
        </row>
        <row r="1194">
          <cell r="H1194" t="str">
            <v>1.3.2.03.02.05.023</v>
          </cell>
          <cell r="I1194" t="str">
            <v>Toolkit Tukang Besi</v>
          </cell>
        </row>
        <row r="1195">
          <cell r="H1195" t="str">
            <v>1.3.2.03.02.05.024</v>
          </cell>
          <cell r="I1195" t="str">
            <v>Tool Electrical Set</v>
          </cell>
        </row>
        <row r="1196">
          <cell r="H1196" t="str">
            <v>1.3.2.03.02.05.025</v>
          </cell>
          <cell r="I1196" t="str">
            <v>Sawmil</v>
          </cell>
        </row>
        <row r="1197">
          <cell r="H1197" t="str">
            <v>1.3.2.03.02.05.026</v>
          </cell>
          <cell r="I1197" t="str">
            <v>Unit Pelumas Portable</v>
          </cell>
        </row>
        <row r="1198">
          <cell r="H1198" t="str">
            <v>1.3.2.03.02.05.027</v>
          </cell>
          <cell r="I1198" t="str">
            <v>Scafolding Set &amp; Tool</v>
          </cell>
        </row>
        <row r="1199">
          <cell r="H1199" t="str">
            <v>1.3.2.03.02.05.028</v>
          </cell>
          <cell r="I1199" t="str">
            <v>Hand Fallet</v>
          </cell>
        </row>
        <row r="1200">
          <cell r="H1200" t="str">
            <v>1.3.2.03.02.05.029</v>
          </cell>
          <cell r="I1200" t="str">
            <v>Paron</v>
          </cell>
        </row>
        <row r="1201">
          <cell r="H1201" t="str">
            <v>1.3.2.03.02.05.030</v>
          </cell>
          <cell r="I1201" t="str">
            <v>Cylinder Bearing</v>
          </cell>
        </row>
        <row r="1202">
          <cell r="H1202" t="str">
            <v>1.3.2.03.02.05.031</v>
          </cell>
          <cell r="I1202" t="str">
            <v>Perlengkapan Bengkel Pengecatan</v>
          </cell>
        </row>
        <row r="1203">
          <cell r="H1203" t="str">
            <v>......</v>
          </cell>
        </row>
        <row r="1204">
          <cell r="H1204" t="str">
            <v>1.3.2.03.02.06.</v>
          </cell>
          <cell r="I1204" t="str">
            <v>PERKAKAS KHUSUS (SPECIAL TOOLS)</v>
          </cell>
        </row>
        <row r="1205">
          <cell r="H1205" t="str">
            <v>1.3.2.03.02.06.001</v>
          </cell>
          <cell r="I1205" t="str">
            <v>Kunci Khusus Untuk Engine</v>
          </cell>
        </row>
        <row r="1206">
          <cell r="H1206" t="str">
            <v>1.3.2.03.02.06.002</v>
          </cell>
          <cell r="I1206" t="str">
            <v>Kunci Khusus Alat Besar Darat</v>
          </cell>
        </row>
        <row r="1207">
          <cell r="H1207" t="str">
            <v>1.3.2.03.02.06.003</v>
          </cell>
          <cell r="I1207" t="str">
            <v>Kunci Khusus Alat Besar Apung</v>
          </cell>
        </row>
        <row r="1208">
          <cell r="H1208" t="str">
            <v>1.3.2.03.02.06.004</v>
          </cell>
          <cell r="I1208" t="str">
            <v>Kunci Khusus Casis Alat Angkut Darat</v>
          </cell>
        </row>
        <row r="1209">
          <cell r="H1209" t="str">
            <v>1.3.2.03.02.06.005</v>
          </cell>
          <cell r="I1209" t="str">
            <v>Kunci Khusus Casis</v>
          </cell>
        </row>
        <row r="1210">
          <cell r="H1210" t="str">
            <v>1.3.2.03.02.06.006</v>
          </cell>
          <cell r="I1210" t="str">
            <v>Kunci Khusus Alat Angkut Apung</v>
          </cell>
        </row>
        <row r="1211">
          <cell r="H1211" t="str">
            <v>1.3.2.03.02.06.007</v>
          </cell>
          <cell r="I1211" t="str">
            <v>Kunci Khusus Pembuka Mur/Baut</v>
          </cell>
        </row>
        <row r="1212">
          <cell r="H1212" t="str">
            <v>1.3.2.03.02.06.008</v>
          </cell>
          <cell r="I1212" t="str">
            <v>Kunci Khusus Moment</v>
          </cell>
        </row>
        <row r="1213">
          <cell r="H1213" t="str">
            <v>1.3.2.03.02.06.009</v>
          </cell>
          <cell r="I1213" t="str">
            <v>Kunci Khusus Alat Besar Udara</v>
          </cell>
        </row>
        <row r="1214">
          <cell r="H1214" t="str">
            <v>1.3.2.03.02.06.010</v>
          </cell>
          <cell r="I1214" t="str">
            <v>Kunci Khusus Casis Alat Besar Udara</v>
          </cell>
        </row>
        <row r="1215">
          <cell r="H1215" t="str">
            <v>1.3.2.03.02.06.011</v>
          </cell>
          <cell r="I1215" t="str">
            <v>Digital Tang Ampere</v>
          </cell>
        </row>
        <row r="1216">
          <cell r="H1216" t="str">
            <v>1.3.2.03.02.06.012</v>
          </cell>
          <cell r="I1216" t="str">
            <v>Digital Tachometer</v>
          </cell>
        </row>
        <row r="1217">
          <cell r="H1217" t="str">
            <v>1.3.2.03.02.06.013</v>
          </cell>
          <cell r="I1217" t="str">
            <v>Foot Klep</v>
          </cell>
        </row>
        <row r="1218">
          <cell r="H1218" t="str">
            <v>1.3.2.03.02.06.014</v>
          </cell>
          <cell r="I1218" t="str">
            <v>Cincin/Kopling Slang Hydrant</v>
          </cell>
        </row>
        <row r="1219">
          <cell r="H1219" t="str">
            <v>1.3.2.03.02.06.015</v>
          </cell>
          <cell r="I1219" t="str">
            <v>Kunci L</v>
          </cell>
        </row>
        <row r="1220">
          <cell r="H1220" t="str">
            <v>1.3.2.03.02.06.016</v>
          </cell>
          <cell r="I1220" t="str">
            <v>TBA</v>
          </cell>
        </row>
        <row r="1221">
          <cell r="H1221" t="str">
            <v>......</v>
          </cell>
        </row>
        <row r="1222">
          <cell r="H1222" t="str">
            <v>1.3.2.03.02.07.</v>
          </cell>
          <cell r="I1222" t="str">
            <v xml:space="preserve">PERKAKAS BENGKEL KERJA </v>
          </cell>
        </row>
        <row r="1223">
          <cell r="H1223" t="str">
            <v>1.3.2.03.02.07.001</v>
          </cell>
          <cell r="I1223" t="str">
            <v>Gergaji</v>
          </cell>
        </row>
        <row r="1224">
          <cell r="H1224" t="str">
            <v>1.3.2.03.02.07.002</v>
          </cell>
          <cell r="I1224" t="str">
            <v>Ketam</v>
          </cell>
        </row>
        <row r="1225">
          <cell r="H1225" t="str">
            <v>1.3.2.03.02.07.003</v>
          </cell>
          <cell r="I1225" t="str">
            <v>Bor</v>
          </cell>
        </row>
        <row r="1226">
          <cell r="H1226" t="str">
            <v>1.3.2.03.02.07.004</v>
          </cell>
          <cell r="I1226" t="str">
            <v>Pahat</v>
          </cell>
        </row>
        <row r="1227">
          <cell r="H1227" t="str">
            <v>1.3.2.03.02.07.005</v>
          </cell>
          <cell r="I1227" t="str">
            <v>Kakak Tua</v>
          </cell>
        </row>
        <row r="1228">
          <cell r="H1228" t="str">
            <v>1.3.2.03.02.07.006</v>
          </cell>
          <cell r="I1228" t="str">
            <v>Water Pas</v>
          </cell>
        </row>
        <row r="1229">
          <cell r="H1229" t="str">
            <v>1.3.2.03.02.07.007</v>
          </cell>
          <cell r="I1229" t="str">
            <v>Siku</v>
          </cell>
        </row>
        <row r="1230">
          <cell r="H1230" t="str">
            <v>1.3.2.03.02.07.008</v>
          </cell>
          <cell r="I1230" t="str">
            <v>Palu</v>
          </cell>
        </row>
        <row r="1231">
          <cell r="H1231" t="str">
            <v>1.3.2.03.02.07.009</v>
          </cell>
          <cell r="I1231" t="str">
            <v xml:space="preserve">Tang </v>
          </cell>
        </row>
        <row r="1232">
          <cell r="H1232" t="str">
            <v>1.3.2.03.02.07.010</v>
          </cell>
          <cell r="I1232" t="str">
            <v>Ayakan Pasir</v>
          </cell>
        </row>
        <row r="1233">
          <cell r="H1233" t="str">
            <v>......</v>
          </cell>
        </row>
        <row r="1234">
          <cell r="H1234" t="str">
            <v>1.3.2.03.02.08.</v>
          </cell>
          <cell r="I1234" t="str">
            <v xml:space="preserve">PERALATAN TUKANG BESI </v>
          </cell>
        </row>
        <row r="1235">
          <cell r="H1235" t="str">
            <v>1.3.2.03.02.08.001</v>
          </cell>
          <cell r="I1235" t="str">
            <v>Tanggem</v>
          </cell>
        </row>
        <row r="1236">
          <cell r="H1236" t="str">
            <v>1.3.2.03.02.08.002</v>
          </cell>
          <cell r="I1236" t="str">
            <v>Gunting Plat</v>
          </cell>
        </row>
        <row r="1237">
          <cell r="H1237" t="str">
            <v>1.3.2.03.02.08.003</v>
          </cell>
          <cell r="I1237" t="str">
            <v>Landasan Kenteng</v>
          </cell>
        </row>
        <row r="1238">
          <cell r="H1238" t="str">
            <v>1.3.2.03.02.08.004</v>
          </cell>
          <cell r="I1238" t="str">
            <v>Kunci Kaul</v>
          </cell>
        </row>
        <row r="1239">
          <cell r="H1239" t="str">
            <v>1.3.2.03.02.08.005</v>
          </cell>
          <cell r="I1239" t="str">
            <v>Gunting Plat Tangan</v>
          </cell>
        </row>
        <row r="1240">
          <cell r="H1240" t="str">
            <v>1.3.2.03.02.08.006</v>
          </cell>
          <cell r="I1240" t="str">
            <v>Tang Kombinasi</v>
          </cell>
        </row>
        <row r="1241">
          <cell r="H1241" t="str">
            <v>1.3.2.03.02.08.007</v>
          </cell>
          <cell r="I1241" t="str">
            <v>Tang Potong</v>
          </cell>
        </row>
        <row r="1242">
          <cell r="H1242" t="str">
            <v>1.3.2.03.02.08.008</v>
          </cell>
          <cell r="I1242" t="str">
            <v>Betel, Seter, Drip, Dreg, Sneper</v>
          </cell>
        </row>
        <row r="1243">
          <cell r="H1243" t="str">
            <v>1.3.2.03.02.08.009</v>
          </cell>
          <cell r="I1243" t="str">
            <v>Pukul Konde</v>
          </cell>
        </row>
        <row r="1244">
          <cell r="H1244" t="str">
            <v>1.3.2.03.02.08.010</v>
          </cell>
          <cell r="I1244" t="str">
            <v>Pukul Lengkung</v>
          </cell>
        </row>
        <row r="1245">
          <cell r="H1245" t="str">
            <v>1.3.2.03.02.08.011</v>
          </cell>
          <cell r="I1245" t="str">
            <v>Pukul Sabit</v>
          </cell>
        </row>
        <row r="1246">
          <cell r="H1246" t="str">
            <v>1.3.2.03.02.08.012</v>
          </cell>
          <cell r="I1246" t="str">
            <v>Kikir</v>
          </cell>
        </row>
        <row r="1247">
          <cell r="H1247" t="str">
            <v>1.3.2.03.02.08.013</v>
          </cell>
          <cell r="I1247" t="str">
            <v>Kunci Pas</v>
          </cell>
        </row>
        <row r="1248">
          <cell r="H1248" t="str">
            <v>1.3.2.03.02.08.014</v>
          </cell>
          <cell r="I1248" t="str">
            <v>Tang Senai &amp; Tap</v>
          </cell>
        </row>
        <row r="1249">
          <cell r="H1249" t="str">
            <v>1.3.2.03.02.08.015</v>
          </cell>
          <cell r="I1249" t="str">
            <v>Drei Biasa (Obeng)</v>
          </cell>
        </row>
        <row r="1250">
          <cell r="H1250" t="str">
            <v>1.3.2.03.02.08.016</v>
          </cell>
          <cell r="I1250" t="str">
            <v>Drei Kembang (Obeng)</v>
          </cell>
        </row>
        <row r="1251">
          <cell r="H1251" t="str">
            <v>1.3.2.03.02.08.017</v>
          </cell>
          <cell r="I1251" t="str">
            <v>Drei Ketok (Obeng)</v>
          </cell>
        </row>
        <row r="1252">
          <cell r="H1252" t="str">
            <v>1.3.2.03.02.08.018</v>
          </cell>
          <cell r="I1252" t="str">
            <v>Seket Mat</v>
          </cell>
        </row>
        <row r="1253">
          <cell r="H1253" t="str">
            <v>1.3.2.03.02.08.019</v>
          </cell>
          <cell r="I1253" t="str">
            <v>Jangka Besi</v>
          </cell>
        </row>
        <row r="1254">
          <cell r="H1254" t="str">
            <v>1.3.2.03.02.08.020</v>
          </cell>
          <cell r="I1254" t="str">
            <v>Kunci Stang</v>
          </cell>
        </row>
        <row r="1255">
          <cell r="H1255" t="str">
            <v>1.3.2.03.02.08.021</v>
          </cell>
          <cell r="I1255" t="str">
            <v>Kikir, Segi Empat, Segi Tiga, Setengah bulat, Bulat</v>
          </cell>
        </row>
        <row r="1256">
          <cell r="H1256" t="str">
            <v>......</v>
          </cell>
        </row>
        <row r="1257">
          <cell r="H1257" t="str">
            <v>1.3.2.03.02.09.</v>
          </cell>
          <cell r="I1257" t="str">
            <v xml:space="preserve">PERALATAN TUKANG KAYU </v>
          </cell>
        </row>
        <row r="1258">
          <cell r="H1258" t="str">
            <v>1.3.2.03.02.09.001</v>
          </cell>
          <cell r="I1258" t="str">
            <v>Tatah Biasa</v>
          </cell>
        </row>
        <row r="1259">
          <cell r="H1259" t="str">
            <v>1.3.2.03.02.09.002</v>
          </cell>
          <cell r="I1259" t="str">
            <v>Tatah Lengkung</v>
          </cell>
        </row>
        <row r="1260">
          <cell r="H1260" t="str">
            <v>1.3.2.03.02.09.003</v>
          </cell>
          <cell r="I1260" t="str">
            <v>Kaota</v>
          </cell>
        </row>
        <row r="1261">
          <cell r="H1261" t="str">
            <v>1.3.2.03.02.09.004</v>
          </cell>
          <cell r="I1261" t="str">
            <v>Petel</v>
          </cell>
        </row>
        <row r="1262">
          <cell r="H1262" t="str">
            <v>1.3.2.03.02.09.005</v>
          </cell>
          <cell r="I1262" t="str">
            <v>Patar</v>
          </cell>
        </row>
        <row r="1263">
          <cell r="H1263" t="str">
            <v>1.3.2.03.02.09.006</v>
          </cell>
          <cell r="I1263" t="str">
            <v>Bor Engkol</v>
          </cell>
        </row>
        <row r="1264">
          <cell r="H1264" t="str">
            <v>1.3.2.03.02.09.007</v>
          </cell>
          <cell r="I1264" t="str">
            <v>Perlengkapan Bengkel Kayu</v>
          </cell>
        </row>
        <row r="1265">
          <cell r="H1265" t="str">
            <v>......</v>
          </cell>
        </row>
        <row r="1266">
          <cell r="H1266" t="str">
            <v>1.3.2.03.02.10.</v>
          </cell>
          <cell r="I1266" t="str">
            <v xml:space="preserve">PERALATAN TUKANG KAYU </v>
          </cell>
        </row>
        <row r="1267">
          <cell r="H1267" t="str">
            <v>1.3.2.03.02.10.001</v>
          </cell>
          <cell r="I1267" t="str">
            <v>Pisau Kulit</v>
          </cell>
        </row>
        <row r="1268">
          <cell r="H1268" t="str">
            <v>1.3.2.03.02.10.002</v>
          </cell>
          <cell r="I1268" t="str">
            <v>Pandokan Sepatu</v>
          </cell>
        </row>
        <row r="1269">
          <cell r="H1269" t="str">
            <v>1.3.2.03.02.10.003</v>
          </cell>
          <cell r="I1269" t="str">
            <v>Lis Sepatu</v>
          </cell>
        </row>
        <row r="1270">
          <cell r="H1270" t="str">
            <v>1.3.2.03.02.10.004</v>
          </cell>
          <cell r="I1270" t="str">
            <v>Cokro</v>
          </cell>
        </row>
        <row r="1271">
          <cell r="H1271" t="str">
            <v>1.3.2.03.02.10.005</v>
          </cell>
          <cell r="I1271" t="str">
            <v>Plong Kulit</v>
          </cell>
        </row>
        <row r="1272">
          <cell r="H1272" t="str">
            <v>1.3.2.03.02.10.006</v>
          </cell>
          <cell r="I1272" t="str">
            <v>Catut</v>
          </cell>
        </row>
        <row r="1273">
          <cell r="H1273" t="str">
            <v>1.3.2.03.02.10.007</v>
          </cell>
          <cell r="I1273" t="str">
            <v>Pukul Sepatu</v>
          </cell>
        </row>
        <row r="1274">
          <cell r="H1274" t="str">
            <v>1.3.2.03.02.10.008</v>
          </cell>
          <cell r="I1274" t="str">
            <v>Gunting Kulit</v>
          </cell>
        </row>
        <row r="1275">
          <cell r="H1275" t="str">
            <v>1.3.2.03.02.10.009</v>
          </cell>
          <cell r="I1275" t="str">
            <v>Gunting Kain</v>
          </cell>
        </row>
        <row r="1276">
          <cell r="H1276" t="str">
            <v>1.3.2.03.02.10.010</v>
          </cell>
          <cell r="I1276" t="str">
            <v>Drek Mata Ayam</v>
          </cell>
        </row>
        <row r="1277">
          <cell r="H1277" t="str">
            <v>1.3.2.03.02.10.011</v>
          </cell>
          <cell r="I1277" t="str">
            <v>Jarum Kulit Satu Set</v>
          </cell>
        </row>
        <row r="1278">
          <cell r="H1278" t="str">
            <v>1.3.2.03.02.10.012</v>
          </cell>
          <cell r="I1278" t="str">
            <v>Uncek</v>
          </cell>
        </row>
        <row r="1279">
          <cell r="H1279" t="str">
            <v>......</v>
          </cell>
        </row>
        <row r="1280">
          <cell r="H1280" t="str">
            <v>1.3.2.03.02.11.</v>
          </cell>
          <cell r="I1280" t="str">
            <v xml:space="preserve">PERALATAN UKUR, GIP DAN FEETING </v>
          </cell>
        </row>
        <row r="1281">
          <cell r="H1281" t="str">
            <v>1.3.2.03.02.11.001</v>
          </cell>
          <cell r="I1281" t="str">
            <v>Dipan Ukur</v>
          </cell>
        </row>
        <row r="1282">
          <cell r="H1282" t="str">
            <v>1.3.2.03.02.11.002</v>
          </cell>
          <cell r="I1282" t="str">
            <v>Meteran Kain</v>
          </cell>
        </row>
        <row r="1283">
          <cell r="H1283" t="str">
            <v>1.3.2.03.02.11.003</v>
          </cell>
          <cell r="I1283" t="str">
            <v>Rol Meter</v>
          </cell>
        </row>
        <row r="1284">
          <cell r="H1284" t="str">
            <v>1.3.2.03.02.11.004</v>
          </cell>
          <cell r="I1284" t="str">
            <v>Jangka Berkaki</v>
          </cell>
        </row>
        <row r="1285">
          <cell r="H1285" t="str">
            <v>1.3.2.03.02.11.005</v>
          </cell>
          <cell r="I1285" t="str">
            <v>Patar Gip</v>
          </cell>
        </row>
        <row r="1286">
          <cell r="H1286" t="str">
            <v>1.3.2.03.02.11.006</v>
          </cell>
          <cell r="I1286" t="str">
            <v>Pisau Gip</v>
          </cell>
        </row>
        <row r="1287">
          <cell r="H1287" t="str">
            <v>1.3.2.03.02.11.007</v>
          </cell>
          <cell r="I1287" t="str">
            <v>Pararel Bar</v>
          </cell>
        </row>
        <row r="1288">
          <cell r="H1288" t="str">
            <v>1.3.2.03.02.11.008</v>
          </cell>
          <cell r="I1288" t="str">
            <v>Cermin Besar</v>
          </cell>
        </row>
        <row r="1289">
          <cell r="H1289" t="str">
            <v>1.3.2.03.02.11.009</v>
          </cell>
          <cell r="I1289" t="str">
            <v>Tangga Latihan</v>
          </cell>
        </row>
        <row r="1290">
          <cell r="H1290" t="str">
            <v>1.3.2.03.02.11.010</v>
          </cell>
          <cell r="I1290" t="str">
            <v>Trap Latihan</v>
          </cell>
        </row>
        <row r="1291">
          <cell r="H1291" t="str">
            <v>......</v>
          </cell>
        </row>
        <row r="1292">
          <cell r="H1292" t="str">
            <v>1.3.2.03.02.12.</v>
          </cell>
          <cell r="I1292" t="str">
            <v xml:space="preserve">PERALATAN BENGKEL KHUSUS PELADAM </v>
          </cell>
        </row>
        <row r="1293">
          <cell r="H1293" t="str">
            <v>1.3.2.03.02.12.001</v>
          </cell>
          <cell r="I1293" t="str">
            <v>Mesin CNC</v>
          </cell>
        </row>
        <row r="1294">
          <cell r="H1294" t="str">
            <v>1.3.2.03.02.12.002</v>
          </cell>
          <cell r="I1294" t="str">
            <v>Dynamo Tungku</v>
          </cell>
        </row>
        <row r="1295">
          <cell r="H1295" t="str">
            <v>1.3.2.03.02.12.003</v>
          </cell>
          <cell r="I1295" t="str">
            <v>Mesin Frais</v>
          </cell>
        </row>
        <row r="1296">
          <cell r="H1296" t="str">
            <v>1.3.2.03.02.12.004</v>
          </cell>
          <cell r="I1296" t="str">
            <v>Mesin Skraf</v>
          </cell>
        </row>
        <row r="1297">
          <cell r="H1297" t="str">
            <v>1.3.2.03.02.12.005</v>
          </cell>
          <cell r="I1297" t="str">
            <v>Mesin Bor Meja / Kaki Listrik</v>
          </cell>
        </row>
        <row r="1298">
          <cell r="H1298" t="str">
            <v>1.3.2.03.02.12.006</v>
          </cell>
          <cell r="I1298" t="str">
            <v>Palu Besar</v>
          </cell>
        </row>
        <row r="1299">
          <cell r="H1299" t="str">
            <v>1.3.2.03.02.12.007</v>
          </cell>
          <cell r="I1299" t="str">
            <v>Mesin Korter</v>
          </cell>
        </row>
        <row r="1300">
          <cell r="H1300" t="str">
            <v>1.3.2.03.02.12.008</v>
          </cell>
          <cell r="I1300" t="str">
            <v>Palu Kecil</v>
          </cell>
        </row>
        <row r="1301">
          <cell r="H1301" t="str">
            <v>1.3.2.03.02.12.009</v>
          </cell>
          <cell r="I1301" t="str">
            <v>Mesin Gerinda Duduk (Bench Gerinda)</v>
          </cell>
        </row>
        <row r="1302">
          <cell r="H1302" t="str">
            <v>1.3.2.03.02.12.010</v>
          </cell>
          <cell r="I1302" t="str">
            <v>Gegep Pemotong Kuku</v>
          </cell>
        </row>
        <row r="1303">
          <cell r="H1303" t="str">
            <v>1.3.2.03.02.12.011</v>
          </cell>
          <cell r="I1303" t="str">
            <v>Gegep Pemotong Paku</v>
          </cell>
        </row>
        <row r="1304">
          <cell r="H1304" t="str">
            <v>1.3.2.03.02.12.012</v>
          </cell>
          <cell r="I1304" t="str">
            <v>Pisau Renet</v>
          </cell>
        </row>
        <row r="1305">
          <cell r="H1305" t="str">
            <v>1.3.2.03.02.12.013</v>
          </cell>
          <cell r="I1305" t="str">
            <v>Mesin Jahit Terpal</v>
          </cell>
        </row>
        <row r="1306">
          <cell r="H1306" t="str">
            <v>1.3.2.03.02.12.014</v>
          </cell>
          <cell r="I1306" t="str">
            <v>Pelobang Tapel</v>
          </cell>
        </row>
        <row r="1307">
          <cell r="H1307" t="str">
            <v>1.3.2.03.02.12.015</v>
          </cell>
          <cell r="I1307" t="str">
            <v>Tang Buaya</v>
          </cell>
        </row>
        <row r="1308">
          <cell r="H1308" t="str">
            <v>1.3.2.03.02.12.016</v>
          </cell>
          <cell r="I1308" t="str">
            <v>Mesin Battery Set / Pengisi Accu</v>
          </cell>
        </row>
        <row r="1309">
          <cell r="H1309" t="str">
            <v>1.3.2.03.02.12.017</v>
          </cell>
          <cell r="I1309" t="str">
            <v>Peralatan Bengkel Lainnya</v>
          </cell>
        </row>
        <row r="1310">
          <cell r="H1310" t="str">
            <v>1.3.2.03.02.12.018</v>
          </cell>
          <cell r="I1310" t="str">
            <v>Mesin Blower Listrik / Mekanik</v>
          </cell>
        </row>
        <row r="1311">
          <cell r="H1311" t="str">
            <v>1.3.2.03.02.12.019</v>
          </cell>
          <cell r="I1311" t="str">
            <v>Mesin Sikat / Brush Machine</v>
          </cell>
        </row>
        <row r="1312">
          <cell r="H1312" t="str">
            <v>1.3.2.03.02.12.020</v>
          </cell>
          <cell r="I1312" t="str">
            <v>Mesin Pembuka Ban</v>
          </cell>
        </row>
        <row r="1313">
          <cell r="H1313" t="str">
            <v>1.3.2.03.02.12.021</v>
          </cell>
          <cell r="I1313" t="str">
            <v>Mesin Slep Kruk As</v>
          </cell>
        </row>
        <row r="1314">
          <cell r="H1314" t="str">
            <v>1.3.2.03.02.12.022</v>
          </cell>
          <cell r="I1314" t="str">
            <v>Mesin Asah Silider Cop</v>
          </cell>
        </row>
        <row r="1315">
          <cell r="H1315" t="str">
            <v>1.3.2.03.02.12.023</v>
          </cell>
          <cell r="I1315" t="str">
            <v>Mesin Gulung Spool</v>
          </cell>
        </row>
        <row r="1316">
          <cell r="H1316" t="str">
            <v>1.3.2.03.02.12.024</v>
          </cell>
          <cell r="I1316" t="str">
            <v>Mesin Gulung Plat</v>
          </cell>
        </row>
        <row r="1317">
          <cell r="H1317" t="str">
            <v>1.3.2.03.02.12.025</v>
          </cell>
          <cell r="I1317" t="str">
            <v>Mesin Pompa air PMK</v>
          </cell>
        </row>
        <row r="1318">
          <cell r="H1318" t="str">
            <v>1.3.2.03.02.12.026</v>
          </cell>
          <cell r="I1318" t="str">
            <v>Mesin Asah Klep</v>
          </cell>
        </row>
        <row r="1319">
          <cell r="H1319" t="str">
            <v>1.3.2.03.02.12.027</v>
          </cell>
          <cell r="I1319" t="str">
            <v>Mesin Tusuk / Stik</v>
          </cell>
        </row>
        <row r="1320">
          <cell r="H1320" t="str">
            <v>1.3.2.03.02.12.028</v>
          </cell>
          <cell r="I1320" t="str">
            <v>Mesin Bor Listrik Tangan</v>
          </cell>
        </row>
        <row r="1321">
          <cell r="H1321" t="str">
            <v>1.3.2.03.02.12.029</v>
          </cell>
          <cell r="I1321" t="str">
            <v>Mesin Nimbling</v>
          </cell>
        </row>
        <row r="1322">
          <cell r="H1322" t="str">
            <v>1.3.2.03.02.12.030</v>
          </cell>
          <cell r="I1322" t="str">
            <v>Mesin Gerinda tangan Listrik</v>
          </cell>
        </row>
        <row r="1323">
          <cell r="H1323" t="str">
            <v>1.3.2.03.02.12.031</v>
          </cell>
          <cell r="I1323" t="str">
            <v>Mesin Potong plat bentuk / hand nimbler</v>
          </cell>
        </row>
        <row r="1324">
          <cell r="H1324" t="str">
            <v>1.3.2.03.02.12.032</v>
          </cell>
          <cell r="I1324" t="str">
            <v>Unit Cat</v>
          </cell>
        </row>
        <row r="1325">
          <cell r="H1325" t="str">
            <v>1.3.2.03.02.12.033</v>
          </cell>
          <cell r="I1325" t="str">
            <v>Cut Off Saw</v>
          </cell>
        </row>
        <row r="1326">
          <cell r="H1326" t="str">
            <v>1.3.2.03.02.12.034</v>
          </cell>
          <cell r="I1326" t="str">
            <v>Mesin Analisa System</v>
          </cell>
        </row>
        <row r="1327">
          <cell r="H1327" t="str">
            <v>1.3.2.03.02.12.035</v>
          </cell>
          <cell r="I1327" t="str">
            <v>Blender Las Potong</v>
          </cell>
        </row>
        <row r="1328">
          <cell r="H1328" t="str">
            <v>1.3.2.03.02.12.036</v>
          </cell>
          <cell r="I1328" t="str">
            <v>Mesin Cuci kendaraan/ Car Washer</v>
          </cell>
        </row>
        <row r="1329">
          <cell r="H1329" t="str">
            <v>1.3.2.03.02.12.037</v>
          </cell>
          <cell r="I1329" t="str">
            <v>Perkakas AC</v>
          </cell>
        </row>
        <row r="1330">
          <cell r="H1330" t="str">
            <v>......</v>
          </cell>
        </row>
        <row r="1331">
          <cell r="H1331" t="str">
            <v>1.3.2.03.02.13.</v>
          </cell>
          <cell r="I1331" t="str">
            <v xml:space="preserve">ALAT BENGKEL TAK BERMESIN LAINNYA </v>
          </cell>
        </row>
        <row r="1332">
          <cell r="H1332" t="str">
            <v>......</v>
          </cell>
        </row>
        <row r="1333">
          <cell r="H1333" t="str">
            <v>1.3.2.03.03..</v>
          </cell>
          <cell r="I1333" t="str">
            <v>ALAT UKUR</v>
          </cell>
        </row>
        <row r="1334">
          <cell r="H1334" t="str">
            <v>1.3.2.03.03.01.</v>
          </cell>
          <cell r="I1334" t="str">
            <v xml:space="preserve">ALAT UKUR UNIVERSAL </v>
          </cell>
        </row>
        <row r="1335">
          <cell r="H1335" t="str">
            <v>1.3.2.03.03.01.001</v>
          </cell>
          <cell r="I1335" t="str">
            <v>Af Generator Tone Generator</v>
          </cell>
        </row>
        <row r="1336">
          <cell r="H1336" t="str">
            <v>1.3.2.03.03.01.002</v>
          </cell>
          <cell r="I1336" t="str">
            <v>Audio Signal Source</v>
          </cell>
        </row>
        <row r="1337">
          <cell r="H1337" t="str">
            <v>1.3.2.03.03.01.003</v>
          </cell>
          <cell r="I1337" t="str">
            <v>Audio Test Set</v>
          </cell>
        </row>
        <row r="1338">
          <cell r="H1338" t="str">
            <v>1.3.2.03.03.01.004</v>
          </cell>
          <cell r="I1338" t="str">
            <v>Audio Morse &amp; Distributor Meter</v>
          </cell>
        </row>
        <row r="1339">
          <cell r="H1339" t="str">
            <v>1.3.2.03.03.01.005</v>
          </cell>
          <cell r="I1339" t="str">
            <v>Audio Sweep Osilator</v>
          </cell>
        </row>
        <row r="1340">
          <cell r="H1340" t="str">
            <v>1.3.2.03.03.01.006</v>
          </cell>
          <cell r="I1340" t="str">
            <v>VTVM Volt</v>
          </cell>
        </row>
        <row r="1341">
          <cell r="H1341" t="str">
            <v>1.3.2.03.03.01.007</v>
          </cell>
          <cell r="I1341" t="str">
            <v>Independence Meter</v>
          </cell>
        </row>
        <row r="1342">
          <cell r="H1342" t="str">
            <v>1.3.2.03.03.01.008</v>
          </cell>
          <cell r="I1342" t="str">
            <v>Decible Meter</v>
          </cell>
        </row>
        <row r="1343">
          <cell r="H1343" t="str">
            <v>1.3.2.03.03.01.009</v>
          </cell>
          <cell r="I1343" t="str">
            <v>Crt Tester</v>
          </cell>
        </row>
        <row r="1344">
          <cell r="H1344" t="str">
            <v>1.3.2.03.03.01.010</v>
          </cell>
          <cell r="I1344" t="str">
            <v>Circuit Tester (Alat Ukur Universal)</v>
          </cell>
        </row>
        <row r="1345">
          <cell r="H1345" t="str">
            <v>1.3.2.03.03.01.011</v>
          </cell>
          <cell r="I1345" t="str">
            <v>Electronic Capasitor Tester</v>
          </cell>
        </row>
        <row r="1346">
          <cell r="H1346" t="str">
            <v>1.3.2.03.03.01.012</v>
          </cell>
          <cell r="I1346" t="str">
            <v>Illumino Meter</v>
          </cell>
        </row>
        <row r="1347">
          <cell r="H1347" t="str">
            <v>1.3.2.03.03.01.013</v>
          </cell>
          <cell r="I1347" t="str">
            <v>IC Tester Semi Test IV</v>
          </cell>
        </row>
        <row r="1348">
          <cell r="H1348" t="str">
            <v>1.3.2.03.03.01.014</v>
          </cell>
          <cell r="I1348" t="str">
            <v>IC Meter</v>
          </cell>
        </row>
        <row r="1349">
          <cell r="H1349" t="str">
            <v>1.3.2.03.03.01.015</v>
          </cell>
          <cell r="I1349" t="str">
            <v>Mihvolt Meter</v>
          </cell>
        </row>
        <row r="1350">
          <cell r="H1350" t="str">
            <v>1.3.2.03.03.01.016</v>
          </cell>
          <cell r="I1350" t="str">
            <v>Multitester &amp; Accessorie</v>
          </cell>
        </row>
        <row r="1351">
          <cell r="H1351" t="str">
            <v>1.3.2.03.03.01.017</v>
          </cell>
          <cell r="I1351" t="str">
            <v>Multisester Digital</v>
          </cell>
        </row>
        <row r="1352">
          <cell r="H1352" t="str">
            <v>1.3.2.03.03.01.018</v>
          </cell>
          <cell r="I1352" t="str">
            <v>Photo Illumination Meter</v>
          </cell>
        </row>
        <row r="1353">
          <cell r="H1353" t="str">
            <v>1.3.2.03.03.01.019</v>
          </cell>
          <cell r="I1353" t="str">
            <v>Transistor Tester Semitest I</v>
          </cell>
        </row>
        <row r="1354">
          <cell r="H1354" t="str">
            <v>1.3.2.03.03.01.020</v>
          </cell>
          <cell r="I1354" t="str">
            <v>Transistor Tester Semitest II</v>
          </cell>
        </row>
        <row r="1355">
          <cell r="H1355" t="str">
            <v>1.3.2.03.03.01.021</v>
          </cell>
          <cell r="I1355" t="str">
            <v>Transistor Tester Semitest V</v>
          </cell>
        </row>
        <row r="1356">
          <cell r="H1356" t="str">
            <v>1.3.2.03.03.01.022</v>
          </cell>
          <cell r="I1356" t="str">
            <v>Transistor Tester AVO</v>
          </cell>
        </row>
        <row r="1357">
          <cell r="H1357" t="str">
            <v>1.3.2.03.03.01.023</v>
          </cell>
          <cell r="I1357" t="str">
            <v>Volt Meter Elektronik</v>
          </cell>
        </row>
        <row r="1358">
          <cell r="H1358" t="str">
            <v>1.3.2.03.03.01.024</v>
          </cell>
          <cell r="I1358" t="str">
            <v>Volt Meter Digital</v>
          </cell>
        </row>
        <row r="1359">
          <cell r="H1359" t="str">
            <v>1.3.2.03.03.01.025</v>
          </cell>
          <cell r="I1359" t="str">
            <v>Volt Meter Higt Tension</v>
          </cell>
        </row>
        <row r="1360">
          <cell r="H1360" t="str">
            <v>1.3.2.03.03.01.026</v>
          </cell>
          <cell r="I1360" t="str">
            <v>Widw Band Level Meter</v>
          </cell>
        </row>
        <row r="1361">
          <cell r="H1361" t="str">
            <v>1.3.2.03.03.01.027</v>
          </cell>
          <cell r="I1361" t="str">
            <v>Automatic Distrotion Meter</v>
          </cell>
        </row>
        <row r="1362">
          <cell r="H1362" t="str">
            <v>1.3.2.03.03.01.028</v>
          </cell>
          <cell r="I1362" t="str">
            <v>Power Meter And Accessories</v>
          </cell>
        </row>
        <row r="1363">
          <cell r="H1363" t="str">
            <v>1.3.2.03.03.01.029</v>
          </cell>
          <cell r="I1363" t="str">
            <v>PH Meter (Alat Ukur Universal)</v>
          </cell>
        </row>
        <row r="1364">
          <cell r="H1364" t="str">
            <v>1.3.2.03.03.01.030</v>
          </cell>
          <cell r="I1364" t="str">
            <v>Quasi Peak Meter</v>
          </cell>
        </row>
        <row r="1365">
          <cell r="H1365" t="str">
            <v>1.3.2.03.03.01.031</v>
          </cell>
          <cell r="I1365" t="str">
            <v>Thruline Watt Meter</v>
          </cell>
        </row>
        <row r="1366">
          <cell r="H1366" t="str">
            <v>1.3.2.03.03.01.032</v>
          </cell>
          <cell r="I1366" t="str">
            <v>Digital Multimeter (Alat Ukur Universal)</v>
          </cell>
        </row>
        <row r="1367">
          <cell r="H1367" t="str">
            <v>1.3.2.03.03.01.033</v>
          </cell>
          <cell r="I1367" t="str">
            <v>Multi Meter</v>
          </cell>
        </row>
        <row r="1368">
          <cell r="H1368" t="str">
            <v>1.3.2.03.03.01.034</v>
          </cell>
          <cell r="I1368" t="str">
            <v>Meter Calibrator</v>
          </cell>
        </row>
        <row r="1369">
          <cell r="H1369" t="str">
            <v>1.3.2.03.03.01.035</v>
          </cell>
          <cell r="I1369" t="str">
            <v>Moise Figure Meter</v>
          </cell>
        </row>
        <row r="1370">
          <cell r="H1370" t="str">
            <v>1.3.2.03.03.01.036</v>
          </cell>
          <cell r="I1370" t="str">
            <v>Distortion Analyzer</v>
          </cell>
        </row>
        <row r="1371">
          <cell r="H1371" t="str">
            <v>1.3.2.03.03.01.037</v>
          </cell>
          <cell r="I1371" t="str">
            <v>Vector Volt Meter (Alat Ukur Universal)</v>
          </cell>
        </row>
        <row r="1372">
          <cell r="H1372" t="str">
            <v>1.3.2.03.03.01.038</v>
          </cell>
          <cell r="I1372" t="str">
            <v>Pulse Generator (Alat Ukur Universal)</v>
          </cell>
        </row>
        <row r="1373">
          <cell r="H1373" t="str">
            <v>1.3.2.03.03.01.039</v>
          </cell>
          <cell r="I1373" t="str">
            <v>DME Ground Station Test Set (Alat Ukur Universal)</v>
          </cell>
        </row>
        <row r="1374">
          <cell r="H1374" t="str">
            <v>1.3.2.03.03.01.040</v>
          </cell>
          <cell r="I1374" t="str">
            <v>UHF Signal Generator</v>
          </cell>
        </row>
        <row r="1375">
          <cell r="H1375" t="str">
            <v>1.3.2.03.03.01.041</v>
          </cell>
          <cell r="I1375" t="str">
            <v>Sweep Oscillator (Alat Ukur Universal)</v>
          </cell>
        </row>
        <row r="1376">
          <cell r="H1376" t="str">
            <v>1.3.2.03.03.01.042</v>
          </cell>
          <cell r="I1376" t="str">
            <v>VHF Signal Generator</v>
          </cell>
        </row>
        <row r="1377">
          <cell r="H1377" t="str">
            <v>1.3.2.03.03.01.043</v>
          </cell>
          <cell r="I1377" t="str">
            <v>Spektrum Analyzer</v>
          </cell>
        </row>
        <row r="1378">
          <cell r="H1378" t="str">
            <v>1.3.2.03.03.01.044</v>
          </cell>
          <cell r="I1378" t="str">
            <v>Tube Tester (Alat Ukur Universal)</v>
          </cell>
        </row>
        <row r="1379">
          <cell r="H1379" t="str">
            <v>1.3.2.03.03.01.045</v>
          </cell>
          <cell r="I1379" t="str">
            <v>Dosimeter &amp; Accesories</v>
          </cell>
        </row>
        <row r="1380">
          <cell r="H1380" t="str">
            <v>1.3.2.03.03.01.046</v>
          </cell>
          <cell r="I1380" t="str">
            <v>Survey Meter (Alat Ukur Universal)</v>
          </cell>
        </row>
        <row r="1381">
          <cell r="H1381" t="str">
            <v>1.3.2.03.03.01.047</v>
          </cell>
          <cell r="I1381" t="str">
            <v>Sound Detector</v>
          </cell>
        </row>
        <row r="1382">
          <cell r="H1382" t="str">
            <v>1.3.2.03.03.01.048</v>
          </cell>
          <cell r="I1382" t="str">
            <v>Vidicon Quick Tester</v>
          </cell>
        </row>
        <row r="1383">
          <cell r="H1383" t="str">
            <v>1.3.2.03.03.01.049</v>
          </cell>
          <cell r="I1383" t="str">
            <v>Pattern For TV Adjustment</v>
          </cell>
        </row>
        <row r="1384">
          <cell r="H1384" t="str">
            <v>1.3.2.03.03.01.050</v>
          </cell>
          <cell r="I1384" t="str">
            <v>Power Meter Cillibrator</v>
          </cell>
        </row>
        <row r="1385">
          <cell r="H1385" t="str">
            <v>1.3.2.03.03.01.051</v>
          </cell>
          <cell r="I1385" t="str">
            <v>Thermistor</v>
          </cell>
        </row>
        <row r="1386">
          <cell r="H1386" t="str">
            <v>1.3.2.03.03.01.052</v>
          </cell>
          <cell r="I1386" t="str">
            <v>Signal Generator Audio VHF, UHF</v>
          </cell>
        </row>
        <row r="1387">
          <cell r="H1387" t="str">
            <v>1.3.2.03.03.01.053</v>
          </cell>
          <cell r="I1387" t="str">
            <v>X - Tal Detector</v>
          </cell>
        </row>
        <row r="1388">
          <cell r="H1388" t="str">
            <v>1.3.2.03.03.01.054</v>
          </cell>
          <cell r="I1388" t="str">
            <v>CO - Axial Slot Line</v>
          </cell>
        </row>
        <row r="1389">
          <cell r="H1389" t="str">
            <v>1.3.2.03.03.01.055</v>
          </cell>
          <cell r="I1389" t="str">
            <v>RF Volt Meter</v>
          </cell>
        </row>
        <row r="1390">
          <cell r="H1390" t="str">
            <v>1.3.2.03.03.01.056</v>
          </cell>
          <cell r="I1390" t="str">
            <v>Frekquency Wave Meter</v>
          </cell>
        </row>
        <row r="1391">
          <cell r="H1391" t="str">
            <v>1.3.2.03.03.01.057</v>
          </cell>
          <cell r="I1391" t="str">
            <v>Megger</v>
          </cell>
        </row>
        <row r="1392">
          <cell r="H1392" t="str">
            <v>1.3.2.03.03.01.058</v>
          </cell>
          <cell r="I1392" t="str">
            <v>CO Axial Attenuator</v>
          </cell>
        </row>
        <row r="1393">
          <cell r="H1393" t="str">
            <v>1.3.2.03.03.01.059</v>
          </cell>
          <cell r="I1393" t="str">
            <v>Variabel CO Axial Attenuator</v>
          </cell>
        </row>
        <row r="1394">
          <cell r="H1394" t="str">
            <v>1.3.2.03.03.01.060</v>
          </cell>
          <cell r="I1394" t="str">
            <v>Directional Coupler (Alat Ukur Universal)</v>
          </cell>
        </row>
        <row r="1395">
          <cell r="H1395" t="str">
            <v>1.3.2.03.03.01.061</v>
          </cell>
          <cell r="I1395" t="str">
            <v>Pin Modulator</v>
          </cell>
        </row>
        <row r="1396">
          <cell r="H1396" t="str">
            <v>1.3.2.03.03.01.062</v>
          </cell>
          <cell r="I1396" t="str">
            <v>Logig Trouble Shoting Kit</v>
          </cell>
        </row>
        <row r="1397">
          <cell r="H1397" t="str">
            <v>1.3.2.03.03.01.063</v>
          </cell>
          <cell r="I1397" t="str">
            <v>SWR Meter</v>
          </cell>
        </row>
        <row r="1398">
          <cell r="H1398" t="str">
            <v>1.3.2.03.03.01.064</v>
          </cell>
          <cell r="I1398" t="str">
            <v>Memori Programmer</v>
          </cell>
        </row>
        <row r="1399">
          <cell r="H1399" t="str">
            <v>1.3.2.03.03.01.065</v>
          </cell>
          <cell r="I1399" t="str">
            <v>Logig Statc Analyzer</v>
          </cell>
        </row>
        <row r="1400">
          <cell r="H1400" t="str">
            <v>1.3.2.03.03.01.066</v>
          </cell>
          <cell r="I1400" t="str">
            <v>Frequency Cuonter</v>
          </cell>
        </row>
        <row r="1401">
          <cell r="H1401" t="str">
            <v>1.3.2.03.03.01.067</v>
          </cell>
          <cell r="I1401" t="str">
            <v>Universal Bridge</v>
          </cell>
        </row>
        <row r="1402">
          <cell r="H1402" t="str">
            <v>1.3.2.03.03.01.068</v>
          </cell>
          <cell r="I1402" t="str">
            <v>FB Meter</v>
          </cell>
        </row>
        <row r="1403">
          <cell r="H1403" t="str">
            <v>1.3.2.03.03.01.069</v>
          </cell>
          <cell r="I1403" t="str">
            <v>Noise</v>
          </cell>
        </row>
        <row r="1404">
          <cell r="H1404" t="str">
            <v>1.3.2.03.03.01.070</v>
          </cell>
          <cell r="I1404" t="str">
            <v>Radiation Monitor Isotropic</v>
          </cell>
        </row>
        <row r="1405">
          <cell r="H1405" t="str">
            <v>1.3.2.03.03.01.071</v>
          </cell>
          <cell r="I1405" t="str">
            <v>Phase Meter</v>
          </cell>
        </row>
        <row r="1406">
          <cell r="H1406" t="str">
            <v>1.3.2.03.03.01.072</v>
          </cell>
          <cell r="I1406" t="str">
            <v>Global Positioning System</v>
          </cell>
        </row>
        <row r="1407">
          <cell r="H1407" t="str">
            <v>1.3.2.03.03.01.073</v>
          </cell>
          <cell r="I1407" t="str">
            <v>ILS. Calibration RX.</v>
          </cell>
        </row>
        <row r="1408">
          <cell r="H1408" t="str">
            <v>1.3.2.03.03.01.074</v>
          </cell>
          <cell r="I1408" t="str">
            <v>DCP ( Alat Control ) Sensor</v>
          </cell>
        </row>
        <row r="1409">
          <cell r="H1409" t="str">
            <v>1.3.2.03.03.01.075</v>
          </cell>
          <cell r="I1409" t="str">
            <v>Moisteur Meter</v>
          </cell>
        </row>
        <row r="1410">
          <cell r="H1410" t="str">
            <v>1.3.2.03.03.01.076</v>
          </cell>
          <cell r="I1410" t="str">
            <v>Rota Meter</v>
          </cell>
        </row>
        <row r="1411">
          <cell r="H1411" t="str">
            <v>1.3.2.03.03.01.077</v>
          </cell>
          <cell r="I1411" t="str">
            <v>Mini Phasec View</v>
          </cell>
        </row>
        <row r="1412">
          <cell r="H1412" t="str">
            <v>1.3.2.03.03.01.078</v>
          </cell>
          <cell r="I1412" t="str">
            <v>Frequency Inverter</v>
          </cell>
        </row>
        <row r="1413">
          <cell r="H1413" t="str">
            <v>1.3.2.03.03.01.079</v>
          </cell>
          <cell r="I1413" t="str">
            <v>Accumeter</v>
          </cell>
        </row>
        <row r="1414">
          <cell r="H1414" t="str">
            <v>1.3.2.03.03.01.080</v>
          </cell>
          <cell r="I1414" t="str">
            <v>Temperatur Digital</v>
          </cell>
        </row>
        <row r="1415">
          <cell r="H1415" t="str">
            <v>1.3.2.03.03.01.081</v>
          </cell>
          <cell r="I1415" t="str">
            <v>Argometer</v>
          </cell>
        </row>
        <row r="1416">
          <cell r="H1416" t="str">
            <v>1.3.2.03.03.01.082</v>
          </cell>
          <cell r="I1416" t="str">
            <v>Dial Test Indicator</v>
          </cell>
        </row>
        <row r="1417">
          <cell r="H1417" t="str">
            <v>1.3.2.03.03.01.083</v>
          </cell>
          <cell r="I1417" t="str">
            <v>Speed Meter</v>
          </cell>
        </row>
        <row r="1418">
          <cell r="H1418" t="str">
            <v>1.3.2.03.03.01.084</v>
          </cell>
          <cell r="I1418" t="str">
            <v>Oil Bath, Hart Scientific</v>
          </cell>
        </row>
        <row r="1419">
          <cell r="H1419" t="str">
            <v>1.3.2.03.03.01.085</v>
          </cell>
          <cell r="I1419" t="str">
            <v>Speed Detector</v>
          </cell>
        </row>
        <row r="1420">
          <cell r="H1420" t="str">
            <v>1.3.2.03.03.01.086</v>
          </cell>
          <cell r="I1420" t="str">
            <v>Thermohygrometer (Alat Ukur Universal)</v>
          </cell>
        </row>
        <row r="1421">
          <cell r="H1421" t="str">
            <v>1.3.2.03.03.01.087</v>
          </cell>
          <cell r="I1421" t="str">
            <v>Traffic Counter</v>
          </cell>
        </row>
        <row r="1422">
          <cell r="H1422" t="str">
            <v>1.3.2.03.03.01.088</v>
          </cell>
          <cell r="I1422" t="str">
            <v>Standar Test Gauge</v>
          </cell>
        </row>
        <row r="1423">
          <cell r="H1423" t="str">
            <v>1.3.2.03.03.01.089</v>
          </cell>
          <cell r="I1423" t="str">
            <v>Sigma Meter</v>
          </cell>
        </row>
        <row r="1424">
          <cell r="H1424" t="str">
            <v>1.3.2.03.03.01.090</v>
          </cell>
          <cell r="I1424" t="str">
            <v>Ionisasi Meter</v>
          </cell>
        </row>
        <row r="1425">
          <cell r="H1425" t="str">
            <v>1.3.2.03.03.01.091</v>
          </cell>
          <cell r="I1425" t="str">
            <v>Rotan Sampler Spliter</v>
          </cell>
        </row>
        <row r="1426">
          <cell r="H1426" t="str">
            <v>1.3.2.03.03.01.092</v>
          </cell>
          <cell r="I1426" t="str">
            <v>Henry Meter</v>
          </cell>
        </row>
        <row r="1427">
          <cell r="H1427" t="str">
            <v>1.3.2.03.03.01.093</v>
          </cell>
          <cell r="I1427" t="str">
            <v>Mesin Kocok Horisontal</v>
          </cell>
        </row>
        <row r="1428">
          <cell r="H1428" t="str">
            <v>1.3.2.03.03.01.094</v>
          </cell>
          <cell r="I1428" t="str">
            <v>Capasitor Meter</v>
          </cell>
        </row>
        <row r="1429">
          <cell r="H1429" t="str">
            <v>1.3.2.03.03.01.095</v>
          </cell>
          <cell r="I1429" t="str">
            <v>Microprocessor Conductivity</v>
          </cell>
        </row>
        <row r="1430">
          <cell r="H1430" t="str">
            <v>1.3.2.03.03.01.096</v>
          </cell>
          <cell r="I1430" t="str">
            <v>UHF Out Pusttessting Equipment</v>
          </cell>
        </row>
        <row r="1431">
          <cell r="H1431" t="str">
            <v>1.3.2.03.03.01.097</v>
          </cell>
          <cell r="I1431" t="str">
            <v>Shrangkage Limit Apparatus</v>
          </cell>
        </row>
        <row r="1432">
          <cell r="H1432" t="str">
            <v>1.3.2.03.03.01.098</v>
          </cell>
          <cell r="I1432" t="str">
            <v>R.F. Signal Generator</v>
          </cell>
        </row>
        <row r="1433">
          <cell r="H1433" t="str">
            <v>1.3.2.03.03.01.099</v>
          </cell>
          <cell r="I1433" t="str">
            <v>Dewmeter Print</v>
          </cell>
        </row>
        <row r="1434">
          <cell r="H1434" t="str">
            <v>1.3.2.03.03.01.100</v>
          </cell>
          <cell r="I1434" t="str">
            <v>Orbital Shaker</v>
          </cell>
        </row>
        <row r="1435">
          <cell r="H1435" t="str">
            <v>1.3.2.03.03.01.101</v>
          </cell>
          <cell r="I1435" t="str">
            <v>VHF/UHF Dummy Load</v>
          </cell>
        </row>
        <row r="1436">
          <cell r="H1436" t="str">
            <v>1.3.2.03.03.01.102</v>
          </cell>
          <cell r="I1436" t="str">
            <v>Ozonizer</v>
          </cell>
        </row>
        <row r="1437">
          <cell r="H1437" t="str">
            <v>1.3.2.03.03.01.103</v>
          </cell>
          <cell r="I1437" t="str">
            <v>Psophometric Weighting Network</v>
          </cell>
        </row>
        <row r="1438">
          <cell r="H1438" t="str">
            <v>1.3.2.03.03.01.104</v>
          </cell>
          <cell r="I1438" t="str">
            <v>Personal CDT</v>
          </cell>
        </row>
        <row r="1439">
          <cell r="H1439" t="str">
            <v>1.3.2.03.03.01.105</v>
          </cell>
          <cell r="I1439" t="str">
            <v>Portable Test Reck</v>
          </cell>
        </row>
        <row r="1440">
          <cell r="H1440" t="str">
            <v>1.3.2.03.03.01.106</v>
          </cell>
          <cell r="I1440" t="str">
            <v>Radio Meter (Alat Ukur Universal)</v>
          </cell>
        </row>
        <row r="1441">
          <cell r="H1441" t="str">
            <v>1.3.2.03.03.01.107</v>
          </cell>
          <cell r="I1441" t="str">
            <v>Nmotor Drive Wire Wropper</v>
          </cell>
        </row>
        <row r="1442">
          <cell r="H1442" t="str">
            <v>1.3.2.03.03.01.108</v>
          </cell>
          <cell r="I1442" t="str">
            <v>Salinity Temp Depth Analizer</v>
          </cell>
        </row>
        <row r="1443">
          <cell r="H1443" t="str">
            <v>1.3.2.03.03.01.109</v>
          </cell>
          <cell r="I1443" t="str">
            <v>Digital Circuit Tester</v>
          </cell>
        </row>
        <row r="1444">
          <cell r="H1444" t="str">
            <v>1.3.2.03.03.01.110</v>
          </cell>
          <cell r="I1444" t="str">
            <v>Salinometer</v>
          </cell>
        </row>
        <row r="1445">
          <cell r="H1445" t="str">
            <v>1.3.2.03.03.01.111</v>
          </cell>
          <cell r="I1445" t="str">
            <v>Field Strength Meter</v>
          </cell>
        </row>
        <row r="1446">
          <cell r="H1446" t="str">
            <v>1.3.2.03.03.01.112</v>
          </cell>
          <cell r="I1446" t="str">
            <v>Acientific Soundeer System</v>
          </cell>
        </row>
        <row r="1447">
          <cell r="H1447" t="str">
            <v>1.3.2.03.03.01.113</v>
          </cell>
          <cell r="I1447" t="str">
            <v>Alterneatur</v>
          </cell>
        </row>
        <row r="1448">
          <cell r="H1448" t="str">
            <v>1.3.2.03.03.01.114</v>
          </cell>
          <cell r="I1448" t="str">
            <v>Senter Bawah Air</v>
          </cell>
        </row>
        <row r="1449">
          <cell r="H1449" t="str">
            <v>1.3.2.03.03.01.115</v>
          </cell>
          <cell r="I1449" t="str">
            <v>Mega Ohm Tester</v>
          </cell>
        </row>
        <row r="1450">
          <cell r="H1450" t="str">
            <v>1.3.2.03.03.01.116</v>
          </cell>
          <cell r="I1450" t="str">
            <v>Six Place Hidromanifold</v>
          </cell>
        </row>
        <row r="1451">
          <cell r="H1451" t="str">
            <v>1.3.2.03.03.01.117</v>
          </cell>
          <cell r="I1451" t="str">
            <v>Insulation Tester (Alat Ukur Universal)</v>
          </cell>
        </row>
        <row r="1452">
          <cell r="H1452" t="str">
            <v>1.3.2.03.03.01.118</v>
          </cell>
          <cell r="I1452" t="str">
            <v>Sonicator Virsoic Call Disluptor</v>
          </cell>
        </row>
        <row r="1453">
          <cell r="H1453" t="str">
            <v>1.3.2.03.03.01.119</v>
          </cell>
          <cell r="I1453" t="str">
            <v>Electric Bench</v>
          </cell>
        </row>
        <row r="1454">
          <cell r="H1454" t="str">
            <v>1.3.2.03.03.01.120</v>
          </cell>
          <cell r="I1454" t="str">
            <v>Sweep Function Generator</v>
          </cell>
        </row>
        <row r="1455">
          <cell r="H1455" t="str">
            <v>1.3.2.03.03.01.121</v>
          </cell>
          <cell r="I1455" t="str">
            <v>Loadmeter</v>
          </cell>
        </row>
        <row r="1456">
          <cell r="H1456" t="str">
            <v>1.3.2.03.03.01.122</v>
          </cell>
          <cell r="I1456" t="str">
            <v>System UV Sterelisasi dan Sirkulasi AI</v>
          </cell>
        </row>
        <row r="1457">
          <cell r="H1457" t="str">
            <v>1.3.2.03.03.01.123</v>
          </cell>
          <cell r="I1457" t="str">
            <v>Counter Tester</v>
          </cell>
        </row>
        <row r="1458">
          <cell r="H1458" t="str">
            <v>1.3.2.03.03.01.124</v>
          </cell>
          <cell r="I1458" t="str">
            <v>System For Chemical Oxygen Demond</v>
          </cell>
        </row>
        <row r="1459">
          <cell r="H1459" t="str">
            <v>1.3.2.03.03.01.125</v>
          </cell>
          <cell r="I1459" t="str">
            <v>The Dacor Seasprint Under Water Vehicle</v>
          </cell>
        </row>
        <row r="1460">
          <cell r="H1460" t="str">
            <v>1.3.2.03.03.01.126</v>
          </cell>
          <cell r="I1460" t="str">
            <v>Titration Unit</v>
          </cell>
        </row>
        <row r="1461">
          <cell r="H1461" t="str">
            <v>1.3.2.03.03.01.127</v>
          </cell>
          <cell r="I1461" t="str">
            <v>Ultrasonic Cleaner (Alat Ukur Universal)</v>
          </cell>
        </row>
        <row r="1462">
          <cell r="H1462" t="str">
            <v>1.3.2.03.03.01.128</v>
          </cell>
          <cell r="I1462" t="str">
            <v>Water Analysis Kit</v>
          </cell>
        </row>
        <row r="1463">
          <cell r="H1463" t="str">
            <v>1.3.2.03.03.01.129</v>
          </cell>
          <cell r="I1463" t="str">
            <v>Wheel Meter</v>
          </cell>
        </row>
        <row r="1464">
          <cell r="H1464" t="str">
            <v>1.3.2.03.03.01.130</v>
          </cell>
          <cell r="I1464" t="str">
            <v>Proyection Polariscope</v>
          </cell>
        </row>
        <row r="1465">
          <cell r="H1465" t="str">
            <v>1.3.2.03.03.01.131</v>
          </cell>
          <cell r="I1465" t="str">
            <v>CDMA/GSM Test</v>
          </cell>
        </row>
        <row r="1466">
          <cell r="H1466" t="str">
            <v>1.3.2.03.03.01.132</v>
          </cell>
          <cell r="I1466" t="str">
            <v>Antenna Selector</v>
          </cell>
        </row>
        <row r="1467">
          <cell r="H1467" t="str">
            <v>1.3.2.03.03.01.133</v>
          </cell>
          <cell r="I1467" t="str">
            <v>Log Periodic Antenna</v>
          </cell>
        </row>
        <row r="1468">
          <cell r="H1468" t="str">
            <v>1.3.2.03.03.01.134</v>
          </cell>
          <cell r="I1468" t="str">
            <v>Alat Ukur Sigmat</v>
          </cell>
        </row>
        <row r="1469">
          <cell r="H1469" t="str">
            <v>1.3.2.03.03.01.135</v>
          </cell>
          <cell r="I1469" t="str">
            <v>Alat ukur Air Aki</v>
          </cell>
        </row>
        <row r="1470">
          <cell r="H1470" t="str">
            <v>1.3.2.03.03.01.136</v>
          </cell>
          <cell r="I1470" t="str">
            <v xml:space="preserve">True Root Mean Square (RMS) Multimeter </v>
          </cell>
        </row>
        <row r="1471">
          <cell r="H1471" t="str">
            <v>1.3.2.03.03.01.137</v>
          </cell>
          <cell r="I1471" t="str">
            <v>Haga Meter</v>
          </cell>
        </row>
        <row r="1472">
          <cell r="H1472" t="str">
            <v>......</v>
          </cell>
        </row>
        <row r="1473">
          <cell r="H1473" t="str">
            <v>1.3.2.03.03.02.</v>
          </cell>
          <cell r="I1473" t="str">
            <v xml:space="preserve">ALAT UKUR/TEST INTELEGENSIA </v>
          </cell>
        </row>
        <row r="1474">
          <cell r="H1474" t="str">
            <v>1.3.2.03.03.02.001</v>
          </cell>
          <cell r="I1474" t="str">
            <v>Test Intelegensia WPPS</v>
          </cell>
        </row>
        <row r="1475">
          <cell r="H1475" t="str">
            <v>1.3.2.03.03.02.002</v>
          </cell>
          <cell r="I1475" t="str">
            <v>Test Intelegensia WISC</v>
          </cell>
        </row>
        <row r="1476">
          <cell r="H1476" t="str">
            <v>1.3.2.03.03.02.003</v>
          </cell>
          <cell r="I1476" t="str">
            <v>Test Intelegensia WB</v>
          </cell>
        </row>
        <row r="1477">
          <cell r="H1477" t="str">
            <v>1.3.2.03.03.02.004</v>
          </cell>
          <cell r="I1477" t="str">
            <v>Test Intelegensia WB Advence</v>
          </cell>
        </row>
        <row r="1478">
          <cell r="H1478" t="str">
            <v>1.3.2.03.03.02.005</v>
          </cell>
          <cell r="I1478" t="str">
            <v>Test Intelegensia Progresive Matricaral</v>
          </cell>
        </row>
        <row r="1479">
          <cell r="H1479" t="str">
            <v>1.3.2.03.03.02.006</v>
          </cell>
          <cell r="I1479" t="str">
            <v>Test Intelegensia Vineland</v>
          </cell>
        </row>
        <row r="1480">
          <cell r="H1480" t="str">
            <v>1.3.2.03.03.02.007</v>
          </cell>
          <cell r="I1480" t="str">
            <v>Test Intelegensia Black Passalon</v>
          </cell>
        </row>
        <row r="1481">
          <cell r="H1481" t="str">
            <v>......</v>
          </cell>
        </row>
        <row r="1482">
          <cell r="H1482" t="str">
            <v>1.3.2.03.03.03.</v>
          </cell>
          <cell r="I1482" t="str">
            <v xml:space="preserve">ALAT UKUR/TEST ALAT KEPRIBADIAN </v>
          </cell>
        </row>
        <row r="1483">
          <cell r="H1483" t="str">
            <v>1.3.2.03.03.03.001</v>
          </cell>
          <cell r="I1483" t="str">
            <v>Alat Ukur / Test Alat Kepribadian Dotcita</v>
          </cell>
        </row>
        <row r="1484">
          <cell r="H1484" t="str">
            <v>1.3.2.03.03.03.002</v>
          </cell>
          <cell r="I1484" t="str">
            <v>Alat Ukur / Test Alat Kepribadian Zat</v>
          </cell>
        </row>
        <row r="1485">
          <cell r="H1485" t="str">
            <v>1.3.2.03.03.03.003</v>
          </cell>
          <cell r="I1485" t="str">
            <v>Alat Ukur / Test Alat Kepribadian Warna</v>
          </cell>
        </row>
        <row r="1486">
          <cell r="H1486" t="str">
            <v>1.3.2.03.03.03.004</v>
          </cell>
          <cell r="I1486" t="str">
            <v>Alat Ukur / Test Alat Kepribadian Zondi</v>
          </cell>
        </row>
        <row r="1487">
          <cell r="H1487" t="str">
            <v>1.3.2.03.03.03.005</v>
          </cell>
          <cell r="I1487" t="str">
            <v>Alat Ukur / Test Alat Kepribadian Cat</v>
          </cell>
        </row>
        <row r="1488">
          <cell r="H1488" t="str">
            <v>1.3.2.03.03.03.006</v>
          </cell>
          <cell r="I1488" t="str">
            <v>Alat Ukur / Test Alat Kepribadian WPPZ</v>
          </cell>
        </row>
        <row r="1489">
          <cell r="H1489" t="str">
            <v>1.3.2.03.03.03.007</v>
          </cell>
          <cell r="I1489" t="str">
            <v>Alat Ukur / Test Alat Kepribadian Woinaa</v>
          </cell>
        </row>
        <row r="1490">
          <cell r="H1490" t="str">
            <v>1.3.2.03.03.03.008</v>
          </cell>
          <cell r="I1490" t="str">
            <v>Alat Ukur / Test Alat Kepribadian Kudu</v>
          </cell>
        </row>
        <row r="1491">
          <cell r="H1491" t="str">
            <v>1.3.2.03.03.03.009</v>
          </cell>
          <cell r="I1491" t="str">
            <v>Vidio Measurement</v>
          </cell>
        </row>
        <row r="1492">
          <cell r="H1492" t="str">
            <v>......</v>
          </cell>
        </row>
        <row r="1493">
          <cell r="H1493" t="str">
            <v>1.3.2.03.03.04.</v>
          </cell>
          <cell r="I1493" t="str">
            <v xml:space="preserve">ALAT UKUR/TEST KLINIS LAIN </v>
          </cell>
        </row>
        <row r="1494">
          <cell r="H1494" t="str">
            <v>1.3.2.03.03.04.001</v>
          </cell>
          <cell r="I1494" t="str">
            <v>Binder Aestalt</v>
          </cell>
        </row>
        <row r="1495">
          <cell r="H1495" t="str">
            <v>1.3.2.03.03.04.002</v>
          </cell>
          <cell r="I1495" t="str">
            <v>General Vocationalanpunde Tester</v>
          </cell>
        </row>
        <row r="1496">
          <cell r="H1496" t="str">
            <v>1.3.2.03.03.04.003</v>
          </cell>
          <cell r="I1496" t="str">
            <v>Consoroting Tester</v>
          </cell>
        </row>
        <row r="1497">
          <cell r="H1497" t="str">
            <v>1.3.2.03.03.04.004</v>
          </cell>
          <cell r="I1497" t="str">
            <v>Meroding Tester</v>
          </cell>
        </row>
        <row r="1498">
          <cell r="H1498" t="str">
            <v>1.3.2.03.03.04.005</v>
          </cell>
          <cell r="I1498" t="str">
            <v>Meroding Brinding Tester</v>
          </cell>
        </row>
        <row r="1499">
          <cell r="H1499" t="str">
            <v>1.3.2.03.03.04.006</v>
          </cell>
          <cell r="I1499" t="str">
            <v>Cord Briding Tester</v>
          </cell>
        </row>
        <row r="1500">
          <cell r="H1500" t="str">
            <v>1.3.2.03.03.04.007</v>
          </cell>
          <cell r="I1500" t="str">
            <v>Grip Diagnannonnuter</v>
          </cell>
        </row>
        <row r="1501">
          <cell r="H1501" t="str">
            <v>1.3.2.03.03.04.008</v>
          </cell>
          <cell r="I1501" t="str">
            <v>Black Anolig Muscle Dinamo Meter Jumping Meter</v>
          </cell>
        </row>
        <row r="1502">
          <cell r="H1502" t="str">
            <v>1.3.2.03.03.04.009</v>
          </cell>
          <cell r="I1502" t="str">
            <v>Modulation/Jumping Meter</v>
          </cell>
        </row>
        <row r="1503">
          <cell r="H1503" t="str">
            <v>1.3.2.03.03.04.010</v>
          </cell>
          <cell r="I1503" t="str">
            <v>Channel Conventer</v>
          </cell>
        </row>
        <row r="1504">
          <cell r="H1504" t="str">
            <v>1.3.2.03.03.04.011</v>
          </cell>
          <cell r="I1504" t="str">
            <v>RF Analyzer</v>
          </cell>
        </row>
        <row r="1505">
          <cell r="H1505" t="str">
            <v>1.3.2.03.03.04.012</v>
          </cell>
          <cell r="I1505" t="str">
            <v>Meronding Vacational Lanpunde Tester</v>
          </cell>
        </row>
        <row r="1506">
          <cell r="H1506" t="str">
            <v>1.3.2.03.03.04.013</v>
          </cell>
          <cell r="I1506" t="str">
            <v>Kekuatan Otot Pinggang</v>
          </cell>
        </row>
        <row r="1507">
          <cell r="H1507" t="str">
            <v>......</v>
          </cell>
        </row>
        <row r="1508">
          <cell r="H1508" t="str">
            <v>1.3.2.03.03.05.</v>
          </cell>
          <cell r="I1508" t="str">
            <v xml:space="preserve">ALAT KALIBRASI </v>
          </cell>
        </row>
        <row r="1509">
          <cell r="H1509" t="str">
            <v>1.3.2.03.03.05.001</v>
          </cell>
          <cell r="I1509" t="str">
            <v>Calibration Level Generator</v>
          </cell>
        </row>
        <row r="1510">
          <cell r="H1510" t="str">
            <v>1.3.2.03.03.05.002</v>
          </cell>
          <cell r="I1510" t="str">
            <v>Color Bar Generator</v>
          </cell>
        </row>
        <row r="1511">
          <cell r="H1511" t="str">
            <v>1.3.2.03.03.05.003</v>
          </cell>
          <cell r="I1511" t="str">
            <v>Grid Pattem Generator</v>
          </cell>
        </row>
        <row r="1512">
          <cell r="H1512" t="str">
            <v>1.3.2.03.03.05.004</v>
          </cell>
          <cell r="I1512" t="str">
            <v>Grating Generator Unit</v>
          </cell>
        </row>
        <row r="1513">
          <cell r="H1513" t="str">
            <v>1.3.2.03.03.05.005</v>
          </cell>
          <cell r="I1513" t="str">
            <v>Insection Signal Generator</v>
          </cell>
        </row>
        <row r="1514">
          <cell r="H1514" t="str">
            <v>1.3.2.03.03.05.006</v>
          </cell>
          <cell r="I1514" t="str">
            <v>Insection Test Signal Generator</v>
          </cell>
        </row>
        <row r="1515">
          <cell r="H1515" t="str">
            <v>1.3.2.03.03.05.007</v>
          </cell>
          <cell r="I1515" t="str">
            <v>Multiburst Generator Unit</v>
          </cell>
        </row>
        <row r="1516">
          <cell r="H1516" t="str">
            <v>1.3.2.03.03.05.008</v>
          </cell>
          <cell r="I1516" t="str">
            <v>Pattem Generator</v>
          </cell>
        </row>
        <row r="1517">
          <cell r="H1517" t="str">
            <v>1.3.2.03.03.05.009</v>
          </cell>
          <cell r="I1517" t="str">
            <v>Stair Stope Generator Unit</v>
          </cell>
        </row>
        <row r="1518">
          <cell r="H1518" t="str">
            <v>1.3.2.03.03.05.010</v>
          </cell>
          <cell r="I1518" t="str">
            <v>Sign Wave Generator Unit</v>
          </cell>
        </row>
        <row r="1519">
          <cell r="H1519" t="str">
            <v>1.3.2.03.03.05.011</v>
          </cell>
          <cell r="I1519" t="str">
            <v>Test Generator</v>
          </cell>
        </row>
        <row r="1520">
          <cell r="H1520" t="str">
            <v>1.3.2.03.03.05.012</v>
          </cell>
          <cell r="I1520" t="str">
            <v>Test Line Generator</v>
          </cell>
        </row>
        <row r="1521">
          <cell r="H1521" t="str">
            <v>1.3.2.03.03.05.013</v>
          </cell>
          <cell r="I1521" t="str">
            <v>TV Test Signal Generator</v>
          </cell>
        </row>
        <row r="1522">
          <cell r="H1522" t="str">
            <v>1.3.2.03.03.05.014</v>
          </cell>
          <cell r="I1522" t="str">
            <v>TV IF Signal Generator</v>
          </cell>
        </row>
        <row r="1523">
          <cell r="H1523" t="str">
            <v>1.3.2.03.03.05.015</v>
          </cell>
          <cell r="I1523" t="str">
            <v>PAL Test Generator</v>
          </cell>
        </row>
        <row r="1524">
          <cell r="H1524" t="str">
            <v>1.3.2.03.03.05.016</v>
          </cell>
          <cell r="I1524" t="str">
            <v>Monochrome Test Generator</v>
          </cell>
        </row>
        <row r="1525">
          <cell r="H1525" t="str">
            <v>1.3.2.03.03.05.017</v>
          </cell>
          <cell r="I1525" t="str">
            <v>Standard Level Generator</v>
          </cell>
        </row>
        <row r="1526">
          <cell r="H1526" t="str">
            <v>1.3.2.03.03.05.018</v>
          </cell>
          <cell r="I1526" t="str">
            <v>Interval Test Generator</v>
          </cell>
        </row>
        <row r="1527">
          <cell r="H1527" t="str">
            <v>1.3.2.03.03.05.019</v>
          </cell>
          <cell r="I1527" t="str">
            <v>Station Identification Generator</v>
          </cell>
        </row>
        <row r="1528">
          <cell r="H1528" t="str">
            <v>1.3.2.03.03.05.020</v>
          </cell>
          <cell r="I1528" t="str">
            <v>Character Generator (Alat Kalibrasi)</v>
          </cell>
        </row>
        <row r="1529">
          <cell r="H1529" t="str">
            <v>1.3.2.03.03.05.021</v>
          </cell>
          <cell r="I1529" t="str">
            <v>Video Generator</v>
          </cell>
        </row>
        <row r="1530">
          <cell r="H1530" t="str">
            <v>1.3.2.03.03.05.022</v>
          </cell>
          <cell r="I1530" t="str">
            <v>Waveform Generator Special Efect</v>
          </cell>
        </row>
        <row r="1531">
          <cell r="H1531" t="str">
            <v>1.3.2.03.03.05.023</v>
          </cell>
          <cell r="I1531" t="str">
            <v>Test Signal Generator</v>
          </cell>
        </row>
        <row r="1532">
          <cell r="H1532" t="str">
            <v>1.3.2.03.03.05.024</v>
          </cell>
          <cell r="I1532" t="str">
            <v>Special Effect</v>
          </cell>
        </row>
        <row r="1533">
          <cell r="H1533" t="str">
            <v>1.3.2.03.03.05.025</v>
          </cell>
          <cell r="I1533" t="str">
            <v>Dead Weight Tester</v>
          </cell>
        </row>
        <row r="1534">
          <cell r="H1534" t="str">
            <v>1.3.2.03.03.05.026</v>
          </cell>
          <cell r="I1534" t="str">
            <v>Fuel Injection Test</v>
          </cell>
        </row>
        <row r="1535">
          <cell r="H1535" t="str">
            <v>1.3.2.03.03.05.027</v>
          </cell>
          <cell r="I1535" t="str">
            <v>Mater Calibrator</v>
          </cell>
        </row>
        <row r="1536">
          <cell r="H1536" t="str">
            <v>1.3.2.03.03.05.028</v>
          </cell>
          <cell r="I1536" t="str">
            <v>Pulse Generator (Alat Kalibrasi)</v>
          </cell>
        </row>
        <row r="1537">
          <cell r="H1537" t="str">
            <v>1.3.2.03.03.05.029</v>
          </cell>
          <cell r="I1537" t="str">
            <v>Autometic Syntheisizer</v>
          </cell>
        </row>
        <row r="1538">
          <cell r="H1538" t="str">
            <v>1.3.2.03.03.05.030</v>
          </cell>
          <cell r="I1538" t="str">
            <v>Pattern TV adjusment</v>
          </cell>
        </row>
        <row r="1539">
          <cell r="H1539" t="str">
            <v>1.3.2.03.03.05.031</v>
          </cell>
          <cell r="I1539" t="str">
            <v>RC Generator</v>
          </cell>
        </row>
        <row r="1540">
          <cell r="H1540" t="str">
            <v>1.3.2.03.03.05.032</v>
          </cell>
          <cell r="I1540" t="str">
            <v>Bantam Air Sampler</v>
          </cell>
        </row>
        <row r="1541">
          <cell r="H1541" t="str">
            <v>1.3.2.03.03.05.033</v>
          </cell>
          <cell r="I1541" t="str">
            <v>Combined Vacum Pump</v>
          </cell>
        </row>
        <row r="1542">
          <cell r="H1542" t="str">
            <v>1.3.2.03.03.05.034</v>
          </cell>
          <cell r="I1542" t="str">
            <v>Class Meter II</v>
          </cell>
        </row>
        <row r="1543">
          <cell r="H1543" t="str">
            <v>1.3.2.03.03.05.035</v>
          </cell>
          <cell r="I1543" t="str">
            <v>Lend Brich (Timah Hitam)</v>
          </cell>
        </row>
        <row r="1544">
          <cell r="H1544" t="str">
            <v>1.3.2.03.03.05.036</v>
          </cell>
          <cell r="I1544" t="str">
            <v>Air Partical Tape Sampler</v>
          </cell>
        </row>
        <row r="1545">
          <cell r="H1545" t="str">
            <v>1.3.2.03.03.05.037</v>
          </cell>
          <cell r="I1545" t="str">
            <v>Universal Spectometer</v>
          </cell>
        </row>
        <row r="1546">
          <cell r="H1546" t="str">
            <v>1.3.2.03.03.05.038</v>
          </cell>
          <cell r="I1546" t="str">
            <v>GM Preamplifier P31</v>
          </cell>
        </row>
        <row r="1547">
          <cell r="H1547" t="str">
            <v>1.3.2.03.03.05.039</v>
          </cell>
          <cell r="I1547" t="str">
            <v>Crytal for D 200</v>
          </cell>
        </row>
        <row r="1548">
          <cell r="H1548" t="str">
            <v>1.3.2.03.03.05.040</v>
          </cell>
          <cell r="I1548" t="str">
            <v>Window For F 200</v>
          </cell>
        </row>
        <row r="1549">
          <cell r="H1549" t="str">
            <v>1.3.2.03.03.05.041</v>
          </cell>
          <cell r="I1549" t="str">
            <v>Seintication Detector</v>
          </cell>
        </row>
        <row r="1550">
          <cell r="H1550" t="str">
            <v>1.3.2.03.03.05.042</v>
          </cell>
          <cell r="I1550" t="str">
            <v>Radio Arsipe Sounde Groun</v>
          </cell>
        </row>
        <row r="1551">
          <cell r="H1551" t="str">
            <v>1.3.2.03.03.05.043</v>
          </cell>
          <cell r="I1551" t="str">
            <v>Radio Arsipe Sounde Meter</v>
          </cell>
        </row>
        <row r="1552">
          <cell r="H1552" t="str">
            <v>1.3.2.03.03.05.044</v>
          </cell>
          <cell r="I1552" t="str">
            <v>Regullating Transformator</v>
          </cell>
        </row>
        <row r="1553">
          <cell r="H1553" t="str">
            <v>1.3.2.03.03.05.045</v>
          </cell>
          <cell r="I1553" t="str">
            <v>Radio Active Source</v>
          </cell>
        </row>
        <row r="1554">
          <cell r="H1554" t="str">
            <v>1.3.2.03.03.05.046</v>
          </cell>
          <cell r="I1554" t="str">
            <v>Aloka Nuclear Instrument</v>
          </cell>
        </row>
        <row r="1555">
          <cell r="H1555" t="str">
            <v>1.3.2.03.03.05.047</v>
          </cell>
          <cell r="I1555" t="str">
            <v>Electron Calculator Hewlet</v>
          </cell>
        </row>
        <row r="1556">
          <cell r="H1556" t="str">
            <v>1.3.2.03.03.05.048</v>
          </cell>
          <cell r="I1556" t="str">
            <v>Packard Mini Komplit</v>
          </cell>
        </row>
        <row r="1557">
          <cell r="H1557" t="str">
            <v>1.3.2.03.03.05.049</v>
          </cell>
          <cell r="I1557" t="str">
            <v>Mica Window, Griger Tube</v>
          </cell>
        </row>
        <row r="1558">
          <cell r="H1558" t="str">
            <v>1.3.2.03.03.05.050</v>
          </cell>
          <cell r="I1558" t="str">
            <v>Time Up</v>
          </cell>
        </row>
        <row r="1559">
          <cell r="H1559" t="str">
            <v>1.3.2.03.03.05.051</v>
          </cell>
          <cell r="I1559" t="str">
            <v>Tehnical Drawing Machine</v>
          </cell>
        </row>
        <row r="1560">
          <cell r="H1560" t="str">
            <v>1.3.2.03.03.05.052</v>
          </cell>
          <cell r="I1560" t="str">
            <v>Slide Resister</v>
          </cell>
        </row>
        <row r="1561">
          <cell r="H1561" t="str">
            <v>1.3.2.03.03.05.053</v>
          </cell>
          <cell r="I1561" t="str">
            <v>Tracerlab</v>
          </cell>
        </row>
        <row r="1562">
          <cell r="H1562" t="str">
            <v>1.3.2.03.03.05.054</v>
          </cell>
          <cell r="I1562" t="str">
            <v>Rapid Reading Balance</v>
          </cell>
        </row>
        <row r="1563">
          <cell r="H1563" t="str">
            <v>1.3.2.03.03.05.055</v>
          </cell>
          <cell r="I1563" t="str">
            <v>Versamatic II Scaler</v>
          </cell>
        </row>
        <row r="1564">
          <cell r="H1564" t="str">
            <v>1.3.2.03.03.05.056</v>
          </cell>
          <cell r="I1564" t="str">
            <v>Alpha Seintilation</v>
          </cell>
        </row>
        <row r="1565">
          <cell r="H1565" t="str">
            <v>1.3.2.03.03.05.057</v>
          </cell>
          <cell r="I1565" t="str">
            <v>Field Balance</v>
          </cell>
        </row>
        <row r="1566">
          <cell r="H1566" t="str">
            <v>1.3.2.03.03.05.058</v>
          </cell>
          <cell r="I1566" t="str">
            <v>Sorterak</v>
          </cell>
        </row>
        <row r="1567">
          <cell r="H1567" t="str">
            <v>1.3.2.03.03.05.059</v>
          </cell>
          <cell r="I1567" t="str">
            <v>Precicheh Grainer Electronic</v>
          </cell>
        </row>
        <row r="1568">
          <cell r="H1568" t="str">
            <v>1.3.2.03.03.05.060</v>
          </cell>
          <cell r="I1568" t="str">
            <v>Micromat Grainer Electonic</v>
          </cell>
        </row>
        <row r="1569">
          <cell r="H1569" t="str">
            <v>1.3.2.03.03.05.061</v>
          </cell>
          <cell r="I1569" t="str">
            <v>Sun Photo Meter</v>
          </cell>
        </row>
        <row r="1570">
          <cell r="H1570" t="str">
            <v>1.3.2.03.03.05.062</v>
          </cell>
          <cell r="I1570" t="str">
            <v>Epidiascome</v>
          </cell>
        </row>
        <row r="1571">
          <cell r="H1571" t="str">
            <v>1.3.2.03.03.05.063</v>
          </cell>
          <cell r="I1571" t="str">
            <v>Regullating Transformator Radio Active Sound</v>
          </cell>
        </row>
        <row r="1572">
          <cell r="H1572" t="str">
            <v>1.3.2.03.03.05.064</v>
          </cell>
          <cell r="I1572" t="str">
            <v>Radio Active Sound Antenna TD-2</v>
          </cell>
        </row>
        <row r="1573">
          <cell r="H1573" t="str">
            <v>1.3.2.03.03.05.065</v>
          </cell>
          <cell r="I1573" t="str">
            <v>Control Verity</v>
          </cell>
        </row>
        <row r="1574">
          <cell r="H1574" t="str">
            <v>1.3.2.03.03.05.066</v>
          </cell>
          <cell r="I1574" t="str">
            <v>Mechanic Setter</v>
          </cell>
        </row>
        <row r="1575">
          <cell r="H1575" t="str">
            <v>1.3.2.03.03.05.067</v>
          </cell>
          <cell r="I1575" t="str">
            <v>Epanics</v>
          </cell>
        </row>
        <row r="1576">
          <cell r="H1576" t="str">
            <v>1.3.2.03.03.05.068</v>
          </cell>
          <cell r="I1576" t="str">
            <v>Electronic Spear</v>
          </cell>
        </row>
        <row r="1577">
          <cell r="H1577" t="str">
            <v>1.3.2.03.03.05.069</v>
          </cell>
          <cell r="I1577" t="str">
            <v>Transmitting Vacuum</v>
          </cell>
        </row>
        <row r="1578">
          <cell r="H1578" t="str">
            <v>1.3.2.03.03.05.070</v>
          </cell>
          <cell r="I1578" t="str">
            <v>Automatic Emergency Lighting</v>
          </cell>
        </row>
        <row r="1579">
          <cell r="H1579" t="str">
            <v>1.3.2.03.03.05.071</v>
          </cell>
          <cell r="I1579" t="str">
            <v>Preccision Laboratory Balance</v>
          </cell>
        </row>
        <row r="1580">
          <cell r="H1580" t="str">
            <v>1.3.2.03.03.05.072</v>
          </cell>
          <cell r="I1580" t="str">
            <v>Moisture Determination Balance</v>
          </cell>
        </row>
        <row r="1581">
          <cell r="H1581" t="str">
            <v>1.3.2.03.03.05.073</v>
          </cell>
          <cell r="I1581" t="str">
            <v>Loud And Large Converter</v>
          </cell>
        </row>
        <row r="1582">
          <cell r="H1582" t="str">
            <v>1.3.2.03.03.05.074</v>
          </cell>
          <cell r="I1582" t="str">
            <v>Prim Apparat</v>
          </cell>
        </row>
        <row r="1583">
          <cell r="H1583" t="str">
            <v>1.3.2.03.03.05.075</v>
          </cell>
          <cell r="I1583" t="str">
            <v>Thermostat</v>
          </cell>
        </row>
        <row r="1584">
          <cell r="H1584" t="str">
            <v>1.3.2.03.03.05.076</v>
          </cell>
          <cell r="I1584" t="str">
            <v>Thermohygrostat</v>
          </cell>
        </row>
        <row r="1585">
          <cell r="H1585" t="str">
            <v>1.3.2.03.03.05.077</v>
          </cell>
          <cell r="I1585" t="str">
            <v>Barostat</v>
          </cell>
        </row>
        <row r="1586">
          <cell r="H1586" t="str">
            <v>1.3.2.03.03.05.078</v>
          </cell>
          <cell r="I1586" t="str">
            <v>Alat Tera Radiasi Matahari</v>
          </cell>
        </row>
        <row r="1587">
          <cell r="H1587" t="str">
            <v>1.3.2.03.03.05.079</v>
          </cell>
          <cell r="I1587" t="str">
            <v>Alat Tera Kecepatan Angin</v>
          </cell>
        </row>
        <row r="1588">
          <cell r="H1588" t="str">
            <v>1.3.2.03.03.05.080</v>
          </cell>
          <cell r="I1588" t="str">
            <v>Amplifier Micro Thermometer</v>
          </cell>
        </row>
        <row r="1589">
          <cell r="H1589" t="str">
            <v>1.3.2.03.03.05.081</v>
          </cell>
          <cell r="I1589" t="str">
            <v>Visilight Recorder</v>
          </cell>
        </row>
        <row r="1590">
          <cell r="H1590" t="str">
            <v>1.3.2.03.03.05.082</v>
          </cell>
          <cell r="I1590" t="str">
            <v>Vibrometer (Alat Kalibrasi)</v>
          </cell>
        </row>
        <row r="1591">
          <cell r="H1591" t="str">
            <v>1.3.2.03.03.05.083</v>
          </cell>
          <cell r="I1591" t="str">
            <v>Refracsion Seismograph</v>
          </cell>
        </row>
        <row r="1592">
          <cell r="H1592" t="str">
            <v>1.3.2.03.03.05.084</v>
          </cell>
          <cell r="I1592" t="str">
            <v>Radio Sonde</v>
          </cell>
        </row>
        <row r="1593">
          <cell r="H1593" t="str">
            <v>1.3.2.03.03.05.085</v>
          </cell>
          <cell r="I1593" t="str">
            <v>Hand Vibrstion Test</v>
          </cell>
        </row>
        <row r="1594">
          <cell r="H1594" t="str">
            <v>1.3.2.03.03.05.086</v>
          </cell>
          <cell r="I1594" t="str">
            <v>Flaw Detector</v>
          </cell>
        </row>
        <row r="1595">
          <cell r="H1595" t="str">
            <v>1.3.2.03.03.05.087</v>
          </cell>
          <cell r="I1595" t="str">
            <v>Multigas Detector</v>
          </cell>
        </row>
        <row r="1596">
          <cell r="H1596" t="str">
            <v>1.3.2.03.03.05.088</v>
          </cell>
          <cell r="I1596" t="str">
            <v>Softeware Multigas Retector</v>
          </cell>
        </row>
        <row r="1597">
          <cell r="H1597" t="str">
            <v>1.3.2.03.03.05.089</v>
          </cell>
          <cell r="I1597" t="str">
            <v>Caoting Thicknes Gauge</v>
          </cell>
        </row>
        <row r="1598">
          <cell r="H1598" t="str">
            <v>1.3.2.03.03.05.090</v>
          </cell>
          <cell r="I1598" t="str">
            <v>Wet Film Thicknes Gauge</v>
          </cell>
        </row>
        <row r="1599">
          <cell r="H1599" t="str">
            <v>1.3.2.03.03.05.091</v>
          </cell>
          <cell r="I1599" t="str">
            <v>Dual Scape Electrinic Coating Thicknes</v>
          </cell>
        </row>
        <row r="1600">
          <cell r="H1600" t="str">
            <v>1.3.2.03.03.05.092</v>
          </cell>
          <cell r="I1600" t="str">
            <v>Ultrasonic Thicknes Test</v>
          </cell>
        </row>
        <row r="1601">
          <cell r="H1601" t="str">
            <v>1.3.2.03.03.05.093</v>
          </cell>
          <cell r="I1601" t="str">
            <v>Oil Test Kit</v>
          </cell>
        </row>
        <row r="1602">
          <cell r="H1602" t="str">
            <v>1.3.2.03.03.05.094</v>
          </cell>
          <cell r="I1602" t="str">
            <v>Coolant Test Kit</v>
          </cell>
        </row>
        <row r="1603">
          <cell r="H1603" t="str">
            <v>1.3.2.03.03.05.095</v>
          </cell>
          <cell r="I1603" t="str">
            <v>Baretey Charger Test</v>
          </cell>
        </row>
        <row r="1604">
          <cell r="H1604" t="str">
            <v>1.3.2.03.03.05.096</v>
          </cell>
          <cell r="I1604" t="str">
            <v>High Teck Full Face Mask</v>
          </cell>
        </row>
        <row r="1605">
          <cell r="H1605" t="str">
            <v>1.3.2.03.03.05.097</v>
          </cell>
          <cell r="I1605" t="str">
            <v>Hadled Printer</v>
          </cell>
        </row>
        <row r="1606">
          <cell r="H1606" t="str">
            <v>1.3.2.03.03.05.098</v>
          </cell>
          <cell r="I1606" t="str">
            <v>Colour Spectrophotometer</v>
          </cell>
        </row>
        <row r="1607">
          <cell r="H1607" t="str">
            <v>1.3.2.03.03.05.099</v>
          </cell>
          <cell r="I1607" t="str">
            <v>Positest (Banana) Gauge</v>
          </cell>
        </row>
        <row r="1608">
          <cell r="H1608" t="str">
            <v>1.3.2.03.03.05.100</v>
          </cell>
          <cell r="I1608" t="str">
            <v>Concrette Thickness Gauge</v>
          </cell>
        </row>
        <row r="1609">
          <cell r="H1609" t="str">
            <v>1.3.2.03.03.05.101</v>
          </cell>
          <cell r="I1609" t="str">
            <v>Temperature Bath</v>
          </cell>
        </row>
        <row r="1610">
          <cell r="H1610" t="str">
            <v>1.3.2.03.03.05.102</v>
          </cell>
          <cell r="I1610" t="str">
            <v>Temperature Chamber</v>
          </cell>
        </row>
        <row r="1611">
          <cell r="H1611" t="str">
            <v>1.3.2.03.03.05.103</v>
          </cell>
          <cell r="I1611" t="str">
            <v>High Volume Air Sampler (HVAS) Calibration Kit</v>
          </cell>
        </row>
        <row r="1612">
          <cell r="H1612" t="str">
            <v>1.3.2.03.03.05.104</v>
          </cell>
          <cell r="I1612" t="str">
            <v>Alat Kalibrator Kelistrikan</v>
          </cell>
        </row>
        <row r="1613">
          <cell r="H1613" t="str">
            <v>1.3.2.03.03.05.105</v>
          </cell>
          <cell r="I1613" t="str">
            <v>Gravimeter Calibrator</v>
          </cell>
        </row>
        <row r="1614">
          <cell r="H1614" t="str">
            <v>1.3.2.03.03.05.106</v>
          </cell>
          <cell r="I1614" t="str">
            <v>Calibration Table</v>
          </cell>
        </row>
        <row r="1615">
          <cell r="H1615" t="str">
            <v>1.3.2.03.03.05.107</v>
          </cell>
          <cell r="I1615" t="str">
            <v>Magnetometer Kalibrator</v>
          </cell>
        </row>
        <row r="1616">
          <cell r="H1616" t="str">
            <v>1.3.2.03.03.05.108</v>
          </cell>
          <cell r="I1616" t="str">
            <v xml:space="preserve">Shaking Table </v>
          </cell>
        </row>
        <row r="1617">
          <cell r="H1617" t="str">
            <v>......</v>
          </cell>
        </row>
        <row r="1618">
          <cell r="H1618" t="str">
            <v>1.3.2.03.03.06.</v>
          </cell>
          <cell r="I1618" t="str">
            <v xml:space="preserve">OSCILLOSCOPE </v>
          </cell>
        </row>
        <row r="1619">
          <cell r="H1619" t="str">
            <v>1.3.2.03.03.06.001</v>
          </cell>
          <cell r="I1619" t="str">
            <v>Oscilloscope Main Frame</v>
          </cell>
        </row>
        <row r="1620">
          <cell r="H1620" t="str">
            <v>1.3.2.03.03.06.002</v>
          </cell>
          <cell r="I1620" t="str">
            <v>Oscilloscope Main Frame With Variable Persistnce Strorage Tube</v>
          </cell>
        </row>
        <row r="1621">
          <cell r="H1621" t="str">
            <v>......</v>
          </cell>
        </row>
        <row r="1622">
          <cell r="H1622" t="str">
            <v>1.3.2.03.03.06.003</v>
          </cell>
          <cell r="I1622" t="str">
            <v>Oscilloscope Special</v>
          </cell>
        </row>
        <row r="1623">
          <cell r="H1623" t="str">
            <v>1.3.2.03.03.06.004</v>
          </cell>
          <cell r="I1623" t="str">
            <v>Oscilloscope Envelope</v>
          </cell>
        </row>
        <row r="1624">
          <cell r="H1624" t="str">
            <v>1.3.2.03.03.06.005</v>
          </cell>
          <cell r="I1624" t="str">
            <v>Synchronoscope</v>
          </cell>
        </row>
        <row r="1625">
          <cell r="H1625" t="str">
            <v>1.3.2.03.03.06.006</v>
          </cell>
          <cell r="I1625" t="str">
            <v>Vectorscope</v>
          </cell>
        </row>
        <row r="1626">
          <cell r="H1626" t="str">
            <v>1.3.2.03.03.06.007</v>
          </cell>
          <cell r="I1626" t="str">
            <v>Waveform Monitor Set With Level And Vector Display</v>
          </cell>
        </row>
        <row r="1627">
          <cell r="H1627" t="str">
            <v>1.3.2.03.03.06.008</v>
          </cell>
          <cell r="I1627" t="str">
            <v>Analyzer FN Side Band</v>
          </cell>
        </row>
        <row r="1628">
          <cell r="H1628" t="str">
            <v>1.3.2.03.03.06.009</v>
          </cell>
          <cell r="I1628" t="str">
            <v>Analyzer Spektrum Display</v>
          </cell>
        </row>
        <row r="1629">
          <cell r="H1629" t="str">
            <v>1.3.2.03.03.06.010</v>
          </cell>
          <cell r="I1629" t="str">
            <v>Plyscope</v>
          </cell>
        </row>
        <row r="1630">
          <cell r="H1630" t="str">
            <v>1.3.2.03.03.06.011</v>
          </cell>
          <cell r="I1630" t="str">
            <v>Videoscope With Side Band Adaptor</v>
          </cell>
        </row>
        <row r="1631">
          <cell r="H1631" t="str">
            <v>......</v>
          </cell>
        </row>
        <row r="1632">
          <cell r="H1632" t="str">
            <v>......</v>
          </cell>
        </row>
        <row r="1633">
          <cell r="H1633" t="str">
            <v>1.3.2.03.03.07.</v>
          </cell>
          <cell r="I1633" t="str">
            <v xml:space="preserve">UNIVERSAL TESTER </v>
          </cell>
        </row>
        <row r="1634">
          <cell r="H1634" t="str">
            <v>1.3.2.03.03.07.001</v>
          </cell>
          <cell r="I1634" t="str">
            <v>Frequency Counter (Universal Tester)</v>
          </cell>
        </row>
        <row r="1635">
          <cell r="H1635" t="str">
            <v>1.3.2.03.03.07.002</v>
          </cell>
          <cell r="I1635" t="str">
            <v>Insulation Res Meter Mod</v>
          </cell>
        </row>
        <row r="1636">
          <cell r="H1636" t="str">
            <v>1.3.2.03.03.07.003</v>
          </cell>
          <cell r="I1636" t="str">
            <v>Noise &amp; Distortion Meter</v>
          </cell>
        </row>
        <row r="1637">
          <cell r="H1637" t="str">
            <v>1.3.2.03.03.07.004</v>
          </cell>
          <cell r="I1637" t="str">
            <v>Oscilator Distortion Meter</v>
          </cell>
        </row>
        <row r="1638">
          <cell r="H1638" t="str">
            <v>1.3.2.03.03.07.005</v>
          </cell>
          <cell r="I1638" t="str">
            <v>Oscilator Test Signal</v>
          </cell>
        </row>
        <row r="1639">
          <cell r="H1639" t="str">
            <v>1.3.2.03.03.07.006</v>
          </cell>
          <cell r="I1639" t="str">
            <v>Oscilator Widw Band</v>
          </cell>
        </row>
        <row r="1640">
          <cell r="H1640" t="str">
            <v>1.3.2.03.03.07.007</v>
          </cell>
          <cell r="I1640" t="str">
            <v>Oscilator Sweep</v>
          </cell>
        </row>
        <row r="1641">
          <cell r="H1641" t="str">
            <v>1.3.2.03.03.07.008</v>
          </cell>
          <cell r="I1641" t="str">
            <v>Precision Encoder Monitor</v>
          </cell>
        </row>
        <row r="1642">
          <cell r="H1642" t="str">
            <v>1.3.2.03.03.07.009</v>
          </cell>
          <cell r="I1642" t="str">
            <v>Plambicon Test Unit</v>
          </cell>
        </row>
        <row r="1643">
          <cell r="H1643" t="str">
            <v>1.3.2.03.03.07.010</v>
          </cell>
          <cell r="I1643" t="str">
            <v>Scanner (Universal Tester)</v>
          </cell>
        </row>
        <row r="1644">
          <cell r="H1644" t="str">
            <v>1.3.2.03.03.07.011</v>
          </cell>
          <cell r="I1644" t="str">
            <v>Time Interval Unit</v>
          </cell>
        </row>
        <row r="1645">
          <cell r="H1645" t="str">
            <v>1.3.2.03.03.07.012</v>
          </cell>
          <cell r="I1645" t="str">
            <v>Universal Counter (Universal Tester)</v>
          </cell>
        </row>
        <row r="1646">
          <cell r="H1646" t="str">
            <v>1.3.2.03.03.07.013</v>
          </cell>
          <cell r="I1646" t="str">
            <v>Video Noise Meter</v>
          </cell>
        </row>
        <row r="1647">
          <cell r="H1647" t="str">
            <v>1.3.2.03.03.07.014</v>
          </cell>
          <cell r="I1647" t="str">
            <v>Admintance Meter</v>
          </cell>
        </row>
        <row r="1648">
          <cell r="H1648" t="str">
            <v>1.3.2.03.03.07.015</v>
          </cell>
          <cell r="I1648" t="str">
            <v>Admintance Bride</v>
          </cell>
        </row>
        <row r="1649">
          <cell r="H1649" t="str">
            <v>1.3.2.03.03.07.016</v>
          </cell>
          <cell r="I1649" t="str">
            <v>Fieldstrength Meter</v>
          </cell>
        </row>
        <row r="1650">
          <cell r="H1650" t="str">
            <v>1.3.2.03.03.07.017</v>
          </cell>
          <cell r="I1650" t="str">
            <v>RF Bridge</v>
          </cell>
        </row>
        <row r="1651">
          <cell r="H1651" t="str">
            <v>1.3.2.03.03.07.018</v>
          </cell>
          <cell r="I1651" t="str">
            <v>RF Push Button Attenuator</v>
          </cell>
        </row>
        <row r="1652">
          <cell r="H1652" t="str">
            <v>1.3.2.03.03.07.019</v>
          </cell>
          <cell r="I1652" t="str">
            <v>Vision And Sound Nyquist Demodulator AMF</v>
          </cell>
        </row>
        <row r="1653">
          <cell r="H1653" t="str">
            <v>1.3.2.03.03.07.020</v>
          </cell>
          <cell r="I1653" t="str">
            <v>V.S.W.R Standing Review</v>
          </cell>
        </row>
        <row r="1654">
          <cell r="H1654" t="str">
            <v>1.3.2.03.03.07.021</v>
          </cell>
          <cell r="I1654" t="str">
            <v>Digital Frequence Meter</v>
          </cell>
        </row>
        <row r="1655">
          <cell r="H1655" t="str">
            <v>1.3.2.03.03.07.022</v>
          </cell>
          <cell r="I1655" t="str">
            <v>Vindicam Quick Tester</v>
          </cell>
        </row>
        <row r="1656">
          <cell r="H1656" t="str">
            <v>1.3.2.03.03.07.023</v>
          </cell>
          <cell r="I1656" t="str">
            <v>Coaxial ATT</v>
          </cell>
        </row>
        <row r="1657">
          <cell r="H1657" t="str">
            <v>1.3.2.03.03.07.024</v>
          </cell>
          <cell r="I1657" t="str">
            <v>Variable Coaxial ATT</v>
          </cell>
        </row>
        <row r="1658">
          <cell r="H1658" t="str">
            <v>1.3.2.03.03.07.025</v>
          </cell>
          <cell r="I1658" t="str">
            <v>Logic Probe (Universal Tester)</v>
          </cell>
        </row>
        <row r="1659">
          <cell r="H1659" t="str">
            <v>1.3.2.03.03.07.026</v>
          </cell>
          <cell r="I1659" t="str">
            <v>Survey Meter (Universal Tester)</v>
          </cell>
        </row>
        <row r="1660">
          <cell r="H1660" t="str">
            <v>1.3.2.03.03.07.027</v>
          </cell>
          <cell r="I1660" t="str">
            <v>Logic Comparator</v>
          </cell>
        </row>
        <row r="1661">
          <cell r="H1661" t="str">
            <v>......</v>
          </cell>
        </row>
        <row r="1662">
          <cell r="H1662" t="str">
            <v>1.3.2.03.03.08.</v>
          </cell>
          <cell r="I1662" t="str">
            <v xml:space="preserve">ALAT UKUR/PEMBANDING </v>
          </cell>
        </row>
        <row r="1663">
          <cell r="H1663" t="str">
            <v>1.3.2.03.03.08.001</v>
          </cell>
          <cell r="I1663" t="str">
            <v>Ukuran Johanson (Alat Pembanding Standar Ukuran Panjang)</v>
          </cell>
        </row>
        <row r="1664">
          <cell r="H1664" t="str">
            <v>1.3.2.03.03.08.002</v>
          </cell>
          <cell r="I1664" t="str">
            <v>Micro Indicator (Dengan Perlengkapan Suparto Pointers Dan Revol</v>
          </cell>
        </row>
        <row r="1665">
          <cell r="H1665" t="str">
            <v>1.3.2.03.03.08.003</v>
          </cell>
          <cell r="I1665" t="str">
            <v>Perlengkapan Micro Indicator</v>
          </cell>
        </row>
        <row r="1666">
          <cell r="H1666" t="str">
            <v>1.3.2.03.03.08.004</v>
          </cell>
          <cell r="I1666" t="str">
            <v>Psycometer Van lambrecht</v>
          </cell>
        </row>
        <row r="1667">
          <cell r="H1667" t="str">
            <v>1.3.2.03.03.08.005</v>
          </cell>
          <cell r="I1667" t="str">
            <v>Psycometer</v>
          </cell>
        </row>
        <row r="1668">
          <cell r="H1668" t="str">
            <v>1.3.2.03.03.08.006</v>
          </cell>
          <cell r="I1668" t="str">
            <v>Barometer Logam</v>
          </cell>
        </row>
        <row r="1669">
          <cell r="H1669" t="str">
            <v>1.3.2.03.03.08.007</v>
          </cell>
          <cell r="I1669" t="str">
            <v>Barometer Mercury</v>
          </cell>
        </row>
        <row r="1670">
          <cell r="H1670" t="str">
            <v>1.3.2.03.03.08.008</v>
          </cell>
          <cell r="I1670" t="str">
            <v>Manometer Untuk Mesin</v>
          </cell>
        </row>
        <row r="1671">
          <cell r="H1671" t="str">
            <v>1.3.2.03.03.08.009</v>
          </cell>
          <cell r="I1671" t="str">
            <v>Monotor Precisi</v>
          </cell>
        </row>
        <row r="1672">
          <cell r="H1672" t="str">
            <v>1.3.2.03.03.08.010</v>
          </cell>
          <cell r="I1672" t="str">
            <v>Alat Pemeriksa Manometer ( Dengan Perlengkapan )</v>
          </cell>
        </row>
        <row r="1673">
          <cell r="H1673" t="str">
            <v>1.3.2.03.03.08.011</v>
          </cell>
          <cell r="I1673" t="str">
            <v>Alat Pemeriksaan Zat Cair</v>
          </cell>
        </row>
        <row r="1674">
          <cell r="H1674" t="str">
            <v>1.3.2.03.03.08.012</v>
          </cell>
          <cell r="I1674" t="str">
            <v>Termometer Standar</v>
          </cell>
        </row>
        <row r="1675">
          <cell r="H1675" t="str">
            <v>1.3.2.03.03.08.013</v>
          </cell>
          <cell r="I1675" t="str">
            <v>Termometer Govermen Tester 0 Derajat Sampai Dengan 100 Derajat C</v>
          </cell>
        </row>
        <row r="1676">
          <cell r="H1676" t="str">
            <v>1.3.2.03.03.08.014</v>
          </cell>
          <cell r="I1676" t="str">
            <v>Thermostat ( Penguji Pemeriksaan Termometer )</v>
          </cell>
        </row>
        <row r="1677">
          <cell r="H1677" t="str">
            <v>1.3.2.03.03.08.015</v>
          </cell>
          <cell r="I1677" t="str">
            <v>Jam Ukur ( Meet Lock )</v>
          </cell>
        </row>
        <row r="1678">
          <cell r="H1678" t="str">
            <v>1.3.2.03.03.08.016</v>
          </cell>
          <cell r="I1678" t="str">
            <v>Hardnes Tester</v>
          </cell>
        </row>
        <row r="1679">
          <cell r="H1679" t="str">
            <v>......</v>
          </cell>
        </row>
        <row r="1680">
          <cell r="H1680" t="str">
            <v>1.3.2.03.03.08.017</v>
          </cell>
          <cell r="I1680" t="str">
            <v>Stopwatch</v>
          </cell>
        </row>
        <row r="1681">
          <cell r="H1681" t="str">
            <v>1.3.2.03.03.08.018</v>
          </cell>
          <cell r="I1681" t="str">
            <v>Loup</v>
          </cell>
        </row>
        <row r="1682">
          <cell r="H1682" t="str">
            <v>......</v>
          </cell>
        </row>
        <row r="1683">
          <cell r="H1683" t="str">
            <v>1.3.2.03.03.08.019</v>
          </cell>
          <cell r="I1683" t="str">
            <v>Planimeter (Alat Ukur/pembanding)</v>
          </cell>
        </row>
        <row r="1684">
          <cell r="H1684" t="str">
            <v>1.3.2.03.03.08.020</v>
          </cell>
          <cell r="I1684" t="str">
            <v>Metra Block</v>
          </cell>
        </row>
        <row r="1685">
          <cell r="H1685" t="str">
            <v>1.3.2.03.03.08.021</v>
          </cell>
          <cell r="I1685" t="str">
            <v>Lemari Baja Pengering</v>
          </cell>
        </row>
        <row r="1686">
          <cell r="H1686" t="str">
            <v>......</v>
          </cell>
        </row>
        <row r="1687">
          <cell r="H1687" t="str">
            <v>......</v>
          </cell>
        </row>
        <row r="1688">
          <cell r="H1688" t="str">
            <v>1.3.2.03.03.08.022</v>
          </cell>
          <cell r="I1688" t="str">
            <v>Sanblas Unit</v>
          </cell>
        </row>
        <row r="1689">
          <cell r="H1689" t="str">
            <v>1.3.2.03.03.08.023</v>
          </cell>
          <cell r="I1689" t="str">
            <v>Alat Pemeriksaan Timbangan Tekanan Beroda</v>
          </cell>
        </row>
        <row r="1690">
          <cell r="H1690" t="str">
            <v>1.3.2.03.03.08.024</v>
          </cell>
          <cell r="I1690" t="str">
            <v>Stelan Instrumen Bourje</v>
          </cell>
        </row>
        <row r="1691">
          <cell r="H1691" t="str">
            <v>1.3.2.03.03.08.025</v>
          </cell>
          <cell r="I1691" t="str">
            <v>Lampu Untuk Menerangi Skala Neraca Pakai Standar</v>
          </cell>
        </row>
        <row r="1692">
          <cell r="H1692" t="str">
            <v>1.3.2.03.03.08.026</v>
          </cell>
          <cell r="I1692" t="str">
            <v>Avometer Su 20 - 20 K</v>
          </cell>
        </row>
        <row r="1693">
          <cell r="H1693" t="str">
            <v>1.3.2.03.03.08.027</v>
          </cell>
          <cell r="I1693" t="str">
            <v>Trappo 1.000 Watt</v>
          </cell>
        </row>
        <row r="1694">
          <cell r="H1694" t="str">
            <v>1.3.2.03.03.08.028</v>
          </cell>
          <cell r="I1694" t="str">
            <v>Tool Set</v>
          </cell>
        </row>
        <row r="1695">
          <cell r="H1695" t="str">
            <v>1.3.2.03.03.08.029</v>
          </cell>
          <cell r="I1695" t="str">
            <v>Landasan Cap Lengkap</v>
          </cell>
        </row>
        <row r="1696">
          <cell r="H1696" t="str">
            <v>1.3.2.03.03.08.030</v>
          </cell>
          <cell r="I1696" t="str">
            <v>Kaki Tiga Gantungan Dacin</v>
          </cell>
        </row>
        <row r="1697">
          <cell r="H1697" t="str">
            <v>1.3.2.03.03.08.031</v>
          </cell>
          <cell r="I1697" t="str">
            <v>Alat Pendatar Takaran Bensin</v>
          </cell>
        </row>
        <row r="1698">
          <cell r="H1698" t="str">
            <v>1.3.2.03.03.08.032</v>
          </cell>
          <cell r="I1698" t="str">
            <v>Tang Plombir / Segel</v>
          </cell>
        </row>
        <row r="1699">
          <cell r="H1699" t="str">
            <v>1.3.2.03.03.08.033</v>
          </cell>
          <cell r="I1699" t="str">
            <v>Exicator Besar</v>
          </cell>
        </row>
        <row r="1700">
          <cell r="H1700" t="str">
            <v>1.3.2.03.03.08.034</v>
          </cell>
          <cell r="I1700" t="str">
            <v>Exicator Kecil</v>
          </cell>
        </row>
        <row r="1701">
          <cell r="H1701" t="str">
            <v>1.3.2.03.03.08.035</v>
          </cell>
          <cell r="I1701" t="str">
            <v>Desicator ( Size ) 3</v>
          </cell>
        </row>
        <row r="1702">
          <cell r="H1702" t="str">
            <v>1.3.2.03.03.08.036</v>
          </cell>
          <cell r="I1702" t="str">
            <v>Desicator ( Size ) 4</v>
          </cell>
        </row>
        <row r="1703">
          <cell r="H1703" t="str">
            <v>1.3.2.03.03.08.037</v>
          </cell>
          <cell r="I1703" t="str">
            <v>Botol Air Saling Dari 25 Liter</v>
          </cell>
        </row>
        <row r="1704">
          <cell r="H1704" t="str">
            <v>1.3.2.03.03.08.038</v>
          </cell>
          <cell r="I1704" t="str">
            <v>Picnometer</v>
          </cell>
        </row>
        <row r="1705">
          <cell r="H1705" t="str">
            <v>1.3.2.03.03.08.039</v>
          </cell>
          <cell r="I1705" t="str">
            <v>Desimeter ( Hidrometer )</v>
          </cell>
        </row>
        <row r="1706">
          <cell r="H1706" t="str">
            <v>1.3.2.03.03.08.040</v>
          </cell>
          <cell r="I1706" t="str">
            <v>Telescope Tile Varieble</v>
          </cell>
        </row>
        <row r="1707">
          <cell r="H1707" t="str">
            <v>1.3.2.03.03.08.041</v>
          </cell>
          <cell r="I1707" t="str">
            <v>Optical Strean ( Untuk Pemeriksaan Kaca )</v>
          </cell>
        </row>
        <row r="1708">
          <cell r="H1708" t="str">
            <v>1.3.2.03.03.08.042</v>
          </cell>
          <cell r="I1708" t="str">
            <v>Optocal Teknis Gange ( Pengukur Tebal Dinding )</v>
          </cell>
        </row>
        <row r="1709">
          <cell r="H1709" t="str">
            <v>1.3.2.03.03.08.043</v>
          </cell>
          <cell r="I1709" t="str">
            <v>Lifter Capasitas 500 Kg</v>
          </cell>
        </row>
        <row r="1710">
          <cell r="H1710" t="str">
            <v>1.3.2.03.03.08.044</v>
          </cell>
          <cell r="I1710" t="str">
            <v>Taximeter Tester</v>
          </cell>
        </row>
        <row r="1711">
          <cell r="H1711" t="str">
            <v>1.3.2.03.03.08.045</v>
          </cell>
          <cell r="I1711" t="str">
            <v>Spedometer Tester</v>
          </cell>
        </row>
        <row r="1712">
          <cell r="H1712" t="str">
            <v>1.3.2.03.03.08.046</v>
          </cell>
          <cell r="I1712" t="str">
            <v>Standard Guage Blocks</v>
          </cell>
        </row>
        <row r="1713">
          <cell r="H1713" t="str">
            <v>1.3.2.03.03.08.047</v>
          </cell>
          <cell r="I1713" t="str">
            <v>Finest Direct Reading Intern Micrometer Of Varios Range Up To 10</v>
          </cell>
        </row>
        <row r="1714">
          <cell r="H1714" t="str">
            <v>1.3.2.03.03.08.048</v>
          </cell>
          <cell r="I1714" t="str">
            <v>Constant Temperature Combined Bridge Thermostat</v>
          </cell>
        </row>
        <row r="1715">
          <cell r="H1715" t="str">
            <v>1.3.2.03.03.08.049</v>
          </cell>
          <cell r="I1715" t="str">
            <v>Transparan Plastic Rack Insert For 20 Test Test Tubes 75 X 17</v>
          </cell>
        </row>
        <row r="1716">
          <cell r="H1716" t="str">
            <v>1.3.2.03.03.08.050</v>
          </cell>
          <cell r="I1716" t="str">
            <v>Water Bath Plexiglass Capasity 71</v>
          </cell>
        </row>
        <row r="1717">
          <cell r="H1717" t="str">
            <v>1.3.2.03.03.08.051</v>
          </cell>
          <cell r="I1717" t="str">
            <v>Test Tube Rack Stainlesstel With 10 Holes 18 mm DIA</v>
          </cell>
        </row>
        <row r="1718">
          <cell r="H1718" t="str">
            <v>1.3.2.03.03.08.052</v>
          </cell>
          <cell r="I1718" t="str">
            <v>Calorimeter Thermometer Aceto Bestmen Certificate</v>
          </cell>
        </row>
        <row r="1719">
          <cell r="H1719" t="str">
            <v>1.3.2.03.03.08.053</v>
          </cell>
          <cell r="I1719" t="str">
            <v>Sit Of Gauge Pretition Lands Berger Thermometer</v>
          </cell>
        </row>
        <row r="1720">
          <cell r="H1720" t="str">
            <v>1.3.2.03.03.08.054</v>
          </cell>
          <cell r="I1720" t="str">
            <v>Set Of 14 Hight Precision Ameral Thermometer</v>
          </cell>
        </row>
        <row r="1721">
          <cell r="H1721" t="str">
            <v>1.3.2.03.03.08.055</v>
          </cell>
          <cell r="I1721" t="str">
            <v>Addition Tuner Stop Watch</v>
          </cell>
        </row>
        <row r="1722">
          <cell r="H1722" t="str">
            <v>1.3.2.03.03.08.056</v>
          </cell>
          <cell r="I1722" t="str">
            <v>Universal Clamp, Clamping Range 6 To 12 mm</v>
          </cell>
        </row>
        <row r="1723">
          <cell r="H1723" t="str">
            <v>1.3.2.03.03.08.057</v>
          </cell>
          <cell r="I1723" t="str">
            <v>Universal Clamp, Clamping Range 6 To 75 mm</v>
          </cell>
        </row>
        <row r="1724">
          <cell r="H1724" t="str">
            <v>1.3.2.03.03.08.058</v>
          </cell>
          <cell r="I1724" t="str">
            <v>Venier Caliver</v>
          </cell>
        </row>
        <row r="1725">
          <cell r="H1725" t="str">
            <v>1.3.2.03.03.08.059</v>
          </cell>
          <cell r="I1725" t="str">
            <v>Propile Proyektor Toyo Serie</v>
          </cell>
        </row>
        <row r="1726">
          <cell r="H1726" t="str">
            <v>1.3.2.03.03.08.060</v>
          </cell>
          <cell r="I1726" t="str">
            <v>Tool Maker Microscope Magnification 30 X</v>
          </cell>
        </row>
        <row r="1727">
          <cell r="H1727" t="str">
            <v>1.3.2.03.03.08.061</v>
          </cell>
          <cell r="I1727" t="str">
            <v>Microscope Multiview</v>
          </cell>
        </row>
        <row r="1728">
          <cell r="H1728" t="str">
            <v>1.3.2.03.03.08.062</v>
          </cell>
          <cell r="I1728" t="str">
            <v>Stop Watch Printer</v>
          </cell>
        </row>
        <row r="1729">
          <cell r="H1729" t="str">
            <v>......</v>
          </cell>
        </row>
        <row r="1730">
          <cell r="H1730" t="str">
            <v>......</v>
          </cell>
        </row>
        <row r="1731">
          <cell r="H1731" t="str">
            <v>......</v>
          </cell>
        </row>
        <row r="1732">
          <cell r="H1732" t="str">
            <v>......</v>
          </cell>
        </row>
        <row r="1733">
          <cell r="H1733" t="str">
            <v>1.3.2.03.03.09.</v>
          </cell>
          <cell r="I1733" t="str">
            <v xml:space="preserve">ALAT UKUR LAIN-LAIN </v>
          </cell>
        </row>
        <row r="1734">
          <cell r="H1734" t="str">
            <v>1.3.2.03.03.09.001</v>
          </cell>
          <cell r="I1734" t="str">
            <v>Meter X - 27 Dari Platina Tridium</v>
          </cell>
        </row>
        <row r="1735">
          <cell r="H1735" t="str">
            <v>1.3.2.03.03.09.002</v>
          </cell>
          <cell r="I1735" t="str">
            <v>H - Meter Dari Baja Nikel</v>
          </cell>
        </row>
        <row r="1736">
          <cell r="H1736" t="str">
            <v>1.3.2.03.03.09.003</v>
          </cell>
          <cell r="I1736" t="str">
            <v>Komparator</v>
          </cell>
        </row>
        <row r="1737">
          <cell r="H1737" t="str">
            <v>1.3.2.03.03.09.004</v>
          </cell>
          <cell r="I1737" t="str">
            <v>Alat Pengukur Garis Tengah</v>
          </cell>
        </row>
        <row r="1738">
          <cell r="H1738" t="str">
            <v>1.3.2.03.03.09.005</v>
          </cell>
          <cell r="I1738" t="str">
            <v>Ban Ukur</v>
          </cell>
        </row>
        <row r="1739">
          <cell r="H1739" t="str">
            <v>1.3.2.03.03.09.006</v>
          </cell>
          <cell r="I1739" t="str">
            <v>Diameter Tape</v>
          </cell>
        </row>
        <row r="1740">
          <cell r="H1740" t="str">
            <v>1.3.2.03.03.09.007</v>
          </cell>
          <cell r="I1740" t="str">
            <v>Ukuran Tinggi Orang</v>
          </cell>
        </row>
        <row r="1741">
          <cell r="H1741" t="str">
            <v>1.3.2.03.03.09.008</v>
          </cell>
          <cell r="I1741" t="str">
            <v>Schuifmaat ( Ukuran Ingsut )</v>
          </cell>
        </row>
        <row r="1742">
          <cell r="H1742" t="str">
            <v>1.3.2.03.03.09.009</v>
          </cell>
          <cell r="I1742" t="str">
            <v>Lifter Standard ( 1 Liter )</v>
          </cell>
        </row>
        <row r="1743">
          <cell r="H1743" t="str">
            <v>1.3.2.03.03.09.010</v>
          </cell>
          <cell r="I1743" t="str">
            <v>Bejana Ukur</v>
          </cell>
        </row>
        <row r="1744">
          <cell r="H1744" t="str">
            <v>1.3.2.03.03.09.011</v>
          </cell>
          <cell r="I1744" t="str">
            <v>Alat Ukur Kadar Air (Alat Ukur Lainnya)</v>
          </cell>
        </row>
        <row r="1745">
          <cell r="H1745" t="str">
            <v>1.3.2.03.03.09.012</v>
          </cell>
          <cell r="I1745" t="str">
            <v>Alat Ukur Pemecah Kulit Gabah</v>
          </cell>
        </row>
        <row r="1746">
          <cell r="H1746" t="str">
            <v>1.3.2.03.03.09.013</v>
          </cell>
          <cell r="I1746" t="str">
            <v>Rain Gauge</v>
          </cell>
        </row>
        <row r="1747">
          <cell r="H1747" t="str">
            <v>1.3.2.03.03.09.014</v>
          </cell>
          <cell r="I1747" t="str">
            <v>Needle Lift Sensor</v>
          </cell>
        </row>
        <row r="1748">
          <cell r="H1748" t="str">
            <v>1.3.2.03.03.09.015</v>
          </cell>
          <cell r="I1748" t="str">
            <v>Isolab</v>
          </cell>
        </row>
        <row r="1749">
          <cell r="H1749" t="str">
            <v>1.3.2.03.03.09.016</v>
          </cell>
          <cell r="I1749" t="str">
            <v>Laser Ace</v>
          </cell>
        </row>
        <row r="1750">
          <cell r="H1750" t="str">
            <v>1.3.2.03.03.09.017</v>
          </cell>
          <cell r="I1750" t="str">
            <v>Mistar Rambu</v>
          </cell>
        </row>
        <row r="1751">
          <cell r="H1751" t="str">
            <v>1.3.2.03.03.09.018</v>
          </cell>
          <cell r="I1751" t="str">
            <v>Hammer Test Beton</v>
          </cell>
        </row>
        <row r="1752">
          <cell r="H1752" t="str">
            <v>......</v>
          </cell>
        </row>
        <row r="1753">
          <cell r="H1753" t="str">
            <v>1.3.2.03.03.10.</v>
          </cell>
          <cell r="I1753" t="str">
            <v xml:space="preserve">ALAT TIMBANGAN/BIARA </v>
          </cell>
        </row>
        <row r="1754">
          <cell r="H1754" t="str">
            <v>1.3.2.03.03.10.001</v>
          </cell>
          <cell r="I1754" t="str">
            <v>Timbangan Jembatan Capasitas 10 Ton</v>
          </cell>
        </row>
        <row r="1755">
          <cell r="H1755" t="str">
            <v>1.3.2.03.03.10.002</v>
          </cell>
          <cell r="I1755" t="str">
            <v>Timbangan Meja Capasitas 10 Kg</v>
          </cell>
        </row>
        <row r="1756">
          <cell r="H1756" t="str">
            <v>1.3.2.03.03.10.003</v>
          </cell>
          <cell r="I1756" t="str">
            <v>Timbangan Meja Capasitas 5 Kg</v>
          </cell>
        </row>
        <row r="1757">
          <cell r="H1757" t="str">
            <v>1.3.2.03.03.10.004</v>
          </cell>
          <cell r="I1757" t="str">
            <v>Timbangan Bbi Capasitas 100 Kg</v>
          </cell>
        </row>
        <row r="1758">
          <cell r="H1758" t="str">
            <v>1.3.2.03.03.10.005</v>
          </cell>
          <cell r="I1758" t="str">
            <v>Timbangan Bbi Capasitas 25 Kg</v>
          </cell>
        </row>
        <row r="1759">
          <cell r="H1759" t="str">
            <v>1.3.2.03.03.10.006</v>
          </cell>
          <cell r="I1759" t="str">
            <v>Timbangan Bbi Capasitas 15 Kg ( Timbangan Bayi )</v>
          </cell>
        </row>
        <row r="1760">
          <cell r="H1760" t="str">
            <v>1.3.2.03.03.10.007</v>
          </cell>
          <cell r="I1760" t="str">
            <v>Timbangan Bbi Capasitas 10 Kg</v>
          </cell>
        </row>
        <row r="1761">
          <cell r="H1761" t="str">
            <v>1.3.2.03.03.10.008</v>
          </cell>
          <cell r="I1761" t="str">
            <v>Timbangan Cepat Capasitas 10 Kg</v>
          </cell>
        </row>
        <row r="1762">
          <cell r="H1762" t="str">
            <v>1.3.2.03.03.10.009</v>
          </cell>
          <cell r="I1762" t="str">
            <v>Timbangan Cepat Capasitas 25 Kg</v>
          </cell>
        </row>
        <row r="1763">
          <cell r="H1763" t="str">
            <v>1.3.2.03.03.10.010</v>
          </cell>
          <cell r="I1763" t="str">
            <v>Timbangan Cepat Capasitas 200 Kg</v>
          </cell>
        </row>
        <row r="1764">
          <cell r="H1764" t="str">
            <v>1.3.2.03.03.10.011</v>
          </cell>
          <cell r="I1764" t="str">
            <v>Timbangan Pegas Capasitas 10 Kg</v>
          </cell>
        </row>
        <row r="1765">
          <cell r="H1765" t="str">
            <v>1.3.2.03.03.10.012</v>
          </cell>
          <cell r="I1765" t="str">
            <v>Timbangan Pegas Capasitas 50 Kg (Alat Timbangan/biara)</v>
          </cell>
        </row>
        <row r="1766">
          <cell r="H1766" t="str">
            <v>1.3.2.03.03.10.013</v>
          </cell>
          <cell r="I1766" t="str">
            <v>Timbangan Surat Capasitas 100 Kg</v>
          </cell>
        </row>
        <row r="1767">
          <cell r="H1767" t="str">
            <v>1.3.2.03.03.10.014</v>
          </cell>
          <cell r="I1767" t="str">
            <v>Timbangan Kwadran Capasitas 100 Kg</v>
          </cell>
        </row>
        <row r="1768">
          <cell r="H1768" t="str">
            <v>1.3.2.03.03.10.015</v>
          </cell>
          <cell r="I1768" t="str">
            <v>Timbangan Sentisimal Dacin Kuningan</v>
          </cell>
        </row>
        <row r="1769">
          <cell r="H1769" t="str">
            <v>1.3.2.03.03.10.016</v>
          </cell>
          <cell r="I1769" t="str">
            <v>Timbangan Gula Gaveka</v>
          </cell>
        </row>
        <row r="1770">
          <cell r="H1770" t="str">
            <v>1.3.2.03.03.10.017</v>
          </cell>
          <cell r="I1770" t="str">
            <v>Timbangan Gantung Capasitas 50 Gram</v>
          </cell>
        </row>
        <row r="1771">
          <cell r="H1771" t="str">
            <v>1.3.2.03.03.10.018</v>
          </cell>
          <cell r="I1771" t="str">
            <v>Neraca Halus + Lemari Capasitas 500 Gram</v>
          </cell>
        </row>
        <row r="1772">
          <cell r="H1772" t="str">
            <v>1.3.2.03.03.10.019</v>
          </cell>
          <cell r="I1772" t="str">
            <v>Neraca Parama E</v>
          </cell>
        </row>
        <row r="1773">
          <cell r="H1773" t="str">
            <v>1.3.2.03.03.10.020</v>
          </cell>
          <cell r="I1773" t="str">
            <v>Neraca Parama D Capasitas 5 Gram</v>
          </cell>
        </row>
        <row r="1774">
          <cell r="H1774" t="str">
            <v>1.3.2.03.03.10.021</v>
          </cell>
          <cell r="I1774" t="str">
            <v>Neraca Percisi Elektronik Capasitas 1 Kg.</v>
          </cell>
        </row>
        <row r="1775">
          <cell r="H1775" t="str">
            <v>1.3.2.03.03.10.022</v>
          </cell>
          <cell r="I1775" t="str">
            <v>Neraca Percisi ( Single Pan ) Capasitas 20 Kg.</v>
          </cell>
        </row>
        <row r="1776">
          <cell r="H1776" t="str">
            <v>1.3.2.03.03.10.023</v>
          </cell>
          <cell r="I1776" t="str">
            <v>Neraca Percisi ( Elektronik Vacum Me )</v>
          </cell>
        </row>
        <row r="1777">
          <cell r="H1777" t="str">
            <v>1.3.2.03.03.10.024</v>
          </cell>
          <cell r="I1777" t="str">
            <v>Neraca Percisi 30 Kg ( Micro Balance )</v>
          </cell>
        </row>
        <row r="1778">
          <cell r="H1778" t="str">
            <v>1.3.2.03.03.10.025</v>
          </cell>
          <cell r="I1778" t="str">
            <v>Neraca Percisi Capasitas 50 Gram</v>
          </cell>
        </row>
        <row r="1779">
          <cell r="H1779" t="str">
            <v>1.3.2.03.03.10.026</v>
          </cell>
          <cell r="I1779" t="str">
            <v>Neraca Percisi Capasitas 1 Kg.</v>
          </cell>
        </row>
        <row r="1780">
          <cell r="H1780" t="str">
            <v>1.3.2.03.03.10.027</v>
          </cell>
          <cell r="I1780" t="str">
            <v>Neraca Tera E</v>
          </cell>
        </row>
        <row r="1781">
          <cell r="H1781" t="str">
            <v>1.3.2.03.03.10.028</v>
          </cell>
          <cell r="I1781" t="str">
            <v>Neraca Tera A Capasitas 75 Kg.</v>
          </cell>
        </row>
        <row r="1782">
          <cell r="H1782" t="str">
            <v>1.3.2.03.03.10.029</v>
          </cell>
          <cell r="I1782" t="str">
            <v>Neraca Tera B Capasitas 10 Kg.</v>
          </cell>
        </row>
        <row r="1783">
          <cell r="H1783" t="str">
            <v>1.3.2.03.03.10.030</v>
          </cell>
          <cell r="I1783" t="str">
            <v>Neraca Torsion Balance Capasitas 500 Gram</v>
          </cell>
        </row>
        <row r="1784">
          <cell r="H1784" t="str">
            <v>1.3.2.03.03.10.031</v>
          </cell>
          <cell r="I1784" t="str">
            <v>Neraca Analisa Capasitas 1000 Gram</v>
          </cell>
        </row>
        <row r="1785">
          <cell r="H1785" t="str">
            <v>1.3.2.03.03.10.032</v>
          </cell>
          <cell r="I1785" t="str">
            <v>Neraca Analisa Capasitas 20 Kg</v>
          </cell>
        </row>
        <row r="1786">
          <cell r="H1786" t="str">
            <v>1.3.2.03.03.10.033</v>
          </cell>
          <cell r="I1786" t="str">
            <v>Neraca Capasitas 1 Kg.</v>
          </cell>
        </row>
        <row r="1787">
          <cell r="H1787" t="str">
            <v>1.3.2.03.03.10.034</v>
          </cell>
          <cell r="I1787" t="str">
            <v>Neraca Capasitas 20 Kg.</v>
          </cell>
        </row>
        <row r="1788">
          <cell r="H1788" t="str">
            <v>1.3.2.03.03.10.035</v>
          </cell>
          <cell r="I1788" t="str">
            <v>Moister Meter</v>
          </cell>
        </row>
        <row r="1789">
          <cell r="H1789" t="str">
            <v>1.3.2.03.03.10.036</v>
          </cell>
          <cell r="I1789" t="str">
            <v>Neraca Dengan Digital Display</v>
          </cell>
        </row>
        <row r="1790">
          <cell r="H1790" t="str">
            <v>......</v>
          </cell>
        </row>
        <row r="1791">
          <cell r="H1791" t="str">
            <v>......</v>
          </cell>
        </row>
        <row r="1792">
          <cell r="H1792" t="str">
            <v>......</v>
          </cell>
        </row>
        <row r="1793">
          <cell r="H1793" t="str">
            <v>1.3.2.03.03.11.</v>
          </cell>
          <cell r="I1793" t="str">
            <v xml:space="preserve">ANAK TIMBANGAN/BIARA </v>
          </cell>
        </row>
        <row r="1794">
          <cell r="H1794" t="str">
            <v>1.3.2.03.03.11.001</v>
          </cell>
          <cell r="I1794" t="str">
            <v>Kilogram Tembaga Nasional Platina</v>
          </cell>
        </row>
        <row r="1795">
          <cell r="H1795" t="str">
            <v>1.3.2.03.03.11.002</v>
          </cell>
          <cell r="I1795" t="str">
            <v>Kilogram Tembaga Bentuk Tong Bersadur Mas Murni 1 Kg.</v>
          </cell>
        </row>
        <row r="1796">
          <cell r="H1796" t="str">
            <v>1.3.2.03.03.11.003</v>
          </cell>
          <cell r="I1796" t="str">
            <v>Kilogram Sepuh Mas 1 Kg. Pakai Tombol</v>
          </cell>
        </row>
        <row r="1797">
          <cell r="H1797" t="str">
            <v>1.3.2.03.03.11.004</v>
          </cell>
          <cell r="I1797" t="str">
            <v>Kilogram Baja Berbentuk Tong Bersadur Croom</v>
          </cell>
        </row>
        <row r="1798">
          <cell r="H1798" t="str">
            <v>1.3.2.03.03.11.005</v>
          </cell>
          <cell r="I1798" t="str">
            <v>Kilogram Dari Baja Berbentuk Slinder</v>
          </cell>
        </row>
        <row r="1799">
          <cell r="H1799" t="str">
            <v>1.3.2.03.03.11.006</v>
          </cell>
          <cell r="I1799" t="str">
            <v>Kilogram Kerja Standar Tk.II</v>
          </cell>
        </row>
        <row r="1800">
          <cell r="H1800" t="str">
            <v>1.3.2.03.03.11.007</v>
          </cell>
          <cell r="I1800" t="str">
            <v>Kilogram Standar</v>
          </cell>
        </row>
        <row r="1801">
          <cell r="H1801" t="str">
            <v>1.3.2.03.03.11.008</v>
          </cell>
          <cell r="I1801" t="str">
            <v>Anak Timbangan Tembaga Kantor Tk.III</v>
          </cell>
        </row>
        <row r="1802">
          <cell r="H1802" t="str">
            <v>1.3.2.03.03.11.009</v>
          </cell>
          <cell r="I1802" t="str">
            <v>Anak Timbangan Miligram</v>
          </cell>
        </row>
        <row r="1803">
          <cell r="H1803" t="str">
            <v>1.3.2.03.03.11.010</v>
          </cell>
          <cell r="I1803" t="str">
            <v>Anak Timbangan Miligram Platina</v>
          </cell>
        </row>
        <row r="1804">
          <cell r="H1804" t="str">
            <v>1.3.2.03.03.11.011</v>
          </cell>
          <cell r="I1804" t="str">
            <v>Anak Timbangan Miligram Aluminium</v>
          </cell>
        </row>
        <row r="1805">
          <cell r="H1805" t="str">
            <v>1.3.2.03.03.11.012</v>
          </cell>
          <cell r="I1805" t="str">
            <v>Anak Timbangan Gram Standar 1 Gram</v>
          </cell>
        </row>
        <row r="1806">
          <cell r="H1806" t="str">
            <v>1.3.2.03.03.11.013</v>
          </cell>
          <cell r="I1806" t="str">
            <v>Anak Timbangan Halus Dari 1.000 - 1 Gram</v>
          </cell>
        </row>
        <row r="1807">
          <cell r="H1807" t="str">
            <v>1.3.2.03.03.11.014</v>
          </cell>
          <cell r="I1807" t="str">
            <v>Anak Timbangan Biasa Dari 1.000 - 1 Gram</v>
          </cell>
        </row>
        <row r="1808">
          <cell r="H1808" t="str">
            <v>1.3.2.03.03.11.015</v>
          </cell>
          <cell r="I1808" t="str">
            <v>Anak Timbangan Bidur</v>
          </cell>
        </row>
        <row r="1809">
          <cell r="H1809" t="str">
            <v>1.3.2.03.03.11.016</v>
          </cell>
          <cell r="I1809" t="str">
            <v>Anak Timbangan Dari Besi</v>
          </cell>
        </row>
        <row r="1810">
          <cell r="H1810" t="str">
            <v>1.3.2.03.03.11.017</v>
          </cell>
          <cell r="I1810" t="str">
            <v>Anak Timbangan Keping ( Mulut Kecil )</v>
          </cell>
        </row>
        <row r="1811">
          <cell r="H1811" t="str">
            <v>1.3.2.03.03.11.018</v>
          </cell>
          <cell r="I1811" t="str">
            <v>Anak Timbangan Keping ( Mulut Besar )</v>
          </cell>
        </row>
        <row r="1812">
          <cell r="H1812" t="str">
            <v>......</v>
          </cell>
        </row>
        <row r="1813">
          <cell r="H1813" t="str">
            <v>1.3.2.03.03.12.</v>
          </cell>
          <cell r="I1813" t="str">
            <v xml:space="preserve">TAKARAN KERING </v>
          </cell>
        </row>
        <row r="1814">
          <cell r="H1814" t="str">
            <v>1.3.2.03.03.12.001</v>
          </cell>
          <cell r="I1814" t="str">
            <v>Takaran Kering Dari 100 - 50 - 20 Liter</v>
          </cell>
        </row>
        <row r="1815">
          <cell r="H1815" t="str">
            <v>1.3.2.03.03.12.002</v>
          </cell>
          <cell r="I1815" t="str">
            <v>Takaran Kering Dari 10 S/D 0,5 Liter</v>
          </cell>
        </row>
        <row r="1816">
          <cell r="H1816" t="str">
            <v>......</v>
          </cell>
        </row>
        <row r="1817">
          <cell r="H1817" t="str">
            <v>1.3.2.03.03.13.</v>
          </cell>
          <cell r="I1817" t="str">
            <v xml:space="preserve">TAKARAN BAHAN BANGUNAN </v>
          </cell>
        </row>
        <row r="1818">
          <cell r="H1818" t="str">
            <v>1.3.2.03.03.13.001</v>
          </cell>
          <cell r="I1818" t="str">
            <v>Takaran Bahan Bangunan 2 HL Berbentuk Tong</v>
          </cell>
        </row>
        <row r="1819">
          <cell r="H1819" t="str">
            <v>......</v>
          </cell>
        </row>
        <row r="1820">
          <cell r="H1820" t="str">
            <v>1.3.2.03.03.14.</v>
          </cell>
          <cell r="I1820" t="str">
            <v xml:space="preserve">TAKARAN LAINNYA </v>
          </cell>
        </row>
        <row r="1821">
          <cell r="H1821" t="str">
            <v>1.3.2.03.03.14.001</v>
          </cell>
          <cell r="I1821" t="str">
            <v>Takaran Latex/Getah Susu</v>
          </cell>
        </row>
        <row r="1822">
          <cell r="H1822" t="str">
            <v>1.3.2.03.03.14.002</v>
          </cell>
          <cell r="I1822" t="str">
            <v>Takaran Buah Kopi Dari 0,5 HL</v>
          </cell>
        </row>
        <row r="1823">
          <cell r="H1823" t="str">
            <v>1.3.2.03.03.14.003</v>
          </cell>
          <cell r="I1823" t="str">
            <v>Takaran Kapuk Dari Kayu 2 Dan 1 HL</v>
          </cell>
        </row>
        <row r="1824">
          <cell r="H1824" t="str">
            <v>1.3.2.03.03.14.004</v>
          </cell>
          <cell r="I1824" t="str">
            <v>Takaran Minyak Dari Besi 0,5 HL</v>
          </cell>
        </row>
        <row r="1825">
          <cell r="H1825" t="str">
            <v>1.3.2.03.03.14.005</v>
          </cell>
          <cell r="I1825" t="str">
            <v>Takaran Gandum 0,5 HL</v>
          </cell>
        </row>
        <row r="1826">
          <cell r="H1826" t="str">
            <v>1.3.2.03.03.14.006</v>
          </cell>
          <cell r="I1826" t="str">
            <v>Labu Takar (Volumetrik) berbagai capasitas</v>
          </cell>
        </row>
        <row r="1827">
          <cell r="H1827" t="str">
            <v>1.3.2.03.03.14.007</v>
          </cell>
          <cell r="I1827" t="str">
            <v>Botol Uji Berbagai Ukuran</v>
          </cell>
        </row>
        <row r="1828">
          <cell r="H1828" t="str">
            <v>......</v>
          </cell>
        </row>
        <row r="1829">
          <cell r="H1829" t="str">
            <v>......</v>
          </cell>
        </row>
        <row r="1830">
          <cell r="H1830" t="str">
            <v>......</v>
          </cell>
        </row>
        <row r="1831">
          <cell r="H1831" t="str">
            <v>......</v>
          </cell>
        </row>
        <row r="1832">
          <cell r="H1832" t="str">
            <v>......</v>
          </cell>
        </row>
        <row r="1833">
          <cell r="H1833" t="str">
            <v>......</v>
          </cell>
        </row>
        <row r="1834">
          <cell r="H1834" t="str">
            <v>1.3.2.03.03.15.</v>
          </cell>
          <cell r="I1834" t="str">
            <v xml:space="preserve">ALAT PENGUJI KENDARAAN BERMOTOR </v>
          </cell>
        </row>
        <row r="1835">
          <cell r="H1835" t="str">
            <v>1.3.2.03.03.15.001</v>
          </cell>
          <cell r="I1835" t="str">
            <v>Alat Penguji Kendaraan Bermotor</v>
          </cell>
        </row>
        <row r="1836">
          <cell r="H1836" t="str">
            <v>1.3.2.03.03.15.002</v>
          </cell>
          <cell r="I1836" t="str">
            <v>Flow Watch</v>
          </cell>
        </row>
        <row r="1837">
          <cell r="H1837" t="str">
            <v>1.3.2.03.03.16.</v>
          </cell>
          <cell r="I1837" t="str">
            <v xml:space="preserve">SPECIFIC SET </v>
          </cell>
        </row>
        <row r="1838">
          <cell r="H1838" t="str">
            <v>1.3.2.03.03.16.001</v>
          </cell>
          <cell r="I1838" t="str">
            <v>Loadsimulator</v>
          </cell>
        </row>
        <row r="1839">
          <cell r="H1839" t="str">
            <v>1.3.2.03.03.16.002</v>
          </cell>
          <cell r="I1839" t="str">
            <v>Brake Efficiency Recorder</v>
          </cell>
        </row>
        <row r="1840">
          <cell r="H1840" t="str">
            <v>1.3.2.03.03.16.003</v>
          </cell>
          <cell r="I1840" t="str">
            <v>Noise Tester</v>
          </cell>
        </row>
        <row r="1841">
          <cell r="H1841" t="str">
            <v>1.3.2.03.03.16.004</v>
          </cell>
          <cell r="I1841" t="str">
            <v>Nozzle Tester</v>
          </cell>
        </row>
        <row r="1842">
          <cell r="H1842" t="str">
            <v>1.3.2.03.03.16.005</v>
          </cell>
          <cell r="I1842" t="str">
            <v>Smoke Tester</v>
          </cell>
        </row>
        <row r="1843">
          <cell r="H1843" t="str">
            <v>1.3.2.03.03.16.006</v>
          </cell>
          <cell r="I1843" t="str">
            <v>Heat Light Tester</v>
          </cell>
        </row>
        <row r="1844">
          <cell r="H1844" t="str">
            <v>1.3.2.03.03.16.007</v>
          </cell>
          <cell r="I1844" t="str">
            <v>Brake Tester</v>
          </cell>
        </row>
        <row r="1845">
          <cell r="H1845" t="str">
            <v>1.3.2.03.03.16.008</v>
          </cell>
          <cell r="I1845" t="str">
            <v>Side Sleep tester</v>
          </cell>
        </row>
        <row r="1846">
          <cell r="H1846" t="str">
            <v>1.3.2.03.03.16.009</v>
          </cell>
          <cell r="I1846" t="str">
            <v>Carlift/Ptlift</v>
          </cell>
        </row>
        <row r="1847">
          <cell r="H1847" t="str">
            <v>1.3.2.03.03.16.010</v>
          </cell>
          <cell r="I1847" t="str">
            <v>Axle Weight Beam</v>
          </cell>
        </row>
        <row r="1848">
          <cell r="H1848" t="str">
            <v>1.3.2.03.03.16.011</v>
          </cell>
          <cell r="I1848" t="str">
            <v>Chasis Lubricator</v>
          </cell>
        </row>
        <row r="1849">
          <cell r="H1849" t="str">
            <v>1.3.2.03.03.16.012</v>
          </cell>
          <cell r="I1849" t="str">
            <v>Tune Up Tester (Alat Penguji Kendaraan Bermotor)</v>
          </cell>
        </row>
        <row r="1850">
          <cell r="H1850" t="str">
            <v>1.3.2.03.03.16.013</v>
          </cell>
          <cell r="I1850" t="str">
            <v>Compression Gauge</v>
          </cell>
        </row>
        <row r="1851">
          <cell r="H1851" t="str">
            <v>1.3.2.03.03.16.014</v>
          </cell>
          <cell r="I1851" t="str">
            <v>Diesel Timing Tachometer</v>
          </cell>
        </row>
        <row r="1852">
          <cell r="H1852" t="str">
            <v>1.3.2.03.03.16.015</v>
          </cell>
          <cell r="I1852" t="str">
            <v>Vernier Caliper</v>
          </cell>
        </row>
        <row r="1853">
          <cell r="H1853" t="str">
            <v>1.3.2.03.03.16.016</v>
          </cell>
          <cell r="I1853" t="str">
            <v>Sound Scope</v>
          </cell>
        </row>
        <row r="1854">
          <cell r="H1854" t="str">
            <v>1.3.2.03.03.16.017</v>
          </cell>
          <cell r="I1854" t="str">
            <v>Hydraulic Tester</v>
          </cell>
        </row>
        <row r="1855">
          <cell r="H1855" t="str">
            <v>1.3.2.03.03.16.018</v>
          </cell>
          <cell r="I1855" t="str">
            <v>Temperature Gauge</v>
          </cell>
        </row>
        <row r="1856">
          <cell r="H1856" t="str">
            <v>1.3.2.03.03.16.019</v>
          </cell>
          <cell r="I1856" t="str">
            <v>Whitsone Brigg</v>
          </cell>
        </row>
        <row r="1857">
          <cell r="H1857" t="str">
            <v>1.3.2.03.03.16.020</v>
          </cell>
          <cell r="I1857" t="str">
            <v>Tire Pressure Gauge</v>
          </cell>
        </row>
        <row r="1858">
          <cell r="H1858" t="str">
            <v>1.3.2.03.03.16.021</v>
          </cell>
          <cell r="I1858" t="str">
            <v>Service Lift</v>
          </cell>
        </row>
        <row r="1859">
          <cell r="H1859" t="str">
            <v>1.3.2.03.03.16.022</v>
          </cell>
          <cell r="I1859" t="str">
            <v>Tachometer (Mechanical)</v>
          </cell>
        </row>
        <row r="1860">
          <cell r="H1860" t="str">
            <v>1.3.2.03.03.16.023</v>
          </cell>
          <cell r="I1860" t="str">
            <v>Tachometer (electric)</v>
          </cell>
        </row>
        <row r="1861">
          <cell r="H1861" t="str">
            <v>1.3.2.03.03.16.024</v>
          </cell>
          <cell r="I1861" t="str">
            <v>Spark Plug Cleaner</v>
          </cell>
        </row>
        <row r="1862">
          <cell r="H1862" t="str">
            <v>1.3.2.03.03.16.025</v>
          </cell>
          <cell r="I1862" t="str">
            <v>Spark Plug Quick Tester</v>
          </cell>
        </row>
        <row r="1863">
          <cell r="H1863" t="str">
            <v>1.3.2.03.03.16.026</v>
          </cell>
          <cell r="I1863" t="str">
            <v>Injection Pump Tester</v>
          </cell>
        </row>
        <row r="1864">
          <cell r="H1864" t="str">
            <v>1.3.2.03.03.16.027</v>
          </cell>
          <cell r="I1864" t="str">
            <v>Chassis Analyzer</v>
          </cell>
        </row>
        <row r="1865">
          <cell r="H1865" t="str">
            <v>1.3.2.03.03.16.028</v>
          </cell>
          <cell r="I1865" t="str">
            <v>Chassis Dynamometer</v>
          </cell>
        </row>
        <row r="1866">
          <cell r="H1866" t="str">
            <v>1.3.2.03.03.16.029</v>
          </cell>
          <cell r="I1866" t="str">
            <v>Engine Analyzer</v>
          </cell>
        </row>
        <row r="1867">
          <cell r="H1867" t="str">
            <v>1.3.2.03.03.16.030</v>
          </cell>
          <cell r="I1867" t="str">
            <v>Engine Dynamometer</v>
          </cell>
        </row>
        <row r="1868">
          <cell r="H1868" t="str">
            <v>1.3.2.03.03.16.031</v>
          </cell>
          <cell r="I1868" t="str">
            <v>Brinell Hardness Tester</v>
          </cell>
        </row>
        <row r="1869">
          <cell r="H1869" t="str">
            <v>......</v>
          </cell>
        </row>
        <row r="1870">
          <cell r="H1870" t="str">
            <v>1.3.2.03.03.17.</v>
          </cell>
          <cell r="I1870" t="str">
            <v xml:space="preserve">ALAT PENGUKUR KEADAAN ALAM </v>
          </cell>
        </row>
        <row r="1871">
          <cell r="H1871" t="str">
            <v>1.3.2.03.03.17.001</v>
          </cell>
          <cell r="I1871" t="str">
            <v>Transmission Measuring Set Modulator</v>
          </cell>
        </row>
        <row r="1872">
          <cell r="H1872" t="str">
            <v>1.3.2.03.03.17.002</v>
          </cell>
          <cell r="I1872" t="str">
            <v>DME Ground Station Test Set (Specific Set)</v>
          </cell>
        </row>
        <row r="1873">
          <cell r="H1873" t="str">
            <v>1.3.2.03.03.17.003</v>
          </cell>
          <cell r="I1873" t="str">
            <v>Communication Receiver Set</v>
          </cell>
        </row>
        <row r="1874">
          <cell r="H1874" t="str">
            <v>1.3.2.03.03.17.004</v>
          </cell>
          <cell r="I1874" t="str">
            <v>ILS Calibration</v>
          </cell>
        </row>
        <row r="1875">
          <cell r="H1875" t="str">
            <v>1.3.2.03.03.17.005</v>
          </cell>
          <cell r="I1875" t="str">
            <v>Measuring Set</v>
          </cell>
        </row>
        <row r="1876">
          <cell r="H1876" t="str">
            <v>1.3.2.03.03.17.006</v>
          </cell>
          <cell r="I1876" t="str">
            <v>Sangkar Meteorologi</v>
          </cell>
        </row>
        <row r="1877">
          <cell r="H1877" t="str">
            <v>1.3.2.03.03.17.007</v>
          </cell>
          <cell r="I1877" t="str">
            <v>Thermometer Max</v>
          </cell>
        </row>
        <row r="1878">
          <cell r="H1878" t="str">
            <v>1.3.2.03.03.17.008</v>
          </cell>
          <cell r="I1878" t="str">
            <v>Thermometer Min</v>
          </cell>
        </row>
        <row r="1879">
          <cell r="H1879" t="str">
            <v>1.3.2.03.03.17.009</v>
          </cell>
          <cell r="I1879" t="str">
            <v>Thermometer Apung</v>
          </cell>
        </row>
        <row r="1880">
          <cell r="H1880" t="str">
            <v>1.3.2.03.03.17.010</v>
          </cell>
          <cell r="I1880" t="str">
            <v>Thermometer Tanah</v>
          </cell>
        </row>
        <row r="1881">
          <cell r="H1881" t="str">
            <v>1.3.2.03.03.17.011</v>
          </cell>
          <cell r="I1881" t="str">
            <v>Thermometer Suhu Air Laut</v>
          </cell>
        </row>
        <row r="1882">
          <cell r="H1882" t="str">
            <v>1.3.2.03.03.17.012</v>
          </cell>
          <cell r="I1882" t="str">
            <v>Flow Watch</v>
          </cell>
        </row>
        <row r="1883">
          <cell r="H1883" t="str">
            <v>1.3.2.03.03.17.013</v>
          </cell>
          <cell r="I1883" t="str">
            <v>Portable Weather Season</v>
          </cell>
        </row>
        <row r="1884">
          <cell r="H1884" t="str">
            <v>1.3.2.03.03.17.014</v>
          </cell>
          <cell r="I1884" t="str">
            <v>Psychrometer Assman</v>
          </cell>
        </row>
        <row r="1885">
          <cell r="H1885" t="str">
            <v>1.3.2.03.03.17.015</v>
          </cell>
          <cell r="I1885" t="str">
            <v>Automatic Weather Station (AWS)</v>
          </cell>
        </row>
        <row r="1886">
          <cell r="H1886" t="str">
            <v>1.3.2.03.03.17.016</v>
          </cell>
          <cell r="I1886" t="str">
            <v>Ground Rason Receiver</v>
          </cell>
        </row>
        <row r="1887">
          <cell r="H1887" t="str">
            <v>1.3.2.03.03.17.017</v>
          </cell>
          <cell r="I1887" t="str">
            <v>Automatic Weather Observing Station (AWOS)</v>
          </cell>
        </row>
        <row r="1888">
          <cell r="H1888" t="str">
            <v>1.3.2.03.03.17.018</v>
          </cell>
          <cell r="I1888" t="str">
            <v>Intensity Meter</v>
          </cell>
        </row>
        <row r="1889">
          <cell r="H1889" t="str">
            <v>1.3.2.03.03.17.019</v>
          </cell>
          <cell r="I1889" t="str">
            <v>Sistem Informasi Meteorologi Otomatis (SIMO)</v>
          </cell>
        </row>
        <row r="1890">
          <cell r="H1890" t="str">
            <v>1.3.2.03.03.17.020</v>
          </cell>
          <cell r="I1890" t="str">
            <v>Seismic Borehole</v>
          </cell>
        </row>
        <row r="1891">
          <cell r="H1891" t="str">
            <v>1.3.2.03.03.17.021</v>
          </cell>
          <cell r="I1891" t="str">
            <v>Low Level Wind Shear Alert System</v>
          </cell>
        </row>
        <row r="1892">
          <cell r="H1892" t="str">
            <v>1.3.2.03.03.17.022</v>
          </cell>
          <cell r="I1892" t="str">
            <v>Tide Gauge Tsunami</v>
          </cell>
        </row>
        <row r="1893">
          <cell r="H1893" t="str">
            <v>1.3.2.03.03.17.023</v>
          </cell>
          <cell r="I1893" t="str">
            <v>Wind Profiler</v>
          </cell>
        </row>
        <row r="1894">
          <cell r="H1894" t="str">
            <v>1.3.2.03.03.17.024</v>
          </cell>
          <cell r="I1894" t="str">
            <v>Alat Monitoring Tsunami</v>
          </cell>
        </row>
        <row r="1895">
          <cell r="H1895" t="str">
            <v>1.3.2.03.03.17.025</v>
          </cell>
          <cell r="I1895" t="str">
            <v>Light Detecting and Ranging (LIDAR)</v>
          </cell>
        </row>
        <row r="1896">
          <cell r="H1896" t="str">
            <v>1.3.2.03.03.17.026</v>
          </cell>
          <cell r="I1896" t="str">
            <v>Alat Deteksi Getaran Tanah</v>
          </cell>
        </row>
        <row r="1897">
          <cell r="H1897" t="str">
            <v>1.3.2.03.03.17.027</v>
          </cell>
          <cell r="I1897" t="str">
            <v>Infrasound Meter</v>
          </cell>
        </row>
        <row r="1898">
          <cell r="H1898" t="str">
            <v>1.3.2.03.03.17.028</v>
          </cell>
          <cell r="I1898" t="str">
            <v>Radiosonde</v>
          </cell>
        </row>
        <row r="1899">
          <cell r="H1899" t="str">
            <v>1.3.2.03.03.17.029</v>
          </cell>
          <cell r="I1899" t="str">
            <v>Magnetograph</v>
          </cell>
        </row>
        <row r="1900">
          <cell r="H1900" t="str">
            <v>1.3.2.03.03.17.030</v>
          </cell>
          <cell r="I1900" t="str">
            <v>Lightning Detector</v>
          </cell>
        </row>
        <row r="1901">
          <cell r="H1901" t="str">
            <v>1.3.2.03.03.17.031</v>
          </cell>
          <cell r="I1901" t="str">
            <v>Refraksi Meter</v>
          </cell>
        </row>
        <row r="1902">
          <cell r="H1902" t="str">
            <v>1.3.2.03.03.17.032</v>
          </cell>
          <cell r="I1902" t="str">
            <v>Resistivity Meter</v>
          </cell>
        </row>
        <row r="1903">
          <cell r="H1903" t="str">
            <v>1.3.2.03.03.17.033</v>
          </cell>
          <cell r="I1903" t="str">
            <v>Handheld Teropong</v>
          </cell>
        </row>
        <row r="1904">
          <cell r="H1904" t="str">
            <v>1.3.2.03.03.17.034</v>
          </cell>
          <cell r="I1904" t="str">
            <v>Digital Soil Thermometer</v>
          </cell>
        </row>
        <row r="1905">
          <cell r="H1905" t="str">
            <v>1.3.2.03.03.17.035</v>
          </cell>
          <cell r="I1905" t="str">
            <v>Thermometer Minimum Rumput</v>
          </cell>
        </row>
        <row r="1906">
          <cell r="H1906" t="str">
            <v>1.3.2.03.03.17.036</v>
          </cell>
          <cell r="I1906" t="str">
            <v>Handheld Digital Soil Moisture</v>
          </cell>
        </row>
        <row r="1907">
          <cell r="H1907" t="str">
            <v>1.3.2.03.03.17.037</v>
          </cell>
          <cell r="I1907" t="str">
            <v>Wind Tunnel</v>
          </cell>
        </row>
        <row r="1908">
          <cell r="H1908" t="str">
            <v>1.3.2.03.03.17.038</v>
          </cell>
          <cell r="I1908" t="str">
            <v>Alat Penakar Hujan</v>
          </cell>
        </row>
        <row r="1909">
          <cell r="H1909" t="str">
            <v>1.3.2.03.03.17.039</v>
          </cell>
          <cell r="I1909" t="str">
            <v>Automatic Rain Gauge (ARG)</v>
          </cell>
        </row>
        <row r="1910">
          <cell r="H1910" t="str">
            <v>1.3.2.03.03.17.040</v>
          </cell>
          <cell r="I1910" t="str">
            <v>Actinograph</v>
          </cell>
        </row>
        <row r="1911">
          <cell r="H1911" t="str">
            <v>1.3.2.03.03.17.041</v>
          </cell>
          <cell r="I1911" t="str">
            <v>Handheld Digital Pyranometer</v>
          </cell>
        </row>
        <row r="1912">
          <cell r="H1912" t="str">
            <v>1.3.2.03.03.17.042</v>
          </cell>
          <cell r="I1912" t="str">
            <v>Solar Monitoring Station</v>
          </cell>
        </row>
        <row r="1913">
          <cell r="H1913" t="str">
            <v>1.3.2.03.03.17.043</v>
          </cell>
          <cell r="I1913" t="str">
            <v>Digital Evaporimeter</v>
          </cell>
        </row>
        <row r="1914">
          <cell r="H1914" t="str">
            <v>1.3.2.03.03.17.044</v>
          </cell>
          <cell r="I1914" t="str">
            <v>Precursor Gempa Bumi</v>
          </cell>
        </row>
        <row r="1915">
          <cell r="H1915" t="str">
            <v>1.3.2.03.03.17.045</v>
          </cell>
          <cell r="I1915" t="str">
            <v>Digital Multi-Weather Sensors</v>
          </cell>
        </row>
        <row r="1916">
          <cell r="H1916" t="str">
            <v>1.3.2.03.03.17.046</v>
          </cell>
          <cell r="I1916" t="str">
            <v>Handheld Weather Station</v>
          </cell>
        </row>
        <row r="1917">
          <cell r="H1917" t="str">
            <v>1.3.2.03.03.17.047</v>
          </cell>
          <cell r="I1917" t="str">
            <v>Mobile Automatic Weather Station (MAWS)</v>
          </cell>
        </row>
        <row r="1918">
          <cell r="H1918" t="str">
            <v>1.3.2.03.03.17.048</v>
          </cell>
          <cell r="I1918" t="str">
            <v>Agroclimate Automatic Weather Station (AAWS)</v>
          </cell>
        </row>
        <row r="1919">
          <cell r="H1919" t="str">
            <v>1.3.2.03.03.17.049</v>
          </cell>
          <cell r="I1919" t="str">
            <v>Automatic Rain Water Sampler (ARWS)</v>
          </cell>
        </row>
        <row r="1920">
          <cell r="H1920" t="str">
            <v>1.3.2.03.03.17.050</v>
          </cell>
          <cell r="I1920" t="str">
            <v>Betha-Rays Attenuation Monitoring (BAM)</v>
          </cell>
        </row>
        <row r="1921">
          <cell r="H1921" t="str">
            <v>1.3.2.03.03.17.051</v>
          </cell>
          <cell r="I1921" t="str">
            <v>Air Kit Flask Sampling</v>
          </cell>
        </row>
        <row r="1922">
          <cell r="H1922" t="str">
            <v>1.3.2.03.03.17.052</v>
          </cell>
          <cell r="I1922" t="str">
            <v>Green House Gas (GHG) Analyzer</v>
          </cell>
        </row>
        <row r="1923">
          <cell r="H1923" t="str">
            <v>1.3.2.03.03.17.053</v>
          </cell>
          <cell r="I1923" t="str">
            <v>Aerosol Sampler</v>
          </cell>
        </row>
        <row r="1924">
          <cell r="H1924" t="str">
            <v>1.3.2.03.03.17.054</v>
          </cell>
          <cell r="I1924" t="str">
            <v>Passive Air Sampler</v>
          </cell>
        </row>
        <row r="1925">
          <cell r="H1925" t="str">
            <v>1.3.2.03.03.17.055</v>
          </cell>
          <cell r="I1925" t="str">
            <v>Active Air Sampler</v>
          </cell>
        </row>
        <row r="1926">
          <cell r="H1926" t="str">
            <v>1.3.2.03.03.17.056</v>
          </cell>
          <cell r="I1926" t="str">
            <v>Portable Gas Sampling</v>
          </cell>
        </row>
        <row r="1927">
          <cell r="H1927" t="str">
            <v>1.3.2.03.03.17.057</v>
          </cell>
          <cell r="I1927" t="str">
            <v>Pagar Taman Alat</v>
          </cell>
        </row>
        <row r="1928">
          <cell r="H1928" t="str">
            <v>1.3.2.03.03.17.058</v>
          </cell>
          <cell r="I1928" t="str">
            <v>Hydrogen Generator</v>
          </cell>
        </row>
        <row r="1929">
          <cell r="H1929" t="str">
            <v>1.3.2.03.03.17.059</v>
          </cell>
          <cell r="I1929" t="str">
            <v>Humidity Meter</v>
          </cell>
        </row>
        <row r="1930">
          <cell r="H1930" t="str">
            <v>......</v>
          </cell>
        </row>
        <row r="1931">
          <cell r="H1931" t="str">
            <v>1.3.2.03.03.18.</v>
          </cell>
          <cell r="I1931" t="str">
            <v xml:space="preserve">ALAT PENGUKUR PENGLIHATAN </v>
          </cell>
        </row>
        <row r="1932">
          <cell r="H1932" t="str">
            <v>1.3.2.03.03.18.001</v>
          </cell>
          <cell r="I1932" t="str">
            <v>Sunshine Recorder</v>
          </cell>
        </row>
        <row r="1933">
          <cell r="H1933" t="str">
            <v>1.3.2.03.03.18.002</v>
          </cell>
          <cell r="I1933" t="str">
            <v>Solarimeter (Alat Pengukur Keadaan Alam)</v>
          </cell>
        </row>
        <row r="1934">
          <cell r="H1934" t="str">
            <v>1.3.2.03.03.18.003</v>
          </cell>
          <cell r="I1934" t="str">
            <v>Pyranometer</v>
          </cell>
        </row>
        <row r="1935">
          <cell r="H1935" t="str">
            <v>1.3.2.03.03.18.004</v>
          </cell>
          <cell r="I1935" t="str">
            <v>Pyrheliometer</v>
          </cell>
        </row>
        <row r="1936">
          <cell r="H1936" t="str">
            <v>1.3.2.03.03.18.005</v>
          </cell>
          <cell r="I1936" t="str">
            <v>Net Radiometer</v>
          </cell>
        </row>
        <row r="1937">
          <cell r="H1937" t="str">
            <v>1.3.2.03.03.18.006</v>
          </cell>
          <cell r="I1937" t="str">
            <v>Digital Radiometer</v>
          </cell>
        </row>
        <row r="1938">
          <cell r="H1938" t="str">
            <v>1.3.2.03.03.18.007</v>
          </cell>
          <cell r="I1938" t="str">
            <v>Actinometer</v>
          </cell>
        </row>
        <row r="1939">
          <cell r="H1939" t="str">
            <v>1.3.2.03.03.18.008</v>
          </cell>
          <cell r="I1939" t="str">
            <v>Integrating Actino Meter</v>
          </cell>
        </row>
        <row r="1940">
          <cell r="H1940" t="str">
            <v>1.3.2.03.03.18.009</v>
          </cell>
          <cell r="I1940" t="str">
            <v>Albedometer</v>
          </cell>
        </row>
        <row r="1941">
          <cell r="H1941" t="str">
            <v>1.3.2.03.03.18.010</v>
          </cell>
          <cell r="I1941" t="str">
            <v>Gun Belani</v>
          </cell>
        </row>
        <row r="1942">
          <cell r="H1942" t="str">
            <v>1.3.2.03.03.18.011</v>
          </cell>
          <cell r="I1942" t="str">
            <v>Angstroom Pyrheliometer</v>
          </cell>
        </row>
        <row r="1943">
          <cell r="H1943" t="str">
            <v>1.3.2.03.03.18.012</v>
          </cell>
          <cell r="I1943" t="str">
            <v>Solarigraph</v>
          </cell>
        </row>
        <row r="1944">
          <cell r="H1944" t="str">
            <v>1.3.2.03.03.18.013</v>
          </cell>
          <cell r="I1944" t="str">
            <v>Pyrheliograph</v>
          </cell>
        </row>
        <row r="1945">
          <cell r="H1945" t="str">
            <v>1.3.2.03.03.18.014</v>
          </cell>
          <cell r="I1945" t="str">
            <v>Actiongraph</v>
          </cell>
        </row>
        <row r="1946">
          <cell r="H1946" t="str">
            <v>1.3.2.03.03.18.015</v>
          </cell>
          <cell r="I1946" t="str">
            <v>Pyranograph</v>
          </cell>
        </row>
        <row r="1947">
          <cell r="H1947" t="str">
            <v>1.3.2.03.03.18.016</v>
          </cell>
          <cell r="I1947" t="str">
            <v>X-Y Recorder (Alat Pengukur Keadaan Alam)</v>
          </cell>
        </row>
        <row r="1948">
          <cell r="H1948" t="str">
            <v>1.3.2.03.03.18.017</v>
          </cell>
          <cell r="I1948" t="str">
            <v>Penakar Hujan</v>
          </cell>
        </row>
        <row r="1949">
          <cell r="H1949" t="str">
            <v>1.3.2.03.03.18.018</v>
          </cell>
          <cell r="I1949" t="str">
            <v>Reinfall Recorder Type Bucket</v>
          </cell>
        </row>
        <row r="1950">
          <cell r="H1950" t="str">
            <v>1.3.2.03.03.18.019</v>
          </cell>
          <cell r="I1950" t="str">
            <v>Leaf Area Meter</v>
          </cell>
        </row>
        <row r="1951">
          <cell r="H1951" t="str">
            <v>1.3.2.03.03.18.020</v>
          </cell>
          <cell r="I1951" t="str">
            <v>Planimeter (Alat Pengukur Keadaan Alam)</v>
          </cell>
        </row>
        <row r="1952">
          <cell r="H1952" t="str">
            <v>1.3.2.03.03.18.021</v>
          </cell>
          <cell r="I1952" t="str">
            <v>Ceilometer</v>
          </cell>
        </row>
        <row r="1953">
          <cell r="H1953" t="str">
            <v>1.3.2.03.03.18.022</v>
          </cell>
          <cell r="I1953" t="str">
            <v>Ceilograph</v>
          </cell>
        </row>
        <row r="1954">
          <cell r="H1954" t="str">
            <v>1.3.2.03.03.18.023</v>
          </cell>
          <cell r="I1954" t="str">
            <v>Weather Radar</v>
          </cell>
        </row>
        <row r="1955">
          <cell r="H1955" t="str">
            <v>1.3.2.03.03.18.024</v>
          </cell>
          <cell r="I1955" t="str">
            <v>Open Pan Evaporimeter</v>
          </cell>
        </row>
        <row r="1956">
          <cell r="H1956" t="str">
            <v>1.3.2.03.03.18.025</v>
          </cell>
          <cell r="I1956" t="str">
            <v>Piche Evaporimeter</v>
          </cell>
        </row>
        <row r="1957">
          <cell r="H1957" t="str">
            <v>1.3.2.03.03.18.026</v>
          </cell>
          <cell r="I1957" t="str">
            <v>Lysimeter</v>
          </cell>
        </row>
        <row r="1958">
          <cell r="H1958" t="str">
            <v>1.3.2.03.03.18.027</v>
          </cell>
          <cell r="I1958" t="str">
            <v>Tubing Pump Drive</v>
          </cell>
        </row>
        <row r="1959">
          <cell r="H1959" t="str">
            <v>1.3.2.03.03.18.028</v>
          </cell>
          <cell r="I1959" t="str">
            <v>Keshner Evaporimeter</v>
          </cell>
        </row>
        <row r="1960">
          <cell r="H1960" t="str">
            <v>1.3.2.03.03.18.029</v>
          </cell>
          <cell r="I1960" t="str">
            <v>Evaporigraph</v>
          </cell>
        </row>
        <row r="1961">
          <cell r="H1961" t="str">
            <v>1.3.2.03.03.18.030</v>
          </cell>
          <cell r="I1961" t="str">
            <v>Dew Recorder</v>
          </cell>
        </row>
        <row r="1962">
          <cell r="H1962" t="str">
            <v>1.3.2.03.03.18.031</v>
          </cell>
          <cell r="I1962" t="str">
            <v>Dew Gauge</v>
          </cell>
        </row>
        <row r="1963">
          <cell r="H1963" t="str">
            <v>1.3.2.03.03.18.032</v>
          </cell>
          <cell r="I1963" t="str">
            <v>Blue M Oven</v>
          </cell>
        </row>
        <row r="1964">
          <cell r="H1964" t="str">
            <v>1.3.2.03.03.18.033</v>
          </cell>
          <cell r="I1964" t="str">
            <v>Neutron Probe</v>
          </cell>
        </row>
        <row r="1965">
          <cell r="H1965" t="str">
            <v>1.3.2.03.03.18.034</v>
          </cell>
          <cell r="I1965" t="str">
            <v>Decimeter Charge</v>
          </cell>
        </row>
        <row r="1966">
          <cell r="H1966" t="str">
            <v>1.3.2.03.03.18.035</v>
          </cell>
          <cell r="I1966" t="str">
            <v>Pocket Decimeter</v>
          </cell>
        </row>
        <row r="1967">
          <cell r="H1967" t="str">
            <v>1.3.2.03.03.18.036</v>
          </cell>
          <cell r="I1967" t="str">
            <v>Tensiometer (Alat Pengukur Keadaan Alam)</v>
          </cell>
        </row>
        <row r="1968">
          <cell r="H1968" t="str">
            <v>1.3.2.03.03.18.037</v>
          </cell>
          <cell r="I1968" t="str">
            <v>Accessoris Tube</v>
          </cell>
        </row>
        <row r="1969">
          <cell r="H1969" t="str">
            <v>1.3.2.03.03.18.038</v>
          </cell>
          <cell r="I1969" t="str">
            <v>Survey Meter (Alat Pengukur Keadaan Alam)</v>
          </cell>
        </row>
        <row r="1970">
          <cell r="H1970" t="str">
            <v>1.3.2.03.03.18.039</v>
          </cell>
          <cell r="I1970" t="str">
            <v>Percolasi Meter</v>
          </cell>
        </row>
        <row r="1971">
          <cell r="H1971" t="str">
            <v>1.3.2.03.03.18.040</v>
          </cell>
          <cell r="I1971" t="str">
            <v>Bor Sample Tanah</v>
          </cell>
        </row>
        <row r="1972">
          <cell r="H1972" t="str">
            <v>1.3.2.03.03.18.041</v>
          </cell>
          <cell r="I1972" t="str">
            <v>Laboratorium Cort</v>
          </cell>
        </row>
        <row r="1973">
          <cell r="H1973" t="str">
            <v>1.3.2.03.03.18.042</v>
          </cell>
          <cell r="I1973" t="str">
            <v>Soil Moisture Meter</v>
          </cell>
        </row>
        <row r="1974">
          <cell r="H1974" t="str">
            <v>1.3.2.03.03.18.043</v>
          </cell>
          <cell r="I1974" t="str">
            <v>Sea Water Current Meter</v>
          </cell>
        </row>
        <row r="1975">
          <cell r="H1975" t="str">
            <v>1.3.2.03.03.18.044</v>
          </cell>
          <cell r="I1975" t="str">
            <v>Wave Recorder</v>
          </cell>
        </row>
        <row r="1976">
          <cell r="H1976" t="str">
            <v>1.3.2.03.03.18.045</v>
          </cell>
          <cell r="I1976" t="str">
            <v>Tide Recorder</v>
          </cell>
        </row>
        <row r="1977">
          <cell r="H1977" t="str">
            <v>1.3.2.03.03.18.046</v>
          </cell>
          <cell r="I1977" t="str">
            <v>Radio Winsode</v>
          </cell>
        </row>
        <row r="1978">
          <cell r="H1978" t="str">
            <v>1.3.2.03.03.18.047</v>
          </cell>
          <cell r="I1978" t="str">
            <v>Radio Thedolite</v>
          </cell>
        </row>
        <row r="1979">
          <cell r="H1979" t="str">
            <v>1.3.2.03.03.18.048</v>
          </cell>
          <cell r="I1979" t="str">
            <v>Optic Theodolite</v>
          </cell>
        </row>
        <row r="1980">
          <cell r="H1980" t="str">
            <v>1.3.2.03.03.18.049</v>
          </cell>
          <cell r="I1980" t="str">
            <v>Radio Wind</v>
          </cell>
        </row>
        <row r="1981">
          <cell r="H1981" t="str">
            <v>1.3.2.03.03.18.050</v>
          </cell>
          <cell r="I1981" t="str">
            <v>Thermometer (Alat Pengukur Keadaan Alam)</v>
          </cell>
        </row>
        <row r="1982">
          <cell r="H1982" t="str">
            <v>1.3.2.03.03.18.051</v>
          </cell>
          <cell r="I1982" t="str">
            <v>Barometer (Alat Pengukur Keadaan Alam)</v>
          </cell>
        </row>
        <row r="1983">
          <cell r="H1983" t="str">
            <v>1.3.2.03.03.18.052</v>
          </cell>
          <cell r="I1983" t="str">
            <v>Altimeter (Alat Pengukur Keadaan Alam)</v>
          </cell>
        </row>
        <row r="1984">
          <cell r="H1984" t="str">
            <v>1.3.2.03.03.18.053</v>
          </cell>
          <cell r="I1984" t="str">
            <v>Barograph (Alat Pengukur Keadaan Alam)</v>
          </cell>
        </row>
        <row r="1985">
          <cell r="H1985" t="str">
            <v>1.3.2.03.03.18.054</v>
          </cell>
          <cell r="I1985" t="str">
            <v>Surveying Barograph</v>
          </cell>
        </row>
        <row r="1986">
          <cell r="H1986" t="str">
            <v>1.3.2.03.03.18.055</v>
          </cell>
          <cell r="I1986" t="str">
            <v>Anemometer (Alat Pengukur Keadaan Alam)</v>
          </cell>
        </row>
        <row r="1987">
          <cell r="H1987" t="str">
            <v>1.3.2.03.03.18.056</v>
          </cell>
          <cell r="I1987" t="str">
            <v>Wind Force</v>
          </cell>
        </row>
        <row r="1988">
          <cell r="H1988" t="str">
            <v>1.3.2.03.03.18.057</v>
          </cell>
          <cell r="I1988" t="str">
            <v>Anemograph</v>
          </cell>
        </row>
        <row r="1989">
          <cell r="H1989" t="str">
            <v>1.3.2.03.03.18.058</v>
          </cell>
          <cell r="I1989" t="str">
            <v>Vertikal Wind Speed</v>
          </cell>
        </row>
        <row r="1990">
          <cell r="H1990" t="str">
            <v>1.3.2.03.03.18.059</v>
          </cell>
          <cell r="I1990" t="str">
            <v>Mechanical Wind Recorder (Alat Pengukur Keadaan Alam)</v>
          </cell>
        </row>
        <row r="1991">
          <cell r="H1991" t="str">
            <v>1.3.2.03.03.18.060</v>
          </cell>
          <cell r="I1991" t="str">
            <v>Wind Snear</v>
          </cell>
        </row>
        <row r="1992">
          <cell r="H1992" t="str">
            <v>1.3.2.03.03.18.061</v>
          </cell>
          <cell r="I1992" t="str">
            <v>Psychometer Sling/Wherling</v>
          </cell>
        </row>
        <row r="1993">
          <cell r="H1993" t="str">
            <v>1.3.2.03.03.18.062</v>
          </cell>
          <cell r="I1993" t="str">
            <v>Assman Psychrodial</v>
          </cell>
        </row>
        <row r="1994">
          <cell r="H1994" t="str">
            <v>1.3.2.03.03.18.063</v>
          </cell>
          <cell r="I1994" t="str">
            <v>Hygrograph (Alat Pengukur Keadaan Alam)</v>
          </cell>
        </row>
        <row r="1995">
          <cell r="H1995" t="str">
            <v>1.3.2.03.03.18.064</v>
          </cell>
          <cell r="I1995" t="str">
            <v>Persentage Humidity</v>
          </cell>
        </row>
        <row r="1996">
          <cell r="H1996" t="str">
            <v>1.3.2.03.03.18.065</v>
          </cell>
          <cell r="I1996" t="str">
            <v>Psychrometer Slide Rule</v>
          </cell>
        </row>
        <row r="1997">
          <cell r="H1997" t="str">
            <v>1.3.2.03.03.18.066</v>
          </cell>
          <cell r="I1997" t="str">
            <v>Gas Generator</v>
          </cell>
        </row>
        <row r="1998">
          <cell r="H1998" t="str">
            <v>1.3.2.03.03.18.067</v>
          </cell>
          <cell r="I1998" t="str">
            <v>Ploatting Board</v>
          </cell>
        </row>
        <row r="1999">
          <cell r="H1999" t="str">
            <v>1.3.2.03.03.18.068</v>
          </cell>
          <cell r="I1999" t="str">
            <v>Fillter Ballon</v>
          </cell>
        </row>
        <row r="2000">
          <cell r="H2000" t="str">
            <v>1.3.2.03.03.18.069</v>
          </cell>
          <cell r="I2000" t="str">
            <v>Pressure Ceck Box</v>
          </cell>
        </row>
        <row r="2001">
          <cell r="H2001" t="str">
            <v>1.3.2.03.03.18.070</v>
          </cell>
          <cell r="I2001" t="str">
            <v>Evaluation Suhu</v>
          </cell>
        </row>
        <row r="2002">
          <cell r="H2002" t="str">
            <v>1.3.2.03.03.18.071</v>
          </cell>
          <cell r="I2002" t="str">
            <v>Evaluation Titik Embun</v>
          </cell>
        </row>
        <row r="2003">
          <cell r="H2003" t="str">
            <v>1.3.2.03.03.18.072</v>
          </cell>
          <cell r="I2003" t="str">
            <v>Pressure Scale</v>
          </cell>
        </row>
        <row r="2004">
          <cell r="H2004" t="str">
            <v>1.3.2.03.03.18.073</v>
          </cell>
          <cell r="I2004" t="str">
            <v>Kop Gas Generator</v>
          </cell>
        </row>
        <row r="2005">
          <cell r="H2005" t="str">
            <v>1.3.2.03.03.18.074</v>
          </cell>
          <cell r="I2005" t="str">
            <v>Pengukur Ketebalan Dinding</v>
          </cell>
        </row>
        <row r="2006">
          <cell r="H2006" t="str">
            <v>1.3.2.03.03.18.075</v>
          </cell>
          <cell r="I2006" t="str">
            <v>Soil Heat Fluxplate</v>
          </cell>
        </row>
        <row r="2007">
          <cell r="H2007" t="str">
            <v>1.3.2.03.03.18.076</v>
          </cell>
          <cell r="I2007" t="str">
            <v>Fog Visiometer</v>
          </cell>
        </row>
        <row r="2008">
          <cell r="H2008" t="str">
            <v>1.3.2.03.03.18.077</v>
          </cell>
          <cell r="I2008" t="str">
            <v>Seismograph (Alat Pengukur Keadaan Alam)</v>
          </cell>
        </row>
        <row r="2009">
          <cell r="H2009" t="str">
            <v>1.3.2.03.03.18.078</v>
          </cell>
          <cell r="I2009" t="str">
            <v>Strongmation Accelograph</v>
          </cell>
        </row>
        <row r="2010">
          <cell r="H2010" t="str">
            <v>1.3.2.03.03.18.079</v>
          </cell>
          <cell r="I2010" t="str">
            <v>Seismocope</v>
          </cell>
        </row>
        <row r="2011">
          <cell r="H2011" t="str">
            <v>1.3.2.03.03.18.080</v>
          </cell>
          <cell r="I2011" t="str">
            <v>Vibration Monitor</v>
          </cell>
        </row>
        <row r="2012">
          <cell r="H2012" t="str">
            <v>1.3.2.03.03.18.081</v>
          </cell>
          <cell r="I2012" t="str">
            <v>Signal Conditioner</v>
          </cell>
        </row>
        <row r="2013">
          <cell r="H2013" t="str">
            <v>1.3.2.03.03.18.082</v>
          </cell>
          <cell r="I2013" t="str">
            <v>Tranducer Microtermometer</v>
          </cell>
        </row>
        <row r="2014">
          <cell r="H2014" t="str">
            <v>1.3.2.03.03.18.083</v>
          </cell>
          <cell r="I2014" t="str">
            <v>Magnetograph Adz</v>
          </cell>
        </row>
        <row r="2015">
          <cell r="H2015" t="str">
            <v>1.3.2.03.03.18.084</v>
          </cell>
          <cell r="I2015" t="str">
            <v>Digital Analog Magnetograph</v>
          </cell>
        </row>
        <row r="2016">
          <cell r="H2016" t="str">
            <v>1.3.2.03.03.18.085</v>
          </cell>
          <cell r="I2016" t="str">
            <v>Deklinometer</v>
          </cell>
        </row>
        <row r="2017">
          <cell r="H2017" t="str">
            <v>1.3.2.03.03.18.086</v>
          </cell>
          <cell r="I2017" t="str">
            <v>Inklinometer</v>
          </cell>
        </row>
        <row r="2018">
          <cell r="H2018" t="str">
            <v>1.3.2.03.03.18.087</v>
          </cell>
          <cell r="I2018" t="str">
            <v>QHN Instrument</v>
          </cell>
        </row>
        <row r="2019">
          <cell r="H2019" t="str">
            <v>1.3.2.03.03.18.088</v>
          </cell>
          <cell r="I2019" t="str">
            <v>BMZ Instrument</v>
          </cell>
        </row>
        <row r="2020">
          <cell r="H2020" t="str">
            <v>1.3.2.03.03.18.089</v>
          </cell>
          <cell r="I2020" t="str">
            <v>Proton Magnetograph</v>
          </cell>
        </row>
        <row r="2021">
          <cell r="H2021" t="str">
            <v>1.3.2.03.03.18.090</v>
          </cell>
          <cell r="I2021" t="str">
            <v>Portable Variograph</v>
          </cell>
        </row>
        <row r="2022">
          <cell r="H2022" t="str">
            <v>1.3.2.03.03.18.091</v>
          </cell>
          <cell r="I2022" t="str">
            <v>Stationary Variograph</v>
          </cell>
        </row>
        <row r="2023">
          <cell r="H2023" t="str">
            <v>1.3.2.03.03.18.092</v>
          </cell>
          <cell r="I2023" t="str">
            <v>Potential Gradient Meter</v>
          </cell>
        </row>
        <row r="2024">
          <cell r="H2024" t="str">
            <v>1.3.2.03.03.18.093</v>
          </cell>
          <cell r="I2024" t="str">
            <v>Conductivity Meter (Alat Pengukur Keadaan Alam)</v>
          </cell>
        </row>
        <row r="2025">
          <cell r="H2025" t="str">
            <v>1.3.2.03.03.18.094</v>
          </cell>
          <cell r="I2025" t="str">
            <v>Air Aerth Current Meter</v>
          </cell>
        </row>
        <row r="2026">
          <cell r="H2026" t="str">
            <v>1.3.2.03.03.18.095</v>
          </cell>
          <cell r="I2026" t="str">
            <v>Ligthing Counter</v>
          </cell>
        </row>
        <row r="2027">
          <cell r="H2027" t="str">
            <v>1.3.2.03.03.18.096</v>
          </cell>
          <cell r="I2027" t="str">
            <v>Ionosode</v>
          </cell>
        </row>
        <row r="2028">
          <cell r="H2028" t="str">
            <v>1.3.2.03.03.18.097</v>
          </cell>
          <cell r="I2028" t="str">
            <v>Satellite Positioning</v>
          </cell>
        </row>
        <row r="2029">
          <cell r="H2029" t="str">
            <v>1.3.2.03.03.18.098</v>
          </cell>
          <cell r="I2029" t="str">
            <v>Transit Thedolite</v>
          </cell>
        </row>
        <row r="2030">
          <cell r="H2030" t="str">
            <v>1.3.2.03.03.18.099</v>
          </cell>
          <cell r="I2030" t="str">
            <v>Astrolebe</v>
          </cell>
        </row>
        <row r="2031">
          <cell r="H2031" t="str">
            <v>1.3.2.03.03.18.100</v>
          </cell>
          <cell r="I2031" t="str">
            <v>La Coste And Remberg 6523</v>
          </cell>
        </row>
        <row r="2032">
          <cell r="H2032" t="str">
            <v>1.3.2.03.03.18.101</v>
          </cell>
          <cell r="I2032" t="str">
            <v>Microtremor</v>
          </cell>
        </row>
        <row r="2033">
          <cell r="H2033" t="str">
            <v>1.3.2.03.03.18.102</v>
          </cell>
          <cell r="I2033" t="str">
            <v>Portable Seismograph</v>
          </cell>
        </row>
        <row r="2034">
          <cell r="H2034" t="str">
            <v>1.3.2.03.03.18.103</v>
          </cell>
          <cell r="I2034" t="str">
            <v>Digital Accelerograph</v>
          </cell>
        </row>
        <row r="2035">
          <cell r="H2035" t="str">
            <v>1.3.2.03.03.18.104</v>
          </cell>
          <cell r="I2035" t="str">
            <v>Digital Broadband Seismograph</v>
          </cell>
        </row>
        <row r="2036">
          <cell r="H2036" t="str">
            <v>1.3.2.03.03.18.105</v>
          </cell>
          <cell r="I2036" t="str">
            <v>PC Drum</v>
          </cell>
        </row>
        <row r="2037">
          <cell r="H2037" t="str">
            <v>1.3.2.03.03.18.106</v>
          </cell>
          <cell r="I2037" t="str">
            <v>Tribrach</v>
          </cell>
        </row>
        <row r="2038">
          <cell r="H2038" t="str">
            <v>......</v>
          </cell>
        </row>
        <row r="2039">
          <cell r="H2039" t="str">
            <v>1.3.2.03.03.19.</v>
          </cell>
          <cell r="I2039" t="str">
            <v xml:space="preserve">ALAT PENGUKUR KETEPATAN DAN KOREKSI WAKTU </v>
          </cell>
        </row>
        <row r="2040">
          <cell r="H2040" t="str">
            <v>1.3.2.03.03.19.001</v>
          </cell>
          <cell r="I2040" t="str">
            <v>Transmissimeter</v>
          </cell>
        </row>
        <row r="2041">
          <cell r="H2041" t="str">
            <v>1.3.2.03.03.19.002</v>
          </cell>
          <cell r="I2041" t="str">
            <v>Teropong Hilal</v>
          </cell>
        </row>
        <row r="2042">
          <cell r="H2042" t="str">
            <v>1.3.2.03.03.19.003</v>
          </cell>
          <cell r="I2042" t="str">
            <v>Jam Atom</v>
          </cell>
        </row>
        <row r="2043">
          <cell r="H2043" t="str">
            <v>......</v>
          </cell>
        </row>
        <row r="2044">
          <cell r="H2044" t="str">
            <v>1.3.2.03.03.20.</v>
          </cell>
          <cell r="I2044" t="str">
            <v xml:space="preserve">ALAT UKUR INSTRUMENT WORKSHOP </v>
          </cell>
        </row>
        <row r="2045">
          <cell r="H2045" t="str">
            <v>1.3.2.03.03.20.001</v>
          </cell>
          <cell r="I2045" t="str">
            <v>Lonceng Bandul</v>
          </cell>
        </row>
        <row r="2046">
          <cell r="H2046" t="str">
            <v>1.3.2.03.03.20.002</v>
          </cell>
          <cell r="I2046" t="str">
            <v>Lonceng Cecium Beam Frequence</v>
          </cell>
        </row>
        <row r="2047">
          <cell r="H2047" t="str">
            <v>1.3.2.03.03.20.003</v>
          </cell>
          <cell r="I2047" t="str">
            <v>Time Transmitter</v>
          </cell>
        </row>
        <row r="2048">
          <cell r="H2048" t="str">
            <v>1.3.2.03.03.20.004</v>
          </cell>
          <cell r="I2048" t="str">
            <v>Jam Waktu Bintang</v>
          </cell>
        </row>
        <row r="2049">
          <cell r="H2049" t="str">
            <v>1.3.2.03.03.20.005</v>
          </cell>
          <cell r="I2049" t="str">
            <v>Lonceng Tabung Hampa</v>
          </cell>
        </row>
        <row r="2050">
          <cell r="H2050" t="str">
            <v>1.3.2.03.03.20.006</v>
          </cell>
          <cell r="I2050" t="str">
            <v>Tabung Hampa, Free Pendulum</v>
          </cell>
        </row>
        <row r="2051">
          <cell r="H2051" t="str">
            <v>1.3.2.03.03.20.007</v>
          </cell>
          <cell r="I2051" t="str">
            <v>Onggo Coder Electric</v>
          </cell>
        </row>
        <row r="2052">
          <cell r="H2052" t="str">
            <v>1.3.2.03.03.20.008</v>
          </cell>
          <cell r="I2052" t="str">
            <v>Chronograph</v>
          </cell>
        </row>
        <row r="2053">
          <cell r="H2053" t="str">
            <v>1.3.2.03.03.20.009</v>
          </cell>
          <cell r="I2053" t="str">
            <v>Chronometer (Alat Pengukur Ketepatan Dan Koreksi Waktu)</v>
          </cell>
        </row>
        <row r="2054">
          <cell r="H2054" t="str">
            <v>1.3.2.03.03.20.010</v>
          </cell>
          <cell r="I2054" t="str">
            <v>Teropong Bintang Transit</v>
          </cell>
        </row>
        <row r="2055">
          <cell r="H2055" t="str">
            <v>1.3.2.03.03.20.011</v>
          </cell>
          <cell r="I2055" t="str">
            <v>Time Code</v>
          </cell>
        </row>
        <row r="2056">
          <cell r="H2056" t="str">
            <v>1.3.2.03.03.20.012</v>
          </cell>
          <cell r="I2056" t="str">
            <v>Alat Pengukur Ketepatan Dan Koreksi Waktu Lainnya</v>
          </cell>
        </row>
        <row r="2057">
          <cell r="H2057" t="str">
            <v>1.3.2.03.03.20.013</v>
          </cell>
          <cell r="I2057" t="str">
            <v>Digital RF Watt Meter</v>
          </cell>
        </row>
        <row r="2058">
          <cell r="H2058" t="str">
            <v>1.3.2.03.03.20.014</v>
          </cell>
          <cell r="I2058" t="str">
            <v>Time Dmain Reffloctometer</v>
          </cell>
        </row>
        <row r="2059">
          <cell r="H2059" t="str">
            <v>1.3.2.03.03.20.015</v>
          </cell>
          <cell r="I2059" t="str">
            <v>Phone Test Set</v>
          </cell>
        </row>
        <row r="2060">
          <cell r="H2060" t="str">
            <v>1.3.2.03.03.20.016</v>
          </cell>
          <cell r="I2060" t="str">
            <v>Fiber Optic Test Set</v>
          </cell>
        </row>
        <row r="2061">
          <cell r="H2061" t="str">
            <v>1.3.2.03.03.20.017</v>
          </cell>
          <cell r="I2061" t="str">
            <v>Communication Analyzer</v>
          </cell>
        </row>
        <row r="2062">
          <cell r="H2062" t="str">
            <v>1.3.2.03.03.20.018</v>
          </cell>
          <cell r="I2062" t="str">
            <v>Technical Toolkit</v>
          </cell>
        </row>
        <row r="2063">
          <cell r="H2063" t="str">
            <v>1.3.2.03.03.20.019</v>
          </cell>
          <cell r="I2063" t="str">
            <v>RF Load Resistor</v>
          </cell>
        </row>
        <row r="2064">
          <cell r="H2064" t="str">
            <v>1.3.2.03.03.20.020</v>
          </cell>
          <cell r="I2064" t="str">
            <v>Digital Spectrum Analyzer</v>
          </cell>
        </row>
        <row r="2065">
          <cell r="H2065" t="str">
            <v>1.3.2.03.03.20.021</v>
          </cell>
          <cell r="I2065" t="str">
            <v>Solder IC</v>
          </cell>
        </row>
        <row r="2066">
          <cell r="H2066" t="str">
            <v>......</v>
          </cell>
        </row>
        <row r="2067">
          <cell r="H2067" t="str">
            <v>1.3.2.03.03.21.</v>
          </cell>
          <cell r="I2067" t="str">
            <v xml:space="preserve">ALAT UKUR LAINNYA </v>
          </cell>
        </row>
        <row r="2068">
          <cell r="H2068" t="str">
            <v>1.3.2.03.03.21.001</v>
          </cell>
          <cell r="I2068" t="str">
            <v>Alat ukur V band</v>
          </cell>
        </row>
        <row r="2069">
          <cell r="H2069" t="str">
            <v>1.3.2.03.03.21.001</v>
          </cell>
          <cell r="I2069" t="str">
            <v>Alat Pengukur debu</v>
          </cell>
        </row>
        <row r="2070">
          <cell r="H2070" t="str">
            <v>......</v>
          </cell>
        </row>
        <row r="2071">
          <cell r="H2071" t="str">
            <v>1.3.2.04...</v>
          </cell>
          <cell r="I2071" t="str">
            <v>ALAT PERTANIAN</v>
          </cell>
        </row>
        <row r="2072">
          <cell r="H2072" t="str">
            <v>1.3.2.04.01..</v>
          </cell>
          <cell r="I2072" t="str">
            <v>ALAT PENGOLAHAN</v>
          </cell>
        </row>
        <row r="2073">
          <cell r="H2073" t="str">
            <v>1.3.2.04.01.01.</v>
          </cell>
          <cell r="I2073" t="str">
            <v xml:space="preserve">ALAT PENGOLAHAN TANAH DAN TANAMAN </v>
          </cell>
        </row>
        <row r="2074">
          <cell r="H2074" t="str">
            <v>1.3.2.04.01.01.001</v>
          </cell>
          <cell r="I2074" t="str">
            <v>Bajak Kayu</v>
          </cell>
        </row>
        <row r="2075">
          <cell r="H2075" t="str">
            <v>1.3.2.04.01.01.002</v>
          </cell>
          <cell r="I2075" t="str">
            <v>Bajak Muara</v>
          </cell>
        </row>
        <row r="2076">
          <cell r="H2076" t="str">
            <v>1.3.2.04.01.01.003</v>
          </cell>
          <cell r="I2076" t="str">
            <v>Pacul</v>
          </cell>
        </row>
        <row r="2077">
          <cell r="H2077" t="str">
            <v>1.3.2.04.01.01.004</v>
          </cell>
          <cell r="I2077" t="str">
            <v>Linggis</v>
          </cell>
        </row>
        <row r="2078">
          <cell r="H2078" t="str">
            <v>1.3.2.04.01.01.005</v>
          </cell>
          <cell r="I2078" t="str">
            <v>Garpu Pacul</v>
          </cell>
        </row>
        <row r="2079">
          <cell r="H2079" t="str">
            <v>1.3.2.04.01.01.006</v>
          </cell>
          <cell r="I2079" t="str">
            <v>Garpu Kayu</v>
          </cell>
        </row>
        <row r="2080">
          <cell r="H2080" t="str">
            <v>1.3.2.04.01.01.007</v>
          </cell>
          <cell r="I2080" t="str">
            <v>Garpu Besi</v>
          </cell>
        </row>
        <row r="2081">
          <cell r="H2081" t="str">
            <v>1.3.2.04.01.01.008</v>
          </cell>
          <cell r="I2081" t="str">
            <v>Tractor Four Wheel (Dengan Kelengkapannya)</v>
          </cell>
        </row>
        <row r="2082">
          <cell r="H2082" t="str">
            <v>1.3.2.04.01.01.009</v>
          </cell>
          <cell r="I2082" t="str">
            <v>Tractor Tangan Dengan Perlengkapannya</v>
          </cell>
        </row>
        <row r="2083">
          <cell r="H2083" t="str">
            <v>1.3.2.04.01.01.010</v>
          </cell>
          <cell r="I2083" t="str">
            <v>Madula</v>
          </cell>
        </row>
        <row r="2084">
          <cell r="H2084" t="str">
            <v>1.3.2.04.01.01.011</v>
          </cell>
          <cell r="I2084" t="str">
            <v>Skap</v>
          </cell>
        </row>
        <row r="2085">
          <cell r="H2085" t="str">
            <v>1.3.2.04.01.01.012</v>
          </cell>
          <cell r="I2085" t="str">
            <v>Garu</v>
          </cell>
        </row>
        <row r="2086">
          <cell r="H2086" t="str">
            <v>1.3.2.04.01.01.013</v>
          </cell>
          <cell r="I2086" t="str">
            <v>Rice milling (alat Penggilingan)</v>
          </cell>
        </row>
        <row r="2087">
          <cell r="H2087" t="str">
            <v>1.3.2.04.01.01.014</v>
          </cell>
          <cell r="I2087" t="str">
            <v>Oven Pengering Pellet</v>
          </cell>
        </row>
        <row r="2088">
          <cell r="H2088" t="str">
            <v>1.3.2.04.01.01.015</v>
          </cell>
          <cell r="I2088" t="str">
            <v>Plant Nutrition Analyzer</v>
          </cell>
        </row>
        <row r="2089">
          <cell r="H2089" t="str">
            <v>1.3.2.04.01.01.016</v>
          </cell>
          <cell r="I2089" t="str">
            <v>Soil Driller Kit</v>
          </cell>
        </row>
        <row r="2090">
          <cell r="H2090" t="str">
            <v>1.3.2.04.01.01.017</v>
          </cell>
          <cell r="I2090" t="str">
            <v>Total Radiation Recorder</v>
          </cell>
        </row>
        <row r="2091">
          <cell r="H2091" t="str">
            <v>1.3.2.04.01.01.018</v>
          </cell>
          <cell r="I2091" t="str">
            <v>Vacuum Seed Counter</v>
          </cell>
        </row>
        <row r="2092">
          <cell r="H2092" t="str">
            <v>1.3.2.04.01.01.019</v>
          </cell>
          <cell r="I2092" t="str">
            <v>Gasoline Emission Tester</v>
          </cell>
        </row>
        <row r="2093">
          <cell r="H2093" t="str">
            <v>1.3.2.04.01.01.020</v>
          </cell>
          <cell r="I2093" t="str">
            <v>Automotive Electrical Tester (Automotive Oscilloscope)</v>
          </cell>
        </row>
        <row r="2094">
          <cell r="H2094" t="str">
            <v>1.3.2.04.01.01.021</v>
          </cell>
          <cell r="I2094" t="str">
            <v>Soil Water Potential Locator</v>
          </cell>
        </row>
        <row r="2095">
          <cell r="H2095" t="str">
            <v>1.3.2.04.01.01.022</v>
          </cell>
          <cell r="I2095" t="str">
            <v>Soil Tensiometer</v>
          </cell>
        </row>
        <row r="2096">
          <cell r="H2096" t="str">
            <v>......</v>
          </cell>
        </row>
        <row r="2097">
          <cell r="H2097" t="str">
            <v>......</v>
          </cell>
        </row>
        <row r="2098">
          <cell r="H2098" t="str">
            <v>......</v>
          </cell>
        </row>
        <row r="2099">
          <cell r="H2099" t="str">
            <v>1.3.2.04.01.02.</v>
          </cell>
          <cell r="I2099" t="str">
            <v xml:space="preserve">ALAT PEMELIHARAAN TANAMAN/IKAN/TERNAK </v>
          </cell>
        </row>
        <row r="2100">
          <cell r="H2100" t="str">
            <v>1.3.2.04.01.02.001</v>
          </cell>
          <cell r="I2100" t="str">
            <v>Kored</v>
          </cell>
        </row>
        <row r="2101">
          <cell r="H2101" t="str">
            <v>1.3.2.04.01.02.002</v>
          </cell>
          <cell r="I2101" t="str">
            <v>Arit</v>
          </cell>
        </row>
        <row r="2102">
          <cell r="H2102" t="str">
            <v>1.3.2.04.01.02.003</v>
          </cell>
          <cell r="I2102" t="str">
            <v>Babatan</v>
          </cell>
        </row>
        <row r="2103">
          <cell r="H2103" t="str">
            <v>1.3.2.04.01.02.004</v>
          </cell>
          <cell r="I2103" t="str">
            <v>Pacul Dangir</v>
          </cell>
        </row>
        <row r="2104">
          <cell r="H2104" t="str">
            <v>1.3.2.04.01.02.005</v>
          </cell>
          <cell r="I2104" t="str">
            <v>Penyemprot Otomatis (Automatic Sprayer)</v>
          </cell>
        </row>
        <row r="2105">
          <cell r="H2105" t="str">
            <v>1.3.2.04.01.02.006</v>
          </cell>
          <cell r="I2105" t="str">
            <v>Penyemprot Mesin (Power Sprayer)</v>
          </cell>
        </row>
        <row r="2106">
          <cell r="H2106" t="str">
            <v>1.3.2.04.01.02.007</v>
          </cell>
          <cell r="I2106" t="str">
            <v>Penyemprot Tangan (Hand Sprayer)</v>
          </cell>
        </row>
        <row r="2107">
          <cell r="H2107" t="str">
            <v>1.3.2.04.01.02.008</v>
          </cell>
          <cell r="I2107" t="str">
            <v>Alat Penyiang Tanaman</v>
          </cell>
        </row>
        <row r="2108">
          <cell r="H2108" t="str">
            <v>......</v>
          </cell>
        </row>
        <row r="2109">
          <cell r="H2109" t="str">
            <v>1.3.2.04.01.03.</v>
          </cell>
          <cell r="I2109" t="str">
            <v xml:space="preserve">ALAT PANEN </v>
          </cell>
        </row>
        <row r="2110">
          <cell r="H2110" t="str">
            <v>1.3.2.04.01.03.001</v>
          </cell>
          <cell r="I2110" t="str">
            <v>Ani-Ani</v>
          </cell>
        </row>
        <row r="2111">
          <cell r="H2111" t="str">
            <v>1.3.2.04.01.03.002</v>
          </cell>
          <cell r="I2111" t="str">
            <v>Alat Perontokan (Thresser Pedal)</v>
          </cell>
        </row>
        <row r="2112">
          <cell r="H2112" t="str">
            <v>1.3.2.04.01.03.003</v>
          </cell>
          <cell r="I2112" t="str">
            <v>Alat Perontokan Mesin (Power Thresser)</v>
          </cell>
        </row>
        <row r="2113">
          <cell r="H2113" t="str">
            <v>1.3.2.04.01.03.004</v>
          </cell>
          <cell r="I2113" t="str">
            <v>Alat Pemipil Jagung</v>
          </cell>
        </row>
        <row r="2114">
          <cell r="H2114" t="str">
            <v>1.3.2.04.01.03.005</v>
          </cell>
          <cell r="I2114" t="str">
            <v>Alat Pengering (Dryer)</v>
          </cell>
        </row>
        <row r="2115">
          <cell r="H2115" t="str">
            <v>1.3.2.04.01.03.006</v>
          </cell>
          <cell r="I2115" t="str">
            <v>Alat Pengukur Kadar Air (Moisture Tester)</v>
          </cell>
        </row>
        <row r="2116">
          <cell r="H2116" t="str">
            <v>1.3.2.04.01.03.007</v>
          </cell>
          <cell r="I2116" t="str">
            <v>Alat Penggiling Kopi</v>
          </cell>
        </row>
        <row r="2117">
          <cell r="H2117" t="str">
            <v>1.3.2.04.01.03.008</v>
          </cell>
          <cell r="I2117" t="str">
            <v>Alat Pengolah Tepung</v>
          </cell>
        </row>
        <row r="2118">
          <cell r="H2118" t="str">
            <v>1.3.2.04.01.03.009</v>
          </cell>
          <cell r="I2118" t="str">
            <v>Alat Bantu Uji Tumbuh</v>
          </cell>
        </row>
        <row r="2119">
          <cell r="H2119" t="str">
            <v>1.3.2.04.01.03.010</v>
          </cell>
          <cell r="I2119" t="str">
            <v>Alat Penampi</v>
          </cell>
        </row>
        <row r="2120">
          <cell r="H2120" t="str">
            <v>1.3.2.04.01.03.011</v>
          </cell>
          <cell r="I2120" t="str">
            <v>Honey (Penggulung Beras)</v>
          </cell>
        </row>
        <row r="2121">
          <cell r="H2121" t="str">
            <v>......</v>
          </cell>
        </row>
        <row r="2122">
          <cell r="H2122" t="str">
            <v>......</v>
          </cell>
        </row>
        <row r="2123">
          <cell r="H2123" t="str">
            <v>......</v>
          </cell>
        </row>
        <row r="2124">
          <cell r="H2124" t="str">
            <v>......</v>
          </cell>
        </row>
        <row r="2125">
          <cell r="H2125" t="str">
            <v>......</v>
          </cell>
        </row>
        <row r="2126">
          <cell r="H2126" t="str">
            <v>......</v>
          </cell>
        </row>
        <row r="2127">
          <cell r="H2127" t="str">
            <v>......</v>
          </cell>
        </row>
        <row r="2128">
          <cell r="H2128" t="str">
            <v>......</v>
          </cell>
        </row>
        <row r="2129">
          <cell r="H2129" t="str">
            <v>......</v>
          </cell>
        </row>
        <row r="2130">
          <cell r="H2130" t="str">
            <v>......</v>
          </cell>
        </row>
        <row r="2131">
          <cell r="H2131" t="str">
            <v>1.3.2.04.01.04.</v>
          </cell>
          <cell r="I2131" t="str">
            <v xml:space="preserve">ALAT PENYIMPAN HASIL PERCOBAAN PERTANIAN </v>
          </cell>
        </row>
        <row r="2132">
          <cell r="H2132" t="str">
            <v>1.3.2.04.01.04.001</v>
          </cell>
          <cell r="I2132" t="str">
            <v>Oven</v>
          </cell>
        </row>
        <row r="2133">
          <cell r="H2133" t="str">
            <v>1.3.2.04.01.04.002</v>
          </cell>
          <cell r="I2133" t="str">
            <v>Cold Storage (Kamar Pendingin)</v>
          </cell>
        </row>
        <row r="2134">
          <cell r="H2134" t="str">
            <v>1.3.2.04.01.04.003</v>
          </cell>
          <cell r="I2134" t="str">
            <v>Selo (Kotak Penyimpanan) Dengan Pengatur Temperatur</v>
          </cell>
        </row>
        <row r="2135">
          <cell r="H2135" t="str">
            <v>1.3.2.04.01.04.004</v>
          </cell>
          <cell r="I2135" t="str">
            <v>Rak-Rak Penyimpan</v>
          </cell>
        </row>
        <row r="2136">
          <cell r="H2136" t="str">
            <v>1.3.2.04.01.04.005</v>
          </cell>
          <cell r="I2136" t="str">
            <v>Lemari Penyimpan</v>
          </cell>
        </row>
        <row r="2137">
          <cell r="H2137" t="str">
            <v>......</v>
          </cell>
        </row>
        <row r="2138">
          <cell r="H2138" t="str">
            <v>......</v>
          </cell>
        </row>
        <row r="2139">
          <cell r="H2139" t="str">
            <v>......</v>
          </cell>
        </row>
        <row r="2140">
          <cell r="H2140" t="str">
            <v>......</v>
          </cell>
        </row>
        <row r="2141">
          <cell r="H2141" t="str">
            <v>......</v>
          </cell>
        </row>
        <row r="2142">
          <cell r="H2142" t="str">
            <v>......</v>
          </cell>
        </row>
        <row r="2143">
          <cell r="H2143" t="str">
            <v>......</v>
          </cell>
        </row>
        <row r="2144">
          <cell r="H2144" t="str">
            <v>1.3.2.04.01.05.</v>
          </cell>
          <cell r="I2144" t="str">
            <v xml:space="preserve">ALAT LABORATORIUM PERTANIAN </v>
          </cell>
        </row>
        <row r="2145">
          <cell r="H2145" t="str">
            <v>1.3.2.04.01.05.001</v>
          </cell>
          <cell r="I2145" t="str">
            <v>Alat Pengukur Curah Hujan</v>
          </cell>
        </row>
        <row r="2146">
          <cell r="H2146" t="str">
            <v>1.3.2.04.01.05.002</v>
          </cell>
          <cell r="I2146" t="str">
            <v>Alat Pengukur Cahaya</v>
          </cell>
        </row>
        <row r="2147">
          <cell r="H2147" t="str">
            <v>1.3.2.04.01.05.003</v>
          </cell>
          <cell r="I2147" t="str">
            <v>Alat Pengukur Intensitas Cahaya</v>
          </cell>
        </row>
        <row r="2148">
          <cell r="H2148" t="str">
            <v>1.3.2.04.01.05.004</v>
          </cell>
          <cell r="I2148" t="str">
            <v>Alat Pengukur Temperatur</v>
          </cell>
        </row>
        <row r="2149">
          <cell r="H2149" t="str">
            <v>1.3.2.04.01.05.005</v>
          </cell>
          <cell r="I2149" t="str">
            <v>Alat Pengukur P.H. Tanah (Soil Tester)</v>
          </cell>
        </row>
        <row r="2150">
          <cell r="H2150" t="str">
            <v>1.3.2.04.01.05.006</v>
          </cell>
          <cell r="I2150" t="str">
            <v>Alat Pengambil Sample Tanah</v>
          </cell>
        </row>
        <row r="2151">
          <cell r="H2151" t="str">
            <v>1.3.2.04.01.05.007</v>
          </cell>
          <cell r="I2151" t="str">
            <v>Rice</v>
          </cell>
        </row>
        <row r="2152">
          <cell r="H2152" t="str">
            <v>1.3.2.04.01.05.008</v>
          </cell>
          <cell r="I2152" t="str">
            <v>Grindding Mill</v>
          </cell>
        </row>
        <row r="2153">
          <cell r="H2153" t="str">
            <v>1.3.2.04.01.05.009</v>
          </cell>
          <cell r="I2153" t="str">
            <v>Volume Test</v>
          </cell>
        </row>
        <row r="2154">
          <cell r="H2154" t="str">
            <v>1.3.2.04.01.05.010</v>
          </cell>
          <cell r="I2154" t="str">
            <v>Weight</v>
          </cell>
        </row>
        <row r="2155">
          <cell r="H2155" t="str">
            <v>1.3.2.04.01.05.011</v>
          </cell>
          <cell r="I2155" t="str">
            <v>Straw Facture</v>
          </cell>
        </row>
        <row r="2156">
          <cell r="H2156" t="str">
            <v>1.3.2.04.01.05.012</v>
          </cell>
          <cell r="I2156" t="str">
            <v>Falling Number</v>
          </cell>
        </row>
        <row r="2157">
          <cell r="H2157" t="str">
            <v>1.3.2.04.01.05.013</v>
          </cell>
          <cell r="I2157" t="str">
            <v>Electrode Ph Meter</v>
          </cell>
        </row>
        <row r="2158">
          <cell r="H2158" t="str">
            <v>1.3.2.04.01.05.014</v>
          </cell>
          <cell r="I2158" t="str">
            <v>Alat Penurun Kadar Air Madu</v>
          </cell>
        </row>
        <row r="2159">
          <cell r="H2159" t="str">
            <v>......</v>
          </cell>
        </row>
        <row r="2160">
          <cell r="H2160" t="str">
            <v>......</v>
          </cell>
        </row>
        <row r="2161">
          <cell r="H2161" t="str">
            <v>......</v>
          </cell>
        </row>
        <row r="2162">
          <cell r="H2162" t="str">
            <v>......</v>
          </cell>
        </row>
        <row r="2163">
          <cell r="H2163" t="str">
            <v>......</v>
          </cell>
        </row>
        <row r="2164">
          <cell r="H2164" t="str">
            <v>......</v>
          </cell>
        </row>
        <row r="2165">
          <cell r="H2165" t="str">
            <v>......</v>
          </cell>
        </row>
        <row r="2166">
          <cell r="H2166" t="str">
            <v>......</v>
          </cell>
        </row>
        <row r="2167">
          <cell r="H2167" t="str">
            <v>......</v>
          </cell>
        </row>
        <row r="2168">
          <cell r="H2168" t="str">
            <v>......</v>
          </cell>
        </row>
        <row r="2169">
          <cell r="H2169" t="str">
            <v>1.3.2.04.01.06.</v>
          </cell>
          <cell r="I2169" t="str">
            <v xml:space="preserve">ALAT PROSESING </v>
          </cell>
        </row>
        <row r="2170">
          <cell r="H2170" t="str">
            <v>1.3.2.04.01.06.001</v>
          </cell>
          <cell r="I2170" t="str">
            <v>Unit Pengaduk</v>
          </cell>
        </row>
        <row r="2171">
          <cell r="H2171" t="str">
            <v>1.3.2.04.01.06.002</v>
          </cell>
          <cell r="I2171" t="str">
            <v>Alat Pencabut Bulu Ayam</v>
          </cell>
        </row>
        <row r="2172">
          <cell r="H2172" t="str">
            <v>1.3.2.04.01.06.003</v>
          </cell>
          <cell r="I2172" t="str">
            <v>Alat Pembuat Pelet/Makanan Ternak</v>
          </cell>
        </row>
        <row r="2173">
          <cell r="H2173" t="str">
            <v>1.3.2.04.01.06.004</v>
          </cell>
          <cell r="I2173" t="str">
            <v>Alat Pembuat Molase Blok</v>
          </cell>
        </row>
        <row r="2174">
          <cell r="H2174" t="str">
            <v>1.3.2.04.01.06.005</v>
          </cell>
          <cell r="I2174" t="str">
            <v>Mesin Tetas</v>
          </cell>
        </row>
        <row r="2175">
          <cell r="H2175" t="str">
            <v>1.3.2.04.01.06.006</v>
          </cell>
          <cell r="I2175" t="str">
            <v>Mesin Perah Susu</v>
          </cell>
        </row>
        <row r="2176">
          <cell r="H2176" t="str">
            <v>1.3.2.04.01.06.007</v>
          </cell>
          <cell r="I2176" t="str">
            <v>Milk Can</v>
          </cell>
        </row>
        <row r="2177">
          <cell r="H2177" t="str">
            <v>1.3.2.04.01.06.008</v>
          </cell>
          <cell r="I2177" t="str">
            <v>Pengupas Kulit Ari Kedelai</v>
          </cell>
        </row>
        <row r="2178">
          <cell r="H2178" t="str">
            <v>1.3.2.04.01.06.009</v>
          </cell>
          <cell r="I2178" t="str">
            <v>Pemarut Serat Serba Guna</v>
          </cell>
        </row>
        <row r="2179">
          <cell r="H2179" t="str">
            <v>1.3.2.04.01.06.010</v>
          </cell>
          <cell r="I2179" t="str">
            <v>Penyawut Singkong</v>
          </cell>
        </row>
        <row r="2180">
          <cell r="H2180" t="str">
            <v>1.3.2.04.01.06.011</v>
          </cell>
          <cell r="I2180" t="str">
            <v>Gilingan Beras</v>
          </cell>
        </row>
        <row r="2181">
          <cell r="H2181" t="str">
            <v>1.3.2.04.01.06.012</v>
          </cell>
          <cell r="I2181" t="str">
            <v>Salina Injector</v>
          </cell>
        </row>
        <row r="2182">
          <cell r="H2182" t="str">
            <v>1.3.2.04.01.06.013</v>
          </cell>
          <cell r="I2182" t="str">
            <v>Scaller Motor</v>
          </cell>
        </row>
        <row r="2183">
          <cell r="H2183" t="str">
            <v>1.3.2.04.01.06.014</v>
          </cell>
          <cell r="I2183" t="str">
            <v>ULV Cabinet</v>
          </cell>
        </row>
        <row r="2184">
          <cell r="H2184" t="str">
            <v>1.3.2.04.01.06.015</v>
          </cell>
          <cell r="I2184" t="str">
            <v>TLC Drayer</v>
          </cell>
        </row>
        <row r="2185">
          <cell r="H2185" t="str">
            <v>1.3.2.04.01.06.016</v>
          </cell>
          <cell r="I2185" t="str">
            <v>Mesin Pencuci Alat (Miele)</v>
          </cell>
        </row>
        <row r="2186">
          <cell r="H2186" t="str">
            <v>1.3.2.04.01.06.017</v>
          </cell>
          <cell r="I2186" t="str">
            <v>Hydrolic Pieces</v>
          </cell>
        </row>
        <row r="2187">
          <cell r="H2187" t="str">
            <v>1.3.2.04.01.06.018</v>
          </cell>
          <cell r="I2187" t="str">
            <v>Reaper</v>
          </cell>
        </row>
        <row r="2188">
          <cell r="H2188" t="str">
            <v>1.3.2.04.01.06.019</v>
          </cell>
          <cell r="I2188" t="str">
            <v>Electric Disk Cutter</v>
          </cell>
        </row>
        <row r="2189">
          <cell r="H2189" t="str">
            <v>1.3.2.04.01.06.020</v>
          </cell>
          <cell r="I2189" t="str">
            <v>Ragum /Catok</v>
          </cell>
        </row>
        <row r="2190">
          <cell r="H2190" t="str">
            <v>1.3.2.04.01.06.021</v>
          </cell>
          <cell r="I2190" t="str">
            <v>Diesel Eggane</v>
          </cell>
        </row>
        <row r="2191">
          <cell r="H2191" t="str">
            <v>1.3.2.04.01.06.022</v>
          </cell>
          <cell r="I2191" t="str">
            <v>Alat Prosesing Daging</v>
          </cell>
        </row>
        <row r="2192">
          <cell r="H2192" t="str">
            <v>1.3.2.04.01.06.023</v>
          </cell>
          <cell r="I2192" t="str">
            <v>Alat Prosesing Telur</v>
          </cell>
        </row>
        <row r="2193">
          <cell r="H2193" t="str">
            <v>1.3.2.04.01.06.024</v>
          </cell>
          <cell r="I2193" t="str">
            <v>Ice Cream Maker</v>
          </cell>
        </row>
        <row r="2194">
          <cell r="H2194" t="str">
            <v>1.3.2.04.01.06.025</v>
          </cell>
          <cell r="I2194" t="str">
            <v>Hand Separator</v>
          </cell>
        </row>
        <row r="2195">
          <cell r="H2195" t="str">
            <v>1.3.2.04.01.06.026</v>
          </cell>
          <cell r="I2195" t="str">
            <v>Mesin Penepung Beras</v>
          </cell>
        </row>
        <row r="2196">
          <cell r="H2196" t="str">
            <v>1.3.2.04.01.06.027</v>
          </cell>
          <cell r="I2196" t="str">
            <v>Alat Penggiling Jagung</v>
          </cell>
        </row>
        <row r="2197">
          <cell r="H2197" t="str">
            <v>1.3.2.04.01.06.028</v>
          </cell>
          <cell r="I2197" t="str">
            <v>Mesin Pengayak Tepung</v>
          </cell>
        </row>
        <row r="2198">
          <cell r="H2198" t="str">
            <v>1.3.2.04.01.06.029</v>
          </cell>
          <cell r="I2198" t="str">
            <v>Pengolahan Produk Kering</v>
          </cell>
        </row>
        <row r="2199">
          <cell r="H2199" t="str">
            <v>1.3.2.04.01.06.030</v>
          </cell>
          <cell r="I2199" t="str">
            <v>Penyawut Besar dan Kecil</v>
          </cell>
        </row>
        <row r="2200">
          <cell r="H2200" t="str">
            <v>1.3.2.04.01.06.031</v>
          </cell>
          <cell r="I2200" t="str">
            <v>Processing Multiguna</v>
          </cell>
        </row>
        <row r="2201">
          <cell r="H2201" t="str">
            <v>1.3.2.04.01.06.032</v>
          </cell>
          <cell r="I2201" t="str">
            <v>Pump for HPLC and Accessories</v>
          </cell>
        </row>
        <row r="2202">
          <cell r="H2202" t="str">
            <v>1.3.2.04.01.06.033</v>
          </cell>
          <cell r="I2202" t="str">
            <v>Sausage Feeler Machine</v>
          </cell>
        </row>
        <row r="2203">
          <cell r="H2203" t="str">
            <v>1.3.2.04.01.06.034</v>
          </cell>
          <cell r="I2203" t="str">
            <v>Twin Paper Roller Bearing</v>
          </cell>
        </row>
        <row r="2204">
          <cell r="H2204" t="str">
            <v>1.3.2.04.01.06.035</v>
          </cell>
          <cell r="I2204" t="str">
            <v>Skinning Cradle</v>
          </cell>
        </row>
        <row r="2205">
          <cell r="H2205" t="str">
            <v>1.3.2.04.01.06.036</v>
          </cell>
          <cell r="I2205" t="str">
            <v>Head Restrainer</v>
          </cell>
        </row>
        <row r="2206">
          <cell r="H2206" t="str">
            <v>1.3.2.04.01.06.037</v>
          </cell>
          <cell r="I2206" t="str">
            <v>Stuning Device</v>
          </cell>
        </row>
        <row r="2207">
          <cell r="H2207" t="str">
            <v>1.3.2.04.01.06.038</v>
          </cell>
          <cell r="I2207" t="str">
            <v>Penyodok Kotoran</v>
          </cell>
        </row>
        <row r="2208">
          <cell r="H2208" t="str">
            <v>1.3.2.04.01.06.039</v>
          </cell>
          <cell r="I2208" t="str">
            <v>Pengarah Kepala</v>
          </cell>
        </row>
        <row r="2209">
          <cell r="H2209" t="str">
            <v>1.3.2.04.01.06.040</v>
          </cell>
          <cell r="I2209" t="str">
            <v>Offal Wash</v>
          </cell>
        </row>
        <row r="2210">
          <cell r="H2210" t="str">
            <v>1.3.2.04.01.06.041</v>
          </cell>
          <cell r="I2210" t="str">
            <v>Beef Splitter</v>
          </cell>
        </row>
        <row r="2211">
          <cell r="H2211" t="str">
            <v>1.3.2.04.01.06.042</v>
          </cell>
          <cell r="I2211" t="str">
            <v>Alat Pengupas Biji Mete</v>
          </cell>
        </row>
        <row r="2212">
          <cell r="H2212" t="str">
            <v>1.3.2.04.01.06.043</v>
          </cell>
          <cell r="I2212" t="str">
            <v>Alat Pencacah Daun</v>
          </cell>
        </row>
        <row r="2213">
          <cell r="H2213" t="str">
            <v>1.3.2.04.01.06.044</v>
          </cell>
          <cell r="I2213" t="str">
            <v>Dst….</v>
          </cell>
        </row>
        <row r="2214">
          <cell r="H2214" t="str">
            <v>1.3.2.04.01.07.</v>
          </cell>
          <cell r="I2214" t="str">
            <v xml:space="preserve">ALAT PASCA PANEN </v>
          </cell>
        </row>
        <row r="2215">
          <cell r="H2215" t="str">
            <v>1.3.2.04.01.07.001</v>
          </cell>
          <cell r="I2215" t="str">
            <v>Alat Pengasapan</v>
          </cell>
        </row>
        <row r="2216">
          <cell r="H2216" t="str">
            <v>1.3.2.04.01.07.002</v>
          </cell>
          <cell r="I2216" t="str">
            <v>Alat Pembekuan</v>
          </cell>
        </row>
        <row r="2217">
          <cell r="H2217" t="str">
            <v>1.3.2.04.01.07.003</v>
          </cell>
          <cell r="I2217" t="str">
            <v>Alat Penggiling Padi</v>
          </cell>
        </row>
        <row r="2218">
          <cell r="H2218" t="str">
            <v>1.3.2.04.01.07.004</v>
          </cell>
          <cell r="I2218" t="str">
            <v>Alat Pencacah Hijauan</v>
          </cell>
        </row>
        <row r="2219">
          <cell r="H2219" t="str">
            <v>1.3.2.04.01.07.005</v>
          </cell>
          <cell r="I2219" t="str">
            <v>Alat Pemecah Tapioka</v>
          </cell>
        </row>
        <row r="2220">
          <cell r="H2220" t="str">
            <v>......</v>
          </cell>
        </row>
        <row r="2221">
          <cell r="H2221" t="str">
            <v>1.3.2.04.01.08.</v>
          </cell>
          <cell r="I2221" t="str">
            <v xml:space="preserve">ALAT PRODUKSI PERIKANAN </v>
          </cell>
        </row>
        <row r="2222">
          <cell r="H2222" t="str">
            <v>1.3.2.04.01.08.001</v>
          </cell>
          <cell r="I2222" t="str">
            <v>Pukat</v>
          </cell>
        </row>
        <row r="2223">
          <cell r="H2223" t="str">
            <v>1.3.2.04.01.08.002</v>
          </cell>
          <cell r="I2223" t="str">
            <v>Double Rig Shrimp Trawl/Pukat Udang Ganda</v>
          </cell>
        </row>
        <row r="2224">
          <cell r="H2224" t="str">
            <v>1.3.2.04.01.08.003</v>
          </cell>
          <cell r="I2224" t="str">
            <v>Payang ( Termasuk Lampara )</v>
          </cell>
        </row>
        <row r="2225">
          <cell r="H2225" t="str">
            <v>1.3.2.04.01.08.004</v>
          </cell>
          <cell r="I2225" t="str">
            <v>Danish Seine ( Dogol )</v>
          </cell>
        </row>
        <row r="2226">
          <cell r="H2226" t="str">
            <v>1.3.2.04.01.08.005</v>
          </cell>
          <cell r="I2226" t="str">
            <v>Beach Seine ( Pukat Pantai )</v>
          </cell>
        </row>
        <row r="2227">
          <cell r="H2227" t="str">
            <v>1.3.2.04.01.08.006</v>
          </cell>
          <cell r="I2227" t="str">
            <v>Drift Gill Net ( Jaring Insang Hanyut )</v>
          </cell>
        </row>
        <row r="2228">
          <cell r="H2228" t="str">
            <v>1.3.2.04.01.08.007</v>
          </cell>
          <cell r="I2228" t="str">
            <v>Encircling Gill Net ( Jaring Insang Lingkar )</v>
          </cell>
        </row>
        <row r="2229">
          <cell r="H2229" t="str">
            <v>1.3.2.04.01.08.008</v>
          </cell>
          <cell r="I2229" t="str">
            <v>Shrimp Gill Net ( Jaring Klitik )</v>
          </cell>
        </row>
        <row r="2230">
          <cell r="H2230" t="str">
            <v>1.3.2.04.01.08.009</v>
          </cell>
          <cell r="I2230" t="str">
            <v>Set Gill Net ( Jaring Insang Tetap )</v>
          </cell>
        </row>
        <row r="2231">
          <cell r="H2231" t="str">
            <v>1.3.2.04.01.08.010</v>
          </cell>
          <cell r="I2231" t="str">
            <v>Boat Raft Lift Net ( Bagan Perahu/Rakit )</v>
          </cell>
        </row>
        <row r="2232">
          <cell r="H2232" t="str">
            <v>1.3.2.04.01.08.011</v>
          </cell>
          <cell r="I2232" t="str">
            <v>Bagan Tancap Berikut Kelong</v>
          </cell>
        </row>
        <row r="2233">
          <cell r="H2233" t="str">
            <v>1.3.2.04.01.08.012</v>
          </cell>
          <cell r="I2233" t="str">
            <v>Scoop Net ( Serok )</v>
          </cell>
        </row>
        <row r="2234">
          <cell r="H2234" t="str">
            <v>1.3.2.04.01.08.013</v>
          </cell>
          <cell r="I2234" t="str">
            <v>Jaring Angkat Lainnya</v>
          </cell>
        </row>
        <row r="2235">
          <cell r="H2235" t="str">
            <v>1.3.2.04.01.08.014</v>
          </cell>
          <cell r="I2235" t="str">
            <v>Guiding Barrier ( Serok )</v>
          </cell>
        </row>
        <row r="2236">
          <cell r="H2236" t="str">
            <v>1.3.2.04.01.08.015</v>
          </cell>
          <cell r="I2236" t="str">
            <v>Stow Net ( Jermal Termasuk Togo )</v>
          </cell>
        </row>
        <row r="2237">
          <cell r="H2237" t="str">
            <v>1.3.2.04.01.08.016</v>
          </cell>
          <cell r="I2237" t="str">
            <v>Portable Traps ( Bubu )</v>
          </cell>
        </row>
        <row r="2238">
          <cell r="H2238" t="str">
            <v>1.3.2.04.01.08.017</v>
          </cell>
          <cell r="I2238" t="str">
            <v>Perangkap Lainnya</v>
          </cell>
        </row>
        <row r="2239">
          <cell r="H2239" t="str">
            <v>1.3.2.04.01.08.018</v>
          </cell>
          <cell r="I2239" t="str">
            <v>Tuna Long Line ( Rawai Tuna )</v>
          </cell>
        </row>
        <row r="2240">
          <cell r="H2240" t="str">
            <v>1.3.2.04.01.08.019</v>
          </cell>
          <cell r="I2240" t="str">
            <v>Set Long Line ( Rawai Tetap )</v>
          </cell>
        </row>
        <row r="2241">
          <cell r="H2241" t="str">
            <v>1.3.2.04.01.08.020</v>
          </cell>
          <cell r="I2241" t="str">
            <v>Skipjack Pole And Lines ( Huhate )</v>
          </cell>
        </row>
        <row r="2242">
          <cell r="H2242" t="str">
            <v>1.3.2.04.01.08.021</v>
          </cell>
          <cell r="I2242" t="str">
            <v>Trool Line ( Pancing Tonda )</v>
          </cell>
        </row>
        <row r="2243">
          <cell r="H2243" t="str">
            <v>1.3.2.04.01.08.022</v>
          </cell>
          <cell r="I2243" t="str">
            <v>Pancing Lainnya</v>
          </cell>
        </row>
        <row r="2244">
          <cell r="H2244" t="str">
            <v>1.3.2.04.01.08.023</v>
          </cell>
          <cell r="I2244" t="str">
            <v>Muroami Inc. Mallalugis</v>
          </cell>
        </row>
        <row r="2245">
          <cell r="H2245" t="str">
            <v>1.3.2.04.01.08.024</v>
          </cell>
          <cell r="I2245" t="str">
            <v>Jala</v>
          </cell>
        </row>
        <row r="2246">
          <cell r="H2246" t="str">
            <v>1.3.2.04.01.08.025</v>
          </cell>
          <cell r="I2246" t="str">
            <v>Garpu</v>
          </cell>
        </row>
        <row r="2247">
          <cell r="H2247" t="str">
            <v>1.3.2.04.01.08.026</v>
          </cell>
          <cell r="I2247" t="str">
            <v xml:space="preserve"> Tombak</v>
          </cell>
        </row>
        <row r="2248">
          <cell r="H2248" t="str">
            <v>1.3.2.04.01.08.027</v>
          </cell>
          <cell r="I2248" t="str">
            <v>Sea Water Reservoir</v>
          </cell>
        </row>
        <row r="2249">
          <cell r="H2249" t="str">
            <v>1.3.2.04.01.08.028</v>
          </cell>
          <cell r="I2249" t="str">
            <v>Bak Pemeliharaan Sementara</v>
          </cell>
        </row>
        <row r="2250">
          <cell r="H2250" t="str">
            <v>1.3.2.04.01.08.029</v>
          </cell>
          <cell r="I2250" t="str">
            <v>Bak Pengendapan</v>
          </cell>
        </row>
        <row r="2251">
          <cell r="H2251" t="str">
            <v>1.3.2.04.01.08.030</v>
          </cell>
          <cell r="I2251" t="str">
            <v>Keramba ( Jaring Apung )</v>
          </cell>
        </row>
        <row r="2252">
          <cell r="H2252" t="str">
            <v>1.3.2.04.01.08.031</v>
          </cell>
          <cell r="I2252" t="str">
            <v>Jaring Lingkar</v>
          </cell>
        </row>
        <row r="2253">
          <cell r="H2253" t="str">
            <v>1.3.2.04.01.08.032</v>
          </cell>
          <cell r="I2253" t="str">
            <v>Pukat Tarik Berkapal</v>
          </cell>
        </row>
        <row r="2254">
          <cell r="H2254" t="str">
            <v>1.3.2.04.01.08.033</v>
          </cell>
          <cell r="I2254" t="str">
            <v>Pukat Hela</v>
          </cell>
        </row>
        <row r="2255">
          <cell r="H2255" t="str">
            <v>1.3.2.04.01.08.034</v>
          </cell>
          <cell r="I2255" t="str">
            <v>Pukat Dorong</v>
          </cell>
        </row>
        <row r="2256">
          <cell r="H2256" t="str">
            <v>1.3.2.04.01.08.035</v>
          </cell>
          <cell r="I2256" t="str">
            <v>Penggaruk</v>
          </cell>
        </row>
        <row r="2257">
          <cell r="H2257" t="str">
            <v>1.3.2.04.01.08.036</v>
          </cell>
          <cell r="I2257" t="str">
            <v>Jaring Angkat Menetap</v>
          </cell>
        </row>
        <row r="2258">
          <cell r="H2258" t="str">
            <v>1.3.2.04.01.08.037</v>
          </cell>
          <cell r="I2258" t="str">
            <v>Jaring Angkat Tidak Menetap</v>
          </cell>
        </row>
        <row r="2259">
          <cell r="H2259" t="str">
            <v>1.3.2.04.01.08.038</v>
          </cell>
          <cell r="I2259" t="str">
            <v>Alat yang Dijatuhkan</v>
          </cell>
        </row>
        <row r="2260">
          <cell r="H2260" t="str">
            <v>1.3.2.04.01.08.039</v>
          </cell>
          <cell r="I2260" t="str">
            <v>Alat Penjepit dan Melukai</v>
          </cell>
        </row>
        <row r="2261">
          <cell r="H2261" t="str">
            <v>1.3.2.04.01.08.040</v>
          </cell>
          <cell r="I2261" t="str">
            <v>Bak Penampungan Ikan</v>
          </cell>
        </row>
        <row r="2262">
          <cell r="H2262" t="str">
            <v>1.3.2.04.01.08.041</v>
          </cell>
          <cell r="I2262" t="str">
            <v>freezer (untuk perikanan)</v>
          </cell>
        </row>
        <row r="2263">
          <cell r="H2263" t="str">
            <v>1.3.2.04.01.08.042</v>
          </cell>
          <cell r="I2263" t="str">
            <v>Analytical Balance (labor Perikanan)</v>
          </cell>
        </row>
        <row r="2264">
          <cell r="H2264" t="str">
            <v>1.3.2.04.01.08.043</v>
          </cell>
          <cell r="I2264" t="str">
            <v>Desikator (labor Perikanan)</v>
          </cell>
        </row>
        <row r="2265">
          <cell r="H2265" t="str">
            <v>1.3.2.04.01.08.044</v>
          </cell>
          <cell r="I2265" t="str">
            <v>Soxhlet (labor Perikanan)</v>
          </cell>
        </row>
        <row r="2266">
          <cell r="H2266" t="str">
            <v>1.3.2.04.01.08.045</v>
          </cell>
          <cell r="I2266" t="str">
            <v>Mikropipet Nichipet (labor Perikanan)</v>
          </cell>
        </row>
        <row r="2267">
          <cell r="H2267" t="str">
            <v>1.3.2.04.01.08.046</v>
          </cell>
          <cell r="I2267" t="str">
            <v>Centrifuge (labor Perikanan)</v>
          </cell>
        </row>
        <row r="2268">
          <cell r="H2268" t="str">
            <v>1.3.2.04.01.08.047</v>
          </cell>
          <cell r="I2268" t="str">
            <v>Hot plate (labor Perikanan)</v>
          </cell>
        </row>
        <row r="2269">
          <cell r="H2269" t="str">
            <v>1.3.2.04.01.08.048</v>
          </cell>
          <cell r="I2269" t="str">
            <v>Micropipet (labor Perikanan)</v>
          </cell>
        </row>
        <row r="2270">
          <cell r="H2270" t="str">
            <v>1.3.2.04.01.08.049</v>
          </cell>
          <cell r="I2270" t="str">
            <v>Buret  (labor Perikanan)</v>
          </cell>
        </row>
        <row r="2271">
          <cell r="H2271" t="str">
            <v>......</v>
          </cell>
        </row>
        <row r="2272">
          <cell r="H2272" t="str">
            <v>......</v>
          </cell>
        </row>
        <row r="2273">
          <cell r="H2273" t="str">
            <v>1.3.2.04.01.09.</v>
          </cell>
          <cell r="I2273" t="str">
            <v>ALAT-ALAT PETERNAKAN</v>
          </cell>
        </row>
        <row r="2274">
          <cell r="H2274" t="str">
            <v>1.3.2.04.01.09.001</v>
          </cell>
          <cell r="I2274" t="str">
            <v>Tang Pemasang/Kar Tang</v>
          </cell>
        </row>
        <row r="2275">
          <cell r="H2275" t="str">
            <v>1.3.2.04.01.09.002</v>
          </cell>
          <cell r="I2275" t="str">
            <v>Stick Pengukur Sapi</v>
          </cell>
        </row>
        <row r="2276">
          <cell r="H2276" t="str">
            <v>1.3.2.04.01.09.003</v>
          </cell>
          <cell r="I2276" t="str">
            <v>Waight Band</v>
          </cell>
        </row>
        <row r="2277">
          <cell r="H2277" t="str">
            <v>1.3.2.04.01.09.004</v>
          </cell>
          <cell r="I2277" t="str">
            <v>Borduzzo Tang</v>
          </cell>
        </row>
        <row r="2278">
          <cell r="H2278" t="str">
            <v>1.3.2.04.01.09.005</v>
          </cell>
          <cell r="I2278" t="str">
            <v>Cap Bakar</v>
          </cell>
        </row>
        <row r="2279">
          <cell r="H2279" t="str">
            <v>1.3.2.04.01.09.006</v>
          </cell>
          <cell r="I2279" t="str">
            <v>Kar Punch (Pelobang Telinga)</v>
          </cell>
        </row>
        <row r="2280">
          <cell r="H2280" t="str">
            <v>1.3.2.04.01.09.007</v>
          </cell>
          <cell r="I2280" t="str">
            <v>Container</v>
          </cell>
        </row>
        <row r="2281">
          <cell r="H2281" t="str">
            <v>1.3.2.04.01.09.008</v>
          </cell>
          <cell r="I2281" t="str">
            <v>Conister</v>
          </cell>
        </row>
        <row r="2282">
          <cell r="H2282" t="str">
            <v>1.3.2.04.01.09.009</v>
          </cell>
          <cell r="I2282" t="str">
            <v>Qoblet</v>
          </cell>
        </row>
        <row r="2283">
          <cell r="H2283" t="str">
            <v>1.3.2.04.01.09.010</v>
          </cell>
          <cell r="I2283" t="str">
            <v>Insemination Gun</v>
          </cell>
        </row>
        <row r="2284">
          <cell r="H2284" t="str">
            <v>1.3.2.04.01.09.011</v>
          </cell>
          <cell r="I2284" t="str">
            <v>Termos A.J</v>
          </cell>
        </row>
        <row r="2285">
          <cell r="H2285" t="str">
            <v>1.3.2.04.01.09.012</v>
          </cell>
          <cell r="I2285" t="str">
            <v>Vagina Buatan</v>
          </cell>
        </row>
        <row r="2286">
          <cell r="H2286" t="str">
            <v>1.3.2.04.01.09.013</v>
          </cell>
          <cell r="I2286" t="str">
            <v>Debeaker (Alat Pemotong Panah)</v>
          </cell>
        </row>
        <row r="2287">
          <cell r="H2287" t="str">
            <v>1.3.2.04.01.09.014</v>
          </cell>
          <cell r="I2287" t="str">
            <v>Alat Pemotong Kuku</v>
          </cell>
        </row>
        <row r="2288">
          <cell r="H2288" t="str">
            <v>1.3.2.04.01.09.015</v>
          </cell>
          <cell r="I2288" t="str">
            <v xml:space="preserve">Milik Gam </v>
          </cell>
        </row>
        <row r="2289">
          <cell r="H2289" t="str">
            <v>1.3.2.04.01.09.016</v>
          </cell>
          <cell r="I2289" t="str">
            <v>Tabung Tempat Susu</v>
          </cell>
        </row>
        <row r="2290">
          <cell r="H2290" t="str">
            <v>1.3.2.04.01.09.017</v>
          </cell>
          <cell r="I2290" t="str">
            <v>Dehamer (Pemotong Tanduk)</v>
          </cell>
        </row>
        <row r="2291">
          <cell r="H2291" t="str">
            <v>1.3.2.04.01.09.018</v>
          </cell>
          <cell r="I2291" t="str">
            <v>Pemotong Bulu</v>
          </cell>
        </row>
        <row r="2292">
          <cell r="H2292" t="str">
            <v>1.3.2.04.01.09.019</v>
          </cell>
          <cell r="I2292" t="str">
            <v>Eastrator (Pemotong Ekor)</v>
          </cell>
        </row>
        <row r="2293">
          <cell r="H2293" t="str">
            <v>1.3.2.04.01.09.020</v>
          </cell>
          <cell r="I2293" t="str">
            <v>Milcooling Tang</v>
          </cell>
        </row>
        <row r="2294">
          <cell r="H2294" t="str">
            <v>1.3.2.04.01.09.021</v>
          </cell>
          <cell r="I2294" t="str">
            <v>Mesin Penetas Telur</v>
          </cell>
        </row>
        <row r="2295">
          <cell r="H2295" t="str">
            <v>1.3.2.04.01.09.022</v>
          </cell>
          <cell r="I2295" t="str">
            <v>Animeter</v>
          </cell>
        </row>
        <row r="2296">
          <cell r="H2296" t="str">
            <v>......</v>
          </cell>
        </row>
        <row r="2297">
          <cell r="H2297" t="str">
            <v>1.3.2.04.01.10.</v>
          </cell>
          <cell r="I2297" t="str">
            <v xml:space="preserve">ALAT PENGOLAHAN LAINNYA </v>
          </cell>
        </row>
        <row r="2298">
          <cell r="H2298" t="str">
            <v>......</v>
          </cell>
        </row>
        <row r="2299">
          <cell r="H2299" t="str">
            <v>1.3.2.05...</v>
          </cell>
          <cell r="I2299" t="str">
            <v xml:space="preserve">ALAT KANTOR DAN RUMAH TANGGA </v>
          </cell>
        </row>
        <row r="2300">
          <cell r="H2300" t="str">
            <v>1.3.2.05.01..</v>
          </cell>
          <cell r="I2300" t="str">
            <v>ALAT KANTOR</v>
          </cell>
        </row>
        <row r="2301">
          <cell r="H2301" t="str">
            <v>1.3.2.05.01.01.</v>
          </cell>
          <cell r="I2301" t="str">
            <v xml:space="preserve">MESIN KETIK </v>
          </cell>
        </row>
        <row r="2302">
          <cell r="H2302" t="str">
            <v>1.3.2.05.01.01.001</v>
          </cell>
          <cell r="I2302" t="str">
            <v>Mesin Ketik Manual Portable (11-13 Inci)</v>
          </cell>
        </row>
        <row r="2303">
          <cell r="H2303" t="str">
            <v>1.3.2.05.01.01.002</v>
          </cell>
          <cell r="I2303" t="str">
            <v>Mesin Ketik Manual Standard (14-16 Inci)</v>
          </cell>
        </row>
        <row r="2304">
          <cell r="H2304" t="str">
            <v>1.3.2.05.01.01.003</v>
          </cell>
          <cell r="I2304" t="str">
            <v>Mesin Ketik Manual Langewagon (18-27 Inci)</v>
          </cell>
        </row>
        <row r="2305">
          <cell r="H2305" t="str">
            <v>1.3.2.05.01.01.004</v>
          </cell>
          <cell r="I2305" t="str">
            <v>Mesin Ketik Listrik</v>
          </cell>
        </row>
        <row r="2306">
          <cell r="H2306" t="str">
            <v>1.3.2.05.01.01.005</v>
          </cell>
          <cell r="I2306" t="str">
            <v>Mesin Ketik Listrik Potable (11-13 Inci)</v>
          </cell>
        </row>
        <row r="2307">
          <cell r="H2307" t="str">
            <v>1.3.2.05.01.01.006</v>
          </cell>
          <cell r="I2307" t="str">
            <v>Mesin Ketik Listrik Standard (14-16 Inci)</v>
          </cell>
        </row>
        <row r="2308">
          <cell r="H2308" t="str">
            <v>1.3.2.05.01.01.007</v>
          </cell>
          <cell r="I2308" t="str">
            <v>Mesin Ketik Listrik Langewagon (18-27 Inci)</v>
          </cell>
        </row>
        <row r="2309">
          <cell r="H2309" t="str">
            <v>1.3.2.05.01.01.008</v>
          </cell>
          <cell r="I2309" t="str">
            <v>Mesin Ketik Elektronik/Selektrik</v>
          </cell>
        </row>
        <row r="2310">
          <cell r="H2310" t="str">
            <v>1.3.2.05.01.01.009</v>
          </cell>
          <cell r="I2310" t="str">
            <v>Mesin Ketik Braille</v>
          </cell>
        </row>
        <row r="2311">
          <cell r="H2311" t="str">
            <v>1.3.2.05.01.01.010</v>
          </cell>
          <cell r="I2311" t="str">
            <v>Mesin Phromosons</v>
          </cell>
        </row>
        <row r="2312">
          <cell r="H2312" t="str">
            <v>1.3.2.05.01.01.011</v>
          </cell>
          <cell r="I2312" t="str">
            <v>Mesin Cetak Stereo Piper (Braille)</v>
          </cell>
        </row>
        <row r="2313">
          <cell r="H2313" t="str">
            <v>......</v>
          </cell>
        </row>
        <row r="2314">
          <cell r="H2314" t="str">
            <v>1.3.2.05.01.02.</v>
          </cell>
          <cell r="I2314" t="str">
            <v xml:space="preserve">MESIN HITUNG/MESIN JUMLAH </v>
          </cell>
        </row>
        <row r="2315">
          <cell r="H2315" t="str">
            <v>1.3.2.05.01.02.001</v>
          </cell>
          <cell r="I2315" t="str">
            <v>Mesin Hitung Manual</v>
          </cell>
        </row>
        <row r="2316">
          <cell r="H2316" t="str">
            <v>1.3.2.05.01.02.002</v>
          </cell>
          <cell r="I2316" t="str">
            <v>Mesin Hitung Listrik</v>
          </cell>
        </row>
        <row r="2317">
          <cell r="H2317" t="str">
            <v>1.3.2.05.01.02.003</v>
          </cell>
          <cell r="I2317" t="str">
            <v>Mesin Hitung Elektronik/Calculator</v>
          </cell>
        </row>
        <row r="2318">
          <cell r="H2318" t="str">
            <v>1.3.2.05.01.02.004</v>
          </cell>
          <cell r="I2318" t="str">
            <v>Mesin Kas Register</v>
          </cell>
        </row>
        <row r="2319">
          <cell r="H2319" t="str">
            <v>1.3.2.05.01.02.005</v>
          </cell>
          <cell r="I2319" t="str">
            <v>Abakus (Alat Hitung)</v>
          </cell>
        </row>
        <row r="2320">
          <cell r="H2320" t="str">
            <v>1.3.2.05.01.02.006</v>
          </cell>
          <cell r="I2320" t="str">
            <v>Blokycs (Mesin Hitung Braille)</v>
          </cell>
        </row>
        <row r="2321">
          <cell r="H2321" t="str">
            <v>1.3.2.05.01.02.007</v>
          </cell>
          <cell r="I2321" t="str">
            <v>Mesin Penghitung Uang</v>
          </cell>
        </row>
        <row r="2322">
          <cell r="H2322" t="str">
            <v>1.3.2.05.01.02.008</v>
          </cell>
          <cell r="I2322" t="str">
            <v>Mesin Pembukuan</v>
          </cell>
        </row>
        <row r="2323">
          <cell r="H2323" t="str">
            <v>1.3.2.05.01.02.009</v>
          </cell>
          <cell r="I2323" t="str">
            <v>Mesin Penghitung Kertas/Pita Cukai</v>
          </cell>
        </row>
        <row r="2324">
          <cell r="H2324" t="str">
            <v>1.3.2.05.01.02.010</v>
          </cell>
          <cell r="I2324" t="str">
            <v>Mesin Absen (Time Recorder)</v>
          </cell>
        </row>
        <row r="2325">
          <cell r="H2325" t="str">
            <v>1.3.2.05.01.02.011</v>
          </cell>
          <cell r="I2325" t="str">
            <v>Mesin Kontrol Jaga</v>
          </cell>
        </row>
        <row r="2326">
          <cell r="H2326" t="str">
            <v>1.3.2.05.01.02.012</v>
          </cell>
          <cell r="I2326" t="str">
            <v>Mesin Penghitung Uang</v>
          </cell>
        </row>
        <row r="2327">
          <cell r="H2327" t="str">
            <v>......</v>
          </cell>
        </row>
        <row r="2328">
          <cell r="H2328" t="str">
            <v>1.3.2.05.01.03.</v>
          </cell>
          <cell r="I2328" t="str">
            <v xml:space="preserve">ALAT REPRODUKSI (PENGGANDAAN) </v>
          </cell>
        </row>
        <row r="2329">
          <cell r="H2329" t="str">
            <v>1.3.2.05.01.03.001</v>
          </cell>
          <cell r="I2329" t="str">
            <v>Mesin Stensil Manual Folio</v>
          </cell>
        </row>
        <row r="2330">
          <cell r="H2330" t="str">
            <v>1.3.2.05.01.03.002</v>
          </cell>
          <cell r="I2330" t="str">
            <v>Mesin Stensil Manual Double Folio</v>
          </cell>
        </row>
        <row r="2331">
          <cell r="H2331" t="str">
            <v>1.3.2.05.01.03.003</v>
          </cell>
          <cell r="I2331" t="str">
            <v>Mesin Stensil Listrik Folio</v>
          </cell>
        </row>
        <row r="2332">
          <cell r="H2332" t="str">
            <v>1.3.2.05.01.03.004</v>
          </cell>
          <cell r="I2332" t="str">
            <v>Mesin Stensil Listrik Double Folio</v>
          </cell>
        </row>
        <row r="2333">
          <cell r="H2333" t="str">
            <v>1.3.2.05.01.03.005</v>
          </cell>
          <cell r="I2333" t="str">
            <v>Mesin Stensil Spiritus Manual</v>
          </cell>
        </row>
        <row r="2334">
          <cell r="H2334" t="str">
            <v>1.3.2.05.01.03.006</v>
          </cell>
          <cell r="I2334" t="str">
            <v>Mesin Stensil Spiritus Listrik</v>
          </cell>
        </row>
        <row r="2335">
          <cell r="H2335" t="str">
            <v>1.3.2.05.01.03.007</v>
          </cell>
          <cell r="I2335" t="str">
            <v>Mesin Fotocopy Folio</v>
          </cell>
        </row>
        <row r="2336">
          <cell r="H2336" t="str">
            <v>1.3.2.05.01.03.008</v>
          </cell>
          <cell r="I2336" t="str">
            <v>Mesin Fotocopy Double Folio</v>
          </cell>
        </row>
        <row r="2337">
          <cell r="H2337" t="str">
            <v>1.3.2.05.01.03.009</v>
          </cell>
          <cell r="I2337" t="str">
            <v>Mesin Fotocopy Electronic</v>
          </cell>
        </row>
        <row r="2338">
          <cell r="H2338" t="str">
            <v>1.3.2.05.01.03.010</v>
          </cell>
          <cell r="I2338" t="str">
            <v>Mesin Thermoforn</v>
          </cell>
        </row>
        <row r="2339">
          <cell r="H2339" t="str">
            <v>1.3.2.05.01.03.011</v>
          </cell>
          <cell r="I2339" t="str">
            <v>Mesin Fotocopy Lainnya</v>
          </cell>
        </row>
        <row r="2340">
          <cell r="H2340" t="str">
            <v>1.3.2.05.01.03.012</v>
          </cell>
          <cell r="I2340" t="str">
            <v>Risograf</v>
          </cell>
        </row>
        <row r="2341">
          <cell r="H2341" t="str">
            <v>1.3.2.05.01.03.013</v>
          </cell>
          <cell r="I2341" t="str">
            <v>Mesin Perekam Stensil Folio</v>
          </cell>
        </row>
        <row r="2342">
          <cell r="H2342" t="str">
            <v>1.3.2.05.01.03.014</v>
          </cell>
          <cell r="I2342" t="str">
            <v>Mesin Perekam Stensil Double Folio</v>
          </cell>
        </row>
        <row r="2343">
          <cell r="H2343" t="str">
            <v>1.3.2.05.01.03.015</v>
          </cell>
          <cell r="I2343" t="str">
            <v>Mesin Plate Folio</v>
          </cell>
        </row>
        <row r="2344">
          <cell r="H2344" t="str">
            <v>1.3.2.05.01.03.016</v>
          </cell>
          <cell r="I2344" t="str">
            <v>Mesin Plate Double Folio</v>
          </cell>
        </row>
        <row r="2345">
          <cell r="H2345" t="str">
            <v>......</v>
          </cell>
        </row>
        <row r="2346">
          <cell r="H2346" t="str">
            <v>......</v>
          </cell>
        </row>
        <row r="2347">
          <cell r="H2347" t="str">
            <v>1.3.2.05.01.04.</v>
          </cell>
          <cell r="I2347" t="str">
            <v xml:space="preserve">ALAT PENYIMPAN PERLENGKAPAN KANTOR </v>
          </cell>
        </row>
        <row r="2348">
          <cell r="H2348" t="str">
            <v>1.3.2.05.01.04.001</v>
          </cell>
          <cell r="I2348" t="str">
            <v>Lemari Besi/Metal</v>
          </cell>
        </row>
        <row r="2349">
          <cell r="H2349" t="str">
            <v>1.3.2.05.01.04.002</v>
          </cell>
          <cell r="I2349" t="str">
            <v>Lemari Kayu</v>
          </cell>
        </row>
        <row r="2350">
          <cell r="H2350" t="str">
            <v>1.3.2.05.01.04.003</v>
          </cell>
          <cell r="I2350" t="str">
            <v>Rak Besi</v>
          </cell>
        </row>
        <row r="2351">
          <cell r="H2351" t="str">
            <v>1.3.2.05.01.04.004</v>
          </cell>
          <cell r="I2351" t="str">
            <v>Rak Kayu</v>
          </cell>
        </row>
        <row r="2352">
          <cell r="H2352" t="str">
            <v>1.3.2.05.01.04.005</v>
          </cell>
          <cell r="I2352" t="str">
            <v>Filing Cabinet Besi</v>
          </cell>
        </row>
        <row r="2353">
          <cell r="H2353" t="str">
            <v>1.3.2.05.01.04.006</v>
          </cell>
          <cell r="I2353" t="str">
            <v>Filing Cabinet Kayu</v>
          </cell>
        </row>
        <row r="2354">
          <cell r="H2354" t="str">
            <v>1.3.2.05.01.04.007</v>
          </cell>
          <cell r="I2354" t="str">
            <v>Brankas</v>
          </cell>
        </row>
        <row r="2355">
          <cell r="H2355" t="str">
            <v>1.3.2.05.01.04.008</v>
          </cell>
          <cell r="I2355" t="str">
            <v>Peti Uang/Cash Box/Coin Box</v>
          </cell>
        </row>
        <row r="2356">
          <cell r="H2356" t="str">
            <v>1.3.2.05.01.04.009</v>
          </cell>
          <cell r="I2356" t="str">
            <v>Kardex Besi</v>
          </cell>
        </row>
        <row r="2357">
          <cell r="H2357" t="str">
            <v>1.3.2.05.01.04.010</v>
          </cell>
          <cell r="I2357" t="str">
            <v>Kardex Kayu</v>
          </cell>
        </row>
        <row r="2358">
          <cell r="H2358" t="str">
            <v>1.3.2.05.01.04.011</v>
          </cell>
          <cell r="I2358" t="str">
            <v>Rotary Filling</v>
          </cell>
        </row>
        <row r="2359">
          <cell r="H2359" t="str">
            <v>1.3.2.05.01.04.012</v>
          </cell>
          <cell r="I2359" t="str">
            <v>Compact Rolling</v>
          </cell>
        </row>
        <row r="2360">
          <cell r="H2360" t="str">
            <v>1.3.2.05.01.04.013</v>
          </cell>
          <cell r="I2360" t="str">
            <v>Buffet</v>
          </cell>
        </row>
        <row r="2361">
          <cell r="H2361" t="str">
            <v>1.3.2.05.01.04.014</v>
          </cell>
          <cell r="I2361" t="str">
            <v>Mobile File</v>
          </cell>
        </row>
        <row r="2362">
          <cell r="H2362" t="str">
            <v>1.3.2.05.01.04.015</v>
          </cell>
          <cell r="I2362" t="str">
            <v>Locker</v>
          </cell>
        </row>
        <row r="2363">
          <cell r="H2363" t="str">
            <v>1.3.2.05.01.04.016</v>
          </cell>
          <cell r="I2363" t="str">
            <v>Roll Opek</v>
          </cell>
        </row>
        <row r="2364">
          <cell r="H2364" t="str">
            <v>1.3.2.05.01.04.017</v>
          </cell>
          <cell r="I2364" t="str">
            <v>Tempat Menyimpan Gambar</v>
          </cell>
        </row>
        <row r="2365">
          <cell r="H2365" t="str">
            <v>1.3.2.05.01.04.018</v>
          </cell>
          <cell r="I2365" t="str">
            <v>Kontainer</v>
          </cell>
        </row>
        <row r="2366">
          <cell r="H2366" t="str">
            <v>1.3.2.05.01.04.019</v>
          </cell>
          <cell r="I2366" t="str">
            <v>Coin Box</v>
          </cell>
        </row>
        <row r="2367">
          <cell r="H2367" t="str">
            <v>1.3.2.05.01.04.020</v>
          </cell>
          <cell r="I2367" t="str">
            <v>Lemari Display</v>
          </cell>
        </row>
        <row r="2368">
          <cell r="H2368" t="str">
            <v>1.3.2.05.01.04.021</v>
          </cell>
          <cell r="I2368" t="str">
            <v>Water Proof Box</v>
          </cell>
        </row>
        <row r="2369">
          <cell r="H2369" t="str">
            <v>1.3.2.05.01.04.022</v>
          </cell>
          <cell r="I2369" t="str">
            <v>Folding Container Box</v>
          </cell>
        </row>
        <row r="2370">
          <cell r="H2370" t="str">
            <v>1.3.2.05.01.04.023</v>
          </cell>
          <cell r="I2370" t="str">
            <v>Box Truck</v>
          </cell>
        </row>
        <row r="2371">
          <cell r="H2371" t="str">
            <v>1.3.2.05.01.04.024</v>
          </cell>
          <cell r="I2371" t="str">
            <v>Laci Box</v>
          </cell>
        </row>
        <row r="2372">
          <cell r="H2372" t="str">
            <v>1.3.2.05.01.04.025</v>
          </cell>
          <cell r="I2372" t="str">
            <v>Lemari Katalog</v>
          </cell>
        </row>
        <row r="2373">
          <cell r="H2373" t="str">
            <v>1.3.2.05.01.04.026</v>
          </cell>
          <cell r="I2373" t="str">
            <v>Lemari Sorok</v>
          </cell>
        </row>
        <row r="2374">
          <cell r="H2374" t="str">
            <v>1.3.2.05.01.04.027</v>
          </cell>
          <cell r="I2374" t="str">
            <v>Lemari Kaca</v>
          </cell>
        </row>
        <row r="2375">
          <cell r="H2375" t="str">
            <v>1.3.2.05.01.04.028</v>
          </cell>
          <cell r="I2375" t="str">
            <v>Lemari Makan</v>
          </cell>
        </row>
        <row r="2376">
          <cell r="H2376" t="str">
            <v>1.3.2.05.01.04.029</v>
          </cell>
          <cell r="I2376" t="str">
            <v>Lemari Arsip</v>
          </cell>
        </row>
        <row r="2377">
          <cell r="H2377" t="str">
            <v>1.3.2.05.01.04.030</v>
          </cell>
          <cell r="I2377" t="str">
            <v>Roll Opeck</v>
          </cell>
        </row>
        <row r="2378">
          <cell r="H2378" t="str">
            <v>1.3.2.05.01.04.031</v>
          </cell>
          <cell r="I2378" t="str">
            <v>Box Absen</v>
          </cell>
        </row>
        <row r="2379">
          <cell r="H2379" t="str">
            <v>1.3.2.05.01.04.032</v>
          </cell>
          <cell r="I2379" t="str">
            <v>Rak Buku</v>
          </cell>
        </row>
        <row r="2380">
          <cell r="H2380" t="str">
            <v>......</v>
          </cell>
        </row>
        <row r="2381">
          <cell r="H2381" t="str">
            <v>......</v>
          </cell>
        </row>
        <row r="2382">
          <cell r="H2382" t="str">
            <v>......</v>
          </cell>
        </row>
        <row r="2383">
          <cell r="H2383" t="str">
            <v>1.3.2.05.01.05.</v>
          </cell>
          <cell r="I2383" t="str">
            <v xml:space="preserve">ALAT KANTOR LAINNYA </v>
          </cell>
        </row>
        <row r="2384">
          <cell r="H2384" t="str">
            <v>1.3.2.05.01.05.001</v>
          </cell>
          <cell r="I2384" t="str">
            <v>Narkotik Test</v>
          </cell>
        </row>
        <row r="2385">
          <cell r="H2385" t="str">
            <v>1.3.2.05.01.05.002</v>
          </cell>
          <cell r="I2385" t="str">
            <v>CCTV - Camera Control Television System</v>
          </cell>
        </row>
        <row r="2386">
          <cell r="H2386" t="str">
            <v>1.3.2.05.01.05.003</v>
          </cell>
          <cell r="I2386" t="str">
            <v>Papan Visual/Papan Nama</v>
          </cell>
        </row>
        <row r="2387">
          <cell r="H2387" t="str">
            <v>1.3.2.05.01.05.004</v>
          </cell>
          <cell r="I2387" t="str">
            <v>Movitex Board</v>
          </cell>
        </row>
        <row r="2388">
          <cell r="H2388" t="str">
            <v>1.3.2.05.01.05.005</v>
          </cell>
          <cell r="I2388" t="str">
            <v>White Board</v>
          </cell>
        </row>
        <row r="2389">
          <cell r="H2389" t="str">
            <v>1.3.2.05.01.05.006</v>
          </cell>
          <cell r="I2389" t="str">
            <v>Alat Detektor Uang Palsu</v>
          </cell>
        </row>
        <row r="2390">
          <cell r="H2390" t="str">
            <v>1.3.2.05.01.05.007</v>
          </cell>
          <cell r="I2390" t="str">
            <v>Alat Detektor Barang Terlarang/X Ray</v>
          </cell>
        </row>
        <row r="2391">
          <cell r="H2391" t="str">
            <v>1.3.2.05.01.05.008</v>
          </cell>
          <cell r="I2391" t="str">
            <v>Copy Board/Elektric White Board</v>
          </cell>
        </row>
        <row r="2392">
          <cell r="H2392" t="str">
            <v>1.3.2.05.01.05.009</v>
          </cell>
          <cell r="I2392" t="str">
            <v>Peta</v>
          </cell>
        </row>
        <row r="2393">
          <cell r="H2393" t="str">
            <v>1.3.2.05.01.05.010</v>
          </cell>
          <cell r="I2393" t="str">
            <v>Alat Penghancur Kertas</v>
          </cell>
        </row>
        <row r="2394">
          <cell r="H2394" t="str">
            <v>1.3.2.05.01.05.011</v>
          </cell>
          <cell r="I2394" t="str">
            <v>Globe</v>
          </cell>
        </row>
        <row r="2395">
          <cell r="H2395" t="str">
            <v>1.3.2.05.01.05.012</v>
          </cell>
          <cell r="I2395" t="str">
            <v>Mesin Absensi</v>
          </cell>
        </row>
        <row r="2396">
          <cell r="H2396" t="str">
            <v>1.3.2.05.01.05.013</v>
          </cell>
          <cell r="I2396" t="str">
            <v>Dry Seal</v>
          </cell>
        </row>
        <row r="2397">
          <cell r="H2397" t="str">
            <v>1.3.2.05.01.05.014</v>
          </cell>
          <cell r="I2397" t="str">
            <v>Fergulator</v>
          </cell>
        </row>
        <row r="2398">
          <cell r="H2398" t="str">
            <v>1.3.2.05.01.05.015</v>
          </cell>
          <cell r="I2398" t="str">
            <v>Cream Polisher</v>
          </cell>
        </row>
        <row r="2399">
          <cell r="H2399" t="str">
            <v>1.3.2.05.01.05.016</v>
          </cell>
          <cell r="I2399" t="str">
            <v>Mesin Perangko</v>
          </cell>
        </row>
        <row r="2400">
          <cell r="H2400" t="str">
            <v>1.3.2.05.01.05.017</v>
          </cell>
          <cell r="I2400" t="str">
            <v>Check Writer</v>
          </cell>
        </row>
        <row r="2401">
          <cell r="H2401" t="str">
            <v>1.3.2.05.01.05.018</v>
          </cell>
          <cell r="I2401" t="str">
            <v>Numerator</v>
          </cell>
        </row>
        <row r="2402">
          <cell r="H2402" t="str">
            <v>1.3.2.05.01.05.019</v>
          </cell>
          <cell r="I2402" t="str">
            <v>Alat Pemotong Kertas</v>
          </cell>
        </row>
        <row r="2403">
          <cell r="H2403" t="str">
            <v>1.3.2.05.01.05.020</v>
          </cell>
          <cell r="I2403" t="str">
            <v>Headmachine Besar</v>
          </cell>
        </row>
        <row r="2404">
          <cell r="H2404" t="str">
            <v>1.3.2.05.01.05.021</v>
          </cell>
          <cell r="I2404" t="str">
            <v>Perforator Besar</v>
          </cell>
        </row>
        <row r="2405">
          <cell r="H2405" t="str">
            <v>1.3.2.05.01.05.022</v>
          </cell>
          <cell r="I2405" t="str">
            <v>Alat Pencetak Label</v>
          </cell>
        </row>
        <row r="2406">
          <cell r="H2406" t="str">
            <v>1.3.2.05.01.05.023</v>
          </cell>
          <cell r="I2406" t="str">
            <v>Overhead Projector</v>
          </cell>
        </row>
        <row r="2407">
          <cell r="H2407" t="str">
            <v>1.3.2.05.01.05.024</v>
          </cell>
          <cell r="I2407" t="str">
            <v>Hand Metal Detector</v>
          </cell>
        </row>
        <row r="2408">
          <cell r="H2408" t="str">
            <v>1.3.2.05.01.05.025</v>
          </cell>
          <cell r="I2408" t="str">
            <v>Walkman Detector</v>
          </cell>
        </row>
        <row r="2409">
          <cell r="H2409" t="str">
            <v>1.3.2.05.01.05.026</v>
          </cell>
          <cell r="I2409" t="str">
            <v>Panel Pameran</v>
          </cell>
        </row>
        <row r="2410">
          <cell r="H2410" t="str">
            <v>1.3.2.05.01.05.027</v>
          </cell>
          <cell r="I2410" t="str">
            <v>Alat Pengaman / Sinyal</v>
          </cell>
        </row>
        <row r="2411">
          <cell r="H2411" t="str">
            <v>1.3.2.05.01.05.028</v>
          </cell>
          <cell r="I2411" t="str">
            <v>Board Modulux</v>
          </cell>
        </row>
        <row r="2412">
          <cell r="H2412" t="str">
            <v>1.3.2.05.01.05.029</v>
          </cell>
          <cell r="I2412" t="str">
            <v>Porto Safe Travel Cose</v>
          </cell>
        </row>
        <row r="2413">
          <cell r="H2413" t="str">
            <v>1.3.2.05.01.05.030</v>
          </cell>
          <cell r="I2413" t="str">
            <v>Disk Prime</v>
          </cell>
        </row>
        <row r="2414">
          <cell r="H2414" t="str">
            <v>1.3.2.05.01.05.031</v>
          </cell>
          <cell r="I2414" t="str">
            <v>Megashow</v>
          </cell>
        </row>
        <row r="2415">
          <cell r="H2415" t="str">
            <v>1.3.2.05.01.05.032</v>
          </cell>
          <cell r="I2415" t="str">
            <v>White Board Electronic</v>
          </cell>
        </row>
        <row r="2416">
          <cell r="H2416" t="str">
            <v>1.3.2.05.01.05.033</v>
          </cell>
          <cell r="I2416" t="str">
            <v>Laser Pointer</v>
          </cell>
        </row>
        <row r="2417">
          <cell r="H2417" t="str">
            <v>1.3.2.05.01.05.034</v>
          </cell>
          <cell r="I2417" t="str">
            <v>Display</v>
          </cell>
        </row>
        <row r="2418">
          <cell r="H2418" t="str">
            <v>1.3.2.05.01.05.035</v>
          </cell>
          <cell r="I2418" t="str">
            <v>Exhauster Form</v>
          </cell>
        </row>
        <row r="2419">
          <cell r="H2419" t="str">
            <v>1.3.2.05.01.05.036</v>
          </cell>
          <cell r="I2419" t="str">
            <v>Rubu Mujayyab</v>
          </cell>
        </row>
        <row r="2420">
          <cell r="H2420" t="str">
            <v>1.3.2.05.01.05.037</v>
          </cell>
          <cell r="I2420" t="str">
            <v>Electric Dumper</v>
          </cell>
        </row>
        <row r="2421">
          <cell r="H2421" t="str">
            <v>1.3.2.05.01.05.038</v>
          </cell>
          <cell r="I2421" t="str">
            <v>Mesin Teraan</v>
          </cell>
        </row>
        <row r="2422">
          <cell r="H2422" t="str">
            <v>1.3.2.05.01.05.039</v>
          </cell>
          <cell r="I2422" t="str">
            <v>Mesin Laminating</v>
          </cell>
        </row>
        <row r="2423">
          <cell r="H2423" t="str">
            <v>1.3.2.05.01.05.040</v>
          </cell>
          <cell r="I2423" t="str">
            <v>Penangkal Petir</v>
          </cell>
        </row>
        <row r="2424">
          <cell r="H2424" t="str">
            <v>1.3.2.05.01.05.041</v>
          </cell>
          <cell r="I2424" t="str">
            <v>Stempel Timbul/Bulat</v>
          </cell>
        </row>
        <row r="2425">
          <cell r="H2425" t="str">
            <v>1.3.2.05.01.05.042</v>
          </cell>
          <cell r="I2425" t="str">
            <v>Lampu-lampu Kristal</v>
          </cell>
        </row>
        <row r="2426">
          <cell r="H2426" t="str">
            <v>1.3.2.05.01.05.043</v>
          </cell>
          <cell r="I2426" t="str">
            <v>LCD Projector/Infocus</v>
          </cell>
        </row>
        <row r="2427">
          <cell r="H2427" t="str">
            <v>1.3.2.05.01.05.044</v>
          </cell>
          <cell r="I2427" t="str">
            <v>Flip Chart</v>
          </cell>
        </row>
        <row r="2428">
          <cell r="H2428" t="str">
            <v>1.3.2.05.01.05.045</v>
          </cell>
          <cell r="I2428" t="str">
            <v>Binding Machine</v>
          </cell>
        </row>
        <row r="2429">
          <cell r="H2429" t="str">
            <v>1.3.2.05.01.05.046</v>
          </cell>
          <cell r="I2429" t="str">
            <v>Softboard</v>
          </cell>
        </row>
        <row r="2430">
          <cell r="H2430" t="str">
            <v>1.3.2.05.01.05.047</v>
          </cell>
          <cell r="I2430" t="str">
            <v>Alat Perekam Suara (Voice Pen)</v>
          </cell>
        </row>
        <row r="2431">
          <cell r="H2431" t="str">
            <v>1.3.2.05.01.05.048</v>
          </cell>
          <cell r="I2431" t="str">
            <v>Acces Control System</v>
          </cell>
        </row>
        <row r="2432">
          <cell r="H2432" t="str">
            <v>1.3.2.05.01.05.049</v>
          </cell>
          <cell r="I2432" t="str">
            <v>Intruction Detector</v>
          </cell>
        </row>
        <row r="2433">
          <cell r="H2433" t="str">
            <v>1.3.2.05.01.05.050</v>
          </cell>
          <cell r="I2433" t="str">
            <v>Monitor Panel With Mimic Board</v>
          </cell>
        </row>
        <row r="2434">
          <cell r="H2434" t="str">
            <v>1.3.2.05.01.05.051</v>
          </cell>
          <cell r="I2434" t="str">
            <v>Panic Button System, Alarm Indicator</v>
          </cell>
        </row>
        <row r="2435">
          <cell r="H2435" t="str">
            <v>1.3.2.05.01.05.052</v>
          </cell>
          <cell r="I2435" t="str">
            <v>Pintu Elektrik (yang Memakai Akses)</v>
          </cell>
        </row>
        <row r="2436">
          <cell r="H2436" t="str">
            <v>1.3.2.05.01.05.053</v>
          </cell>
          <cell r="I2436" t="str">
            <v>Focusing Screen/Layar LCD Projector</v>
          </cell>
        </row>
        <row r="2437">
          <cell r="H2437" t="str">
            <v>1.3.2.05.01.05.054</v>
          </cell>
          <cell r="I2437" t="str">
            <v>Alat Detektor Barang Terlarang</v>
          </cell>
        </row>
        <row r="2438">
          <cell r="H2438" t="str">
            <v>1.3.2.05.01.05.055</v>
          </cell>
          <cell r="I2438" t="str">
            <v>Proyector Spider Bracket</v>
          </cell>
        </row>
        <row r="2439">
          <cell r="H2439" t="str">
            <v>1.3.2.05.01.05.056</v>
          </cell>
          <cell r="I2439" t="str">
            <v>Papan Gambar</v>
          </cell>
        </row>
        <row r="2440">
          <cell r="H2440" t="str">
            <v>1.3.2.05.01.05.057</v>
          </cell>
          <cell r="I2440" t="str">
            <v>Bel</v>
          </cell>
        </row>
        <row r="2441">
          <cell r="H2441" t="str">
            <v>1.3.2.05.01.05.058</v>
          </cell>
          <cell r="I2441" t="str">
            <v>Electric Pressing Machine</v>
          </cell>
        </row>
        <row r="2442">
          <cell r="H2442" t="str">
            <v>1.3.2.05.01.05.059</v>
          </cell>
          <cell r="I2442" t="str">
            <v>Encapsulator (Jarasonic welder)</v>
          </cell>
        </row>
        <row r="2443">
          <cell r="H2443" t="str">
            <v>1.3.2.05.01.05.060</v>
          </cell>
          <cell r="I2443" t="str">
            <v>Deacidificator Unit (Non Aquas)</v>
          </cell>
        </row>
        <row r="2444">
          <cell r="H2444" t="str">
            <v>1.3.2.05.01.05.061</v>
          </cell>
          <cell r="I2444" t="str">
            <v>Full Automatic Leaf Caster</v>
          </cell>
        </row>
        <row r="2445">
          <cell r="H2445" t="str">
            <v>1.3.2.05.01.05.062</v>
          </cell>
          <cell r="I2445" t="str">
            <v>Conservation Tools</v>
          </cell>
        </row>
        <row r="2446">
          <cell r="H2446" t="str">
            <v>1.3.2.05.01.05.063</v>
          </cell>
          <cell r="I2446" t="str">
            <v>Board Stan</v>
          </cell>
        </row>
        <row r="2447">
          <cell r="H2447" t="str">
            <v>1.3.2.05.01.05.064</v>
          </cell>
          <cell r="I2447" t="str">
            <v>Vacum Freeze Dry Chamber</v>
          </cell>
        </row>
        <row r="2448">
          <cell r="H2448" t="str">
            <v>1.3.2.05.01.05.065</v>
          </cell>
          <cell r="I2448" t="str">
            <v>Kotak Surat</v>
          </cell>
        </row>
        <row r="2449">
          <cell r="H2449" t="str">
            <v>1.3.2.05.01.05.066</v>
          </cell>
          <cell r="I2449" t="str">
            <v>Gembok</v>
          </cell>
        </row>
        <row r="2450">
          <cell r="H2450" t="str">
            <v>1.3.2.05.01.05.067</v>
          </cell>
          <cell r="I2450" t="str">
            <v>Compact Hand Projector</v>
          </cell>
        </row>
        <row r="2451">
          <cell r="H2451" t="str">
            <v>1.3.2.05.01.05.068</v>
          </cell>
          <cell r="I2451" t="str">
            <v>Alat Sidik Jari</v>
          </cell>
        </row>
        <row r="2452">
          <cell r="H2452" t="str">
            <v>1.3.2.05.01.05.069</v>
          </cell>
          <cell r="I2452" t="str">
            <v>Alat Penghancur Jarum</v>
          </cell>
        </row>
        <row r="2453">
          <cell r="H2453" t="str">
            <v>1.3.2.05.01.05.070</v>
          </cell>
          <cell r="I2453" t="str">
            <v>Walkthrough/ Portal Metal Detector</v>
          </cell>
        </row>
        <row r="2454">
          <cell r="H2454" t="str">
            <v>1.3.2.05.01.05.071</v>
          </cell>
          <cell r="I2454" t="str">
            <v>Handheld Trace Detector</v>
          </cell>
        </row>
        <row r="2455">
          <cell r="H2455" t="str">
            <v>1.3.2.05.01.05.072</v>
          </cell>
          <cell r="I2455" t="str">
            <v>Alat Deteksi Pita Cukai Palsu/ Video Spectral Comparator</v>
          </cell>
        </row>
        <row r="2456">
          <cell r="H2456" t="str">
            <v>1.3.2.05.01.05.073</v>
          </cell>
          <cell r="I2456" t="str">
            <v>Mesin Packing/ Starpping Machine</v>
          </cell>
        </row>
        <row r="2457">
          <cell r="H2457" t="str">
            <v>1.3.2.05.01.05.074</v>
          </cell>
          <cell r="I2457" t="str">
            <v>Television Control Operasional Lift</v>
          </cell>
        </row>
        <row r="2458">
          <cell r="H2458" t="str">
            <v>1.3.2.05.01.05.075</v>
          </cell>
          <cell r="I2458" t="str">
            <v>Mesin Antrian</v>
          </cell>
        </row>
        <row r="2459">
          <cell r="H2459" t="str">
            <v>1.3.2.05.01.05.076</v>
          </cell>
          <cell r="I2459" t="str">
            <v>Papan Nama Instansi</v>
          </cell>
        </row>
        <row r="2460">
          <cell r="H2460" t="str">
            <v>1.3.2.05.01.05.077</v>
          </cell>
          <cell r="I2460" t="str">
            <v>Papan Pengumuman</v>
          </cell>
        </row>
        <row r="2461">
          <cell r="H2461" t="str">
            <v>1.3.2.05.01.05.078</v>
          </cell>
          <cell r="I2461" t="str">
            <v>Papan Tulis</v>
          </cell>
        </row>
        <row r="2462">
          <cell r="H2462" t="str">
            <v>1.3.2.05.01.05.079</v>
          </cell>
          <cell r="I2462" t="str">
            <v>Papan Absen</v>
          </cell>
        </row>
        <row r="2463">
          <cell r="H2463" t="str">
            <v>1.3.2.05.01.05.080</v>
          </cell>
          <cell r="I2463" t="str">
            <v>Mesin Fogging</v>
          </cell>
        </row>
        <row r="2464">
          <cell r="H2464" t="str">
            <v>1.3.2.05.01.05.081</v>
          </cell>
          <cell r="I2464" t="str">
            <v>Teralis</v>
          </cell>
        </row>
        <row r="2465">
          <cell r="H2465" t="str">
            <v>1.3.2.05.01.05.082</v>
          </cell>
          <cell r="I2465" t="str">
            <v>Alat Penerjemah</v>
          </cell>
        </row>
        <row r="2466">
          <cell r="H2466" t="str">
            <v>1.3.2.05.01.05.083</v>
          </cell>
          <cell r="I2466" t="str">
            <v>Alat Penghancur Plastik</v>
          </cell>
        </row>
        <row r="2467">
          <cell r="H2467" t="str">
            <v>1.3.2.05.01.05.084</v>
          </cell>
          <cell r="I2467" t="str">
            <v>Proteksi Petir Terpadu</v>
          </cell>
        </row>
        <row r="2468">
          <cell r="H2468" t="str">
            <v>1.3.2.05.01.05.085</v>
          </cell>
          <cell r="I2468" t="str">
            <v>Pakaian Toga</v>
          </cell>
        </row>
        <row r="2469">
          <cell r="H2469" t="str">
            <v>1.3.2.05.01.05.086</v>
          </cell>
          <cell r="I2469" t="str">
            <v>Sirine</v>
          </cell>
        </row>
        <row r="2470">
          <cell r="H2470" t="str">
            <v>1.3.2.05.01.05.087</v>
          </cell>
          <cell r="I2470" t="str">
            <v>Tongkat Pedel</v>
          </cell>
        </row>
        <row r="2471">
          <cell r="H2471" t="str">
            <v>1.3.2.05.01.05.088</v>
          </cell>
          <cell r="I2471" t="str">
            <v>Spanduk/umbul-umbul</v>
          </cell>
        </row>
        <row r="2472">
          <cell r="H2472" t="str">
            <v>1.3.2.05.01.05.089</v>
          </cell>
          <cell r="I2472" t="str">
            <v>Bracket Speaker</v>
          </cell>
        </row>
        <row r="2473">
          <cell r="H2473" t="str">
            <v>1.3.2.05.01.05.090</v>
          </cell>
          <cell r="I2473" t="str">
            <v>Mesin Proses IPAL</v>
          </cell>
        </row>
        <row r="2474">
          <cell r="H2474" t="str">
            <v>1.3.2.05.01.05.091</v>
          </cell>
          <cell r="I2474" t="str">
            <v>Media Bio Filter IPAL</v>
          </cell>
        </row>
        <row r="2475">
          <cell r="H2475" t="str">
            <v>1.3.2.05.01.05.092</v>
          </cell>
          <cell r="I2475" t="str">
            <v>Rack Mound DVD Player</v>
          </cell>
        </row>
        <row r="2476">
          <cell r="H2476" t="str">
            <v>......</v>
          </cell>
        </row>
        <row r="2477">
          <cell r="H2477" t="str">
            <v>......</v>
          </cell>
        </row>
        <row r="2478">
          <cell r="H2478" t="str">
            <v>......</v>
          </cell>
        </row>
        <row r="2479">
          <cell r="H2479" t="str">
            <v>......</v>
          </cell>
        </row>
        <row r="2480">
          <cell r="H2480" t="str">
            <v>1.3.2.05.02..</v>
          </cell>
          <cell r="I2480" t="str">
            <v>ALAT RUMAH TANGGA</v>
          </cell>
        </row>
        <row r="2481">
          <cell r="H2481" t="str">
            <v>1.3.2.05.02.01.</v>
          </cell>
          <cell r="I2481" t="str">
            <v xml:space="preserve">MEUBELAIR </v>
          </cell>
        </row>
        <row r="2482">
          <cell r="H2482" t="str">
            <v>1.3.2.05.02.01.001</v>
          </cell>
          <cell r="I2482" t="str">
            <v>Meja Kerja Besi/Metal</v>
          </cell>
        </row>
        <row r="2483">
          <cell r="H2483" t="str">
            <v>1.3.2.05.02.01.002</v>
          </cell>
          <cell r="I2483" t="str">
            <v>Meja Kerja Kayu</v>
          </cell>
        </row>
        <row r="2484">
          <cell r="H2484" t="str">
            <v>1.3.2.05.02.01.003</v>
          </cell>
          <cell r="I2484" t="str">
            <v>Kursi Besi/Metal</v>
          </cell>
        </row>
        <row r="2485">
          <cell r="H2485" t="str">
            <v>1.3.2.05.02.01.004</v>
          </cell>
          <cell r="I2485" t="str">
            <v>Kursi Kayu</v>
          </cell>
        </row>
        <row r="2486">
          <cell r="H2486" t="str">
            <v>1.3.2.05.02.01.005</v>
          </cell>
          <cell r="I2486" t="str">
            <v>zice</v>
          </cell>
        </row>
        <row r="2487">
          <cell r="H2487" t="str">
            <v>1.3.2.05.02.01.006</v>
          </cell>
          <cell r="I2487" t="str">
            <v>Bangku Panjang Besi/Metal</v>
          </cell>
        </row>
        <row r="2488">
          <cell r="H2488" t="str">
            <v>1.3.2.05.02.01.007</v>
          </cell>
          <cell r="I2488" t="str">
            <v>Bangku Panjang Kayu</v>
          </cell>
        </row>
        <row r="2489">
          <cell r="H2489" t="str">
            <v>1.3.2.05.02.01.008</v>
          </cell>
          <cell r="I2489" t="str">
            <v>Meja Rapat</v>
          </cell>
        </row>
        <row r="2490">
          <cell r="H2490" t="str">
            <v>1.3.2.05.02.01.009</v>
          </cell>
          <cell r="I2490" t="str">
            <v>Tempat Tidur Besi</v>
          </cell>
        </row>
        <row r="2491">
          <cell r="H2491" t="str">
            <v>1.3.2.05.02.01.010</v>
          </cell>
          <cell r="I2491" t="str">
            <v>Tempat Tidur Kayu</v>
          </cell>
        </row>
        <row r="2492">
          <cell r="H2492" t="str">
            <v>1.3.2.05.02.01.011</v>
          </cell>
          <cell r="I2492" t="str">
            <v>Meja Ketik</v>
          </cell>
        </row>
        <row r="2493">
          <cell r="H2493" t="str">
            <v>1.3.2.05.02.01.012</v>
          </cell>
          <cell r="I2493" t="str">
            <v>Meja Telepon</v>
          </cell>
        </row>
        <row r="2494">
          <cell r="H2494" t="str">
            <v>1.3.2.05.02.01.013</v>
          </cell>
          <cell r="I2494" t="str">
            <v>Meja Podium</v>
          </cell>
        </row>
        <row r="2495">
          <cell r="H2495" t="str">
            <v>1.3.2.05.02.01.014</v>
          </cell>
          <cell r="I2495" t="str">
            <v>Meja Resepsionis</v>
          </cell>
        </row>
        <row r="2496">
          <cell r="H2496" t="str">
            <v>1.3.2.05.02.01.015</v>
          </cell>
          <cell r="I2496" t="str">
            <v>Meja Marmer</v>
          </cell>
        </row>
        <row r="2497">
          <cell r="H2497" t="str">
            <v>1.3.2.05.02.01.016</v>
          </cell>
          <cell r="I2497" t="str">
            <v>Meja Tambahan</v>
          </cell>
        </row>
        <row r="2498">
          <cell r="H2498" t="str">
            <v>1.3.2.05.02.01.017</v>
          </cell>
          <cell r="I2498" t="str">
            <v>Meja Panjang</v>
          </cell>
        </row>
        <row r="2499">
          <cell r="H2499" t="str">
            <v>1.3.2.05.02.01.018</v>
          </cell>
          <cell r="I2499" t="str">
            <v>Meja Bundar</v>
          </cell>
        </row>
        <row r="2500">
          <cell r="H2500" t="str">
            <v>1.3.2.05.02.01.019</v>
          </cell>
          <cell r="I2500" t="str">
            <v>Meja Periksa Pasien</v>
          </cell>
        </row>
        <row r="2501">
          <cell r="H2501" t="str">
            <v>1.3.2.05.02.01.020</v>
          </cell>
          <cell r="I2501" t="str">
            <v>Meja Obat</v>
          </cell>
        </row>
        <row r="2502">
          <cell r="H2502" t="str">
            <v>1.3.2.05.02.01.021</v>
          </cell>
          <cell r="I2502" t="str">
            <v>Meja Kartu</v>
          </cell>
        </row>
        <row r="2503">
          <cell r="H2503" t="str">
            <v>1.3.2.05.02.01.022</v>
          </cell>
          <cell r="I2503" t="str">
            <v>Meja Bayi</v>
          </cell>
        </row>
        <row r="2504">
          <cell r="H2504" t="str">
            <v>1.3.2.05.02.01.023</v>
          </cell>
          <cell r="I2504" t="str">
            <v>Meja Sekolah</v>
          </cell>
        </row>
        <row r="2505">
          <cell r="H2505" t="str">
            <v>1.3.2.05.02.01.024</v>
          </cell>
          <cell r="I2505" t="str">
            <v>Meja 1/2 Biro</v>
          </cell>
        </row>
        <row r="2506">
          <cell r="H2506" t="str">
            <v>1.3.2.05.02.01.025</v>
          </cell>
          <cell r="I2506" t="str">
            <v>Kasur/Spring Bed</v>
          </cell>
        </row>
        <row r="2507">
          <cell r="H2507" t="str">
            <v>1.3.2.05.02.01.026</v>
          </cell>
          <cell r="I2507" t="str">
            <v>Sketsel</v>
          </cell>
        </row>
        <row r="2508">
          <cell r="H2508" t="str">
            <v>1.3.2.05.02.01.027</v>
          </cell>
          <cell r="I2508" t="str">
            <v>Meja Makan Besi</v>
          </cell>
        </row>
        <row r="2509">
          <cell r="H2509" t="str">
            <v>1.3.2.05.02.01.028</v>
          </cell>
          <cell r="I2509" t="str">
            <v>Meja Makan Kayu</v>
          </cell>
        </row>
        <row r="2510">
          <cell r="H2510" t="str">
            <v>1.3.2.05.02.01.029</v>
          </cell>
          <cell r="I2510" t="str">
            <v>Kursi Fiber Glas/Plastik</v>
          </cell>
        </row>
        <row r="2511">
          <cell r="H2511" t="str">
            <v>1.3.2.05.02.01.030</v>
          </cell>
          <cell r="I2511" t="str">
            <v>Kursi Rapat</v>
          </cell>
        </row>
        <row r="2512">
          <cell r="H2512" t="str">
            <v>1.3.2.05.02.01.031</v>
          </cell>
          <cell r="I2512" t="str">
            <v>Kursi Tamu</v>
          </cell>
        </row>
        <row r="2513">
          <cell r="H2513" t="str">
            <v>1.3.2.05.02.01.032</v>
          </cell>
          <cell r="I2513" t="str">
            <v>Kursi Putar</v>
          </cell>
        </row>
        <row r="2514">
          <cell r="H2514" t="str">
            <v>1.3.2.05.02.01.033</v>
          </cell>
          <cell r="I2514" t="str">
            <v>Kursi Biasa</v>
          </cell>
        </row>
        <row r="2515">
          <cell r="H2515" t="str">
            <v>1.3.2.05.02.01.034</v>
          </cell>
          <cell r="I2515" t="str">
            <v>Bangku Sekolah</v>
          </cell>
        </row>
        <row r="2516">
          <cell r="H2516" t="str">
            <v>1.3.2.05.02.01.035</v>
          </cell>
          <cell r="I2516" t="str">
            <v>Bangku Tunggu</v>
          </cell>
        </row>
        <row r="2517">
          <cell r="H2517" t="str">
            <v>1.3.2.05.02.01.036</v>
          </cell>
          <cell r="I2517" t="str">
            <v>Kursi Lipat</v>
          </cell>
        </row>
        <row r="2518">
          <cell r="H2518" t="str">
            <v>1.3.2.05.02.01.037</v>
          </cell>
          <cell r="I2518" t="str">
            <v>Bangku Injak</v>
          </cell>
        </row>
        <row r="2519">
          <cell r="H2519" t="str">
            <v>1.3.2.05.02.01.038</v>
          </cell>
          <cell r="I2519" t="str">
            <v>Meja Cetakan</v>
          </cell>
        </row>
        <row r="2520">
          <cell r="H2520" t="str">
            <v>1.3.2.05.02.01.039</v>
          </cell>
          <cell r="I2520" t="str">
            <v>Meja Komputer</v>
          </cell>
        </row>
        <row r="2521">
          <cell r="H2521" t="str">
            <v>1.3.2.05.02.01.040</v>
          </cell>
          <cell r="I2521" t="str">
            <v>Pot Bunga /  vas bunga</v>
          </cell>
        </row>
        <row r="2522">
          <cell r="H2522" t="str">
            <v>1.3.2.05.02.01.041</v>
          </cell>
          <cell r="I2522" t="str">
            <v>Partisi</v>
          </cell>
        </row>
        <row r="2523">
          <cell r="H2523" t="str">
            <v>1.3.2.05.02.01.042</v>
          </cell>
          <cell r="I2523" t="str">
            <v>Publik Astari (Pembatas Antrian)</v>
          </cell>
        </row>
        <row r="2524">
          <cell r="H2524" t="str">
            <v>1.3.2.05.02.01.043</v>
          </cell>
          <cell r="I2524" t="str">
            <v>Rak Sepatu ( Almunium )</v>
          </cell>
        </row>
        <row r="2525">
          <cell r="H2525" t="str">
            <v>1.3.2.05.02.01.044</v>
          </cell>
          <cell r="I2525" t="str">
            <v>Gantungan Jas</v>
          </cell>
        </row>
        <row r="2526">
          <cell r="H2526" t="str">
            <v>1.3.2.05.02.01.045</v>
          </cell>
          <cell r="I2526" t="str">
            <v>Nakas</v>
          </cell>
        </row>
        <row r="2527">
          <cell r="H2527" t="str">
            <v>1.3.2.05.02.01.046</v>
          </cell>
          <cell r="I2527" t="str">
            <v>Cubikal</v>
          </cell>
        </row>
        <row r="2528">
          <cell r="H2528" t="str">
            <v>1.3.2.05.02.01.047</v>
          </cell>
          <cell r="I2528" t="str">
            <v>Workstation</v>
          </cell>
        </row>
        <row r="2529">
          <cell r="H2529" t="str">
            <v>1.3.2.05.02.01.048</v>
          </cell>
          <cell r="I2529" t="str">
            <v>Sofa</v>
          </cell>
        </row>
        <row r="2530">
          <cell r="H2530" t="str">
            <v>1.3.2.05.02.01.049</v>
          </cell>
          <cell r="I2530" t="str">
            <v>Meja Rias</v>
          </cell>
        </row>
        <row r="2531">
          <cell r="H2531" t="str">
            <v>1.3.2.05.02.01.050</v>
          </cell>
          <cell r="I2531" t="str">
            <v>Lemari Gantung</v>
          </cell>
        </row>
        <row r="2532">
          <cell r="H2532" t="str">
            <v>1.3.2.05.02.01.051</v>
          </cell>
          <cell r="I2532" t="str">
            <v>Meja Satpam</v>
          </cell>
        </row>
        <row r="2533">
          <cell r="H2533" t="str">
            <v>1.3.2.05.02.01.052</v>
          </cell>
          <cell r="I2533" t="str">
            <v>Meja Belajar</v>
          </cell>
        </row>
        <row r="2534">
          <cell r="H2534" t="str">
            <v>1.3.2.05.02.01.053</v>
          </cell>
          <cell r="I2534" t="str">
            <v>Tenda</v>
          </cell>
        </row>
        <row r="2535">
          <cell r="H2535" t="str">
            <v>1.3.2.05.02.01.054</v>
          </cell>
          <cell r="I2535" t="str">
            <v>Tikar</v>
          </cell>
        </row>
        <row r="2536">
          <cell r="H2536" t="str">
            <v>1.3.2.05.02.01.055</v>
          </cell>
          <cell r="I2536" t="str">
            <v>Lemari Penyimpan Senjata</v>
          </cell>
        </row>
        <row r="2537">
          <cell r="H2537" t="str">
            <v>1.3.2.05.02.01.056</v>
          </cell>
          <cell r="I2537" t="str">
            <v>Lemari Peta</v>
          </cell>
        </row>
        <row r="2538">
          <cell r="H2538" t="str">
            <v>1.3.2.05.02.01.057</v>
          </cell>
          <cell r="I2538" t="str">
            <v>Lemari Penyimpanan Obat</v>
          </cell>
        </row>
        <row r="2539">
          <cell r="H2539" t="str">
            <v>1.3.2.05.02.01.058</v>
          </cell>
          <cell r="I2539" t="str">
            <v>Kursi Direksi</v>
          </cell>
        </row>
        <row r="2540">
          <cell r="H2540" t="str">
            <v>1.3.2.05.02.01.059</v>
          </cell>
          <cell r="I2540" t="str">
            <v>Meja Direksi</v>
          </cell>
        </row>
        <row r="2541">
          <cell r="H2541" t="str">
            <v>1.3.2.05.02.01.060</v>
          </cell>
          <cell r="I2541" t="str">
            <v>Zice</v>
          </cell>
        </row>
        <row r="2542">
          <cell r="H2542" t="str">
            <v>1.3.2.05.02.01.061</v>
          </cell>
          <cell r="I2542" t="str">
            <v>Kaca Riben</v>
          </cell>
        </row>
        <row r="2543">
          <cell r="H2543" t="str">
            <v>1.3.2.05.02.01.062</v>
          </cell>
          <cell r="I2543" t="str">
            <v>Kursi Penjaga</v>
          </cell>
        </row>
        <row r="2544">
          <cell r="H2544" t="str">
            <v>1.3.2.05.02.01.063</v>
          </cell>
          <cell r="I2544" t="str">
            <v>Meja Persegi</v>
          </cell>
        </row>
        <row r="2545">
          <cell r="H2545" t="str">
            <v>1.3.2.05.02.01.064</v>
          </cell>
          <cell r="I2545" t="str">
            <v>Meja bulat</v>
          </cell>
        </row>
        <row r="2546">
          <cell r="H2546" t="str">
            <v>1.3.2.05.02.01.065</v>
          </cell>
          <cell r="I2546" t="str">
            <v>stool (kursi bar)</v>
          </cell>
        </row>
        <row r="2547">
          <cell r="H2547" t="str">
            <v>1.3.2.05.02.01.066</v>
          </cell>
          <cell r="I2547" t="str">
            <v>Meja Pantograf</v>
          </cell>
        </row>
        <row r="2548">
          <cell r="H2548" t="str">
            <v>1.3.2.05.02.01.067</v>
          </cell>
          <cell r="I2548" t="str">
            <v>Kursi taman</v>
          </cell>
        </row>
        <row r="2549">
          <cell r="H2549" t="str">
            <v>1.3.2.05.02.01.068</v>
          </cell>
          <cell r="I2549" t="str">
            <v>Rak Dachang Shelving</v>
          </cell>
        </row>
        <row r="2550">
          <cell r="H2550" t="str">
            <v>......</v>
          </cell>
        </row>
        <row r="2551">
          <cell r="H2551" t="str">
            <v>......</v>
          </cell>
        </row>
        <row r="2552">
          <cell r="H2552" t="str">
            <v>......</v>
          </cell>
        </row>
        <row r="2553">
          <cell r="H2553" t="str">
            <v>......</v>
          </cell>
        </row>
        <row r="2554">
          <cell r="H2554" t="str">
            <v>......</v>
          </cell>
        </row>
        <row r="2555">
          <cell r="H2555" t="str">
            <v>......</v>
          </cell>
        </row>
        <row r="2556">
          <cell r="H2556" t="str">
            <v>......</v>
          </cell>
        </row>
        <row r="2557">
          <cell r="H2557" t="str">
            <v>......</v>
          </cell>
        </row>
        <row r="2558">
          <cell r="H2558" t="str">
            <v>......</v>
          </cell>
        </row>
        <row r="2559">
          <cell r="H2559" t="str">
            <v>......</v>
          </cell>
        </row>
        <row r="2560">
          <cell r="H2560" t="str">
            <v>......</v>
          </cell>
        </row>
        <row r="2561">
          <cell r="H2561" t="str">
            <v>......</v>
          </cell>
        </row>
        <row r="2562">
          <cell r="H2562" t="str">
            <v>1.3.2.05.02.02.</v>
          </cell>
          <cell r="I2562" t="str">
            <v xml:space="preserve">ALAT PENGUKUR WAKTU </v>
          </cell>
        </row>
        <row r="2563">
          <cell r="H2563" t="str">
            <v>1.3.2.05.02.02.001</v>
          </cell>
          <cell r="I2563" t="str">
            <v>Jam Mekanis</v>
          </cell>
        </row>
        <row r="2564">
          <cell r="H2564" t="str">
            <v>1.3.2.05.02.02.002</v>
          </cell>
          <cell r="I2564" t="str">
            <v>Jam Listrik</v>
          </cell>
        </row>
        <row r="2565">
          <cell r="H2565" t="str">
            <v>1.3.2.05.02.02.003</v>
          </cell>
          <cell r="I2565" t="str">
            <v>Jam Elektronik</v>
          </cell>
        </row>
        <row r="2566">
          <cell r="H2566" t="str">
            <v>1.3.2.05.02.02.004</v>
          </cell>
          <cell r="I2566" t="str">
            <v>Control Clock</v>
          </cell>
        </row>
        <row r="2567">
          <cell r="H2567" t="str">
            <v>......</v>
          </cell>
        </row>
        <row r="2568">
          <cell r="H2568" t="str">
            <v>1.3.2.05.02.03.</v>
          </cell>
          <cell r="I2568" t="str">
            <v xml:space="preserve">ALAT PEMBERSIH </v>
          </cell>
        </row>
        <row r="2569">
          <cell r="H2569" t="str">
            <v>1.3.2.05.02.03.001</v>
          </cell>
          <cell r="I2569" t="str">
            <v>Mesin Penghisap Debu/Vacuum Cleaner</v>
          </cell>
        </row>
        <row r="2570">
          <cell r="H2570" t="str">
            <v>1.3.2.05.02.03.002</v>
          </cell>
          <cell r="I2570" t="str">
            <v>Mesin Pel/Poles</v>
          </cell>
        </row>
        <row r="2571">
          <cell r="H2571" t="str">
            <v>1.3.2.05.02.03.003</v>
          </cell>
          <cell r="I2571" t="str">
            <v>Mesin Pemotong Rumput</v>
          </cell>
        </row>
        <row r="2572">
          <cell r="H2572" t="str">
            <v>1.3.2.05.02.03.004</v>
          </cell>
          <cell r="I2572" t="str">
            <v>Mesin Cuci</v>
          </cell>
        </row>
        <row r="2573">
          <cell r="H2573" t="str">
            <v>1.3.2.05.02.03.005</v>
          </cell>
          <cell r="I2573" t="str">
            <v>Air Cleaner</v>
          </cell>
        </row>
        <row r="2574">
          <cell r="H2574" t="str">
            <v>1.3.2.05.02.03.006</v>
          </cell>
          <cell r="I2574" t="str">
            <v>Alat Pembersih Salju</v>
          </cell>
        </row>
        <row r="2575">
          <cell r="H2575" t="str">
            <v>......</v>
          </cell>
        </row>
        <row r="2576">
          <cell r="H2576" t="str">
            <v>1.3.2.05.02.04.</v>
          </cell>
          <cell r="I2576" t="str">
            <v xml:space="preserve">ALAT PENDINGIN </v>
          </cell>
        </row>
        <row r="2577">
          <cell r="H2577" t="str">
            <v>1.3.2.05.02.04.001</v>
          </cell>
          <cell r="I2577" t="str">
            <v>Lemari Es</v>
          </cell>
        </row>
        <row r="2578">
          <cell r="H2578" t="str">
            <v>1.3.2.05.02.04.002</v>
          </cell>
          <cell r="I2578" t="str">
            <v>A.C. Sentral</v>
          </cell>
        </row>
        <row r="2579">
          <cell r="H2579" t="str">
            <v>1.3.2.05.02.04.003</v>
          </cell>
          <cell r="I2579" t="str">
            <v>A.C. Window</v>
          </cell>
        </row>
        <row r="2580">
          <cell r="H2580" t="str">
            <v>1.3.2.05.02.04.004</v>
          </cell>
          <cell r="I2580" t="str">
            <v>A.C. Split</v>
          </cell>
        </row>
        <row r="2581">
          <cell r="H2581" t="str">
            <v>1.3.2.05.02.04.005</v>
          </cell>
          <cell r="I2581" t="str">
            <v>Portable Air Conditioner (Alat Pendingin)</v>
          </cell>
        </row>
        <row r="2582">
          <cell r="H2582" t="str">
            <v>1.3.2.05.02.04.006</v>
          </cell>
          <cell r="I2582" t="str">
            <v>Kipas Angin</v>
          </cell>
        </row>
        <row r="2583">
          <cell r="H2583" t="str">
            <v>1.3.2.05.02.04.007</v>
          </cell>
          <cell r="I2583" t="str">
            <v>Exhause Fan</v>
          </cell>
        </row>
        <row r="2584">
          <cell r="H2584" t="str">
            <v>1.3.2.05.02.04.008</v>
          </cell>
          <cell r="I2584" t="str">
            <v>Cold Storage (Alat Pendingin)</v>
          </cell>
        </row>
        <row r="2585">
          <cell r="H2585" t="str">
            <v>1.3.2.05.02.04.009</v>
          </cell>
          <cell r="I2585" t="str">
            <v>Reach In Frezzer</v>
          </cell>
        </row>
        <row r="2586">
          <cell r="H2586" t="str">
            <v>1.3.2.05.02.04.010</v>
          </cell>
          <cell r="I2586" t="str">
            <v>Reach In Chiller</v>
          </cell>
        </row>
        <row r="2587">
          <cell r="H2587" t="str">
            <v>1.3.2.05.02.04.011</v>
          </cell>
          <cell r="I2587" t="str">
            <v>Up Right Chiller/Frezzer</v>
          </cell>
        </row>
        <row r="2588">
          <cell r="H2588" t="str">
            <v>1.3.2.05.02.04.012</v>
          </cell>
          <cell r="I2588" t="str">
            <v>Cold Room Frezzer</v>
          </cell>
        </row>
        <row r="2589">
          <cell r="H2589" t="str">
            <v>1.3.2.05.02.04.013</v>
          </cell>
          <cell r="I2589" t="str">
            <v>Air Curtain</v>
          </cell>
        </row>
        <row r="2590">
          <cell r="H2590" t="str">
            <v>1.3.2.05.02.04.014</v>
          </cell>
          <cell r="I2590" t="str">
            <v>Air Handling Unit</v>
          </cell>
        </row>
        <row r="2591">
          <cell r="H2591" t="str">
            <v>1.3.2.05.02.04.015</v>
          </cell>
          <cell r="I2591" t="str">
            <v>Refrigator</v>
          </cell>
        </row>
        <row r="2592">
          <cell r="H2592" t="str">
            <v>1.3.2.05.02.04.016</v>
          </cell>
          <cell r="I2592" t="str">
            <v>Cold Chain (Penyimpan Obat)</v>
          </cell>
        </row>
        <row r="2593">
          <cell r="H2593" t="str">
            <v>......</v>
          </cell>
        </row>
        <row r="2594">
          <cell r="H2594" t="str">
            <v>1.3.2.05.02.05.</v>
          </cell>
          <cell r="I2594" t="str">
            <v xml:space="preserve">ALAT DAPUR </v>
          </cell>
        </row>
        <row r="2595">
          <cell r="H2595" t="str">
            <v>1.3.2.05.02.05.001</v>
          </cell>
          <cell r="I2595" t="str">
            <v>Kompor Listrik (Alat Dapur)</v>
          </cell>
        </row>
        <row r="2596">
          <cell r="H2596" t="str">
            <v>1.3.2.05.02.05.002</v>
          </cell>
          <cell r="I2596" t="str">
            <v>Kompor Gas (Alat Dapur)</v>
          </cell>
        </row>
        <row r="2597">
          <cell r="H2597" t="str">
            <v>1.3.2.05.02.05.003</v>
          </cell>
          <cell r="I2597" t="str">
            <v>Kompor Minyak</v>
          </cell>
        </row>
        <row r="2598">
          <cell r="H2598" t="str">
            <v>1.3.2.05.02.05.004</v>
          </cell>
          <cell r="I2598" t="str">
            <v>Teko Listrik</v>
          </cell>
        </row>
        <row r="2599">
          <cell r="H2599" t="str">
            <v>1.3.2.05.02.05.005</v>
          </cell>
          <cell r="I2599" t="str">
            <v>Rice Cooker (Alat Dapur)</v>
          </cell>
        </row>
        <row r="2600">
          <cell r="H2600" t="str">
            <v>1.3.2.05.02.05.006</v>
          </cell>
          <cell r="I2600" t="str">
            <v>Oven Listrik</v>
          </cell>
        </row>
        <row r="2601">
          <cell r="H2601" t="str">
            <v>1.3.2.05.02.05.007</v>
          </cell>
          <cell r="I2601" t="str">
            <v>Rice Warmer</v>
          </cell>
        </row>
        <row r="2602">
          <cell r="H2602" t="str">
            <v>1.3.2.05.02.05.008</v>
          </cell>
          <cell r="I2602" t="str">
            <v>Kitchen Set</v>
          </cell>
        </row>
        <row r="2603">
          <cell r="H2603" t="str">
            <v>1.3.2.05.02.05.009</v>
          </cell>
          <cell r="I2603" t="str">
            <v>Tabung Gas</v>
          </cell>
        </row>
        <row r="2604">
          <cell r="H2604" t="str">
            <v>1.3.2.05.02.05.010</v>
          </cell>
          <cell r="I2604" t="str">
            <v>Mesin Giling Bumbu</v>
          </cell>
        </row>
        <row r="2605">
          <cell r="H2605" t="str">
            <v>1.3.2.05.02.05.011</v>
          </cell>
          <cell r="I2605" t="str">
            <v>Treng Air/Tandon Air</v>
          </cell>
        </row>
        <row r="2606">
          <cell r="H2606" t="str">
            <v>1.3.2.05.02.05.012</v>
          </cell>
          <cell r="I2606" t="str">
            <v>Mesin Parutan Kelapa</v>
          </cell>
        </row>
        <row r="2607">
          <cell r="H2607" t="str">
            <v>1.3.2.05.02.05.013</v>
          </cell>
          <cell r="I2607" t="str">
            <v>Kompor Kompresor</v>
          </cell>
        </row>
        <row r="2608">
          <cell r="H2608" t="str">
            <v>1.3.2.05.02.05.014</v>
          </cell>
          <cell r="I2608" t="str">
            <v>Alat Pemanggang Roti/Sate</v>
          </cell>
        </row>
        <row r="2609">
          <cell r="H2609" t="str">
            <v>1.3.2.05.02.05.015</v>
          </cell>
          <cell r="I2609" t="str">
            <v>Rak Piring Alumunium</v>
          </cell>
        </row>
        <row r="2610">
          <cell r="H2610" t="str">
            <v>1.3.2.05.02.05.016</v>
          </cell>
          <cell r="I2610" t="str">
            <v>Alat Penyimpan Beras</v>
          </cell>
        </row>
        <row r="2611">
          <cell r="H2611" t="str">
            <v>1.3.2.05.02.05.017</v>
          </cell>
          <cell r="I2611" t="str">
            <v>Panci</v>
          </cell>
        </row>
        <row r="2612">
          <cell r="H2612" t="str">
            <v>1.3.2.05.02.05.018</v>
          </cell>
          <cell r="I2612" t="str">
            <v>Blender</v>
          </cell>
        </row>
        <row r="2613">
          <cell r="H2613" t="str">
            <v>1.3.2.05.02.05.019</v>
          </cell>
          <cell r="I2613" t="str">
            <v>Mixer</v>
          </cell>
        </row>
        <row r="2614">
          <cell r="H2614" t="str">
            <v>1.3.2.05.02.05.020</v>
          </cell>
          <cell r="I2614" t="str">
            <v>Oven Gas</v>
          </cell>
        </row>
        <row r="2615">
          <cell r="H2615" t="str">
            <v>1.3.2.05.02.05.021</v>
          </cell>
          <cell r="I2615" t="str">
            <v>Presto Cooker</v>
          </cell>
        </row>
        <row r="2616">
          <cell r="H2616" t="str">
            <v>1.3.2.05.02.05.022</v>
          </cell>
          <cell r="I2616" t="str">
            <v>Wonder Pan</v>
          </cell>
        </row>
        <row r="2617">
          <cell r="H2617" t="str">
            <v>1.3.2.05.02.05.023</v>
          </cell>
          <cell r="I2617" t="str">
            <v>Mesin Giling Daging</v>
          </cell>
        </row>
        <row r="2618">
          <cell r="H2618" t="str">
            <v>1.3.2.05.02.05.024</v>
          </cell>
          <cell r="I2618" t="str">
            <v>Heating Set</v>
          </cell>
        </row>
        <row r="2619">
          <cell r="H2619" t="str">
            <v>1.3.2.05.02.05.025</v>
          </cell>
          <cell r="I2619" t="str">
            <v>Thermos Air</v>
          </cell>
        </row>
        <row r="2620">
          <cell r="H2620" t="str">
            <v>1.3.2.05.02.05.026</v>
          </cell>
          <cell r="I2620" t="str">
            <v>Mesin Air</v>
          </cell>
        </row>
        <row r="2621">
          <cell r="H2621" t="str">
            <v>1.3.2.05.02.05.027</v>
          </cell>
          <cell r="I2621" t="str">
            <v>Piring,Gelas,Sendok,Mangkok,dll</v>
          </cell>
        </row>
        <row r="2622">
          <cell r="H2622" t="str">
            <v>1.3.2.05.02.05.028</v>
          </cell>
          <cell r="I2622" t="str">
            <v>Regulator Gas</v>
          </cell>
        </row>
        <row r="2623">
          <cell r="H2623" t="str">
            <v>......</v>
          </cell>
        </row>
        <row r="2624">
          <cell r="H2624" t="str">
            <v>......</v>
          </cell>
        </row>
        <row r="2625">
          <cell r="H2625" t="str">
            <v>......</v>
          </cell>
        </row>
        <row r="2626">
          <cell r="H2626" t="str">
            <v>......</v>
          </cell>
        </row>
        <row r="2627">
          <cell r="H2627" t="str">
            <v>1.3.2.05.02.06.</v>
          </cell>
          <cell r="I2627" t="str">
            <v xml:space="preserve">ALAT RUMAH TANGGA LAINNYA (HOME USE) </v>
          </cell>
        </row>
        <row r="2628">
          <cell r="H2628" t="str">
            <v>1.3.2.05.02.06.001</v>
          </cell>
          <cell r="I2628" t="str">
            <v>Radio</v>
          </cell>
        </row>
        <row r="2629">
          <cell r="H2629" t="str">
            <v>1.3.2.05.02.06.002</v>
          </cell>
          <cell r="I2629" t="str">
            <v>Televisi</v>
          </cell>
        </row>
        <row r="2630">
          <cell r="H2630" t="str">
            <v>1.3.2.05.02.06.003</v>
          </cell>
          <cell r="I2630" t="str">
            <v>Video Cassette</v>
          </cell>
        </row>
        <row r="2631">
          <cell r="H2631" t="str">
            <v>1.3.2.05.02.06.004</v>
          </cell>
          <cell r="I2631" t="str">
            <v>Tape Recorder (Alat Rumah Tangga Lainnya ( Home Use )</v>
          </cell>
        </row>
        <row r="2632">
          <cell r="H2632" t="str">
            <v>1.3.2.05.02.06.005</v>
          </cell>
          <cell r="I2632" t="str">
            <v>Amplifier</v>
          </cell>
        </row>
        <row r="2633">
          <cell r="H2633" t="str">
            <v>1.3.2.05.02.06.006</v>
          </cell>
          <cell r="I2633" t="str">
            <v>Equalizer</v>
          </cell>
        </row>
        <row r="2634">
          <cell r="H2634" t="str">
            <v>1.3.2.05.02.06.007</v>
          </cell>
          <cell r="I2634" t="str">
            <v>Loudspeaker</v>
          </cell>
        </row>
        <row r="2635">
          <cell r="H2635" t="str">
            <v>1.3.2.05.02.06.008</v>
          </cell>
          <cell r="I2635" t="str">
            <v>Sound System</v>
          </cell>
        </row>
        <row r="2636">
          <cell r="H2636" t="str">
            <v>1.3.2.05.02.06.009</v>
          </cell>
          <cell r="I2636" t="str">
            <v>Compact Disc</v>
          </cell>
        </row>
        <row r="2637">
          <cell r="H2637" t="str">
            <v>1.3.2.05.02.06.010</v>
          </cell>
          <cell r="I2637" t="str">
            <v>Laser Disc</v>
          </cell>
        </row>
        <row r="2638">
          <cell r="H2638" t="str">
            <v>1.3.2.05.02.06.011</v>
          </cell>
          <cell r="I2638" t="str">
            <v>Karaoke</v>
          </cell>
        </row>
        <row r="2639">
          <cell r="H2639" t="str">
            <v>1.3.2.05.02.06.012</v>
          </cell>
          <cell r="I2639" t="str">
            <v>Wireless</v>
          </cell>
        </row>
        <row r="2640">
          <cell r="H2640" t="str">
            <v>1.3.2.05.02.06.013</v>
          </cell>
          <cell r="I2640" t="str">
            <v>Megaphone</v>
          </cell>
        </row>
        <row r="2641">
          <cell r="H2641" t="str">
            <v>1.3.2.05.02.06.014</v>
          </cell>
          <cell r="I2641" t="str">
            <v>Microphone</v>
          </cell>
        </row>
        <row r="2642">
          <cell r="H2642" t="str">
            <v>1.3.2.05.02.06.015</v>
          </cell>
          <cell r="I2642" t="str">
            <v>Microphone Floor Stand</v>
          </cell>
        </row>
        <row r="2643">
          <cell r="H2643" t="str">
            <v>1.3.2.05.02.06.016</v>
          </cell>
          <cell r="I2643" t="str">
            <v>Microphone Table Stand</v>
          </cell>
        </row>
        <row r="2644">
          <cell r="H2644" t="str">
            <v>1.3.2.05.02.06.017</v>
          </cell>
          <cell r="I2644" t="str">
            <v>Mic Conference</v>
          </cell>
        </row>
        <row r="2645">
          <cell r="H2645" t="str">
            <v>1.3.2.05.02.06.018</v>
          </cell>
          <cell r="I2645" t="str">
            <v>Unit Power Supply</v>
          </cell>
        </row>
        <row r="2646">
          <cell r="H2646" t="str">
            <v>1.3.2.05.02.06.019</v>
          </cell>
          <cell r="I2646" t="str">
            <v>Step Up/Down (Alat Rumah Tangga Lainnya ( Home Use )</v>
          </cell>
        </row>
        <row r="2647">
          <cell r="H2647" t="str">
            <v>1.3.2.05.02.06.020</v>
          </cell>
          <cell r="I2647" t="str">
            <v>Stabilisator</v>
          </cell>
        </row>
        <row r="2648">
          <cell r="H2648" t="str">
            <v>1.3.2.05.02.06.021</v>
          </cell>
          <cell r="I2648" t="str">
            <v>Camera Video</v>
          </cell>
        </row>
        <row r="2649">
          <cell r="H2649" t="str">
            <v>1.3.2.05.02.06.022</v>
          </cell>
          <cell r="I2649" t="str">
            <v>Camera film</v>
          </cell>
        </row>
        <row r="2650">
          <cell r="H2650" t="str">
            <v>1.3.2.05.02.06.023</v>
          </cell>
          <cell r="I2650" t="str">
            <v>Tustel</v>
          </cell>
        </row>
        <row r="2651">
          <cell r="H2651" t="str">
            <v>1.3.2.05.02.06.024</v>
          </cell>
          <cell r="I2651" t="str">
            <v>Mesin Jahit</v>
          </cell>
        </row>
        <row r="2652">
          <cell r="H2652" t="str">
            <v>1.3.2.05.02.06.025</v>
          </cell>
          <cell r="I2652" t="str">
            <v>Timbangan Orang</v>
          </cell>
        </row>
        <row r="2653">
          <cell r="H2653" t="str">
            <v>1.3.2.05.02.06.026</v>
          </cell>
          <cell r="I2653" t="str">
            <v>Timbangan Barang</v>
          </cell>
        </row>
        <row r="2654">
          <cell r="H2654" t="str">
            <v>1.3.2.05.02.06.027</v>
          </cell>
          <cell r="I2654" t="str">
            <v>Alat Hiasan</v>
          </cell>
        </row>
        <row r="2655">
          <cell r="H2655" t="str">
            <v>1.3.2.05.02.06.028</v>
          </cell>
          <cell r="I2655" t="str">
            <v>Lambang Garuda Pancasila</v>
          </cell>
        </row>
        <row r="2656">
          <cell r="H2656" t="str">
            <v>1.3.2.05.02.06.029</v>
          </cell>
          <cell r="I2656" t="str">
            <v>Gambar Presiden/Wakil Presiden</v>
          </cell>
        </row>
        <row r="2657">
          <cell r="H2657" t="str">
            <v>1.3.2.05.02.06.030</v>
          </cell>
          <cell r="I2657" t="str">
            <v>Lambang Korpri/Dharma Wanita</v>
          </cell>
        </row>
        <row r="2658">
          <cell r="H2658" t="str">
            <v>1.3.2.05.02.06.031</v>
          </cell>
          <cell r="I2658" t="str">
            <v>Aquarium (Alat Rumah Tangga Lainnya ( Home Use )</v>
          </cell>
        </row>
        <row r="2659">
          <cell r="H2659" t="str">
            <v>1.3.2.05.02.06.032</v>
          </cell>
          <cell r="I2659" t="str">
            <v>Tiang Bendera</v>
          </cell>
        </row>
        <row r="2660">
          <cell r="H2660" t="str">
            <v>1.3.2.05.02.06.033</v>
          </cell>
          <cell r="I2660" t="str">
            <v>Pataka</v>
          </cell>
        </row>
        <row r="2661">
          <cell r="H2661" t="str">
            <v>1.3.2.05.02.06.034</v>
          </cell>
          <cell r="I2661" t="str">
            <v>Seterika</v>
          </cell>
        </row>
        <row r="2662">
          <cell r="H2662" t="str">
            <v>1.3.2.05.02.06.035</v>
          </cell>
          <cell r="I2662" t="str">
            <v>Water Filter</v>
          </cell>
        </row>
        <row r="2663">
          <cell r="H2663" t="str">
            <v>1.3.2.05.02.06.036</v>
          </cell>
          <cell r="I2663" t="str">
            <v>Tangga Aluminium</v>
          </cell>
        </row>
        <row r="2664">
          <cell r="H2664" t="str">
            <v>1.3.2.05.02.06.037</v>
          </cell>
          <cell r="I2664" t="str">
            <v>Kaca Hias</v>
          </cell>
        </row>
        <row r="2665">
          <cell r="H2665" t="str">
            <v>1.3.2.05.02.06.038</v>
          </cell>
          <cell r="I2665" t="str">
            <v>Dispenser</v>
          </cell>
        </row>
        <row r="2666">
          <cell r="H2666" t="str">
            <v>1.3.2.05.02.06.039</v>
          </cell>
          <cell r="I2666" t="str">
            <v>Mimbar/Podium</v>
          </cell>
        </row>
        <row r="2667">
          <cell r="H2667" t="str">
            <v>1.3.2.05.02.06.040</v>
          </cell>
          <cell r="I2667" t="str">
            <v>Gucci</v>
          </cell>
        </row>
        <row r="2668">
          <cell r="H2668" t="str">
            <v>1.3.2.05.02.06.041</v>
          </cell>
          <cell r="I2668" t="str">
            <v>Tangga Hidrolik</v>
          </cell>
        </row>
        <row r="2669">
          <cell r="H2669" t="str">
            <v>1.3.2.05.02.06.042</v>
          </cell>
          <cell r="I2669" t="str">
            <v>Palu Sidang</v>
          </cell>
        </row>
        <row r="2670">
          <cell r="H2670" t="str">
            <v>1.3.2.05.02.06.043</v>
          </cell>
          <cell r="I2670" t="str">
            <v>Mesin Pengering Pakaian</v>
          </cell>
        </row>
        <row r="2671">
          <cell r="H2671" t="str">
            <v>1.3.2.05.02.06.044</v>
          </cell>
          <cell r="I2671" t="str">
            <v>Lambang Instansi</v>
          </cell>
        </row>
        <row r="2672">
          <cell r="H2672" t="str">
            <v>1.3.2.05.02.06.045</v>
          </cell>
          <cell r="I2672" t="str">
            <v>Lonceng/Genta</v>
          </cell>
        </row>
        <row r="2673">
          <cell r="H2673" t="str">
            <v>1.3.2.05.02.06.046</v>
          </cell>
          <cell r="I2673" t="str">
            <v>Mesin Pemotong Keramik</v>
          </cell>
        </row>
        <row r="2674">
          <cell r="H2674" t="str">
            <v>1.3.2.05.02.06.047</v>
          </cell>
          <cell r="I2674" t="str">
            <v>Coffee Maker</v>
          </cell>
        </row>
        <row r="2675">
          <cell r="H2675" t="str">
            <v>1.3.2.05.02.06.048</v>
          </cell>
          <cell r="I2675" t="str">
            <v>Handy Cam</v>
          </cell>
        </row>
        <row r="2676">
          <cell r="H2676" t="str">
            <v>1.3.2.05.02.06.049</v>
          </cell>
          <cell r="I2676" t="str">
            <v>Mesin Obras</v>
          </cell>
        </row>
        <row r="2677">
          <cell r="H2677" t="str">
            <v>1.3.2.05.02.06.050</v>
          </cell>
          <cell r="I2677" t="str">
            <v>Mesin Potong Kain</v>
          </cell>
        </row>
        <row r="2678">
          <cell r="H2678" t="str">
            <v>1.3.2.05.02.06.051</v>
          </cell>
          <cell r="I2678" t="str">
            <v>Mesin Pelubang Kancing</v>
          </cell>
        </row>
        <row r="2679">
          <cell r="H2679" t="str">
            <v>1.3.2.05.02.06.052</v>
          </cell>
          <cell r="I2679" t="str">
            <v>Meja Potong</v>
          </cell>
        </row>
        <row r="2680">
          <cell r="H2680" t="str">
            <v>1.3.2.05.02.06.053</v>
          </cell>
          <cell r="I2680" t="str">
            <v>Rader</v>
          </cell>
        </row>
        <row r="2681">
          <cell r="H2681" t="str">
            <v>1.3.2.05.02.06.054</v>
          </cell>
          <cell r="I2681" t="str">
            <v>Manequin (Boneka)</v>
          </cell>
        </row>
        <row r="2682">
          <cell r="H2682" t="str">
            <v>1.3.2.05.02.06.055</v>
          </cell>
          <cell r="I2682" t="str">
            <v>Mini Compo</v>
          </cell>
        </row>
        <row r="2683">
          <cell r="H2683" t="str">
            <v>1.3.2.05.02.06.056</v>
          </cell>
          <cell r="I2683" t="str">
            <v>Heater (Alat Rumah Tangga Lainnya ( Home Use )</v>
          </cell>
        </row>
        <row r="2684">
          <cell r="H2684" t="str">
            <v>1.3.2.05.02.06.057</v>
          </cell>
          <cell r="I2684" t="str">
            <v>Karpet</v>
          </cell>
        </row>
        <row r="2685">
          <cell r="H2685" t="str">
            <v>1.3.2.05.02.06.058</v>
          </cell>
          <cell r="I2685" t="str">
            <v>Vertikal Blind</v>
          </cell>
        </row>
        <row r="2686">
          <cell r="H2686" t="str">
            <v>1.3.2.05.02.06.059</v>
          </cell>
          <cell r="I2686" t="str">
            <v>Gordyin/Kray</v>
          </cell>
        </row>
        <row r="2687">
          <cell r="H2687" t="str">
            <v>1.3.2.05.02.06.060</v>
          </cell>
          <cell r="I2687" t="str">
            <v>Asbak Tinggi</v>
          </cell>
        </row>
        <row r="2688">
          <cell r="H2688" t="str">
            <v>1.3.2.05.02.06.061</v>
          </cell>
          <cell r="I2688" t="str">
            <v>Sun Screen</v>
          </cell>
        </row>
        <row r="2689">
          <cell r="H2689" t="str">
            <v>1.3.2.05.02.06.062</v>
          </cell>
          <cell r="I2689" t="str">
            <v>Alat Pemanas Ruangan</v>
          </cell>
        </row>
        <row r="2690">
          <cell r="H2690" t="str">
            <v>1.3.2.05.02.06.063</v>
          </cell>
          <cell r="I2690" t="str">
            <v>Lemari Plastik</v>
          </cell>
        </row>
        <row r="2691">
          <cell r="H2691" t="str">
            <v>1.3.2.05.02.06.064</v>
          </cell>
          <cell r="I2691" t="str">
            <v>Mesin Pengering Tangan</v>
          </cell>
        </row>
        <row r="2692">
          <cell r="H2692" t="str">
            <v>1.3.2.05.02.06.065</v>
          </cell>
          <cell r="I2692" t="str">
            <v>Panggung</v>
          </cell>
        </row>
        <row r="2693">
          <cell r="H2693" t="str">
            <v>1.3.2.05.02.06.066</v>
          </cell>
          <cell r="I2693" t="str">
            <v>Mesin Pedding</v>
          </cell>
        </row>
        <row r="2694">
          <cell r="H2694" t="str">
            <v>1.3.2.05.02.06.067</v>
          </cell>
          <cell r="I2694" t="str">
            <v>DVD Player</v>
          </cell>
        </row>
        <row r="2695">
          <cell r="H2695" t="str">
            <v>1.3.2.05.02.06.068</v>
          </cell>
          <cell r="I2695" t="str">
            <v>Tangga</v>
          </cell>
        </row>
        <row r="2696">
          <cell r="H2696" t="str">
            <v>1.3.2.05.02.06.069</v>
          </cell>
          <cell r="I2696" t="str">
            <v>Lampu</v>
          </cell>
        </row>
        <row r="2697">
          <cell r="H2697" t="str">
            <v>1.3.2.05.02.06.070</v>
          </cell>
          <cell r="I2697" t="str">
            <v>Jemuran</v>
          </cell>
        </row>
        <row r="2698">
          <cell r="H2698" t="str">
            <v>1.3.2.05.02.06.071</v>
          </cell>
          <cell r="I2698" t="str">
            <v>Patung Peraga Pakaian</v>
          </cell>
        </row>
        <row r="2699">
          <cell r="H2699" t="str">
            <v>1.3.2.05.02.06.072</v>
          </cell>
          <cell r="I2699" t="str">
            <v>Gendola</v>
          </cell>
        </row>
        <row r="2700">
          <cell r="H2700" t="str">
            <v>1.3.2.05.02.06.073</v>
          </cell>
          <cell r="I2700" t="str">
            <v>Alat Pangkas Rambut Listrik</v>
          </cell>
        </row>
        <row r="2701">
          <cell r="H2701" t="str">
            <v>1.3.2.05.02.06.074</v>
          </cell>
          <cell r="I2701" t="str">
            <v>Bracket Standing Peralatan</v>
          </cell>
        </row>
        <row r="2702">
          <cell r="H2702" t="str">
            <v>1.3.2.05.02.06.075</v>
          </cell>
          <cell r="I2702" t="str">
            <v>Tangki Air</v>
          </cell>
        </row>
        <row r="2703">
          <cell r="H2703" t="str">
            <v>1.3.2.05.02.06.076</v>
          </cell>
          <cell r="I2703" t="str">
            <v>Home Theater</v>
          </cell>
        </row>
        <row r="2704">
          <cell r="H2704" t="str">
            <v>1.3.2.05.02.06.077</v>
          </cell>
          <cell r="I2704" t="str">
            <v>Gorden</v>
          </cell>
        </row>
        <row r="2705">
          <cell r="H2705" t="str">
            <v>1.3.2.05.02.06.078</v>
          </cell>
          <cell r="I2705" t="str">
            <v>Sajadah</v>
          </cell>
        </row>
        <row r="2706">
          <cell r="H2706" t="str">
            <v>1.3.2.05.02.06.079</v>
          </cell>
          <cell r="I2706" t="str">
            <v>Sajadah imam</v>
          </cell>
        </row>
        <row r="2707">
          <cell r="H2707" t="str">
            <v>1.3.2.05.02.06.080</v>
          </cell>
          <cell r="I2707" t="str">
            <v>stabilizer / UPS</v>
          </cell>
        </row>
        <row r="2708">
          <cell r="H2708" t="str">
            <v>1.3.2.05.02.06.081</v>
          </cell>
          <cell r="I2708" t="str">
            <v>Patok Tanah</v>
          </cell>
        </row>
        <row r="2709">
          <cell r="H2709" t="str">
            <v>1.3.2.05.02.06.082</v>
          </cell>
          <cell r="I2709" t="str">
            <v>Bendera</v>
          </cell>
        </row>
        <row r="2710">
          <cell r="H2710" t="str">
            <v>1.3.2.05.02.06.083</v>
          </cell>
          <cell r="I2710" t="str">
            <v>Tedmon</v>
          </cell>
        </row>
        <row r="2711">
          <cell r="H2711" t="str">
            <v>1.3.2.05.02.06.084</v>
          </cell>
          <cell r="I2711" t="str">
            <v>Selimut</v>
          </cell>
        </row>
        <row r="2712">
          <cell r="H2712" t="str">
            <v>1.3.2.05.02.06.085</v>
          </cell>
          <cell r="I2712" t="str">
            <v>Alas Meja</v>
          </cell>
        </row>
        <row r="2713">
          <cell r="H2713" t="str">
            <v>1.3.2.05.02.06.086</v>
          </cell>
          <cell r="I2713" t="str">
            <v>Ambal</v>
          </cell>
        </row>
        <row r="2714">
          <cell r="H2714" t="str">
            <v>1.3.2.05.02.06.087</v>
          </cell>
          <cell r="I2714" t="str">
            <v>Kembang / Bunga</v>
          </cell>
        </row>
        <row r="2715">
          <cell r="H2715" t="str">
            <v>1.3.2.05.02.06.088</v>
          </cell>
          <cell r="I2715" t="str">
            <v>Bingkai / Frame</v>
          </cell>
        </row>
        <row r="2716">
          <cell r="H2716" t="str">
            <v>1.3.2.05.02.06.089</v>
          </cell>
          <cell r="I2716" t="str">
            <v>Dinner Set</v>
          </cell>
        </row>
        <row r="2717">
          <cell r="H2717" t="str">
            <v>1.3.2.05.02.06.090</v>
          </cell>
          <cell r="I2717" t="str">
            <v>Parabola</v>
          </cell>
        </row>
        <row r="2718">
          <cell r="H2718" t="str">
            <v>1.3.2.05.02.06.091</v>
          </cell>
          <cell r="I2718" t="str">
            <v>Keset Kaki</v>
          </cell>
        </row>
        <row r="2719">
          <cell r="H2719" t="str">
            <v>1.3.2.05.02.06.092</v>
          </cell>
          <cell r="I2719" t="str">
            <v>Kitchen Set</v>
          </cell>
        </row>
        <row r="2720">
          <cell r="H2720" t="str">
            <v>1.3.2.05.02.06.093</v>
          </cell>
          <cell r="I2720" t="str">
            <v>Kolam Portable</v>
          </cell>
        </row>
        <row r="2721">
          <cell r="H2721" t="str">
            <v>1.3.2.05.02.06.094</v>
          </cell>
          <cell r="I2721" t="str">
            <v>Bantal / Guling</v>
          </cell>
        </row>
        <row r="2722">
          <cell r="H2722" t="str">
            <v>1.3.2.05.02.06.095</v>
          </cell>
          <cell r="I2722" t="str">
            <v>Kursi Pijat</v>
          </cell>
        </row>
        <row r="2723">
          <cell r="H2723" t="str">
            <v>1.3.2.05.02.06.096</v>
          </cell>
          <cell r="I2723" t="str">
            <v>Lampu Hias</v>
          </cell>
        </row>
        <row r="2724">
          <cell r="H2724" t="str">
            <v>1.3.2.05.02.06.097</v>
          </cell>
          <cell r="I2724" t="str">
            <v>Penjernih Udara</v>
          </cell>
        </row>
        <row r="2725">
          <cell r="H2725" t="str">
            <v>1.3.2.05.02.06.098</v>
          </cell>
          <cell r="I2725" t="str">
            <v>Rampel Meja</v>
          </cell>
        </row>
        <row r="2726">
          <cell r="H2726" t="str">
            <v>1.3.2.05.02.06.099</v>
          </cell>
          <cell r="I2726" t="str">
            <v>Sarung Kursi</v>
          </cell>
        </row>
        <row r="2727">
          <cell r="H2727" t="str">
            <v>1.3.2.05.02.06.100</v>
          </cell>
          <cell r="I2727" t="str">
            <v>Bad Cover</v>
          </cell>
        </row>
        <row r="2728">
          <cell r="H2728" t="str">
            <v>1.3.2.05.02.06.101</v>
          </cell>
          <cell r="I2728" t="str">
            <v>Tempat Sampah</v>
          </cell>
        </row>
        <row r="2729">
          <cell r="H2729" t="str">
            <v>1.3.2.05.02.06.102</v>
          </cell>
          <cell r="I2729" t="str">
            <v>Terpal</v>
          </cell>
        </row>
        <row r="2730">
          <cell r="H2730" t="str">
            <v>1.3.2.05.02.06.103</v>
          </cell>
          <cell r="I2730" t="str">
            <v>Toples</v>
          </cell>
        </row>
        <row r="2731">
          <cell r="H2731" t="str">
            <v>1.3.2.05.02.06.104</v>
          </cell>
          <cell r="I2731" t="str">
            <v>Nampan Makan</v>
          </cell>
        </row>
        <row r="2732">
          <cell r="H2732" t="str">
            <v>1.3.2.05.02.06.105</v>
          </cell>
          <cell r="I2732" t="str">
            <v>Cover Mobil</v>
          </cell>
        </row>
        <row r="2733">
          <cell r="H2733" t="str">
            <v>1.3.2.05.02.06.106</v>
          </cell>
          <cell r="I2733" t="str">
            <v>Panstop</v>
          </cell>
        </row>
        <row r="2734">
          <cell r="H2734" t="str">
            <v>1.3.2.05.02.06.107</v>
          </cell>
          <cell r="I2734" t="str">
            <v>Meterean</v>
          </cell>
        </row>
        <row r="2735">
          <cell r="H2735" t="str">
            <v>1.3.2.05.02.06.108</v>
          </cell>
          <cell r="I2735" t="str">
            <v>Karpet merah</v>
          </cell>
        </row>
        <row r="2736">
          <cell r="H2736" t="str">
            <v>1.3.2.05.02.06.109</v>
          </cell>
          <cell r="I2736" t="str">
            <v>Lukisan</v>
          </cell>
        </row>
        <row r="2737">
          <cell r="H2737" t="str">
            <v>1.3.2.05.02.06.110</v>
          </cell>
          <cell r="I2737" t="str">
            <v>Tangga Fiberglass</v>
          </cell>
        </row>
        <row r="2738">
          <cell r="H2738" t="str">
            <v>1.3.2.05.02.06.111</v>
          </cell>
          <cell r="I2738" t="str">
            <v xml:space="preserve">Tangga Multipurpose Aluminium </v>
          </cell>
        </row>
        <row r="2739">
          <cell r="H2739" t="str">
            <v>1.3.2.05.02.06.112</v>
          </cell>
          <cell r="I2739" t="str">
            <v>Keranda Jenazah</v>
          </cell>
        </row>
        <row r="2740">
          <cell r="H2740" t="str">
            <v>1.3.2.05.02.06.113</v>
          </cell>
          <cell r="I2740" t="str">
            <v>Rak TV</v>
          </cell>
        </row>
        <row r="2741">
          <cell r="H2741" t="str">
            <v>1.3.2.05.02.06.114</v>
          </cell>
          <cell r="I2741" t="str">
            <v>Tirai Pembatas</v>
          </cell>
        </row>
        <row r="2742">
          <cell r="H2742" t="str">
            <v>1.3.2.05.02.06.115</v>
          </cell>
          <cell r="I2742" t="str">
            <v>Gawangan</v>
          </cell>
        </row>
        <row r="2743">
          <cell r="H2743" t="str">
            <v>1.3.2.05.02.06.116</v>
          </cell>
          <cell r="I2743" t="str">
            <v>Kabel Listrik</v>
          </cell>
        </row>
        <row r="2744">
          <cell r="H2744" t="str">
            <v>1.3.2.05.02.06.117</v>
          </cell>
          <cell r="I2744" t="str">
            <v>Kunci Scuun</v>
          </cell>
        </row>
        <row r="2745">
          <cell r="H2745" t="str">
            <v>1.3.2.05.02.06.118</v>
          </cell>
          <cell r="I2745" t="str">
            <v>Kasebo</v>
          </cell>
        </row>
        <row r="2746">
          <cell r="H2746" t="str">
            <v>1.3.2.05.02.06.119</v>
          </cell>
          <cell r="I2746" t="str">
            <v>Kanopi</v>
          </cell>
        </row>
        <row r="2747">
          <cell r="H2747" t="str">
            <v>1.3.2.05.02.06.120</v>
          </cell>
          <cell r="I2747" t="str">
            <v>Menara Air</v>
          </cell>
        </row>
        <row r="2748">
          <cell r="H2748" t="str">
            <v>1.3.2.05.02.06.121</v>
          </cell>
          <cell r="I2748" t="str">
            <v>Jemuran Kasur</v>
          </cell>
        </row>
        <row r="2749">
          <cell r="H2749" t="str">
            <v>1.3.2.05.02.06.122</v>
          </cell>
          <cell r="I2749" t="str">
            <v>High Filling Cabinet Swing Panel</v>
          </cell>
        </row>
        <row r="2750">
          <cell r="H2750" t="str">
            <v>1.3.2.05.02.06.123</v>
          </cell>
          <cell r="I2750" t="str">
            <v>High Filling Cabinet Swing Glass</v>
          </cell>
        </row>
        <row r="2751">
          <cell r="H2751" t="str">
            <v>1.3.2.05.02.06.124</v>
          </cell>
          <cell r="I2751" t="str">
            <v>Air Purifier</v>
          </cell>
        </row>
        <row r="2752">
          <cell r="H2752" t="str">
            <v>1.3.2.05.02.06.125</v>
          </cell>
          <cell r="I2752" t="str">
            <v>Bed Cover Single bed</v>
          </cell>
        </row>
        <row r="2753">
          <cell r="H2753" t="str">
            <v>1.3.2.05.02.06.126</v>
          </cell>
          <cell r="I2753" t="str">
            <v>Billboard Running Text</v>
          </cell>
        </row>
        <row r="2754">
          <cell r="H2754" t="str">
            <v>1.3.2.05.02.06.127</v>
          </cell>
          <cell r="I2754" t="str">
            <v>Lampu Insect Killer</v>
          </cell>
        </row>
        <row r="2755">
          <cell r="H2755" t="str">
            <v>1.3.2.05.02.06.128</v>
          </cell>
          <cell r="I2755" t="str">
            <v>Hardcase Mixer</v>
          </cell>
        </row>
        <row r="2756">
          <cell r="H2756" t="str">
            <v>1.3.2.05.02.06.129</v>
          </cell>
          <cell r="I2756" t="str">
            <v>Hardcase Kabel</v>
          </cell>
        </row>
        <row r="2757">
          <cell r="H2757" t="str">
            <v>1.3.2.05.02.06.130</v>
          </cell>
          <cell r="I2757" t="str">
            <v>Ceiling Speaker</v>
          </cell>
        </row>
        <row r="2758">
          <cell r="H2758" t="str">
            <v>1.3.2.05.02.06.131</v>
          </cell>
          <cell r="I2758" t="str">
            <v>Column Speaker</v>
          </cell>
        </row>
        <row r="2759">
          <cell r="H2759" t="str">
            <v>......</v>
          </cell>
        </row>
        <row r="2760">
          <cell r="H2760" t="str">
            <v>......</v>
          </cell>
        </row>
        <row r="2761">
          <cell r="H2761" t="str">
            <v>......</v>
          </cell>
        </row>
        <row r="2762">
          <cell r="H2762" t="str">
            <v>1.3.2.05.02.07.</v>
          </cell>
          <cell r="I2762" t="str">
            <v>ALAT PEMADAM KEBAKARAN</v>
          </cell>
        </row>
        <row r="2763">
          <cell r="H2763" t="str">
            <v>1.3.2.05.02.07.001</v>
          </cell>
          <cell r="I2763" t="str">
            <v>Alat Pemadam/Portable</v>
          </cell>
        </row>
        <row r="2764">
          <cell r="H2764" t="str">
            <v>1.3.2.05.02.07.002</v>
          </cell>
          <cell r="I2764" t="str">
            <v>Pompa Kebakaran/Portable</v>
          </cell>
        </row>
        <row r="2765">
          <cell r="H2765" t="str">
            <v>1.3.2.05.02.07.003</v>
          </cell>
          <cell r="I2765" t="str">
            <v>Generator Busa</v>
          </cell>
        </row>
        <row r="2766">
          <cell r="H2766" t="str">
            <v>1.3.2.05.02.07.004</v>
          </cell>
          <cell r="I2766" t="str">
            <v>Detektor Kebakaran</v>
          </cell>
        </row>
        <row r="2767">
          <cell r="H2767" t="str">
            <v>1.3.2.05.02.07.005</v>
          </cell>
          <cell r="I2767" t="str">
            <v xml:space="preserve">Alat Spinker </v>
          </cell>
        </row>
        <row r="2768">
          <cell r="H2768" t="str">
            <v>1.3.2.05.02.07.006</v>
          </cell>
          <cell r="I2768" t="str">
            <v>Panel Pengontrol Kebakaran</v>
          </cell>
        </row>
        <row r="2769">
          <cell r="H2769" t="str">
            <v>1.3.2.05.02.07.007</v>
          </cell>
          <cell r="I2769" t="str">
            <v>Tombol Kebakaran/Alarm</v>
          </cell>
        </row>
        <row r="2770">
          <cell r="H2770" t="str">
            <v>1.3.2.05.02.07.008</v>
          </cell>
          <cell r="I2770" t="str">
            <v>Hidran Kebakaran</v>
          </cell>
        </row>
        <row r="2771">
          <cell r="H2771" t="str">
            <v>1.3.2.05.02.07.009</v>
          </cell>
          <cell r="I2771" t="str">
            <v>Pipa Pemancar Kebakaran</v>
          </cell>
        </row>
        <row r="2772">
          <cell r="H2772" t="str">
            <v>1.3.2.05.02.07.010</v>
          </cell>
          <cell r="I2772" t="str">
            <v>Pakaian Panas/Lengkap</v>
          </cell>
        </row>
        <row r="2773">
          <cell r="H2773" t="str">
            <v>1.3.2.05.02.07.011</v>
          </cell>
          <cell r="I2773" t="str">
            <v>Topeng (masker) Oxigen</v>
          </cell>
        </row>
        <row r="2774">
          <cell r="H2774" t="str">
            <v>1.3.2.05.02.07.012</v>
          </cell>
          <cell r="I2774" t="str">
            <v>Topeng (masker) Gas</v>
          </cell>
        </row>
        <row r="2775">
          <cell r="H2775" t="str">
            <v>1.3.2.05.02.07.013</v>
          </cell>
          <cell r="I2775" t="str">
            <v>Alat Pelencur Kebakaran</v>
          </cell>
        </row>
        <row r="2776">
          <cell r="H2776" t="str">
            <v>1.3.2.05.02.07.014</v>
          </cell>
          <cell r="I2776" t="str">
            <v>Lemari Slang</v>
          </cell>
        </row>
        <row r="2777">
          <cell r="H2777" t="str">
            <v>1.3.2.05.02.07.015</v>
          </cell>
          <cell r="I2777" t="str">
            <v>Lonceng Kebakaran</v>
          </cell>
        </row>
        <row r="2778">
          <cell r="H2778" t="str">
            <v>1.3.2.05.02.07.016</v>
          </cell>
          <cell r="I2778" t="str">
            <v>Alat Pembantu Kebakaran</v>
          </cell>
        </row>
        <row r="2779">
          <cell r="H2779" t="str">
            <v>1.3.2.05.02.07.017</v>
          </cell>
          <cell r="I2779" t="str">
            <v>Helm Pemadam Kebakaran</v>
          </cell>
        </row>
        <row r="2780">
          <cell r="H2780" t="str">
            <v>1.3.2.05.02.07.018</v>
          </cell>
          <cell r="I2780" t="str">
            <v>Racun Api</v>
          </cell>
        </row>
        <row r="2781">
          <cell r="H2781" t="str">
            <v>1.3.2.05.02.07.019</v>
          </cell>
          <cell r="I2781" t="str">
            <v>Hose Firebreek</v>
          </cell>
        </row>
        <row r="2782">
          <cell r="H2782" t="str">
            <v>1.3.2.05.02.07.020</v>
          </cell>
          <cell r="I2782" t="str">
            <v>Nozzle</v>
          </cell>
        </row>
        <row r="2783">
          <cell r="H2783" t="str">
            <v>1.3.2.05.02.07.021</v>
          </cell>
          <cell r="I2783" t="str">
            <v>Pump Fire</v>
          </cell>
        </row>
        <row r="2784">
          <cell r="H2784" t="str">
            <v>1.3.2.05.02.07.022</v>
          </cell>
          <cell r="I2784" t="str">
            <v>Selang Krim</v>
          </cell>
        </row>
        <row r="2785">
          <cell r="H2785" t="str">
            <v>1.3.2.05.02.07.023</v>
          </cell>
          <cell r="I2785" t="str">
            <v>Y Connector</v>
          </cell>
        </row>
        <row r="2786">
          <cell r="H2786" t="str">
            <v>1.3.2.05.02.07.024</v>
          </cell>
          <cell r="I2786" t="str">
            <v>Coupling/ Storz (Penyambung)</v>
          </cell>
        </row>
        <row r="2787">
          <cell r="H2787" t="str">
            <v>......</v>
          </cell>
        </row>
        <row r="2788">
          <cell r="H2788" t="str">
            <v>......</v>
          </cell>
        </row>
        <row r="2789">
          <cell r="H2789" t="str">
            <v>1.3.2.05.03..</v>
          </cell>
          <cell r="I2789" t="str">
            <v>MEJA DAN KURSI KERJA/RAPAT PEJABAT</v>
          </cell>
        </row>
        <row r="2790">
          <cell r="H2790" t="str">
            <v>1.3.2.05.03.01.</v>
          </cell>
          <cell r="I2790" t="str">
            <v>MEJA KERJA PEJABAT</v>
          </cell>
        </row>
        <row r="2791">
          <cell r="H2791" t="str">
            <v>1.3.2.05.03.01.001</v>
          </cell>
          <cell r="I2791" t="str">
            <v>Meja Kerja Menteri/Gubernur/Bupati/Walikota</v>
          </cell>
        </row>
        <row r="2792">
          <cell r="H2792" t="str">
            <v>1.3.2.05.03.01.002</v>
          </cell>
          <cell r="I2792" t="str">
            <v>Meja Kerja Pejabat Eselon I/Wakil Gubernur/Wakil Bupati/Wakil Walikota</v>
          </cell>
        </row>
        <row r="2793">
          <cell r="H2793" t="str">
            <v>1.3.2.05.03.01.003</v>
          </cell>
          <cell r="I2793" t="str">
            <v>Meja Kerja Ketua/Wakil Ketua DPRD</v>
          </cell>
        </row>
        <row r="2794">
          <cell r="H2794" t="str">
            <v>1.3.2.05.03.01.004</v>
          </cell>
          <cell r="I2794" t="str">
            <v>Meja Kerja Pejabat Eselon II</v>
          </cell>
        </row>
        <row r="2795">
          <cell r="H2795" t="str">
            <v>1.3.2.05.03.01.005</v>
          </cell>
          <cell r="I2795" t="str">
            <v>Meja Kerja Pejabat Eselon III</v>
          </cell>
        </row>
        <row r="2796">
          <cell r="H2796" t="str">
            <v>1.3.2.05.03.01.006</v>
          </cell>
          <cell r="I2796" t="str">
            <v>Meja Kerja Pejabat Eselon IV</v>
          </cell>
        </row>
        <row r="2797">
          <cell r="H2797" t="str">
            <v>1.3.2.05.03.01.007</v>
          </cell>
          <cell r="I2797" t="str">
            <v>Meja Kerja Pejabat Eselon V</v>
          </cell>
        </row>
        <row r="2798">
          <cell r="H2798" t="str">
            <v>1.3.2.05.03.01.008</v>
          </cell>
          <cell r="I2798" t="str">
            <v>Meja Kerja Pegawai Non Struktural</v>
          </cell>
        </row>
        <row r="2799">
          <cell r="H2799" t="str">
            <v>......</v>
          </cell>
        </row>
        <row r="2800">
          <cell r="H2800" t="str">
            <v>1.3.2.05.03.02.</v>
          </cell>
          <cell r="I2800" t="str">
            <v>MEJA RAPAT PEJABAT</v>
          </cell>
        </row>
        <row r="2801">
          <cell r="H2801" t="str">
            <v>1.3.2.05.03.02.001</v>
          </cell>
          <cell r="I2801" t="str">
            <v>Meja Rapat Menteri/Gubernur/Bupati/Walikota</v>
          </cell>
        </row>
        <row r="2802">
          <cell r="H2802" t="str">
            <v>1.3.2.05.03.02.002</v>
          </cell>
          <cell r="I2802" t="str">
            <v>Meja Rapat Pejabat Eselon I/Wakil Gubernur/Wakil Bupati/Wakil Walikota</v>
          </cell>
        </row>
        <row r="2803">
          <cell r="H2803" t="str">
            <v>1.3.2.05.03.02.003</v>
          </cell>
          <cell r="I2803" t="str">
            <v>Meja Rapat Ketua/Wakil Ketua DPRD</v>
          </cell>
        </row>
        <row r="2804">
          <cell r="H2804" t="str">
            <v>1.3.2.05.03.02.004</v>
          </cell>
          <cell r="I2804" t="str">
            <v>Meja Rapat Pejabat Eselon II</v>
          </cell>
        </row>
        <row r="2805">
          <cell r="H2805" t="str">
            <v>1.3.2.05.03.02.005</v>
          </cell>
          <cell r="I2805" t="str">
            <v>Meja Rapat Pejabat Eselon III</v>
          </cell>
        </row>
        <row r="2806">
          <cell r="H2806" t="str">
            <v>1.3.2.05.03.02.006</v>
          </cell>
          <cell r="I2806" t="str">
            <v>Meja Tamu Ruangan Tunggu Menteri/Gubernur/Bupati/Walikota</v>
          </cell>
        </row>
        <row r="2807">
          <cell r="H2807" t="str">
            <v>1.3.2.05.03.02.007</v>
          </cell>
          <cell r="I2807" t="str">
            <v>Meja Tamu Ruangan Tunggu Pejabat Eselon I/Wakil Gubernur/Wakil Bupati/Wakil Walikota</v>
          </cell>
        </row>
        <row r="2808">
          <cell r="H2808" t="str">
            <v>1.3.2.05.03.02.008</v>
          </cell>
          <cell r="I2808" t="str">
            <v>Meja Tamu Ruangan Tunggu Ketua/Wakil Ketua DPRD</v>
          </cell>
        </row>
        <row r="2809">
          <cell r="H2809" t="str">
            <v>1.3.2.05.03.02.009</v>
          </cell>
          <cell r="I2809" t="str">
            <v>Meja Tamu Ruangan Tunggu Pejabat Eselon II</v>
          </cell>
        </row>
        <row r="2810">
          <cell r="H2810" t="str">
            <v>1.3.2.05.03.02.010</v>
          </cell>
          <cell r="I2810" t="str">
            <v>Meja Tamu Ruangan Tunggu Pejabat Eselon III</v>
          </cell>
        </row>
        <row r="2811">
          <cell r="H2811" t="str">
            <v>1.3.2.05.03.02.011</v>
          </cell>
          <cell r="I2811" t="str">
            <v>Meja Tamu Biasa</v>
          </cell>
        </row>
        <row r="2812">
          <cell r="H2812" t="str">
            <v>1.3.2.05.03.02.012</v>
          </cell>
          <cell r="I2812" t="str">
            <v>Meja Maket/Peta</v>
          </cell>
        </row>
        <row r="2813">
          <cell r="H2813" t="str">
            <v>1.3.2.05.03.02.013</v>
          </cell>
          <cell r="I2813" t="str">
            <v>Meja Operator</v>
          </cell>
        </row>
        <row r="2814">
          <cell r="H2814" t="str">
            <v>......</v>
          </cell>
        </row>
        <row r="2815">
          <cell r="H2815" t="str">
            <v>1.3.2.05.03.03.</v>
          </cell>
          <cell r="I2815" t="str">
            <v>KURSI KERJA PEJABAT</v>
          </cell>
        </row>
        <row r="2816">
          <cell r="H2816" t="str">
            <v>1.3.2.05.03.03.001</v>
          </cell>
          <cell r="I2816" t="str">
            <v>Kursi Kerja Menteri/Gubernur/Bupati/Walikota</v>
          </cell>
        </row>
        <row r="2817">
          <cell r="H2817" t="str">
            <v>1.3.2.05.03.03.002</v>
          </cell>
          <cell r="I2817" t="str">
            <v>Kursi Kerja Pejabat Eselon I/Wakil Gubernur/Wakil Bupati/Wakil Walikota</v>
          </cell>
        </row>
        <row r="2818">
          <cell r="H2818" t="str">
            <v>1.3.2.05.03.03.003</v>
          </cell>
          <cell r="I2818" t="str">
            <v>Kursi Kerja Ketua/Wakil Ketua DPRD</v>
          </cell>
        </row>
        <row r="2819">
          <cell r="H2819" t="str">
            <v>1.3.2.05.03.03.004</v>
          </cell>
          <cell r="I2819" t="str">
            <v>Kursi Kerja Pejabat Eselon II</v>
          </cell>
        </row>
        <row r="2820">
          <cell r="H2820" t="str">
            <v>1.3.2.05.03.03.005</v>
          </cell>
          <cell r="I2820" t="str">
            <v>Kursi Kerja Pejabat Eselon III</v>
          </cell>
        </row>
        <row r="2821">
          <cell r="H2821" t="str">
            <v>1.3.2.05.03.03.006</v>
          </cell>
          <cell r="I2821" t="str">
            <v>Kursi Kerja Pejabat Eselon IV</v>
          </cell>
        </row>
        <row r="2822">
          <cell r="H2822" t="str">
            <v>1.3.2.05.03.03.007</v>
          </cell>
          <cell r="I2822" t="str">
            <v>Kursi Kerja Pejabat Eselon V</v>
          </cell>
        </row>
        <row r="2823">
          <cell r="H2823" t="str">
            <v>1.3.2.05.03.03.008</v>
          </cell>
          <cell r="I2823" t="str">
            <v>Kursi Kerja Pegawai Non Struktural</v>
          </cell>
        </row>
        <row r="2824">
          <cell r="H2824" t="str">
            <v>......</v>
          </cell>
        </row>
        <row r="2825">
          <cell r="H2825" t="str">
            <v>1.3.2.05.03.04.</v>
          </cell>
          <cell r="I2825" t="str">
            <v>KURSI RAPAT PEJABAT</v>
          </cell>
        </row>
        <row r="2826">
          <cell r="H2826" t="str">
            <v>1.3.2.05.03.04.001</v>
          </cell>
          <cell r="I2826" t="str">
            <v>Kursi Rapat Menteri/Gubernur/Bupati/Walikota</v>
          </cell>
        </row>
        <row r="2827">
          <cell r="H2827" t="str">
            <v>1.3.2.05.03.04.002</v>
          </cell>
          <cell r="I2827" t="str">
            <v>Kursi Rapat Ruangan Rapat Pejabat Eselon I/Wakil Gubernur/Wakil Bupati/Wakil Walikota</v>
          </cell>
        </row>
        <row r="2828">
          <cell r="H2828" t="str">
            <v>1.3.2.05.03.04.003</v>
          </cell>
          <cell r="I2828" t="str">
            <v>Kursi Rapat Ruangan Rapat Ketua/Wakil Ketua DPRD</v>
          </cell>
        </row>
        <row r="2829">
          <cell r="H2829" t="str">
            <v>1.3.2.05.03.04.004</v>
          </cell>
          <cell r="I2829" t="str">
            <v>Kursi Rapat Ruangan Rapat Pejabat Eselon II</v>
          </cell>
        </row>
        <row r="2830">
          <cell r="H2830" t="str">
            <v>1.3.2.05.03.04.005</v>
          </cell>
          <cell r="I2830" t="str">
            <v>Kursi Rapat Ruangan Rapat Pejabat Eselon III</v>
          </cell>
        </row>
        <row r="2831">
          <cell r="H2831" t="str">
            <v>1.3.2.05.03.04.006</v>
          </cell>
          <cell r="I2831" t="str">
            <v>Kursi Rapat Ruangan Data</v>
          </cell>
        </row>
        <row r="2832">
          <cell r="H2832" t="str">
            <v>1.3.2.05.03.04.007</v>
          </cell>
          <cell r="I2832" t="str">
            <v>Kursi Rapat Ruangan Rapat Staf</v>
          </cell>
        </row>
        <row r="2833">
          <cell r="H2833" t="str">
            <v>......</v>
          </cell>
        </row>
        <row r="2834">
          <cell r="H2834" t="str">
            <v>1.3.2.05.03.05.</v>
          </cell>
          <cell r="I2834" t="str">
            <v>KURSI HADAP DEPAN MEJA KERJA PEJABAT</v>
          </cell>
        </row>
        <row r="2835">
          <cell r="H2835" t="str">
            <v>1.3.2.05.03.05.001</v>
          </cell>
          <cell r="I2835" t="str">
            <v>Kursi Hadap Depan Meja Kerja Menteri/Gubernur/Bupati/Walikota</v>
          </cell>
        </row>
        <row r="2836">
          <cell r="H2836" t="str">
            <v>1.3.2.05.03.05.002</v>
          </cell>
          <cell r="I2836" t="str">
            <v>Kursi Hadap Depan Meja Kerja Pejabat Eselon I/Wakil Gubernur/Wakil Bupati/Wakil Walikota</v>
          </cell>
        </row>
        <row r="2837">
          <cell r="H2837" t="str">
            <v>1.3.2.05.03.05.003</v>
          </cell>
          <cell r="I2837" t="str">
            <v>Kursi Hadap Depan Meja Kerja Ketua/Wakil Ketua DPRD</v>
          </cell>
        </row>
        <row r="2838">
          <cell r="H2838" t="str">
            <v>1.3.2.05.03.05.004</v>
          </cell>
          <cell r="I2838" t="str">
            <v>Kursi Hadap Depan Meja Kerja Pejabat Eselon II</v>
          </cell>
        </row>
        <row r="2839">
          <cell r="H2839" t="str">
            <v>1.3.2.05.03.05.005</v>
          </cell>
          <cell r="I2839" t="str">
            <v>Kursi Hadap Depan Meja Kerja Pejabat Eselon III</v>
          </cell>
        </row>
        <row r="2840">
          <cell r="H2840" t="str">
            <v>1.3.2.05.03.05.006</v>
          </cell>
          <cell r="I2840" t="str">
            <v>Kursi Hadap Depan Meja Kerja Pejabat Eselon IV</v>
          </cell>
        </row>
        <row r="2841">
          <cell r="H2841" t="str">
            <v>1.3.2.05.03.05.007</v>
          </cell>
          <cell r="I2841" t="str">
            <v>Kursi Hadap Depan Meja Kerja Pejabat Eselon V</v>
          </cell>
        </row>
        <row r="2842">
          <cell r="H2842" t="str">
            <v>......</v>
          </cell>
        </row>
        <row r="2843">
          <cell r="H2843" t="str">
            <v>1.3.2.05.03.06.</v>
          </cell>
          <cell r="I2843" t="str">
            <v>KURSI TAMU DI RUANGAN PEJABAT</v>
          </cell>
        </row>
        <row r="2844">
          <cell r="H2844" t="str">
            <v>1.3.2.05.03.06.001</v>
          </cell>
          <cell r="I2844" t="str">
            <v>Kursi Tamu di Ruangan Menteri/Gubernur/Bupati/Walikota</v>
          </cell>
        </row>
        <row r="2845">
          <cell r="H2845" t="str">
            <v>1.3.2.05.03.06.002</v>
          </cell>
          <cell r="I2845" t="str">
            <v>Kursi Tamu di Ruangan Eselon I/Wakil Gubernur/Wakil Bupati/Wakil Walikota</v>
          </cell>
        </row>
        <row r="2846">
          <cell r="H2846" t="str">
            <v>1.3.2.05.03.06.003</v>
          </cell>
          <cell r="I2846" t="str">
            <v>Kursi Tamu di Ruangan Ketua/Wakil Ketua DPRD</v>
          </cell>
        </row>
        <row r="2847">
          <cell r="H2847" t="str">
            <v>1.3.2.05.03.06.004</v>
          </cell>
          <cell r="I2847" t="str">
            <v>Kursi Tamu di Ruangan Pejabat Eselon II</v>
          </cell>
        </row>
        <row r="2848">
          <cell r="H2848" t="str">
            <v>1.3.2.05.03.06.005</v>
          </cell>
          <cell r="I2848" t="str">
            <v>Kursi Tamu di Ruangan Pejabat Eselon III</v>
          </cell>
        </row>
        <row r="2849">
          <cell r="H2849" t="str">
            <v>1.3.2.05.03.06.006</v>
          </cell>
          <cell r="I2849" t="str">
            <v>Kursi Tamu di Ruangan Tunggu Menteri/Gubernur/Bupati/Walikota</v>
          </cell>
        </row>
        <row r="2850">
          <cell r="H2850" t="str">
            <v>1.3.2.05.03.06.007</v>
          </cell>
          <cell r="I2850" t="str">
            <v>Meja Tamu Ruangan Tunggu Pejabat Eselon I/Wakil Gubernur/Wakil Bupati/Wakil Walikota</v>
          </cell>
        </row>
        <row r="2851">
          <cell r="H2851" t="str">
            <v>1.3.2.05.03.06.008</v>
          </cell>
          <cell r="I2851" t="str">
            <v>Kursi Tamu di Ruangan Tunggu Ketua/Wakil Ketua DPRD</v>
          </cell>
        </row>
        <row r="2852">
          <cell r="H2852" t="str">
            <v>1.3.2.05.03.06.009</v>
          </cell>
          <cell r="I2852" t="str">
            <v>Kursi Tamu di Ruangan Tunggu Pejabat Eselon I</v>
          </cell>
        </row>
        <row r="2853">
          <cell r="H2853" t="str">
            <v>1.3.2.05.03.06.010</v>
          </cell>
          <cell r="I2853" t="str">
            <v>Kursi Tamu di Ruangan Tunggu Pejabat Eselon II</v>
          </cell>
        </row>
        <row r="2854">
          <cell r="H2854" t="str">
            <v>1.3.2.05.03.06.011</v>
          </cell>
          <cell r="I2854" t="str">
            <v>Kursi Tamu di Depan Ajudan Menteri/Gubernur/Bupati/Walikota</v>
          </cell>
        </row>
        <row r="2855">
          <cell r="H2855" t="str">
            <v>1.3.2.05.03.06.012</v>
          </cell>
          <cell r="I2855" t="str">
            <v>Kursi Tamu di Depan Ajudan Eselon I/Wakil Gubernur/Wakil Bupati/Wakil Walikota</v>
          </cell>
        </row>
        <row r="2856">
          <cell r="H2856" t="str">
            <v>1.3.2.05.03.06.013</v>
          </cell>
          <cell r="I2856" t="str">
            <v>Kursi Tamu di Ruangan Pejabat Lain-lain</v>
          </cell>
        </row>
        <row r="2857">
          <cell r="H2857" t="str">
            <v>......</v>
          </cell>
        </row>
        <row r="2858">
          <cell r="H2858" t="str">
            <v>......</v>
          </cell>
        </row>
        <row r="2859">
          <cell r="H2859" t="str">
            <v>1.3.2.05.03.07.</v>
          </cell>
          <cell r="I2859" t="str">
            <v>LEMARI DAN ARSIP PEJABAT</v>
          </cell>
        </row>
        <row r="2860">
          <cell r="H2860" t="str">
            <v>1.3.2.05.03.07.001</v>
          </cell>
          <cell r="I2860" t="str">
            <v>Lemari Buku Untuk Menteri/Gubernur/Bupati/Walikota</v>
          </cell>
        </row>
        <row r="2861">
          <cell r="H2861" t="str">
            <v>1.3.2.05.03.07.002</v>
          </cell>
          <cell r="I2861" t="str">
            <v>Lemari Buku Untuk Pejabat Eselon I/Wakil Gubernur/Wakil Bupati/Wakil Walikota</v>
          </cell>
        </row>
        <row r="2862">
          <cell r="H2862" t="str">
            <v>1.3.2.05.03.07.003</v>
          </cell>
          <cell r="I2862" t="str">
            <v>Lemari Buku Untuk Ketua/Wakil Ketua DPRD</v>
          </cell>
        </row>
        <row r="2863">
          <cell r="H2863" t="str">
            <v>1.3.2.05.03.07.004</v>
          </cell>
          <cell r="I2863" t="str">
            <v>Lemari Buku Untuk Pejabat Eselon II</v>
          </cell>
        </row>
        <row r="2864">
          <cell r="H2864" t="str">
            <v>1.3.2.05.03.07.005</v>
          </cell>
          <cell r="I2864" t="str">
            <v>Lemari Buku Untuk Pejabat Eselon III</v>
          </cell>
        </row>
        <row r="2865">
          <cell r="H2865" t="str">
            <v>1.3.2.05.03.07.006</v>
          </cell>
          <cell r="I2865" t="str">
            <v>Lemari Buku Untuk Perpustakaan</v>
          </cell>
        </row>
        <row r="2866">
          <cell r="H2866" t="str">
            <v>1.3.2.05.03.07.007</v>
          </cell>
          <cell r="I2866" t="str">
            <v>Lemari Buku Arsip Untuk Arsip Dinamis</v>
          </cell>
        </row>
        <row r="2867">
          <cell r="H2867" t="str">
            <v>1.3.2.05.03.07.008</v>
          </cell>
          <cell r="I2867" t="str">
            <v>Buffet Kayu</v>
          </cell>
        </row>
        <row r="2868">
          <cell r="H2868" t="str">
            <v>1.3.2.05.03.07.009</v>
          </cell>
          <cell r="I2868" t="str">
            <v>Buffet Kaca</v>
          </cell>
        </row>
        <row r="2869">
          <cell r="H2869" t="str">
            <v>......</v>
          </cell>
        </row>
        <row r="2870">
          <cell r="H2870" t="str">
            <v>1.3.2.06...</v>
          </cell>
          <cell r="I2870" t="str">
            <v>ALAT STUDIO, KOMUNIKASI DAN PEMANCAR</v>
          </cell>
        </row>
        <row r="2871">
          <cell r="H2871" t="str">
            <v>1.3.2.06.01..</v>
          </cell>
          <cell r="I2871" t="str">
            <v>ALAT STUDIO</v>
          </cell>
        </row>
        <row r="2872">
          <cell r="H2872" t="str">
            <v>1.3.2.06.01.01.</v>
          </cell>
          <cell r="I2872" t="str">
            <v xml:space="preserve">PERALATAN STUDIO AUDIO </v>
          </cell>
        </row>
        <row r="2873">
          <cell r="H2873" t="str">
            <v>1.3.2.06.01.01.001</v>
          </cell>
          <cell r="I2873" t="str">
            <v>Audio Mixing Console</v>
          </cell>
        </row>
        <row r="2874">
          <cell r="H2874" t="str">
            <v>1.3.2.06.01.01.002</v>
          </cell>
          <cell r="I2874" t="str">
            <v>Audio Mixing Portable</v>
          </cell>
        </row>
        <row r="2875">
          <cell r="H2875" t="str">
            <v>1.3.2.06.01.01.003</v>
          </cell>
          <cell r="I2875" t="str">
            <v>Audio Mixing Stationer</v>
          </cell>
        </row>
        <row r="2876">
          <cell r="H2876" t="str">
            <v>1.3.2.06.01.01.004</v>
          </cell>
          <cell r="I2876" t="str">
            <v>Audio Attenuator</v>
          </cell>
        </row>
        <row r="2877">
          <cell r="H2877" t="str">
            <v>1.3.2.06.01.01.005</v>
          </cell>
          <cell r="I2877" t="str">
            <v>Audio Amplifier</v>
          </cell>
        </row>
        <row r="2878">
          <cell r="H2878" t="str">
            <v>1.3.2.06.01.01.006</v>
          </cell>
          <cell r="I2878" t="str">
            <v>Audio Erase Unit</v>
          </cell>
        </row>
        <row r="2879">
          <cell r="H2879" t="str">
            <v>1.3.2.06.01.01.007</v>
          </cell>
          <cell r="I2879" t="str">
            <v>Audio Video Selector (Peralatan Studio Audio)</v>
          </cell>
        </row>
        <row r="2880">
          <cell r="H2880" t="str">
            <v>1.3.2.06.01.01.008</v>
          </cell>
          <cell r="I2880" t="str">
            <v>Audio Monitor Active</v>
          </cell>
        </row>
        <row r="2881">
          <cell r="H2881" t="str">
            <v>1.3.2.06.01.01.009</v>
          </cell>
          <cell r="I2881" t="str">
            <v>Audio Monitor Passive</v>
          </cell>
        </row>
        <row r="2882">
          <cell r="H2882" t="str">
            <v>1.3.2.06.01.01.010</v>
          </cell>
          <cell r="I2882" t="str">
            <v>Audio Reverberation</v>
          </cell>
        </row>
        <row r="2883">
          <cell r="H2883" t="str">
            <v>1.3.2.06.01.01.011</v>
          </cell>
          <cell r="I2883" t="str">
            <v>Audio Patch Panel</v>
          </cell>
        </row>
        <row r="2884">
          <cell r="H2884" t="str">
            <v>1.3.2.06.01.01.012</v>
          </cell>
          <cell r="I2884" t="str">
            <v>Audio Distribution</v>
          </cell>
        </row>
        <row r="2885">
          <cell r="H2885" t="str">
            <v>1.3.2.06.01.01.013</v>
          </cell>
          <cell r="I2885" t="str">
            <v>Audio Tone Generator</v>
          </cell>
        </row>
        <row r="2886">
          <cell r="H2886" t="str">
            <v>1.3.2.06.01.01.014</v>
          </cell>
          <cell r="I2886" t="str">
            <v>Audio Catridge Recorder</v>
          </cell>
        </row>
        <row r="2887">
          <cell r="H2887" t="str">
            <v>1.3.2.06.01.01.015</v>
          </cell>
          <cell r="I2887" t="str">
            <v>Audio Logging Recorder</v>
          </cell>
        </row>
        <row r="2888">
          <cell r="H2888" t="str">
            <v>1.3.2.06.01.01.016</v>
          </cell>
          <cell r="I2888" t="str">
            <v>Compact Disc Player</v>
          </cell>
        </row>
        <row r="2889">
          <cell r="H2889" t="str">
            <v>1.3.2.06.01.01.017</v>
          </cell>
          <cell r="I2889" t="str">
            <v>Cassette Duplicator</v>
          </cell>
        </row>
        <row r="2890">
          <cell r="H2890" t="str">
            <v>1.3.2.06.01.01.018</v>
          </cell>
          <cell r="I2890" t="str">
            <v>Disc Record Player</v>
          </cell>
        </row>
        <row r="2891">
          <cell r="H2891" t="str">
            <v>1.3.2.06.01.01.019</v>
          </cell>
          <cell r="I2891" t="str">
            <v>Multitrack Recorder</v>
          </cell>
        </row>
        <row r="2892">
          <cell r="H2892" t="str">
            <v>1.3.2.06.01.01.020</v>
          </cell>
          <cell r="I2892" t="str">
            <v>Reel Tape Duplicator</v>
          </cell>
        </row>
        <row r="2893">
          <cell r="H2893" t="str">
            <v>1.3.2.06.01.01.021</v>
          </cell>
          <cell r="I2893" t="str">
            <v>Compact Disc Juke Box System</v>
          </cell>
        </row>
        <row r="2894">
          <cell r="H2894" t="str">
            <v>1.3.2.06.01.01.022</v>
          </cell>
          <cell r="I2894" t="str">
            <v>Telephone Hybrid</v>
          </cell>
        </row>
        <row r="2895">
          <cell r="H2895" t="str">
            <v>1.3.2.06.01.01.023</v>
          </cell>
          <cell r="I2895" t="str">
            <v>Audio Phone In</v>
          </cell>
        </row>
        <row r="2896">
          <cell r="H2896" t="str">
            <v>1.3.2.06.01.01.024</v>
          </cell>
          <cell r="I2896" t="str">
            <v>Profanity Delay System</v>
          </cell>
        </row>
        <row r="2897">
          <cell r="H2897" t="str">
            <v>1.3.2.06.01.01.025</v>
          </cell>
          <cell r="I2897" t="str">
            <v>Audio Visual</v>
          </cell>
        </row>
        <row r="2898">
          <cell r="H2898" t="str">
            <v>1.3.2.06.01.01.026</v>
          </cell>
          <cell r="I2898" t="str">
            <v>Audio Filter</v>
          </cell>
        </row>
        <row r="2899">
          <cell r="H2899" t="str">
            <v>1.3.2.06.01.01.027</v>
          </cell>
          <cell r="I2899" t="str">
            <v>Audio Limiter</v>
          </cell>
        </row>
        <row r="2900">
          <cell r="H2900" t="str">
            <v>1.3.2.06.01.01.028</v>
          </cell>
          <cell r="I2900" t="str">
            <v>Audio Compressor</v>
          </cell>
        </row>
        <row r="2901">
          <cell r="H2901" t="str">
            <v>1.3.2.06.01.01.029</v>
          </cell>
          <cell r="I2901" t="str">
            <v>Turn Table</v>
          </cell>
        </row>
        <row r="2902">
          <cell r="H2902" t="str">
            <v>1.3.2.06.01.01.030</v>
          </cell>
          <cell r="I2902" t="str">
            <v>Talk Back Unit</v>
          </cell>
        </row>
        <row r="2903">
          <cell r="H2903" t="str">
            <v>1.3.2.06.01.01.031</v>
          </cell>
          <cell r="I2903" t="str">
            <v>Intercom Unit</v>
          </cell>
        </row>
        <row r="2904">
          <cell r="H2904" t="str">
            <v>1.3.2.06.01.01.032</v>
          </cell>
          <cell r="I2904" t="str">
            <v>Buzzer</v>
          </cell>
        </row>
        <row r="2905">
          <cell r="H2905" t="str">
            <v>1.3.2.06.01.01.033</v>
          </cell>
          <cell r="I2905" t="str">
            <v>Set Studio Light Signal</v>
          </cell>
        </row>
        <row r="2906">
          <cell r="H2906" t="str">
            <v>1.3.2.06.01.01.034</v>
          </cell>
          <cell r="I2906" t="str">
            <v>Dolby Noise Reduction</v>
          </cell>
        </row>
        <row r="2907">
          <cell r="H2907" t="str">
            <v>1.3.2.06.01.01.035</v>
          </cell>
          <cell r="I2907" t="str">
            <v>Modulation Monitor Speaker Kabaret</v>
          </cell>
        </row>
        <row r="2908">
          <cell r="H2908" t="str">
            <v>1.3.2.06.01.01.036</v>
          </cell>
          <cell r="I2908" t="str">
            <v>Microphone/Wireless MIC</v>
          </cell>
        </row>
        <row r="2909">
          <cell r="H2909" t="str">
            <v>1.3.2.06.01.01.037</v>
          </cell>
          <cell r="I2909" t="str">
            <v>Microphone/Boom Stand</v>
          </cell>
        </row>
        <row r="2910">
          <cell r="H2910" t="str">
            <v>1.3.2.06.01.01.038</v>
          </cell>
          <cell r="I2910" t="str">
            <v>Microphone Connector Box</v>
          </cell>
        </row>
        <row r="2911">
          <cell r="H2911" t="str">
            <v>1.3.2.06.01.01.039</v>
          </cell>
          <cell r="I2911" t="str">
            <v>Light Signal</v>
          </cell>
        </row>
        <row r="2912">
          <cell r="H2912" t="str">
            <v>1.3.2.06.01.01.040</v>
          </cell>
          <cell r="I2912" t="str">
            <v>Power Supply Microphone</v>
          </cell>
        </row>
        <row r="2913">
          <cell r="H2913" t="str">
            <v>1.3.2.06.01.01.041</v>
          </cell>
          <cell r="I2913" t="str">
            <v>Professional Sound System</v>
          </cell>
        </row>
        <row r="2914">
          <cell r="H2914" t="str">
            <v>1.3.2.06.01.01.042</v>
          </cell>
          <cell r="I2914" t="str">
            <v>Audio Master Control Unit</v>
          </cell>
        </row>
        <row r="2915">
          <cell r="H2915" t="str">
            <v>1.3.2.06.01.01.043</v>
          </cell>
          <cell r="I2915" t="str">
            <v>Time Indetification Unit</v>
          </cell>
        </row>
        <row r="2916">
          <cell r="H2916" t="str">
            <v>1.3.2.06.01.01.044</v>
          </cell>
          <cell r="I2916" t="str">
            <v>Audio Announcer Desk</v>
          </cell>
        </row>
        <row r="2917">
          <cell r="H2917" t="str">
            <v>1.3.2.06.01.01.045</v>
          </cell>
          <cell r="I2917" t="str">
            <v>Master Clock (Peralatan Studio Audio)</v>
          </cell>
        </row>
        <row r="2918">
          <cell r="H2918" t="str">
            <v>1.3.2.06.01.01.046</v>
          </cell>
          <cell r="I2918" t="str">
            <v>Slave Clock (Peralatan Studio Audio)</v>
          </cell>
        </row>
        <row r="2919">
          <cell r="H2919" t="str">
            <v>1.3.2.06.01.01.047</v>
          </cell>
          <cell r="I2919" t="str">
            <v>Audio Command Desk</v>
          </cell>
        </row>
        <row r="2920">
          <cell r="H2920" t="str">
            <v>1.3.2.06.01.01.048</v>
          </cell>
          <cell r="I2920" t="str">
            <v>Uninterruptible Power Supply (UPS)</v>
          </cell>
        </row>
        <row r="2921">
          <cell r="H2921" t="str">
            <v>1.3.2.06.01.01.049</v>
          </cell>
          <cell r="I2921" t="str">
            <v>Master Control Desk</v>
          </cell>
        </row>
        <row r="2922">
          <cell r="H2922" t="str">
            <v>1.3.2.06.01.01.050</v>
          </cell>
          <cell r="I2922" t="str">
            <v>Head Compensator</v>
          </cell>
        </row>
        <row r="2923">
          <cell r="H2923" t="str">
            <v>1.3.2.06.01.01.051</v>
          </cell>
          <cell r="I2923" t="str">
            <v>Automatic Voltage Regulator (AVR)</v>
          </cell>
        </row>
        <row r="2924">
          <cell r="H2924" t="str">
            <v>1.3.2.06.01.01.052</v>
          </cell>
          <cell r="I2924" t="str">
            <v>HUM/Cable Conpensator</v>
          </cell>
        </row>
        <row r="2925">
          <cell r="H2925" t="str">
            <v>1.3.2.06.01.01.053</v>
          </cell>
          <cell r="I2925" t="str">
            <v>Editing &amp; Dubbing System</v>
          </cell>
        </row>
        <row r="2926">
          <cell r="H2926" t="str">
            <v>1.3.2.06.01.01.054</v>
          </cell>
          <cell r="I2926" t="str">
            <v>Analog Delay (Peralatan Studio Audio)</v>
          </cell>
        </row>
        <row r="2927">
          <cell r="H2927" t="str">
            <v>1.3.2.06.01.01.055</v>
          </cell>
          <cell r="I2927" t="str">
            <v>Battery Charger (Peralatan Studio Audio)</v>
          </cell>
        </row>
        <row r="2928">
          <cell r="H2928" t="str">
            <v>1.3.2.06.01.01.056</v>
          </cell>
          <cell r="I2928" t="str">
            <v>Blank Panel</v>
          </cell>
        </row>
        <row r="2929">
          <cell r="H2929" t="str">
            <v>1.3.2.06.01.01.057</v>
          </cell>
          <cell r="I2929" t="str">
            <v>Control Unit HF</v>
          </cell>
        </row>
        <row r="2930">
          <cell r="H2930" t="str">
            <v>1.3.2.06.01.01.058</v>
          </cell>
          <cell r="I2930" t="str">
            <v>Delay Unit</v>
          </cell>
        </row>
        <row r="2931">
          <cell r="H2931" t="str">
            <v>1.3.2.06.01.01.059</v>
          </cell>
          <cell r="I2931" t="str">
            <v>Power Amplifier</v>
          </cell>
        </row>
        <row r="2932">
          <cell r="H2932" t="str">
            <v>1.3.2.06.01.01.060</v>
          </cell>
          <cell r="I2932" t="str">
            <v>Paging Mic</v>
          </cell>
        </row>
        <row r="2933">
          <cell r="H2933" t="str">
            <v>1.3.2.06.01.01.061</v>
          </cell>
          <cell r="I2933" t="str">
            <v>Compact Monitor Panel For Stereo</v>
          </cell>
        </row>
        <row r="2934">
          <cell r="H2934" t="str">
            <v>1.3.2.06.01.01.062</v>
          </cell>
          <cell r="I2934" t="str">
            <v>Pistol Grip</v>
          </cell>
        </row>
        <row r="2935">
          <cell r="H2935" t="str">
            <v>1.3.2.06.01.01.063</v>
          </cell>
          <cell r="I2935" t="str">
            <v>Mounting Breaken</v>
          </cell>
        </row>
        <row r="2936">
          <cell r="H2936" t="str">
            <v>1.3.2.06.01.01.064</v>
          </cell>
          <cell r="I2936" t="str">
            <v>Chairman/Audio Conference</v>
          </cell>
        </row>
        <row r="2937">
          <cell r="H2937" t="str">
            <v>1.3.2.06.01.01.065</v>
          </cell>
          <cell r="I2937" t="str">
            <v>Time Switching</v>
          </cell>
        </row>
        <row r="2938">
          <cell r="H2938" t="str">
            <v>1.3.2.06.01.01.066</v>
          </cell>
          <cell r="I2938" t="str">
            <v>Terminal Board</v>
          </cell>
        </row>
        <row r="2939">
          <cell r="H2939" t="str">
            <v>1.3.2.06.01.01.067</v>
          </cell>
          <cell r="I2939" t="str">
            <v>Encoder/Decoder</v>
          </cell>
        </row>
        <row r="2940">
          <cell r="H2940" t="str">
            <v>1.3.2.06.01.01.068</v>
          </cell>
          <cell r="I2940" t="str">
            <v>Wind Shield</v>
          </cell>
        </row>
        <row r="2941">
          <cell r="H2941" t="str">
            <v>1.3.2.06.01.01.069</v>
          </cell>
          <cell r="I2941" t="str">
            <v>Receiver HF/LF</v>
          </cell>
        </row>
        <row r="2942">
          <cell r="H2942" t="str">
            <v>1.3.2.06.01.01.070</v>
          </cell>
          <cell r="I2942" t="str">
            <v>Receiver VHF/FM</v>
          </cell>
        </row>
        <row r="2943">
          <cell r="H2943" t="str">
            <v>1.3.2.06.01.01.071</v>
          </cell>
          <cell r="I2943" t="str">
            <v>Audio Tape Reel Recorder</v>
          </cell>
        </row>
        <row r="2944">
          <cell r="H2944" t="str">
            <v>1.3.2.06.01.01.072</v>
          </cell>
          <cell r="I2944" t="str">
            <v>Audio Cassette Recorder</v>
          </cell>
        </row>
        <row r="2945">
          <cell r="H2945" t="str">
            <v>1.3.2.06.01.01.073</v>
          </cell>
          <cell r="I2945" t="str">
            <v>Compact Disc Recorder</v>
          </cell>
        </row>
        <row r="2946">
          <cell r="H2946" t="str">
            <v>1.3.2.06.01.01.074</v>
          </cell>
          <cell r="I2946" t="str">
            <v>Digital Audio Storage System</v>
          </cell>
        </row>
        <row r="2947">
          <cell r="H2947" t="str">
            <v>1.3.2.06.01.01.075</v>
          </cell>
          <cell r="I2947" t="str">
            <v>Digital Audio Taperecorder</v>
          </cell>
        </row>
        <row r="2948">
          <cell r="H2948" t="str">
            <v>1.3.2.06.01.01.076</v>
          </cell>
          <cell r="I2948" t="str">
            <v>Blitzzer</v>
          </cell>
        </row>
        <row r="2949">
          <cell r="H2949" t="str">
            <v>1.3.2.06.01.01.077</v>
          </cell>
          <cell r="I2949" t="str">
            <v>Audio Maximizer</v>
          </cell>
        </row>
        <row r="2950">
          <cell r="H2950" t="str">
            <v>1.3.2.06.01.01.078</v>
          </cell>
          <cell r="I2950" t="str">
            <v>Microphone Cable</v>
          </cell>
        </row>
        <row r="2951">
          <cell r="H2951" t="str">
            <v>1.3.2.06.01.01.079</v>
          </cell>
          <cell r="I2951" t="str">
            <v>Signal Instrument Switcer</v>
          </cell>
        </row>
        <row r="2952">
          <cell r="H2952" t="str">
            <v>1.3.2.06.01.01.080</v>
          </cell>
          <cell r="I2952" t="str">
            <v>Celling Mount Bracket</v>
          </cell>
        </row>
        <row r="2953">
          <cell r="H2953" t="str">
            <v>1.3.2.06.01.01.081</v>
          </cell>
          <cell r="I2953" t="str">
            <v>Interfaceboard</v>
          </cell>
        </row>
        <row r="2954">
          <cell r="H2954" t="str">
            <v>1.3.2.06.01.01.082</v>
          </cell>
          <cell r="I2954" t="str">
            <v>Video Presenter</v>
          </cell>
        </row>
        <row r="2955">
          <cell r="H2955" t="str">
            <v>1.3.2.06.01.01.083</v>
          </cell>
          <cell r="I2955" t="str">
            <v>Multiscan Proyector</v>
          </cell>
        </row>
        <row r="2956">
          <cell r="H2956" t="str">
            <v>1.3.2.06.01.01.084</v>
          </cell>
          <cell r="I2956" t="str">
            <v>Cable</v>
          </cell>
        </row>
        <row r="2957">
          <cell r="H2957" t="str">
            <v>1.3.2.06.01.01.085</v>
          </cell>
          <cell r="I2957" t="str">
            <v>Scanner Coir, Presst</v>
          </cell>
        </row>
        <row r="2958">
          <cell r="H2958" t="str">
            <v>1.3.2.06.01.01.086</v>
          </cell>
          <cell r="I2958" t="str">
            <v>Komp. Interface Boar</v>
          </cell>
        </row>
        <row r="2959">
          <cell r="H2959" t="str">
            <v>1.3.2.06.01.01.087</v>
          </cell>
          <cell r="I2959" t="str">
            <v>Voice Recorder</v>
          </cell>
        </row>
        <row r="2960">
          <cell r="H2960" t="str">
            <v>1.3.2.06.01.01.088</v>
          </cell>
          <cell r="I2960" t="str">
            <v>AM/FM Measurement</v>
          </cell>
        </row>
        <row r="2961">
          <cell r="H2961" t="str">
            <v>1.3.2.06.01.01.089</v>
          </cell>
          <cell r="I2961" t="str">
            <v>Signal On Air</v>
          </cell>
        </row>
        <row r="2962">
          <cell r="H2962" t="str">
            <v>1.3.2.06.01.01.090</v>
          </cell>
          <cell r="I2962" t="str">
            <v>Digital LED Running Text</v>
          </cell>
        </row>
        <row r="2963">
          <cell r="H2963" t="str">
            <v>1.3.2.06.01.01.091</v>
          </cell>
          <cell r="I2963" t="str">
            <v>Analog/Digital Receiver</v>
          </cell>
        </row>
        <row r="2964">
          <cell r="H2964" t="str">
            <v>1.3.2.06.01.01.092</v>
          </cell>
          <cell r="I2964" t="str">
            <v>Digital Keyboard Technics</v>
          </cell>
        </row>
        <row r="2965">
          <cell r="H2965" t="str">
            <v>1.3.2.06.01.01.093</v>
          </cell>
          <cell r="I2965" t="str">
            <v>Explorist 600</v>
          </cell>
        </row>
        <row r="2966">
          <cell r="H2966" t="str">
            <v>1.3.2.06.01.01.094</v>
          </cell>
          <cell r="I2966" t="str">
            <v>Paging System</v>
          </cell>
        </row>
        <row r="2967">
          <cell r="H2967" t="str">
            <v>1.3.2.06.01.01.095</v>
          </cell>
          <cell r="I2967" t="str">
            <v>Stand Partitur</v>
          </cell>
        </row>
        <row r="2968">
          <cell r="H2968" t="str">
            <v>1.3.2.06.01.01.096</v>
          </cell>
          <cell r="I2968" t="str">
            <v>Headphone/Earphone</v>
          </cell>
        </row>
        <row r="2969">
          <cell r="H2969" t="str">
            <v>1.3.2.06.01.01.097</v>
          </cell>
          <cell r="I2969" t="str">
            <v>crossover Audio</v>
          </cell>
        </row>
        <row r="2970">
          <cell r="H2970" t="str">
            <v>1.3.2.06.01.01.098</v>
          </cell>
          <cell r="I2970" t="str">
            <v>Tape Wireles</v>
          </cell>
        </row>
        <row r="2971">
          <cell r="H2971" t="str">
            <v>1.3.2.06.01.01.099</v>
          </cell>
          <cell r="I2971" t="str">
            <v>Clip on mic</v>
          </cell>
        </row>
        <row r="2972">
          <cell r="H2972" t="str">
            <v>......</v>
          </cell>
        </row>
        <row r="2973">
          <cell r="H2973" t="str">
            <v>......</v>
          </cell>
        </row>
        <row r="2974">
          <cell r="H2974" t="str">
            <v>......</v>
          </cell>
        </row>
        <row r="2975">
          <cell r="H2975" t="str">
            <v>......</v>
          </cell>
        </row>
        <row r="2976">
          <cell r="H2976" t="str">
            <v>......</v>
          </cell>
        </row>
        <row r="2977">
          <cell r="H2977" t="str">
            <v>......</v>
          </cell>
        </row>
        <row r="2978">
          <cell r="H2978" t="str">
            <v>......</v>
          </cell>
        </row>
        <row r="2979">
          <cell r="H2979" t="str">
            <v>......</v>
          </cell>
        </row>
        <row r="2980">
          <cell r="H2980" t="str">
            <v>......</v>
          </cell>
        </row>
        <row r="2981">
          <cell r="H2981" t="str">
            <v>......</v>
          </cell>
        </row>
        <row r="2982">
          <cell r="H2982" t="str">
            <v>1.3.2.06.01.02.</v>
          </cell>
          <cell r="I2982" t="str">
            <v xml:space="preserve">PERALATAN STUDIO VIDEO DAN FILM </v>
          </cell>
        </row>
        <row r="2983">
          <cell r="H2983" t="str">
            <v>1.3.2.06.01.02.001</v>
          </cell>
          <cell r="I2983" t="str">
            <v>Assignment Switcher</v>
          </cell>
        </row>
        <row r="2984">
          <cell r="H2984" t="str">
            <v>1.3.2.06.01.02.002</v>
          </cell>
          <cell r="I2984" t="str">
            <v>Off Air TV Monitor</v>
          </cell>
        </row>
        <row r="2985">
          <cell r="H2985" t="str">
            <v>1.3.2.06.01.02.003</v>
          </cell>
          <cell r="I2985" t="str">
            <v>Camera Electronic</v>
          </cell>
        </row>
        <row r="2986">
          <cell r="H2986" t="str">
            <v>1.3.2.06.01.02.004</v>
          </cell>
          <cell r="I2986" t="str">
            <v>Pulse Generator (Peralatan Studio Video Dan Film)</v>
          </cell>
        </row>
        <row r="2987">
          <cell r="H2987" t="str">
            <v>1.3.2.06.01.02.005</v>
          </cell>
          <cell r="I2987" t="str">
            <v>Pulse Distribution Amplifier</v>
          </cell>
        </row>
        <row r="2988">
          <cell r="H2988" t="str">
            <v>1.3.2.06.01.02.006</v>
          </cell>
          <cell r="I2988" t="str">
            <v>Pulse Switcher</v>
          </cell>
        </row>
        <row r="2989">
          <cell r="H2989" t="str">
            <v>1.3.2.06.01.02.007</v>
          </cell>
          <cell r="I2989" t="str">
            <v>Pulse Delay Line</v>
          </cell>
        </row>
        <row r="2990">
          <cell r="H2990" t="str">
            <v>1.3.2.06.01.02.008</v>
          </cell>
          <cell r="I2990" t="str">
            <v>Character Generator (Peralatan Studio Video Dan Film)</v>
          </cell>
        </row>
        <row r="2991">
          <cell r="H2991" t="str">
            <v>1.3.2.06.01.02.009</v>
          </cell>
          <cell r="I2991" t="str">
            <v>Caption Generator</v>
          </cell>
        </row>
        <row r="2992">
          <cell r="H2992" t="str">
            <v>1.3.2.06.01.02.010</v>
          </cell>
          <cell r="I2992" t="str">
            <v>Telecine</v>
          </cell>
        </row>
        <row r="2993">
          <cell r="H2993" t="str">
            <v>1.3.2.06.01.02.011</v>
          </cell>
          <cell r="I2993" t="str">
            <v>Video Distribution Amplifier</v>
          </cell>
        </row>
        <row r="2994">
          <cell r="H2994" t="str">
            <v>1.3.2.06.01.02.012</v>
          </cell>
          <cell r="I2994" t="str">
            <v>Video Monitor</v>
          </cell>
        </row>
        <row r="2995">
          <cell r="H2995" t="str">
            <v>1.3.2.06.01.02.013</v>
          </cell>
          <cell r="I2995" t="str">
            <v>Video Tape Recorder Portable</v>
          </cell>
        </row>
        <row r="2996">
          <cell r="H2996" t="str">
            <v>1.3.2.06.01.02.014</v>
          </cell>
          <cell r="I2996" t="str">
            <v>Video Tape Recorder Stationer</v>
          </cell>
        </row>
        <row r="2997">
          <cell r="H2997" t="str">
            <v>1.3.2.06.01.02.015</v>
          </cell>
          <cell r="I2997" t="str">
            <v>Video Mixer</v>
          </cell>
        </row>
        <row r="2998">
          <cell r="H2998" t="str">
            <v>1.3.2.06.01.02.016</v>
          </cell>
          <cell r="I2998" t="str">
            <v>Video Switcher</v>
          </cell>
        </row>
        <row r="2999">
          <cell r="H2999" t="str">
            <v>1.3.2.06.01.02.017</v>
          </cell>
          <cell r="I2999" t="str">
            <v>Video Equalizer Amplifier</v>
          </cell>
        </row>
        <row r="3000">
          <cell r="H3000" t="str">
            <v>1.3.2.06.01.02.018</v>
          </cell>
          <cell r="I3000" t="str">
            <v>Video Color Bar Generator</v>
          </cell>
        </row>
        <row r="3001">
          <cell r="H3001" t="str">
            <v>1.3.2.06.01.02.019</v>
          </cell>
          <cell r="I3001" t="str">
            <v>Video Cross Bar Switch</v>
          </cell>
        </row>
        <row r="3002">
          <cell r="H3002" t="str">
            <v>1.3.2.06.01.02.020</v>
          </cell>
          <cell r="I3002" t="str">
            <v>Video Test Signal Generator</v>
          </cell>
        </row>
        <row r="3003">
          <cell r="H3003" t="str">
            <v>1.3.2.06.01.02.021</v>
          </cell>
          <cell r="I3003" t="str">
            <v>Video Corrector</v>
          </cell>
        </row>
        <row r="3004">
          <cell r="H3004" t="str">
            <v>1.3.2.06.01.02.022</v>
          </cell>
          <cell r="I3004" t="str">
            <v>Video Caption Adder</v>
          </cell>
        </row>
        <row r="3005">
          <cell r="H3005" t="str">
            <v>1.3.2.06.01.02.023</v>
          </cell>
          <cell r="I3005" t="str">
            <v>Video Hum Compensator</v>
          </cell>
        </row>
        <row r="3006">
          <cell r="H3006" t="str">
            <v>1.3.2.06.01.02.024</v>
          </cell>
          <cell r="I3006" t="str">
            <v>Video Processor</v>
          </cell>
        </row>
        <row r="3007">
          <cell r="H3007" t="str">
            <v>1.3.2.06.01.02.025</v>
          </cell>
          <cell r="I3007" t="str">
            <v>Video Station Id Generator</v>
          </cell>
        </row>
        <row r="3008">
          <cell r="H3008" t="str">
            <v>1.3.2.06.01.02.026</v>
          </cell>
          <cell r="I3008" t="str">
            <v>Video Patch Panel</v>
          </cell>
        </row>
        <row r="3009">
          <cell r="H3009" t="str">
            <v>1.3.2.06.01.02.027</v>
          </cell>
          <cell r="I3009" t="str">
            <v>Video Delay Unit</v>
          </cell>
        </row>
        <row r="3010">
          <cell r="H3010" t="str">
            <v>1.3.2.06.01.02.028</v>
          </cell>
          <cell r="I3010" t="str">
            <v>Video Processing Amplifier</v>
          </cell>
        </row>
        <row r="3011">
          <cell r="H3011" t="str">
            <v>1.3.2.06.01.02.029</v>
          </cell>
          <cell r="I3011" t="str">
            <v>Video Equalizer</v>
          </cell>
        </row>
        <row r="3012">
          <cell r="H3012" t="str">
            <v>1.3.2.06.01.02.030</v>
          </cell>
          <cell r="I3012" t="str">
            <v>Video Tape Evaluator</v>
          </cell>
        </row>
        <row r="3013">
          <cell r="H3013" t="str">
            <v>1.3.2.06.01.02.031</v>
          </cell>
          <cell r="I3013" t="str">
            <v>Video Effect Generator</v>
          </cell>
        </row>
        <row r="3014">
          <cell r="H3014" t="str">
            <v>1.3.2.06.01.02.032</v>
          </cell>
          <cell r="I3014" t="str">
            <v>VITS Inserter Generator</v>
          </cell>
        </row>
        <row r="3015">
          <cell r="H3015" t="str">
            <v>1.3.2.06.01.02.033</v>
          </cell>
          <cell r="I3015" t="str">
            <v>Camera Wall Box</v>
          </cell>
        </row>
        <row r="3016">
          <cell r="H3016" t="str">
            <v>1.3.2.06.01.02.034</v>
          </cell>
          <cell r="I3016" t="str">
            <v>Teleprompter</v>
          </cell>
        </row>
        <row r="3017">
          <cell r="H3017" t="str">
            <v>1.3.2.06.01.02.035</v>
          </cell>
          <cell r="I3017" t="str">
            <v>Time Base Corrector</v>
          </cell>
        </row>
        <row r="3018">
          <cell r="H3018" t="str">
            <v>1.3.2.06.01.02.036</v>
          </cell>
          <cell r="I3018" t="str">
            <v>Gun Smoke</v>
          </cell>
        </row>
        <row r="3019">
          <cell r="H3019" t="str">
            <v>1.3.2.06.01.02.037</v>
          </cell>
          <cell r="I3019" t="str">
            <v>Automatic Editing Control (Peralatan Studio Video Dan Film)</v>
          </cell>
        </row>
        <row r="3020">
          <cell r="H3020" t="str">
            <v>1.3.2.06.01.02.038</v>
          </cell>
          <cell r="I3020" t="str">
            <v>Power Supply (Peralatan Studio Video Dan Film)</v>
          </cell>
        </row>
        <row r="3021">
          <cell r="H3021" t="str">
            <v>1.3.2.06.01.02.039</v>
          </cell>
          <cell r="I3021" t="str">
            <v>Editing Electronic</v>
          </cell>
        </row>
        <row r="3022">
          <cell r="H3022" t="str">
            <v>1.3.2.06.01.02.040</v>
          </cell>
          <cell r="I3022" t="str">
            <v>Rectifier Unit</v>
          </cell>
        </row>
        <row r="3023">
          <cell r="H3023" t="str">
            <v>1.3.2.06.01.02.041</v>
          </cell>
          <cell r="I3023" t="str">
            <v>Remote Control Unit</v>
          </cell>
        </row>
        <row r="3024">
          <cell r="H3024" t="str">
            <v>1.3.2.06.01.02.042</v>
          </cell>
          <cell r="I3024" t="str">
            <v>Rak Peralatan</v>
          </cell>
        </row>
        <row r="3025">
          <cell r="H3025" t="str">
            <v>1.3.2.06.01.02.043</v>
          </cell>
          <cell r="I3025" t="str">
            <v>Stabilizing Amplifier</v>
          </cell>
        </row>
        <row r="3026">
          <cell r="H3026" t="str">
            <v>1.3.2.06.01.02.044</v>
          </cell>
          <cell r="I3026" t="str">
            <v>Digital Video Effect</v>
          </cell>
        </row>
        <row r="3027">
          <cell r="H3027" t="str">
            <v>1.3.2.06.01.02.045</v>
          </cell>
          <cell r="I3027" t="str">
            <v>Tripod Camera</v>
          </cell>
        </row>
        <row r="3028">
          <cell r="H3028" t="str">
            <v>1.3.2.06.01.02.046</v>
          </cell>
          <cell r="I3028" t="str">
            <v>Dimmer</v>
          </cell>
        </row>
        <row r="3029">
          <cell r="H3029" t="str">
            <v>1.3.2.06.01.02.047</v>
          </cell>
          <cell r="I3029" t="str">
            <v>Chiller</v>
          </cell>
        </row>
        <row r="3030">
          <cell r="H3030" t="str">
            <v>1.3.2.06.01.02.048</v>
          </cell>
          <cell r="I3030" t="str">
            <v>Slave Clock (Peralatan Studio Video Dan Film)</v>
          </cell>
        </row>
        <row r="3031">
          <cell r="H3031" t="str">
            <v>1.3.2.06.01.02.049</v>
          </cell>
          <cell r="I3031" t="str">
            <v>Master Clock (Peralatan Studio Video Dan Film)</v>
          </cell>
        </row>
        <row r="3032">
          <cell r="H3032" t="str">
            <v>1.3.2.06.01.02.050</v>
          </cell>
          <cell r="I3032" t="str">
            <v>Teledyne</v>
          </cell>
        </row>
        <row r="3033">
          <cell r="H3033" t="str">
            <v>1.3.2.06.01.02.051</v>
          </cell>
          <cell r="I3033" t="str">
            <v>Flying Spot Scanner</v>
          </cell>
        </row>
        <row r="3034">
          <cell r="H3034" t="str">
            <v>1.3.2.06.01.02.052</v>
          </cell>
          <cell r="I3034" t="str">
            <v>Synchronizing Pulse Generator</v>
          </cell>
        </row>
        <row r="3035">
          <cell r="H3035" t="str">
            <v>1.3.2.06.01.02.053</v>
          </cell>
          <cell r="I3035" t="str">
            <v>DC Converter</v>
          </cell>
        </row>
        <row r="3036">
          <cell r="H3036" t="str">
            <v>1.3.2.06.01.02.054</v>
          </cell>
          <cell r="I3036" t="str">
            <v>Black Burst Generator</v>
          </cell>
        </row>
        <row r="3037">
          <cell r="H3037" t="str">
            <v>1.3.2.06.01.02.055</v>
          </cell>
          <cell r="I3037" t="str">
            <v>Lighting Stand Tripod</v>
          </cell>
        </row>
        <row r="3038">
          <cell r="H3038" t="str">
            <v>1.3.2.06.01.02.056</v>
          </cell>
          <cell r="I3038" t="str">
            <v>Film Projector</v>
          </cell>
        </row>
        <row r="3039">
          <cell r="H3039" t="str">
            <v>1.3.2.06.01.02.057</v>
          </cell>
          <cell r="I3039" t="str">
            <v>Slide Projector</v>
          </cell>
        </row>
        <row r="3040">
          <cell r="H3040" t="str">
            <v>1.3.2.06.01.02.058</v>
          </cell>
          <cell r="I3040" t="str">
            <v>Command Desk</v>
          </cell>
        </row>
        <row r="3041">
          <cell r="H3041" t="str">
            <v>1.3.2.06.01.02.059</v>
          </cell>
          <cell r="I3041" t="str">
            <v>Announcer Desk</v>
          </cell>
        </row>
        <row r="3042">
          <cell r="H3042" t="str">
            <v>1.3.2.06.01.02.060</v>
          </cell>
          <cell r="I3042" t="str">
            <v>Camera Film</v>
          </cell>
        </row>
        <row r="3043">
          <cell r="H3043" t="str">
            <v>1.3.2.06.01.02.061</v>
          </cell>
          <cell r="I3043" t="str">
            <v>Lensa Kamera</v>
          </cell>
        </row>
        <row r="3044">
          <cell r="H3044" t="str">
            <v>1.3.2.06.01.02.062</v>
          </cell>
          <cell r="I3044" t="str">
            <v>Film Magazine</v>
          </cell>
        </row>
        <row r="3045">
          <cell r="H3045" t="str">
            <v>1.3.2.06.01.02.063</v>
          </cell>
          <cell r="I3045" t="str">
            <v>Claper</v>
          </cell>
        </row>
        <row r="3046">
          <cell r="H3046" t="str">
            <v>1.3.2.06.01.02.064</v>
          </cell>
          <cell r="I3046" t="str">
            <v>Changing Bag</v>
          </cell>
        </row>
        <row r="3047">
          <cell r="H3047" t="str">
            <v>1.3.2.06.01.02.065</v>
          </cell>
          <cell r="I3047" t="str">
            <v>Conditioner</v>
          </cell>
        </row>
        <row r="3048">
          <cell r="H3048" t="str">
            <v>1.3.2.06.01.02.066</v>
          </cell>
          <cell r="I3048" t="str">
            <v>Colour Film Analyzer</v>
          </cell>
        </row>
        <row r="3049">
          <cell r="H3049" t="str">
            <v>1.3.2.06.01.02.067</v>
          </cell>
          <cell r="I3049" t="str">
            <v>Film Sound Recorder</v>
          </cell>
        </row>
        <row r="3050">
          <cell r="H3050" t="str">
            <v>1.3.2.06.01.02.068</v>
          </cell>
          <cell r="I3050" t="str">
            <v>Tele Recorder</v>
          </cell>
        </row>
        <row r="3051">
          <cell r="H3051" t="str">
            <v>1.3.2.06.01.02.069</v>
          </cell>
          <cell r="I3051" t="str">
            <v>Camera View Finder</v>
          </cell>
        </row>
        <row r="3052">
          <cell r="H3052" t="str">
            <v>1.3.2.06.01.02.070</v>
          </cell>
          <cell r="I3052" t="str">
            <v>Servo Zoom Lens</v>
          </cell>
        </row>
        <row r="3053">
          <cell r="H3053" t="str">
            <v>1.3.2.06.01.02.071</v>
          </cell>
          <cell r="I3053" t="str">
            <v>Camera Adaptor</v>
          </cell>
        </row>
        <row r="3054">
          <cell r="H3054" t="str">
            <v>1.3.2.06.01.02.072</v>
          </cell>
          <cell r="I3054" t="str">
            <v>Photo Processing Set</v>
          </cell>
        </row>
        <row r="3055">
          <cell r="H3055" t="str">
            <v>1.3.2.06.01.02.073</v>
          </cell>
          <cell r="I3055" t="str">
            <v>Micro Film</v>
          </cell>
        </row>
        <row r="3056">
          <cell r="H3056" t="str">
            <v>1.3.2.06.01.02.074</v>
          </cell>
          <cell r="I3056" t="str">
            <v>Mixer PVC</v>
          </cell>
        </row>
        <row r="3057">
          <cell r="H3057" t="str">
            <v>1.3.2.06.01.02.075</v>
          </cell>
          <cell r="I3057" t="str">
            <v>Unit Replenieser Tank</v>
          </cell>
        </row>
        <row r="3058">
          <cell r="H3058" t="str">
            <v>1.3.2.06.01.02.076</v>
          </cell>
          <cell r="I3058" t="str">
            <v>Horizontal Motorized Film Rewinder</v>
          </cell>
        </row>
        <row r="3059">
          <cell r="H3059" t="str">
            <v>1.3.2.06.01.02.077</v>
          </cell>
          <cell r="I3059" t="str">
            <v>Vertical Motorized Film Rewinder</v>
          </cell>
        </row>
        <row r="3060">
          <cell r="H3060" t="str">
            <v>1.3.2.06.01.02.078</v>
          </cell>
          <cell r="I3060" t="str">
            <v>Manual Film Rewinder</v>
          </cell>
        </row>
        <row r="3061">
          <cell r="H3061" t="str">
            <v>1.3.2.06.01.02.079</v>
          </cell>
          <cell r="I3061" t="str">
            <v>Mesin Prosesing Film Negatif</v>
          </cell>
        </row>
        <row r="3062">
          <cell r="H3062" t="str">
            <v>1.3.2.06.01.02.080</v>
          </cell>
          <cell r="I3062" t="str">
            <v>Mesin Prosesing Film Positif</v>
          </cell>
        </row>
        <row r="3063">
          <cell r="H3063" t="str">
            <v>1.3.2.06.01.02.081</v>
          </cell>
          <cell r="I3063" t="str">
            <v>Mesin Prosesing Film Warna Negatif (ECN)</v>
          </cell>
        </row>
        <row r="3064">
          <cell r="H3064" t="str">
            <v>1.3.2.06.01.02.082</v>
          </cell>
          <cell r="I3064" t="str">
            <v>Mesin Prosesing Film Warna Positif (ECP)</v>
          </cell>
        </row>
        <row r="3065">
          <cell r="H3065" t="str">
            <v>1.3.2.06.01.02.083</v>
          </cell>
          <cell r="I3065" t="str">
            <v>Mesin Film Color Analyzer</v>
          </cell>
        </row>
        <row r="3066">
          <cell r="H3066" t="str">
            <v>1.3.2.06.01.02.084</v>
          </cell>
          <cell r="I3066" t="str">
            <v>Analitical Balance (Peralatan Studio Video Dan Film)</v>
          </cell>
        </row>
        <row r="3067">
          <cell r="H3067" t="str">
            <v>1.3.2.06.01.02.085</v>
          </cell>
          <cell r="I3067" t="str">
            <v>Alat Pemanas Prosesing ( Water Heater )</v>
          </cell>
        </row>
        <row r="3068">
          <cell r="H3068" t="str">
            <v>1.3.2.06.01.02.086</v>
          </cell>
          <cell r="I3068" t="str">
            <v>Stapler Film</v>
          </cell>
        </row>
        <row r="3069">
          <cell r="H3069" t="str">
            <v>1.3.2.06.01.02.087</v>
          </cell>
          <cell r="I3069" t="str">
            <v>Magnetic Stip</v>
          </cell>
        </row>
        <row r="3070">
          <cell r="H3070" t="str">
            <v>1.3.2.06.01.02.088</v>
          </cell>
          <cell r="I3070" t="str">
            <v>Splitzer Tape</v>
          </cell>
        </row>
        <row r="3071">
          <cell r="H3071" t="str">
            <v>1.3.2.06.01.02.089</v>
          </cell>
          <cell r="I3071" t="str">
            <v>Meja Editing Film</v>
          </cell>
        </row>
        <row r="3072">
          <cell r="H3072" t="str">
            <v>1.3.2.06.01.02.090</v>
          </cell>
          <cell r="I3072" t="str">
            <v>Digital Tbc</v>
          </cell>
        </row>
        <row r="3073">
          <cell r="H3073" t="str">
            <v>1.3.2.06.01.02.091</v>
          </cell>
          <cell r="I3073" t="str">
            <v>Titanium Tank Single Shaft</v>
          </cell>
        </row>
        <row r="3074">
          <cell r="H3074" t="str">
            <v>1.3.2.06.01.02.092</v>
          </cell>
          <cell r="I3074" t="str">
            <v>Temperatur Control C/W</v>
          </cell>
        </row>
        <row r="3075">
          <cell r="H3075" t="str">
            <v>1.3.2.06.01.02.093</v>
          </cell>
          <cell r="I3075" t="str">
            <v>Gear Box Sun Assy</v>
          </cell>
        </row>
        <row r="3076">
          <cell r="H3076" t="str">
            <v>1.3.2.06.01.02.094</v>
          </cell>
          <cell r="I3076" t="str">
            <v>Tacho Generator For Drive Motor Raching</v>
          </cell>
        </row>
        <row r="3077">
          <cell r="H3077" t="str">
            <v>1.3.2.06.01.02.095</v>
          </cell>
          <cell r="I3077" t="str">
            <v>Circulation System Complet</v>
          </cell>
        </row>
        <row r="3078">
          <cell r="H3078" t="str">
            <v>1.3.2.06.01.02.096</v>
          </cell>
          <cell r="I3078" t="str">
            <v>Chiller Water Complet</v>
          </cell>
        </row>
        <row r="3079">
          <cell r="H3079" t="str">
            <v>1.3.2.06.01.02.097</v>
          </cell>
          <cell r="I3079" t="str">
            <v>Video Audio Jack Panel</v>
          </cell>
        </row>
        <row r="3080">
          <cell r="H3080" t="str">
            <v>1.3.2.06.01.02.098</v>
          </cell>
          <cell r="I3080" t="str">
            <v>Automatic Emergency Light</v>
          </cell>
        </row>
        <row r="3081">
          <cell r="H3081" t="str">
            <v>1.3.2.06.01.02.099</v>
          </cell>
          <cell r="I3081" t="str">
            <v>Film Chain Multiplier</v>
          </cell>
        </row>
        <row r="3082">
          <cell r="H3082" t="str">
            <v>1.3.2.06.01.02.100</v>
          </cell>
          <cell r="I3082" t="str">
            <v>Photo Tustel</v>
          </cell>
        </row>
        <row r="3083">
          <cell r="H3083" t="str">
            <v>1.3.2.06.01.02.101</v>
          </cell>
          <cell r="I3083" t="str">
            <v>Photo Tustel Polaroid</v>
          </cell>
        </row>
        <row r="3084">
          <cell r="H3084" t="str">
            <v>1.3.2.06.01.02.102</v>
          </cell>
          <cell r="I3084" t="str">
            <v>Betacam Recorder/Player</v>
          </cell>
        </row>
        <row r="3085">
          <cell r="H3085" t="str">
            <v>1.3.2.06.01.02.103</v>
          </cell>
          <cell r="I3085" t="str">
            <v>Slide Rail</v>
          </cell>
        </row>
        <row r="3086">
          <cell r="H3086" t="str">
            <v>1.3.2.06.01.02.104</v>
          </cell>
          <cell r="I3086" t="str">
            <v>Weapon &amp; Metal Detector ( Check Gate )</v>
          </cell>
        </row>
        <row r="3087">
          <cell r="H3087" t="str">
            <v>1.3.2.06.01.02.105</v>
          </cell>
          <cell r="I3087" t="str">
            <v>Layar Film/Projector</v>
          </cell>
        </row>
        <row r="3088">
          <cell r="H3088" t="str">
            <v>1.3.2.06.01.02.106</v>
          </cell>
          <cell r="I3088" t="str">
            <v>Camera Tune Simulator</v>
          </cell>
        </row>
        <row r="3089">
          <cell r="H3089" t="str">
            <v>1.3.2.06.01.02.107</v>
          </cell>
          <cell r="I3089" t="str">
            <v>Dry Splitzer Film</v>
          </cell>
        </row>
        <row r="3090">
          <cell r="H3090" t="str">
            <v>1.3.2.06.01.02.108</v>
          </cell>
          <cell r="I3090" t="str">
            <v>Video Tone Cleaner</v>
          </cell>
        </row>
        <row r="3091">
          <cell r="H3091" t="str">
            <v>1.3.2.06.01.02.109</v>
          </cell>
          <cell r="I3091" t="str">
            <v>Mini Viewer</v>
          </cell>
        </row>
        <row r="3092">
          <cell r="H3092" t="str">
            <v>1.3.2.06.01.02.110</v>
          </cell>
          <cell r="I3092" t="str">
            <v>Push Button Control Panel</v>
          </cell>
        </row>
        <row r="3093">
          <cell r="H3093" t="str">
            <v>1.3.2.06.01.02.111</v>
          </cell>
          <cell r="I3093" t="str">
            <v>Rak Terminal Vencing</v>
          </cell>
        </row>
        <row r="3094">
          <cell r="H3094" t="str">
            <v>1.3.2.06.01.02.112</v>
          </cell>
          <cell r="I3094" t="str">
            <v>Standard True Signal/Master Rack</v>
          </cell>
        </row>
        <row r="3095">
          <cell r="H3095" t="str">
            <v>1.3.2.06.01.02.113</v>
          </cell>
          <cell r="I3095" t="str">
            <v>Motor Driver</v>
          </cell>
        </row>
        <row r="3096">
          <cell r="H3096" t="str">
            <v>1.3.2.06.01.02.114</v>
          </cell>
          <cell r="I3096" t="str">
            <v>Analog Delay (Peralatan Studio Video Dan Film)</v>
          </cell>
        </row>
        <row r="3097">
          <cell r="H3097" t="str">
            <v>1.3.2.06.01.02.115</v>
          </cell>
          <cell r="I3097" t="str">
            <v>Standard Point Animation</v>
          </cell>
        </row>
        <row r="3098">
          <cell r="H3098" t="str">
            <v>1.3.2.06.01.02.116</v>
          </cell>
          <cell r="I3098" t="str">
            <v>Head Set</v>
          </cell>
        </row>
        <row r="3099">
          <cell r="H3099" t="str">
            <v>1.3.2.06.01.02.117</v>
          </cell>
          <cell r="I3099" t="str">
            <v>Character Effect Interface</v>
          </cell>
        </row>
        <row r="3100">
          <cell r="H3100" t="str">
            <v>1.3.2.06.01.02.118</v>
          </cell>
          <cell r="I3100" t="str">
            <v>Lighting Head Body</v>
          </cell>
        </row>
        <row r="3101">
          <cell r="H3101" t="str">
            <v>1.3.2.06.01.02.119</v>
          </cell>
          <cell r="I3101" t="str">
            <v>Lighting Mechanic</v>
          </cell>
        </row>
        <row r="3102">
          <cell r="H3102" t="str">
            <v>1.3.2.06.01.02.120</v>
          </cell>
          <cell r="I3102" t="str">
            <v>Alos 321 Fiche Reader</v>
          </cell>
        </row>
        <row r="3103">
          <cell r="H3103" t="str">
            <v>1.3.2.06.01.02.121</v>
          </cell>
          <cell r="I3103" t="str">
            <v>Alos 321 Alos Reader</v>
          </cell>
        </row>
        <row r="3104">
          <cell r="H3104" t="str">
            <v>1.3.2.06.01.02.122</v>
          </cell>
          <cell r="I3104" t="str">
            <v>Inserter Jacket Filmnes Model Frf-160 &amp; 3500</v>
          </cell>
        </row>
        <row r="3105">
          <cell r="H3105" t="str">
            <v>1.3.2.06.01.02.123</v>
          </cell>
          <cell r="I3105" t="str">
            <v>Diaso Printer, 404</v>
          </cell>
        </row>
        <row r="3106">
          <cell r="H3106" t="str">
            <v>1.3.2.06.01.02.124</v>
          </cell>
          <cell r="I3106" t="str">
            <v>Diaso Processor 404 dan 404 D</v>
          </cell>
        </row>
        <row r="3107">
          <cell r="H3107" t="str">
            <v>1.3.2.06.01.02.125</v>
          </cell>
          <cell r="I3107" t="str">
            <v>Camera Under Water</v>
          </cell>
        </row>
        <row r="3108">
          <cell r="H3108" t="str">
            <v>1.3.2.06.01.02.126</v>
          </cell>
          <cell r="I3108" t="str">
            <v>Camera Digital</v>
          </cell>
        </row>
        <row r="3109">
          <cell r="H3109" t="str">
            <v>1.3.2.06.01.02.127</v>
          </cell>
          <cell r="I3109" t="str">
            <v>Tas Kamera</v>
          </cell>
        </row>
        <row r="3110">
          <cell r="H3110" t="str">
            <v>1.3.2.06.01.02.128</v>
          </cell>
          <cell r="I3110" t="str">
            <v>Lampu Blitz Kamera</v>
          </cell>
        </row>
        <row r="3111">
          <cell r="H3111" t="str">
            <v>1.3.2.06.01.02.129</v>
          </cell>
          <cell r="I3111" t="str">
            <v>Lensa Filter</v>
          </cell>
        </row>
        <row r="3112">
          <cell r="H3112" t="str">
            <v>1.3.2.06.01.02.130</v>
          </cell>
          <cell r="I3112" t="str">
            <v>Video Conference</v>
          </cell>
        </row>
        <row r="3113">
          <cell r="H3113" t="str">
            <v>1.3.2.06.01.02.131</v>
          </cell>
          <cell r="I3113" t="str">
            <v>Turbo IDDR (Intelligent Digital Disk Recorder)</v>
          </cell>
        </row>
        <row r="3114">
          <cell r="H3114" t="str">
            <v>1.3.2.06.01.02.132</v>
          </cell>
          <cell r="I3114" t="str">
            <v>Video Router</v>
          </cell>
        </row>
        <row r="3115">
          <cell r="H3115" t="str">
            <v>1.3.2.06.01.02.133</v>
          </cell>
          <cell r="I3115" t="str">
            <v>LCD Monitor</v>
          </cell>
        </row>
        <row r="3116">
          <cell r="H3116" t="str">
            <v>1.3.2.06.01.02.134</v>
          </cell>
          <cell r="I3116" t="str">
            <v>Sdi Rasteriser</v>
          </cell>
        </row>
        <row r="3117">
          <cell r="H3117" t="str">
            <v>1.3.2.06.01.02.135</v>
          </cell>
          <cell r="I3117" t="str">
            <v>Audio Monitoring Unit</v>
          </cell>
        </row>
        <row r="3118">
          <cell r="H3118" t="str">
            <v>1.3.2.06.01.02.136</v>
          </cell>
          <cell r="I3118" t="str">
            <v>Frame Synchronizer</v>
          </cell>
        </row>
        <row r="3119">
          <cell r="H3119" t="str">
            <v>1.3.2.06.01.02.137</v>
          </cell>
          <cell r="I3119" t="str">
            <v>Audio Transcoder</v>
          </cell>
        </row>
        <row r="3120">
          <cell r="H3120" t="str">
            <v>1.3.2.06.01.02.138</v>
          </cell>
          <cell r="I3120" t="str">
            <v>Audio Converter</v>
          </cell>
        </row>
        <row r="3121">
          <cell r="H3121" t="str">
            <v>1.3.2.06.01.02.139</v>
          </cell>
          <cell r="I3121" t="str">
            <v>Automation Main</v>
          </cell>
        </row>
        <row r="3122">
          <cell r="H3122" t="str">
            <v>1.3.2.06.01.02.140</v>
          </cell>
          <cell r="I3122" t="str">
            <v>Recording Workstation</v>
          </cell>
        </row>
        <row r="3123">
          <cell r="H3123" t="str">
            <v>1.3.2.06.01.02.141</v>
          </cell>
          <cell r="I3123" t="str">
            <v>Editor Workstation</v>
          </cell>
        </row>
        <row r="3124">
          <cell r="H3124" t="str">
            <v>1.3.2.06.01.02.142</v>
          </cell>
          <cell r="I3124" t="str">
            <v>On Air Recording</v>
          </cell>
        </row>
        <row r="3125">
          <cell r="H3125" t="str">
            <v>1.3.2.06.01.02.143</v>
          </cell>
          <cell r="I3125" t="str">
            <v>Connectors</v>
          </cell>
        </row>
        <row r="3126">
          <cell r="H3126" t="str">
            <v>1.3.2.06.01.02.144</v>
          </cell>
          <cell r="I3126" t="str">
            <v>Patch Cord</v>
          </cell>
        </row>
        <row r="3127">
          <cell r="H3127" t="str">
            <v>1.3.2.06.01.02.145</v>
          </cell>
          <cell r="I3127" t="str">
            <v>Audio Embedder</v>
          </cell>
        </row>
        <row r="3128">
          <cell r="H3128" t="str">
            <v>1.3.2.06.01.02.146</v>
          </cell>
          <cell r="I3128" t="str">
            <v>VTR Recorder</v>
          </cell>
        </row>
        <row r="3129">
          <cell r="H3129" t="str">
            <v>1.3.2.06.01.02.147</v>
          </cell>
          <cell r="I3129" t="str">
            <v>Analog Video Router</v>
          </cell>
        </row>
        <row r="3130">
          <cell r="H3130" t="str">
            <v>1.3.2.06.01.02.148</v>
          </cell>
          <cell r="I3130" t="str">
            <v>Broadband Amlifier</v>
          </cell>
        </row>
        <row r="3131">
          <cell r="H3131" t="str">
            <v>1.3.2.06.01.02.149</v>
          </cell>
          <cell r="I3131" t="str">
            <v>Splitter</v>
          </cell>
        </row>
        <row r="3132">
          <cell r="H3132" t="str">
            <v>1.3.2.06.01.02.150</v>
          </cell>
          <cell r="I3132" t="str">
            <v>RF Cable</v>
          </cell>
        </row>
        <row r="3133">
          <cell r="H3133" t="str">
            <v>1.3.2.06.01.02.151</v>
          </cell>
          <cell r="I3133" t="str">
            <v>F Connector</v>
          </cell>
        </row>
        <row r="3134">
          <cell r="H3134" t="str">
            <v>1.3.2.06.01.02.152</v>
          </cell>
          <cell r="I3134" t="str">
            <v>TV Connector</v>
          </cell>
        </row>
        <row r="3135">
          <cell r="H3135" t="str">
            <v>1.3.2.06.01.02.153</v>
          </cell>
          <cell r="I3135" t="str">
            <v>Thermo Bind Machine</v>
          </cell>
        </row>
        <row r="3136">
          <cell r="H3136" t="str">
            <v>1.3.2.06.01.02.154</v>
          </cell>
          <cell r="I3136" t="str">
            <v>Kamera Stile</v>
          </cell>
        </row>
        <row r="3137">
          <cell r="H3137" t="str">
            <v>1.3.2.06.01.02.155</v>
          </cell>
          <cell r="I3137" t="str">
            <v>Mini DV</v>
          </cell>
        </row>
        <row r="3138">
          <cell r="H3138" t="str">
            <v>1.3.2.06.01.02.156</v>
          </cell>
          <cell r="I3138" t="str">
            <v>Monopod</v>
          </cell>
        </row>
        <row r="3139">
          <cell r="H3139" t="str">
            <v>1.3.2.06.01.02.157</v>
          </cell>
          <cell r="I3139" t="str">
            <v>Clipp On</v>
          </cell>
        </row>
        <row r="3140">
          <cell r="H3140" t="str">
            <v>1.3.2.06.01.02.158</v>
          </cell>
          <cell r="I3140" t="str">
            <v>Computer Editing</v>
          </cell>
        </row>
        <row r="3141">
          <cell r="H3141" t="str">
            <v>1.3.2.06.01.02.159</v>
          </cell>
          <cell r="I3141" t="str">
            <v>Cut Editing</v>
          </cell>
        </row>
        <row r="3142">
          <cell r="H3142" t="str">
            <v>1.3.2.06.01.02.160</v>
          </cell>
          <cell r="I3142" t="str">
            <v>Duplicator VCD</v>
          </cell>
        </row>
        <row r="3143">
          <cell r="H3143" t="str">
            <v>1.3.2.06.01.02.161</v>
          </cell>
          <cell r="I3143" t="str">
            <v>Duplicator DVD</v>
          </cell>
        </row>
        <row r="3144">
          <cell r="H3144" t="str">
            <v>1.3.2.06.01.02.162</v>
          </cell>
          <cell r="I3144" t="str">
            <v>Video Splitter</v>
          </cell>
        </row>
        <row r="3145">
          <cell r="H3145" t="str">
            <v>1.3.2.06.01.02.163</v>
          </cell>
          <cell r="I3145" t="str">
            <v>Camera Conference</v>
          </cell>
        </row>
        <row r="3146">
          <cell r="H3146" t="str">
            <v>1.3.2.06.01.02.164</v>
          </cell>
          <cell r="I3146" t="str">
            <v>Digital Video Recorded (DVR)</v>
          </cell>
        </row>
        <row r="3147">
          <cell r="H3147" t="str">
            <v>1.3.2.06.01.02.165</v>
          </cell>
          <cell r="I3147" t="str">
            <v>Videotron</v>
          </cell>
        </row>
        <row r="3148">
          <cell r="H3148" t="str">
            <v>1.3.2.06.01.02.166</v>
          </cell>
          <cell r="I3148" t="str">
            <v>Camera Drone</v>
          </cell>
        </row>
        <row r="3149">
          <cell r="H3149" t="str">
            <v>......</v>
          </cell>
        </row>
        <row r="3150">
          <cell r="H3150" t="str">
            <v>1.3.2.06.01.03.</v>
          </cell>
          <cell r="I3150" t="str">
            <v xml:space="preserve">PERALATAN STUDIO GAMBAR </v>
          </cell>
        </row>
        <row r="3151">
          <cell r="H3151" t="str">
            <v>1.3.2.06.01.03.001</v>
          </cell>
          <cell r="I3151" t="str">
            <v>Meja Gambar</v>
          </cell>
        </row>
        <row r="3152">
          <cell r="H3152" t="str">
            <v>1.3.2.06.01.03.002</v>
          </cell>
          <cell r="I3152" t="str">
            <v>Lichdruck Apparaat</v>
          </cell>
        </row>
        <row r="3153">
          <cell r="H3153" t="str">
            <v>1.3.2.06.01.03.003</v>
          </cell>
          <cell r="I3153" t="str">
            <v>Sablon Set</v>
          </cell>
        </row>
        <row r="3154">
          <cell r="H3154" t="str">
            <v>1.3.2.06.01.03.004</v>
          </cell>
          <cell r="I3154" t="str">
            <v>Alat Tulis Gambar</v>
          </cell>
        </row>
        <row r="3155">
          <cell r="H3155" t="str">
            <v>1.3.2.06.01.03.005</v>
          </cell>
          <cell r="I3155" t="str">
            <v>Busur Gambar</v>
          </cell>
        </row>
        <row r="3156">
          <cell r="H3156" t="str">
            <v>1.3.2.06.01.03.006</v>
          </cell>
          <cell r="I3156" t="str">
            <v>Jangka Gambar</v>
          </cell>
        </row>
        <row r="3157">
          <cell r="H3157" t="str">
            <v>......</v>
          </cell>
        </row>
        <row r="3158">
          <cell r="H3158" t="str">
            <v>......</v>
          </cell>
        </row>
        <row r="3159">
          <cell r="H3159" t="str">
            <v>......</v>
          </cell>
        </row>
        <row r="3160">
          <cell r="H3160" t="str">
            <v>......</v>
          </cell>
        </row>
        <row r="3161">
          <cell r="H3161" t="str">
            <v>......</v>
          </cell>
        </row>
        <row r="3162">
          <cell r="H3162" t="str">
            <v>......</v>
          </cell>
        </row>
        <row r="3163">
          <cell r="H3163" t="str">
            <v>1.3.2.06.01.04.</v>
          </cell>
          <cell r="I3163" t="str">
            <v xml:space="preserve">PERALATAN CETAK </v>
          </cell>
        </row>
        <row r="3164">
          <cell r="H3164" t="str">
            <v>1.3.2.06.01.04.001</v>
          </cell>
          <cell r="I3164" t="str">
            <v>Meja Membuat Klise</v>
          </cell>
        </row>
        <row r="3165">
          <cell r="H3165" t="str">
            <v>1.3.2.06.01.04.002</v>
          </cell>
          <cell r="I3165" t="str">
            <v>Meja Cetak Tangan</v>
          </cell>
        </row>
        <row r="3166">
          <cell r="H3166" t="str">
            <v>1.3.2.06.01.04.003</v>
          </cell>
          <cell r="I3166" t="str">
            <v>Mesin Cetak Listrik Sheet</v>
          </cell>
        </row>
        <row r="3167">
          <cell r="H3167" t="str">
            <v>1.3.2.06.01.04.004</v>
          </cell>
          <cell r="I3167" t="str">
            <v>Mesin Cetak Listrik Roll</v>
          </cell>
        </row>
        <row r="3168">
          <cell r="H3168" t="str">
            <v>1.3.2.06.01.04.005</v>
          </cell>
          <cell r="I3168" t="str">
            <v>Mesin Cetak Elektronik</v>
          </cell>
        </row>
        <row r="3169">
          <cell r="H3169" t="str">
            <v>1.3.2.06.01.04.006</v>
          </cell>
          <cell r="I3169" t="str">
            <v>Mesin Cetak</v>
          </cell>
        </row>
        <row r="3170">
          <cell r="H3170" t="str">
            <v>1.3.2.06.01.04.007</v>
          </cell>
          <cell r="I3170" t="str">
            <v>Mesin Cetak Offset Sheet</v>
          </cell>
        </row>
        <row r="3171">
          <cell r="H3171" t="str">
            <v>1.3.2.06.01.04.008</v>
          </cell>
          <cell r="I3171" t="str">
            <v>Mesin Cetak Offset Roll</v>
          </cell>
        </row>
        <row r="3172">
          <cell r="H3172" t="str">
            <v>1.3.2.06.01.04.009</v>
          </cell>
          <cell r="I3172" t="str">
            <v>Mesin Cetak Offset Mini</v>
          </cell>
        </row>
        <row r="3173">
          <cell r="H3173" t="str">
            <v>1.3.2.06.01.04.010</v>
          </cell>
          <cell r="I3173" t="str">
            <v>Mesin Pemotong Biasa</v>
          </cell>
        </row>
        <row r="3174">
          <cell r="H3174" t="str">
            <v>1.3.2.06.01.04.011</v>
          </cell>
          <cell r="I3174" t="str">
            <v>Mesin Pemotong Biasa Tiga Pisau</v>
          </cell>
        </row>
        <row r="3175">
          <cell r="H3175" t="str">
            <v>1.3.2.06.01.04.012</v>
          </cell>
          <cell r="I3175" t="str">
            <v>Mesin Jilid Bundar</v>
          </cell>
        </row>
        <row r="3176">
          <cell r="H3176" t="str">
            <v>1.3.2.06.01.04.013</v>
          </cell>
          <cell r="I3176" t="str">
            <v>Mesin Jilid Besar</v>
          </cell>
        </row>
        <row r="3177">
          <cell r="H3177" t="str">
            <v>1.3.2.06.01.04.014</v>
          </cell>
          <cell r="I3177" t="str">
            <v>Mesin Jilid</v>
          </cell>
        </row>
        <row r="3178">
          <cell r="H3178" t="str">
            <v>1.3.2.06.01.04.015</v>
          </cell>
          <cell r="I3178" t="str">
            <v>Mesin Lipat</v>
          </cell>
        </row>
        <row r="3179">
          <cell r="H3179" t="str">
            <v>1.3.2.06.01.04.016</v>
          </cell>
          <cell r="I3179" t="str">
            <v>Mesin Pembuat Huruf</v>
          </cell>
        </row>
        <row r="3180">
          <cell r="H3180" t="str">
            <v>1.3.2.06.01.04.017</v>
          </cell>
          <cell r="I3180" t="str">
            <v>Mesin Penyusun Huruf Biasa</v>
          </cell>
        </row>
        <row r="3181">
          <cell r="H3181" t="str">
            <v>1.3.2.06.01.04.018</v>
          </cell>
          <cell r="I3181" t="str">
            <v>Mesin Penyusun Huruf Foto (Foto Type Setting)</v>
          </cell>
        </row>
        <row r="3182">
          <cell r="H3182" t="str">
            <v>1.3.2.06.01.04.019</v>
          </cell>
          <cell r="I3182" t="str">
            <v>Mesin Pelubang (Peralatan Cetak)</v>
          </cell>
        </row>
        <row r="3183">
          <cell r="H3183" t="str">
            <v>1.3.2.06.01.04.020</v>
          </cell>
          <cell r="I3183" t="str">
            <v>Mesin Proof</v>
          </cell>
        </row>
        <row r="3184">
          <cell r="H3184" t="str">
            <v>1.3.2.06.01.04.021</v>
          </cell>
          <cell r="I3184" t="str">
            <v>Camera Vertical</v>
          </cell>
        </row>
        <row r="3185">
          <cell r="H3185" t="str">
            <v>1.3.2.06.01.04.022</v>
          </cell>
          <cell r="I3185" t="str">
            <v>Mesin Pres</v>
          </cell>
        </row>
        <row r="3186">
          <cell r="H3186" t="str">
            <v>1.3.2.06.01.04.023</v>
          </cell>
          <cell r="I3186" t="str">
            <v>Mesin Jahit Kawat</v>
          </cell>
        </row>
        <row r="3187">
          <cell r="H3187" t="str">
            <v>1.3.2.06.01.04.024</v>
          </cell>
          <cell r="I3187" t="str">
            <v>Mesin Jahit Benang</v>
          </cell>
        </row>
        <row r="3188">
          <cell r="H3188" t="str">
            <v>1.3.2.06.01.04.025</v>
          </cell>
          <cell r="I3188" t="str">
            <v>Mesin Pilung</v>
          </cell>
        </row>
        <row r="3189">
          <cell r="H3189" t="str">
            <v>1.3.2.06.01.04.026</v>
          </cell>
          <cell r="I3189" t="str">
            <v>Mesin Garis</v>
          </cell>
        </row>
        <row r="3190">
          <cell r="H3190" t="str">
            <v>1.3.2.06.01.04.027</v>
          </cell>
          <cell r="I3190" t="str">
            <v>Mesin Perekam Stensil Folio</v>
          </cell>
        </row>
        <row r="3191">
          <cell r="H3191" t="str">
            <v>1.3.2.06.01.04.028</v>
          </cell>
          <cell r="I3191" t="str">
            <v>Mesin Perekam Stensil Double Folio</v>
          </cell>
        </row>
        <row r="3192">
          <cell r="H3192" t="str">
            <v>1.3.2.06.01.04.029</v>
          </cell>
          <cell r="I3192" t="str">
            <v>Mesin Plate Maker Folio</v>
          </cell>
        </row>
        <row r="3193">
          <cell r="H3193" t="str">
            <v>1.3.2.06.01.04.030</v>
          </cell>
          <cell r="I3193" t="str">
            <v>Mesin Plate Maker Double Folio</v>
          </cell>
        </row>
        <row r="3194">
          <cell r="H3194" t="str">
            <v>1.3.2.06.01.04.031</v>
          </cell>
          <cell r="I3194" t="str">
            <v>Mesin Potong</v>
          </cell>
        </row>
        <row r="3195">
          <cell r="H3195" t="str">
            <v>1.3.2.06.01.04.032</v>
          </cell>
          <cell r="I3195" t="str">
            <v>Mesin Handpress</v>
          </cell>
        </row>
        <row r="3196">
          <cell r="H3196" t="str">
            <v>1.3.2.06.01.04.033</v>
          </cell>
          <cell r="I3196" t="str">
            <v>Mesin Stahd</v>
          </cell>
        </row>
        <row r="3197">
          <cell r="H3197" t="str">
            <v>1.3.2.06.01.04.034</v>
          </cell>
          <cell r="I3197" t="str">
            <v>Mesin Kertas</v>
          </cell>
        </row>
        <row r="3198">
          <cell r="H3198" t="str">
            <v>1.3.2.06.01.04.035</v>
          </cell>
          <cell r="I3198" t="str">
            <v>Kacip Potong Sudut</v>
          </cell>
        </row>
        <row r="3199">
          <cell r="H3199" t="str">
            <v>1.3.2.06.01.04.036</v>
          </cell>
          <cell r="I3199" t="str">
            <v>Alat Pembuat Vormstand</v>
          </cell>
        </row>
        <row r="3200">
          <cell r="H3200" t="str">
            <v>1.3.2.06.01.04.037</v>
          </cell>
          <cell r="I3200" t="str">
            <v>Mesin Paset</v>
          </cell>
        </row>
        <row r="3201">
          <cell r="H3201" t="str">
            <v>1.3.2.06.01.04.038</v>
          </cell>
          <cell r="I3201" t="str">
            <v>Mesin Prasise Klise</v>
          </cell>
        </row>
        <row r="3202">
          <cell r="H3202" t="str">
            <v>1.3.2.06.01.04.039</v>
          </cell>
          <cell r="I3202" t="str">
            <v>Mesin Pembolong Film Setengah Plano</v>
          </cell>
        </row>
        <row r="3203">
          <cell r="H3203" t="str">
            <v>1.3.2.06.01.04.040</v>
          </cell>
          <cell r="I3203" t="str">
            <v>Mesin Cetak Mas</v>
          </cell>
        </row>
        <row r="3204">
          <cell r="H3204" t="str">
            <v>1.3.2.06.01.04.041</v>
          </cell>
          <cell r="I3204" t="str">
            <v>Mesin Cetak Stereo Typer</v>
          </cell>
        </row>
        <row r="3205">
          <cell r="H3205" t="str">
            <v>1.3.2.06.01.04.042</v>
          </cell>
          <cell r="I3205" t="str">
            <v>Mesin Cetak Braille</v>
          </cell>
        </row>
        <row r="3206">
          <cell r="H3206" t="str">
            <v>1.3.2.06.01.04.043</v>
          </cell>
          <cell r="I3206" t="str">
            <v>Mesin Fonds</v>
          </cell>
        </row>
        <row r="3207">
          <cell r="H3207" t="str">
            <v>1.3.2.06.01.04.044</v>
          </cell>
          <cell r="I3207" t="str">
            <v>Mesin Folding</v>
          </cell>
        </row>
        <row r="3208">
          <cell r="H3208" t="str">
            <v>1.3.2.06.01.04.045</v>
          </cell>
          <cell r="I3208" t="str">
            <v>Mesin Barcode</v>
          </cell>
        </row>
        <row r="3209">
          <cell r="H3209" t="str">
            <v>1.3.2.06.01.04.046</v>
          </cell>
          <cell r="I3209" t="str">
            <v>Mesin Profesional Velobinder</v>
          </cell>
        </row>
        <row r="3210">
          <cell r="H3210" t="str">
            <v>1.3.2.06.01.04.047</v>
          </cell>
          <cell r="I3210" t="str">
            <v>Mesin Cacah</v>
          </cell>
        </row>
        <row r="3211">
          <cell r="H3211" t="str">
            <v>1.3.2.06.01.04.048</v>
          </cell>
          <cell r="I3211" t="str">
            <v>Image Setter</v>
          </cell>
        </row>
        <row r="3212">
          <cell r="H3212" t="str">
            <v>1.3.2.06.01.04.049</v>
          </cell>
          <cell r="I3212" t="str">
            <v>Mesin Sparasi</v>
          </cell>
        </row>
        <row r="3213">
          <cell r="H3213" t="str">
            <v>1.3.2.06.01.04.050</v>
          </cell>
          <cell r="I3213" t="str">
            <v>Camera Horizontal</v>
          </cell>
        </row>
        <row r="3214">
          <cell r="H3214" t="str">
            <v>1.3.2.06.01.04.051</v>
          </cell>
          <cell r="I3214" t="str">
            <v>Alat Cover Creasing</v>
          </cell>
        </row>
        <row r="3215">
          <cell r="H3215" t="str">
            <v>1.3.2.06.01.04.052</v>
          </cell>
          <cell r="I3215" t="str">
            <v>Mesin Pembuat ID Card</v>
          </cell>
        </row>
        <row r="3216">
          <cell r="H3216" t="str">
            <v>......</v>
          </cell>
        </row>
        <row r="3217">
          <cell r="H3217" t="str">
            <v>......</v>
          </cell>
        </row>
        <row r="3218">
          <cell r="H3218" t="str">
            <v>1.3.2.06.01.05.</v>
          </cell>
          <cell r="I3218" t="str">
            <v xml:space="preserve">PERALATAN STUDIO PEMETAAN/PERALATAN UKUR TANAH </v>
          </cell>
        </row>
        <row r="3219">
          <cell r="H3219" t="str">
            <v>1.3.2.06.01.05.001</v>
          </cell>
          <cell r="I3219" t="str">
            <v>Autograph Unit</v>
          </cell>
        </row>
        <row r="3220">
          <cell r="H3220" t="str">
            <v>1.3.2.06.01.05.002</v>
          </cell>
          <cell r="I3220" t="str">
            <v>Aviograph Plus Ploting Table</v>
          </cell>
        </row>
        <row r="3221">
          <cell r="H3221" t="str">
            <v>1.3.2.06.01.05.003</v>
          </cell>
          <cell r="I3221" t="str">
            <v>Planitop</v>
          </cell>
        </row>
        <row r="3222">
          <cell r="H3222" t="str">
            <v>1.3.2.06.01.05.004</v>
          </cell>
          <cell r="I3222" t="str">
            <v>Point Tranter Device</v>
          </cell>
        </row>
        <row r="3223">
          <cell r="H3223" t="str">
            <v>1.3.2.06.01.05.005</v>
          </cell>
          <cell r="I3223" t="str">
            <v>Trestirial Camera</v>
          </cell>
        </row>
        <row r="3224">
          <cell r="H3224" t="str">
            <v>1.3.2.06.01.05.006</v>
          </cell>
          <cell r="I3224" t="str">
            <v>Slohed Temlet</v>
          </cell>
        </row>
        <row r="3225">
          <cell r="H3225" t="str">
            <v>1.3.2.06.01.05.007</v>
          </cell>
          <cell r="I3225" t="str">
            <v>Sketch Master</v>
          </cell>
        </row>
        <row r="3226">
          <cell r="H3226" t="str">
            <v>1.3.2.06.01.05.008</v>
          </cell>
          <cell r="I3226" t="str">
            <v>Rectifier (Peralatan Studio Pemetaan/peralatan Ukur Tanah)</v>
          </cell>
        </row>
        <row r="3227">
          <cell r="H3227" t="str">
            <v>1.3.2.06.01.05.009</v>
          </cell>
          <cell r="I3227" t="str">
            <v>Optical Pantograph</v>
          </cell>
        </row>
        <row r="3228">
          <cell r="H3228" t="str">
            <v>1.3.2.06.01.05.010</v>
          </cell>
          <cell r="I3228" t="str">
            <v>Contact Printer</v>
          </cell>
        </row>
        <row r="3229">
          <cell r="H3229" t="str">
            <v>1.3.2.06.01.05.011</v>
          </cell>
          <cell r="I3229" t="str">
            <v>Pengering Photo</v>
          </cell>
        </row>
        <row r="3230">
          <cell r="H3230" t="str">
            <v>1.3.2.06.01.05.012</v>
          </cell>
          <cell r="I3230" t="str">
            <v>Vacum Frame</v>
          </cell>
        </row>
        <row r="3231">
          <cell r="H3231" t="str">
            <v>1.3.2.06.01.05.013</v>
          </cell>
          <cell r="I3231" t="str">
            <v>Coordinatograph</v>
          </cell>
        </row>
        <row r="3232">
          <cell r="H3232" t="str">
            <v>1.3.2.06.01.05.014</v>
          </cell>
          <cell r="I3232" t="str">
            <v>Pemotong Film</v>
          </cell>
        </row>
        <row r="3233">
          <cell r="H3233" t="str">
            <v>1.3.2.06.01.05.015</v>
          </cell>
          <cell r="I3233" t="str">
            <v>Streoscope Tanah</v>
          </cell>
        </row>
        <row r="3234">
          <cell r="H3234" t="str">
            <v>1.3.2.06.01.05.016</v>
          </cell>
          <cell r="I3234" t="str">
            <v>Waterpas</v>
          </cell>
        </row>
        <row r="3235">
          <cell r="H3235" t="str">
            <v>1.3.2.06.01.05.017</v>
          </cell>
          <cell r="I3235" t="str">
            <v>Theodolite (Peralatan Studio Pemetaan/peralatan Ukur Tanah)</v>
          </cell>
        </row>
        <row r="3236">
          <cell r="H3236" t="str">
            <v>1.3.2.06.01.05.018</v>
          </cell>
          <cell r="I3236" t="str">
            <v>Distomat</v>
          </cell>
        </row>
        <row r="3237">
          <cell r="H3237" t="str">
            <v>1.3.2.06.01.05.019</v>
          </cell>
          <cell r="I3237" t="str">
            <v>B.T.M</v>
          </cell>
        </row>
        <row r="3238">
          <cell r="H3238" t="str">
            <v>1.3.2.06.01.05.020</v>
          </cell>
          <cell r="I3238" t="str">
            <v>Level</v>
          </cell>
        </row>
        <row r="3239">
          <cell r="H3239" t="str">
            <v>1.3.2.06.01.05.021</v>
          </cell>
          <cell r="I3239" t="str">
            <v>Jalon</v>
          </cell>
        </row>
        <row r="3240">
          <cell r="H3240" t="str">
            <v>1.3.2.06.01.05.022</v>
          </cell>
          <cell r="I3240" t="str">
            <v>Rambu/Bak Ukur</v>
          </cell>
        </row>
        <row r="3241">
          <cell r="H3241" t="str">
            <v>1.3.2.06.01.05.023</v>
          </cell>
          <cell r="I3241" t="str">
            <v>Kompas Geologi</v>
          </cell>
        </row>
        <row r="3242">
          <cell r="H3242" t="str">
            <v>1.3.2.06.01.05.024</v>
          </cell>
          <cell r="I3242" t="str">
            <v>Clinometer</v>
          </cell>
        </row>
        <row r="3243">
          <cell r="H3243" t="str">
            <v>1.3.2.06.01.05.025</v>
          </cell>
          <cell r="I3243" t="str">
            <v>Altimeter (Peralatan Studio Pemetaan/peralatan Ukur Tanah)</v>
          </cell>
        </row>
        <row r="3244">
          <cell r="H3244" t="str">
            <v>1.3.2.06.01.05.026</v>
          </cell>
          <cell r="I3244" t="str">
            <v>Holiometer</v>
          </cell>
        </row>
        <row r="3245">
          <cell r="H3245" t="str">
            <v>1.3.2.06.01.05.027</v>
          </cell>
          <cell r="I3245" t="str">
            <v>Telescope (Peralatan Studio Pemetaan/peralatan Ukur Tanah)</v>
          </cell>
        </row>
        <row r="3246">
          <cell r="H3246" t="str">
            <v>1.3.2.06.01.05.028</v>
          </cell>
          <cell r="I3246" t="str">
            <v>Passer Doss</v>
          </cell>
        </row>
        <row r="3247">
          <cell r="H3247" t="str">
            <v>1.3.2.06.01.05.029</v>
          </cell>
          <cell r="I3247" t="str">
            <v>Curvermeter</v>
          </cell>
        </row>
        <row r="3248">
          <cell r="H3248" t="str">
            <v>1.3.2.06.01.05.030</v>
          </cell>
          <cell r="I3248" t="str">
            <v>Rollmeter</v>
          </cell>
        </row>
        <row r="3249">
          <cell r="H3249" t="str">
            <v>1.3.2.06.01.05.031</v>
          </cell>
          <cell r="I3249" t="str">
            <v>Meet Band</v>
          </cell>
        </row>
        <row r="3250">
          <cell r="H3250" t="str">
            <v>1.3.2.06.01.05.032</v>
          </cell>
          <cell r="I3250" t="str">
            <v>Busur Derajat</v>
          </cell>
        </row>
        <row r="3251">
          <cell r="H3251" t="str">
            <v>1.3.2.06.01.05.033</v>
          </cell>
          <cell r="I3251" t="str">
            <v>Chronometer (Peralatan Studio Pemetaan/peralatan Ukur Tanah)</v>
          </cell>
        </row>
        <row r="3252">
          <cell r="H3252" t="str">
            <v>1.3.2.06.01.05.034</v>
          </cell>
          <cell r="I3252" t="str">
            <v>Gawang Lokasi</v>
          </cell>
        </row>
        <row r="3253">
          <cell r="H3253" t="str">
            <v>1.3.2.06.01.05.035</v>
          </cell>
          <cell r="I3253" t="str">
            <v>Kompas (Peralatan Studio Pemetaan/peralatan Ukur Tanah)</v>
          </cell>
        </row>
        <row r="3254">
          <cell r="H3254" t="str">
            <v>1.3.2.06.01.05.036</v>
          </cell>
          <cell r="I3254" t="str">
            <v>Sextant</v>
          </cell>
        </row>
        <row r="3255">
          <cell r="H3255" t="str">
            <v>1.3.2.06.01.05.037</v>
          </cell>
          <cell r="I3255" t="str">
            <v>Teropong/Keker</v>
          </cell>
        </row>
        <row r="3256">
          <cell r="H3256" t="str">
            <v>1.3.2.06.01.05.038</v>
          </cell>
          <cell r="I3256" t="str">
            <v>GPS Receiver</v>
          </cell>
        </row>
        <row r="3257">
          <cell r="H3257" t="str">
            <v>1.3.2.06.01.05.039</v>
          </cell>
          <cell r="I3257" t="str">
            <v>Ground Paretrating Radar</v>
          </cell>
        </row>
        <row r="3258">
          <cell r="H3258" t="str">
            <v>1.3.2.06.01.05.040</v>
          </cell>
          <cell r="I3258" t="str">
            <v>Teken Schaal/Jangka Tusuk</v>
          </cell>
        </row>
        <row r="3259">
          <cell r="H3259" t="str">
            <v>1.3.2.06.01.05.041</v>
          </cell>
          <cell r="I3259" t="str">
            <v>Pantograph</v>
          </cell>
        </row>
        <row r="3260">
          <cell r="H3260" t="str">
            <v>1.3.2.06.01.05.042</v>
          </cell>
          <cell r="I3260" t="str">
            <v>Plani Meter</v>
          </cell>
        </row>
        <row r="3261">
          <cell r="H3261" t="str">
            <v>1.3.2.06.01.05.043</v>
          </cell>
          <cell r="I3261" t="str">
            <v>Prisma Roelak</v>
          </cell>
        </row>
        <row r="3262">
          <cell r="H3262" t="str">
            <v>1.3.2.06.01.05.044</v>
          </cell>
          <cell r="I3262" t="str">
            <v>Prisma Meter</v>
          </cell>
        </row>
        <row r="3263">
          <cell r="H3263" t="str">
            <v>1.3.2.06.01.05.045</v>
          </cell>
          <cell r="I3263" t="str">
            <v>Prisma Ukur</v>
          </cell>
        </row>
        <row r="3264">
          <cell r="H3264" t="str">
            <v>1.3.2.06.01.05.046</v>
          </cell>
          <cell r="I3264" t="str">
            <v>Ruiter Plaat</v>
          </cell>
        </row>
        <row r="3265">
          <cell r="H3265" t="str">
            <v>1.3.2.06.01.05.047</v>
          </cell>
          <cell r="I3265" t="str">
            <v>Kamera Udara</v>
          </cell>
        </row>
        <row r="3266">
          <cell r="H3266" t="str">
            <v>1.3.2.06.01.05.048</v>
          </cell>
          <cell r="I3266" t="str">
            <v>Stereoplotter</v>
          </cell>
        </row>
        <row r="3267">
          <cell r="H3267" t="str">
            <v>1.3.2.06.01.05.049</v>
          </cell>
          <cell r="I3267" t="str">
            <v>Planicomp</v>
          </cell>
        </row>
        <row r="3268">
          <cell r="H3268" t="str">
            <v>1.3.2.06.01.05.050</v>
          </cell>
          <cell r="I3268" t="str">
            <v>Meja Sinar</v>
          </cell>
        </row>
        <row r="3269">
          <cell r="H3269" t="str">
            <v>1.3.2.06.01.05.051</v>
          </cell>
          <cell r="I3269" t="str">
            <v>Graver</v>
          </cell>
        </row>
        <row r="3270">
          <cell r="H3270" t="str">
            <v>1.3.2.06.01.05.052</v>
          </cell>
          <cell r="I3270" t="str">
            <v>Pen Holder</v>
          </cell>
        </row>
        <row r="3271">
          <cell r="H3271" t="str">
            <v>1.3.2.06.01.05.053</v>
          </cell>
          <cell r="I3271" t="str">
            <v>Simcard (untuk GPS)</v>
          </cell>
        </row>
        <row r="3272">
          <cell r="H3272" t="str">
            <v>......</v>
          </cell>
        </row>
        <row r="3273">
          <cell r="H3273" t="str">
            <v>......</v>
          </cell>
        </row>
        <row r="3274">
          <cell r="H3274" t="str">
            <v>......</v>
          </cell>
        </row>
        <row r="3275">
          <cell r="H3275" t="str">
            <v>......</v>
          </cell>
        </row>
        <row r="3276">
          <cell r="H3276" t="str">
            <v>......</v>
          </cell>
        </row>
        <row r="3277">
          <cell r="H3277" t="str">
            <v>......</v>
          </cell>
        </row>
        <row r="3278">
          <cell r="H3278" t="str">
            <v>1.3.2.06.01.06.</v>
          </cell>
          <cell r="I3278" t="str">
            <v xml:space="preserve">ALAT STUDIO LAINNYA </v>
          </cell>
        </row>
        <row r="3279">
          <cell r="H3279" t="str">
            <v>......</v>
          </cell>
        </row>
        <row r="3280">
          <cell r="H3280" t="str">
            <v>1.3.2.06.02..</v>
          </cell>
          <cell r="I3280" t="str">
            <v>ALAT KOMUNIKASI</v>
          </cell>
        </row>
        <row r="3281">
          <cell r="H3281" t="str">
            <v>1.3.2.06.02.01.</v>
          </cell>
          <cell r="I3281" t="str">
            <v xml:space="preserve">ALAT KOMUNIKASI TELEPHONE </v>
          </cell>
        </row>
        <row r="3282">
          <cell r="H3282" t="str">
            <v>1.3.2.06.02.01.001</v>
          </cell>
          <cell r="I3282" t="str">
            <v>Telephone (PABX)</v>
          </cell>
        </row>
        <row r="3283">
          <cell r="H3283" t="str">
            <v>1.3.2.06.02.01.002</v>
          </cell>
          <cell r="I3283" t="str">
            <v>Intermediate Telephone/Key Telephone</v>
          </cell>
        </row>
        <row r="3284">
          <cell r="H3284" t="str">
            <v>1.3.2.06.02.01.003</v>
          </cell>
          <cell r="I3284" t="str">
            <v>Pesawat Telephone</v>
          </cell>
        </row>
        <row r="3285">
          <cell r="H3285" t="str">
            <v>1.3.2.06.02.01.004</v>
          </cell>
          <cell r="I3285" t="str">
            <v>Telephone Mobile</v>
          </cell>
        </row>
        <row r="3286">
          <cell r="H3286" t="str">
            <v>1.3.2.06.02.01.005</v>
          </cell>
          <cell r="I3286" t="str">
            <v>Pager</v>
          </cell>
        </row>
        <row r="3287">
          <cell r="H3287" t="str">
            <v>1.3.2.06.02.01.006</v>
          </cell>
          <cell r="I3287" t="str">
            <v>Handy Talky (HT)</v>
          </cell>
        </row>
        <row r="3288">
          <cell r="H3288" t="str">
            <v>1.3.2.06.02.01.007</v>
          </cell>
          <cell r="I3288" t="str">
            <v>Telex</v>
          </cell>
        </row>
        <row r="3289">
          <cell r="H3289" t="str">
            <v>1.3.2.06.02.01.008</v>
          </cell>
          <cell r="I3289" t="str">
            <v>Selective Colling</v>
          </cell>
        </row>
        <row r="3290">
          <cell r="H3290" t="str">
            <v>1.3.2.06.02.01.009</v>
          </cell>
          <cell r="I3290" t="str">
            <v>Peralatan Spech Plas</v>
          </cell>
        </row>
        <row r="3291">
          <cell r="H3291" t="str">
            <v>1.3.2.06.02.01.010</v>
          </cell>
          <cell r="I3291" t="str">
            <v>Facsimile</v>
          </cell>
        </row>
        <row r="3292">
          <cell r="H3292" t="str">
            <v>1.3.2.06.02.01.011</v>
          </cell>
          <cell r="I3292" t="str">
            <v>Bidding Pit</v>
          </cell>
        </row>
        <row r="3293">
          <cell r="H3293" t="str">
            <v>1.3.2.06.02.01.012</v>
          </cell>
          <cell r="I3293" t="str">
            <v>Local Battery Telephone</v>
          </cell>
        </row>
        <row r="3294">
          <cell r="H3294" t="str">
            <v>1.3.2.06.02.01.013</v>
          </cell>
          <cell r="I3294" t="str">
            <v>Senhub Fixed</v>
          </cell>
        </row>
        <row r="3295">
          <cell r="H3295" t="str">
            <v>1.3.2.06.02.01.014</v>
          </cell>
          <cell r="I3295" t="str">
            <v>Senhub Mobile</v>
          </cell>
        </row>
        <row r="3296">
          <cell r="H3296" t="str">
            <v>1.3.2.06.02.01.015</v>
          </cell>
          <cell r="I3296" t="str">
            <v>Telepon Lapangan</v>
          </cell>
        </row>
        <row r="3297">
          <cell r="H3297" t="str">
            <v>1.3.2.06.02.01.016</v>
          </cell>
          <cell r="I3297" t="str">
            <v>Sentral Telepon Lapangan</v>
          </cell>
        </row>
        <row r="3298">
          <cell r="H3298" t="str">
            <v>1.3.2.06.02.01.017</v>
          </cell>
          <cell r="I3298" t="str">
            <v>Telepon Satelit</v>
          </cell>
        </row>
        <row r="3299">
          <cell r="H3299" t="str">
            <v>1.3.2.06.02.01.018</v>
          </cell>
          <cell r="I3299" t="str">
            <v>Kom Data</v>
          </cell>
        </row>
        <row r="3300">
          <cell r="H3300" t="str">
            <v>1.3.2.06.02.01.019</v>
          </cell>
          <cell r="I3300" t="str">
            <v>PDA</v>
          </cell>
        </row>
        <row r="3301">
          <cell r="H3301" t="str">
            <v>1.3.2.06.02.01.020</v>
          </cell>
          <cell r="I3301" t="str">
            <v>Telepon Digital</v>
          </cell>
        </row>
        <row r="3302">
          <cell r="H3302" t="str">
            <v>1.3.2.06.02.01.021</v>
          </cell>
          <cell r="I3302" t="str">
            <v>Telepon Analog</v>
          </cell>
        </row>
        <row r="3303">
          <cell r="H3303" t="str">
            <v>1.3.2.06.02.01.022</v>
          </cell>
          <cell r="I3303" t="str">
            <v>Intercom</v>
          </cell>
        </row>
        <row r="3304">
          <cell r="H3304" t="str">
            <v>1.3.2.06.02.01.023</v>
          </cell>
          <cell r="I3304" t="str">
            <v>Ip Phone System</v>
          </cell>
        </row>
        <row r="3305">
          <cell r="H3305" t="str">
            <v>......</v>
          </cell>
        </row>
        <row r="3306">
          <cell r="H3306" t="str">
            <v>......</v>
          </cell>
        </row>
        <row r="3307">
          <cell r="H3307" t="str">
            <v>......</v>
          </cell>
        </row>
        <row r="3308">
          <cell r="H3308" t="str">
            <v>......</v>
          </cell>
        </row>
        <row r="3309">
          <cell r="H3309" t="str">
            <v>......</v>
          </cell>
        </row>
        <row r="3310">
          <cell r="H3310" t="str">
            <v>......</v>
          </cell>
        </row>
        <row r="3311">
          <cell r="H3311" t="str">
            <v>......</v>
          </cell>
        </row>
        <row r="3312">
          <cell r="H3312" t="str">
            <v>......</v>
          </cell>
        </row>
        <row r="3313">
          <cell r="H3313" t="str">
            <v>......</v>
          </cell>
        </row>
        <row r="3314">
          <cell r="H3314" t="str">
            <v>......</v>
          </cell>
        </row>
        <row r="3315">
          <cell r="H3315" t="str">
            <v>......</v>
          </cell>
        </row>
        <row r="3316">
          <cell r="H3316" t="str">
            <v>......</v>
          </cell>
        </row>
        <row r="3317">
          <cell r="H3317" t="str">
            <v>......</v>
          </cell>
        </row>
        <row r="3318">
          <cell r="H3318" t="str">
            <v>......</v>
          </cell>
        </row>
        <row r="3319">
          <cell r="H3319" t="str">
            <v>......</v>
          </cell>
        </row>
        <row r="3320">
          <cell r="H3320" t="str">
            <v>......</v>
          </cell>
        </row>
        <row r="3321">
          <cell r="H3321" t="str">
            <v>......</v>
          </cell>
        </row>
        <row r="3322">
          <cell r="H3322" t="str">
            <v>......</v>
          </cell>
        </row>
        <row r="3323">
          <cell r="H3323" t="str">
            <v>......</v>
          </cell>
        </row>
        <row r="3324">
          <cell r="H3324" t="str">
            <v>......</v>
          </cell>
        </row>
        <row r="3325">
          <cell r="H3325" t="str">
            <v>......</v>
          </cell>
        </row>
        <row r="3326">
          <cell r="H3326" t="str">
            <v>......</v>
          </cell>
        </row>
        <row r="3327">
          <cell r="H3327" t="str">
            <v>......</v>
          </cell>
        </row>
        <row r="3328">
          <cell r="H3328" t="str">
            <v>......</v>
          </cell>
        </row>
        <row r="3329">
          <cell r="H3329" t="str">
            <v>......</v>
          </cell>
        </row>
        <row r="3330">
          <cell r="H3330" t="str">
            <v>......</v>
          </cell>
        </row>
        <row r="3331">
          <cell r="H3331" t="str">
            <v>1.3.2.06.02.02.</v>
          </cell>
          <cell r="I3331" t="str">
            <v xml:space="preserve">ALAT KOMUNIKASI RADIO SSB </v>
          </cell>
        </row>
        <row r="3332">
          <cell r="H3332" t="str">
            <v>1.3.2.06.02.02.001</v>
          </cell>
          <cell r="I3332" t="str">
            <v>Unit Tranceiver Ssb Portable</v>
          </cell>
        </row>
        <row r="3333">
          <cell r="H3333" t="str">
            <v>1.3.2.06.02.02.002</v>
          </cell>
          <cell r="I3333" t="str">
            <v>Unit Tranceiver Ssb Transportable</v>
          </cell>
        </row>
        <row r="3334">
          <cell r="H3334" t="str">
            <v>1.3.2.06.02.02.003</v>
          </cell>
          <cell r="I3334" t="str">
            <v>Unit Tranceiver Ssb Stationery</v>
          </cell>
        </row>
        <row r="3335">
          <cell r="H3335" t="str">
            <v>......</v>
          </cell>
        </row>
        <row r="3336">
          <cell r="H3336" t="str">
            <v>1.3.2.06.02.03.</v>
          </cell>
          <cell r="I3336" t="str">
            <v xml:space="preserve">ALAT KOMUNIKASI RADIO HF/FM </v>
          </cell>
        </row>
        <row r="3337">
          <cell r="H3337" t="str">
            <v>1.3.2.06.02.03.001</v>
          </cell>
          <cell r="I3337" t="str">
            <v>Unit Tranceiver HF Portable</v>
          </cell>
        </row>
        <row r="3338">
          <cell r="H3338" t="str">
            <v>1.3.2.06.02.03.002</v>
          </cell>
          <cell r="I3338" t="str">
            <v>Unit Tranceiver HF Transportable</v>
          </cell>
        </row>
        <row r="3339">
          <cell r="H3339" t="str">
            <v>1.3.2.06.02.03.003</v>
          </cell>
          <cell r="I3339" t="str">
            <v>Unit Tranceiver HF Stationery</v>
          </cell>
        </row>
        <row r="3340">
          <cell r="H3340" t="str">
            <v>1.3.2.06.02.03.004</v>
          </cell>
          <cell r="I3340" t="str">
            <v>Unit Tranceiver FM</v>
          </cell>
        </row>
        <row r="3341">
          <cell r="H3341" t="str">
            <v>......</v>
          </cell>
        </row>
        <row r="3342">
          <cell r="H3342" t="str">
            <v>1.3.2.06.02.04.</v>
          </cell>
          <cell r="I3342" t="str">
            <v xml:space="preserve">ALAT KOMUNIKASI RADIO VHF </v>
          </cell>
        </row>
        <row r="3343">
          <cell r="H3343" t="str">
            <v>1.3.2.06.02.04.001</v>
          </cell>
          <cell r="I3343" t="str">
            <v>Unit Tranceiver VHF Portable</v>
          </cell>
        </row>
        <row r="3344">
          <cell r="H3344" t="str">
            <v>1.3.2.06.02.04.002</v>
          </cell>
          <cell r="I3344" t="str">
            <v>Unit Tranceiver VHF Transportable</v>
          </cell>
        </row>
        <row r="3345">
          <cell r="H3345" t="str">
            <v>1.3.2.06.02.04.003</v>
          </cell>
          <cell r="I3345" t="str">
            <v>Unit Tranceiver VHF Stationary</v>
          </cell>
        </row>
        <row r="3346">
          <cell r="H3346" t="str">
            <v>......</v>
          </cell>
        </row>
        <row r="3347">
          <cell r="H3347" t="str">
            <v>1.3.2.06.02.05.</v>
          </cell>
          <cell r="I3347" t="str">
            <v xml:space="preserve">ALAT KOMUNIKASI RADIO UHF </v>
          </cell>
        </row>
        <row r="3348">
          <cell r="H3348" t="str">
            <v>1.3.2.06.02.05.001</v>
          </cell>
          <cell r="I3348" t="str">
            <v>Unit Tranceiver UHF Portable</v>
          </cell>
        </row>
        <row r="3349">
          <cell r="H3349" t="str">
            <v>1.3.2.06.02.05.002</v>
          </cell>
          <cell r="I3349" t="str">
            <v>Unit Tranceiver UHF Transportable</v>
          </cell>
        </row>
        <row r="3350">
          <cell r="H3350" t="str">
            <v>1.3.2.06.02.05.003</v>
          </cell>
          <cell r="I3350" t="str">
            <v>Unit Tranceiver UHF Stationary</v>
          </cell>
        </row>
        <row r="3351">
          <cell r="H3351" t="str">
            <v>......</v>
          </cell>
        </row>
        <row r="3352">
          <cell r="H3352" t="str">
            <v>1.3.2.06.02.06.</v>
          </cell>
          <cell r="I3352" t="str">
            <v xml:space="preserve">ALAT KOMUNIKASI SOSIAL </v>
          </cell>
        </row>
        <row r="3353">
          <cell r="H3353" t="str">
            <v>1.3.2.06.02.06.001</v>
          </cell>
          <cell r="I3353" t="str">
            <v>Publik Address (Lapangan)</v>
          </cell>
        </row>
        <row r="3354">
          <cell r="H3354" t="str">
            <v>1.3.2.06.02.06.002</v>
          </cell>
          <cell r="I3354" t="str">
            <v>Wireless Amplifier</v>
          </cell>
        </row>
        <row r="3355">
          <cell r="H3355" t="str">
            <v>1.3.2.06.02.06.003</v>
          </cell>
          <cell r="I3355" t="str">
            <v>Slide Projector (Lapangan)</v>
          </cell>
        </row>
        <row r="3356">
          <cell r="H3356" t="str">
            <v>1.3.2.06.02.06.004</v>
          </cell>
          <cell r="I3356" t="str">
            <v>Multiplex System</v>
          </cell>
        </row>
        <row r="3357">
          <cell r="H3357" t="str">
            <v>1.3.2.06.02.06.005</v>
          </cell>
          <cell r="I3357" t="str">
            <v>Frequency Systhesizer Unit</v>
          </cell>
        </row>
        <row r="3358">
          <cell r="H3358" t="str">
            <v>1.3.2.06.02.06.006</v>
          </cell>
          <cell r="I3358" t="str">
            <v>Patching Board</v>
          </cell>
        </row>
        <row r="3359">
          <cell r="H3359" t="str">
            <v>......</v>
          </cell>
        </row>
        <row r="3360">
          <cell r="H3360" t="str">
            <v>1.3.2.06.02.07.</v>
          </cell>
          <cell r="I3360" t="str">
            <v xml:space="preserve">ALAT-ALAT SANDI </v>
          </cell>
        </row>
        <row r="3361">
          <cell r="H3361" t="str">
            <v>1.3.2.06.02.07.001</v>
          </cell>
          <cell r="I3361" t="str">
            <v>Morse Keyer</v>
          </cell>
        </row>
        <row r="3362">
          <cell r="H3362" t="str">
            <v>1.3.2.06.02.07.002</v>
          </cell>
          <cell r="I3362" t="str">
            <v>Automatic Deorse Keyer</v>
          </cell>
        </row>
        <row r="3363">
          <cell r="H3363" t="str">
            <v>1.3.2.06.02.07.003</v>
          </cell>
          <cell r="I3363" t="str">
            <v>Alat Semboyan</v>
          </cell>
        </row>
        <row r="3364">
          <cell r="H3364" t="str">
            <v>1.3.2.06.02.07.004</v>
          </cell>
          <cell r="I3364" t="str">
            <v>Mesin Sandi dan Kelengkapannya</v>
          </cell>
        </row>
        <row r="3365">
          <cell r="H3365" t="str">
            <v>1.3.2.06.02.07.005</v>
          </cell>
          <cell r="I3365" t="str">
            <v>Finger Printer Time and Attandance Acces Control System</v>
          </cell>
        </row>
        <row r="3366">
          <cell r="H3366" t="str">
            <v>1.3.2.06.02.07.006</v>
          </cell>
          <cell r="I3366" t="str">
            <v>Mesin Sandi Teks</v>
          </cell>
        </row>
        <row r="3367">
          <cell r="H3367" t="str">
            <v>1.3.2.06.02.07.007</v>
          </cell>
          <cell r="I3367" t="str">
            <v>Mesin Sandi Suara</v>
          </cell>
        </row>
        <row r="3368">
          <cell r="H3368" t="str">
            <v>1.3.2.06.02.07.008</v>
          </cell>
          <cell r="I3368" t="str">
            <v>Mesin Sandi Data</v>
          </cell>
        </row>
        <row r="3369">
          <cell r="H3369" t="str">
            <v>1.3.2.06.02.07.009</v>
          </cell>
          <cell r="I3369" t="str">
            <v>Mesin Sandi Berbasis Software</v>
          </cell>
        </row>
        <row r="3370">
          <cell r="H3370" t="str">
            <v>1.3.2.06.02.07.010</v>
          </cell>
          <cell r="I3370" t="str">
            <v>Mesin Sandi Berbasis Hardware</v>
          </cell>
        </row>
        <row r="3371">
          <cell r="H3371" t="str">
            <v>1.3.2.06.02.07.011</v>
          </cell>
          <cell r="I3371" t="str">
            <v>Mesin Sandi Berbasis Software dan Hardware</v>
          </cell>
        </row>
        <row r="3372">
          <cell r="H3372" t="str">
            <v>1.3.2.06.02.07.012</v>
          </cell>
          <cell r="I3372" t="str">
            <v>Alat Pembangkit Kunci</v>
          </cell>
        </row>
        <row r="3373">
          <cell r="H3373" t="str">
            <v>1.3.2.06.02.07.013</v>
          </cell>
          <cell r="I3373" t="str">
            <v>Alat Pendistribusi Kunci</v>
          </cell>
        </row>
        <row r="3374">
          <cell r="H3374" t="str">
            <v>1.3.2.06.02.07.014</v>
          </cell>
          <cell r="I3374" t="str">
            <v>Crypthopone</v>
          </cell>
        </row>
        <row r="3375">
          <cell r="H3375" t="str">
            <v>1.3.2.06.02.07.015</v>
          </cell>
          <cell r="I3375" t="str">
            <v>Crytofax</v>
          </cell>
        </row>
        <row r="3376">
          <cell r="H3376" t="str">
            <v>1.3.2.06.02.07.016</v>
          </cell>
          <cell r="I3376" t="str">
            <v>Server Encription</v>
          </cell>
        </row>
        <row r="3377">
          <cell r="H3377" t="str">
            <v>1.3.2.06.02.07.017</v>
          </cell>
          <cell r="I3377" t="str">
            <v>Handphone Encription</v>
          </cell>
        </row>
        <row r="3378">
          <cell r="H3378" t="str">
            <v>1.3.2.06.02.07.018</v>
          </cell>
          <cell r="I3378" t="str">
            <v>GSM Jammer</v>
          </cell>
        </row>
        <row r="3379">
          <cell r="H3379" t="str">
            <v>1.3.2.06.02.07.019</v>
          </cell>
          <cell r="I3379" t="str">
            <v>CDMA Jammer</v>
          </cell>
        </row>
        <row r="3380">
          <cell r="H3380" t="str">
            <v>......</v>
          </cell>
        </row>
        <row r="3381">
          <cell r="H3381" t="str">
            <v>1.3.2.06.02.08.</v>
          </cell>
          <cell r="I3381" t="str">
            <v xml:space="preserve">ALAT KOMUNIKASI KHUSUS </v>
          </cell>
        </row>
        <row r="3382">
          <cell r="H3382" t="str">
            <v>1.3.2.06.02.08.001</v>
          </cell>
          <cell r="I3382" t="str">
            <v>Alat DF Radio SSB</v>
          </cell>
        </row>
        <row r="3383">
          <cell r="H3383" t="str">
            <v>1.3.2.06.02.08.002</v>
          </cell>
          <cell r="I3383" t="str">
            <v>Super Broom</v>
          </cell>
        </row>
        <row r="3384">
          <cell r="H3384" t="str">
            <v>1.3.2.06.02.08.003</v>
          </cell>
          <cell r="I3384" t="str">
            <v>Alat DF Radio HF/FM</v>
          </cell>
        </row>
        <row r="3385">
          <cell r="H3385" t="str">
            <v>1.3.2.06.02.08.004</v>
          </cell>
          <cell r="I3385" t="str">
            <v>Scanlock Plus Ceberus</v>
          </cell>
        </row>
        <row r="3386">
          <cell r="H3386" t="str">
            <v>1.3.2.06.02.08.005</v>
          </cell>
          <cell r="I3386" t="str">
            <v>Alat DF Radio VHF</v>
          </cell>
        </row>
        <row r="3387">
          <cell r="H3387" t="str">
            <v>1.3.2.06.02.08.006</v>
          </cell>
          <cell r="I3387" t="str">
            <v>Stelath Digital Repeater</v>
          </cell>
        </row>
        <row r="3388">
          <cell r="H3388" t="str">
            <v>1.3.2.06.02.08.007</v>
          </cell>
          <cell r="I3388" t="str">
            <v>Alat DF Radio UHF</v>
          </cell>
        </row>
        <row r="3389">
          <cell r="H3389" t="str">
            <v>1.3.2.06.02.08.008</v>
          </cell>
          <cell r="I3389" t="str">
            <v>Tranking</v>
          </cell>
        </row>
        <row r="3390">
          <cell r="H3390" t="str">
            <v>1.3.2.06.02.08.009</v>
          </cell>
          <cell r="I3390" t="str">
            <v>Telepon Taping</v>
          </cell>
        </row>
        <row r="3391">
          <cell r="H3391" t="str">
            <v>1.3.2.06.02.08.010</v>
          </cell>
          <cell r="I3391" t="str">
            <v>Stelath</v>
          </cell>
        </row>
        <row r="3392">
          <cell r="H3392" t="str">
            <v>1.3.2.06.02.08.011</v>
          </cell>
          <cell r="I3392" t="str">
            <v>Visatelit</v>
          </cell>
        </row>
        <row r="3393">
          <cell r="H3393" t="str">
            <v>1.3.2.06.02.08.012</v>
          </cell>
          <cell r="I3393" t="str">
            <v>Mainframe (Alat Komunikasi Khusus)</v>
          </cell>
        </row>
        <row r="3394">
          <cell r="H3394" t="str">
            <v>1.3.2.06.02.08.013</v>
          </cell>
          <cell r="I3394" t="str">
            <v>Safe Light Filter</v>
          </cell>
        </row>
        <row r="3395">
          <cell r="H3395" t="str">
            <v>1.3.2.06.02.08.014</v>
          </cell>
          <cell r="I3395" t="str">
            <v>Anti Sadap Telepon (Scanbler)</v>
          </cell>
        </row>
        <row r="3396">
          <cell r="H3396" t="str">
            <v>1.3.2.06.02.08.015</v>
          </cell>
          <cell r="I3396" t="str">
            <v>Billinf System</v>
          </cell>
        </row>
        <row r="3397">
          <cell r="H3397" t="str">
            <v>1.3.2.06.02.08.016</v>
          </cell>
          <cell r="I3397" t="str">
            <v>Room Monitoring MC06</v>
          </cell>
        </row>
        <row r="3398">
          <cell r="H3398" t="str">
            <v>1.3.2.06.02.08.017</v>
          </cell>
          <cell r="I3398" t="str">
            <v>Watch Transmiter</v>
          </cell>
        </row>
        <row r="3399">
          <cell r="H3399" t="str">
            <v>1.3.2.06.02.08.018</v>
          </cell>
          <cell r="I3399" t="str">
            <v>Ashtray</v>
          </cell>
        </row>
        <row r="3400">
          <cell r="H3400" t="str">
            <v>1.3.2.06.02.08.019</v>
          </cell>
          <cell r="I3400" t="str">
            <v>Non Direction Beacon (NDB)</v>
          </cell>
        </row>
        <row r="3401">
          <cell r="H3401" t="str">
            <v>1.3.2.06.02.08.020</v>
          </cell>
          <cell r="I3401" t="str">
            <v>Radio Link</v>
          </cell>
        </row>
        <row r="3402">
          <cell r="H3402" t="str">
            <v>1.3.2.06.02.08.021</v>
          </cell>
          <cell r="I3402" t="str">
            <v>Localizer</v>
          </cell>
        </row>
        <row r="3403">
          <cell r="H3403" t="str">
            <v>1.3.2.06.02.08.022</v>
          </cell>
          <cell r="I3403" t="str">
            <v>Glade Path</v>
          </cell>
        </row>
        <row r="3404">
          <cell r="H3404" t="str">
            <v>1.3.2.06.02.08.023</v>
          </cell>
          <cell r="I3404" t="str">
            <v>Midle Marker</v>
          </cell>
        </row>
        <row r="3405">
          <cell r="H3405" t="str">
            <v>1.3.2.06.02.08.024</v>
          </cell>
          <cell r="I3405" t="str">
            <v>Radio Communication Matching Switch (RCMS)</v>
          </cell>
        </row>
        <row r="3406">
          <cell r="H3406" t="str">
            <v>1.3.2.06.02.08.025</v>
          </cell>
          <cell r="I3406" t="str">
            <v>Direction Very Omni Range (DVOR)</v>
          </cell>
        </row>
        <row r="3407">
          <cell r="H3407" t="str">
            <v>1.3.2.06.02.08.026</v>
          </cell>
          <cell r="I3407" t="str">
            <v>Integrated Ground Caommunication System (SGRS)</v>
          </cell>
        </row>
        <row r="3408">
          <cell r="H3408" t="str">
            <v>1.3.2.06.02.08.027</v>
          </cell>
          <cell r="I3408" t="str">
            <v>Switching Ground Receiver System (SGRS)</v>
          </cell>
        </row>
        <row r="3409">
          <cell r="H3409" t="str">
            <v>1.3.2.06.02.08.028</v>
          </cell>
          <cell r="I3409" t="str">
            <v>Alat Rx Radio SSb</v>
          </cell>
        </row>
        <row r="3410">
          <cell r="H3410" t="str">
            <v>1.3.2.06.02.08.029</v>
          </cell>
          <cell r="I3410" t="str">
            <v>Alat Rx Radio HF/FM</v>
          </cell>
        </row>
        <row r="3411">
          <cell r="H3411" t="str">
            <v>1.3.2.06.02.08.030</v>
          </cell>
          <cell r="I3411" t="str">
            <v>Alat Rx Radio VHF</v>
          </cell>
        </row>
        <row r="3412">
          <cell r="H3412" t="str">
            <v>1.3.2.06.02.08.031</v>
          </cell>
          <cell r="I3412" t="str">
            <v>Alat Rx Radio UHF</v>
          </cell>
        </row>
        <row r="3413">
          <cell r="H3413" t="str">
            <v>1.3.2.06.02.08.032</v>
          </cell>
          <cell r="I3413" t="str">
            <v>Alat Jamming Radio SSB</v>
          </cell>
        </row>
        <row r="3414">
          <cell r="H3414" t="str">
            <v>1.3.2.06.02.08.033</v>
          </cell>
          <cell r="I3414" t="str">
            <v>Alat Jamming Radio HF/FM</v>
          </cell>
        </row>
        <row r="3415">
          <cell r="H3415" t="str">
            <v>1.3.2.06.02.08.034</v>
          </cell>
          <cell r="I3415" t="str">
            <v>Alat Jamming Radio VHF</v>
          </cell>
        </row>
        <row r="3416">
          <cell r="H3416" t="str">
            <v>1.3.2.06.02.08.035</v>
          </cell>
          <cell r="I3416" t="str">
            <v>Alat Jamming Radio UHF</v>
          </cell>
        </row>
        <row r="3417">
          <cell r="H3417" t="str">
            <v>1.3.2.06.02.08.036</v>
          </cell>
          <cell r="I3417" t="str">
            <v>Alat Spektrum Frek Monitor SSB</v>
          </cell>
        </row>
        <row r="3418">
          <cell r="H3418" t="str">
            <v>1.3.2.06.02.08.037</v>
          </cell>
          <cell r="I3418" t="str">
            <v>Alat Spektrum Frek Monitor HF/FM</v>
          </cell>
        </row>
        <row r="3419">
          <cell r="H3419" t="str">
            <v>1.3.2.06.02.08.038</v>
          </cell>
          <cell r="I3419" t="str">
            <v>Alat Spektrum Frek Monitor VHF</v>
          </cell>
        </row>
        <row r="3420">
          <cell r="H3420" t="str">
            <v>1.3.2.06.02.08.039</v>
          </cell>
          <cell r="I3420" t="str">
            <v>Alat Spektrum Frek Monitor UHF</v>
          </cell>
        </row>
        <row r="3421">
          <cell r="H3421" t="str">
            <v>1.3.2.06.02.08.040</v>
          </cell>
          <cell r="I3421" t="str">
            <v>Alat Traffic Analysis</v>
          </cell>
        </row>
        <row r="3422">
          <cell r="H3422" t="str">
            <v>1.3.2.06.02.08.041</v>
          </cell>
          <cell r="I3422" t="str">
            <v>Alat Countersurveillance</v>
          </cell>
        </row>
        <row r="3423">
          <cell r="H3423" t="str">
            <v>1.3.2.06.02.08.042</v>
          </cell>
          <cell r="I3423" t="str">
            <v>Alat Surveillance</v>
          </cell>
        </row>
        <row r="3424">
          <cell r="H3424" t="str">
            <v>1.3.2.06.02.08.043</v>
          </cell>
          <cell r="I3424" t="str">
            <v>Alat Jamming Frekuensi</v>
          </cell>
        </row>
        <row r="3425">
          <cell r="H3425" t="str">
            <v>1.3.2.06.02.08.044</v>
          </cell>
          <cell r="I3425" t="str">
            <v>Alat Pengendali Pancaran Gelombang Elektromagnetik (Tempest)</v>
          </cell>
        </row>
        <row r="3426">
          <cell r="H3426" t="str">
            <v>1.3.2.06.02.08.045</v>
          </cell>
          <cell r="I3426" t="str">
            <v>Maritim Communication (Marcom)</v>
          </cell>
        </row>
        <row r="3427">
          <cell r="H3427" t="str">
            <v>1.3.2.06.02.08.046</v>
          </cell>
          <cell r="I3427" t="str">
            <v>Navigation Telex (NAVTEX)</v>
          </cell>
        </row>
        <row r="3428">
          <cell r="H3428" t="str">
            <v>......</v>
          </cell>
        </row>
        <row r="3429">
          <cell r="H3429" t="str">
            <v>1.3.2.06.02.09.</v>
          </cell>
          <cell r="I3429" t="str">
            <v xml:space="preserve">ALAT KOMUNIKASI DIGITAL DAN KONVENSIONAL </v>
          </cell>
        </row>
        <row r="3430">
          <cell r="H3430" t="str">
            <v>1.3.2.06.02.09.001</v>
          </cell>
          <cell r="I3430" t="str">
            <v>System Control Node Multi Site System</v>
          </cell>
        </row>
        <row r="3431">
          <cell r="H3431" t="str">
            <v>1.3.2.06.02.09.002</v>
          </cell>
          <cell r="I3431" t="str">
            <v>Site Base stataion Multi Site System</v>
          </cell>
        </row>
        <row r="3432">
          <cell r="H3432" t="str">
            <v>1.3.2.06.02.09.003</v>
          </cell>
          <cell r="I3432" t="str">
            <v>Controll Center</v>
          </cell>
        </row>
        <row r="3433">
          <cell r="H3433" t="str">
            <v>1.3.2.06.02.09.004</v>
          </cell>
          <cell r="I3433" t="str">
            <v>E2EEncryption Management Tools</v>
          </cell>
        </row>
        <row r="3434">
          <cell r="H3434" t="str">
            <v>1.3.2.06.02.09.005</v>
          </cell>
          <cell r="I3434" t="str">
            <v>Network Monitoring System</v>
          </cell>
        </row>
        <row r="3435">
          <cell r="H3435" t="str">
            <v>1.3.2.06.02.09.006</v>
          </cell>
          <cell r="I3435" t="str">
            <v>Switching Matrix and Server</v>
          </cell>
        </row>
        <row r="3436">
          <cell r="H3436" t="str">
            <v>1.3.2.06.02.09.007</v>
          </cell>
          <cell r="I3436" t="str">
            <v>Digital Recording System</v>
          </cell>
        </row>
        <row r="3437">
          <cell r="H3437" t="str">
            <v>1.3.2.06.02.09.008</v>
          </cell>
          <cell r="I3437" t="str">
            <v>Official Pheripheral</v>
          </cell>
        </row>
        <row r="3438">
          <cell r="H3438" t="str">
            <v>1.3.2.06.02.09.009</v>
          </cell>
          <cell r="I3438" t="str">
            <v>Mobile Unit</v>
          </cell>
        </row>
        <row r="3439">
          <cell r="H3439" t="str">
            <v>1.3.2.06.02.09.010</v>
          </cell>
          <cell r="I3439" t="str">
            <v>Mobile Gateway</v>
          </cell>
        </row>
        <row r="3440">
          <cell r="H3440" t="str">
            <v>1.3.2.06.02.09.011</v>
          </cell>
          <cell r="I3440" t="str">
            <v>Convert Body</v>
          </cell>
        </row>
        <row r="3441">
          <cell r="H3441" t="str">
            <v>1.3.2.06.02.09.012</v>
          </cell>
          <cell r="I3441" t="str">
            <v>Repeater RX/TX</v>
          </cell>
        </row>
        <row r="3442">
          <cell r="H3442" t="str">
            <v>1.3.2.06.02.09.013</v>
          </cell>
          <cell r="I3442" t="str">
            <v>Repeater Multiband Combiner 4 in 4out</v>
          </cell>
        </row>
        <row r="3443">
          <cell r="H3443" t="str">
            <v>1.3.2.06.02.09.014</v>
          </cell>
          <cell r="I3443" t="str">
            <v>Repeater Multiband Combiner 4 in 2out</v>
          </cell>
        </row>
        <row r="3444">
          <cell r="H3444" t="str">
            <v>1.3.2.06.02.09.015</v>
          </cell>
          <cell r="I3444" t="str">
            <v>Repeater Multiband Combiner 2 in 2out</v>
          </cell>
        </row>
        <row r="3445">
          <cell r="H3445" t="str">
            <v>1.3.2.06.02.09.016</v>
          </cell>
          <cell r="I3445" t="str">
            <v>Repeater CDMA 80PO MHz</v>
          </cell>
        </row>
        <row r="3446">
          <cell r="H3446" t="str">
            <v>1.3.2.06.02.09.017</v>
          </cell>
          <cell r="I3446" t="str">
            <v>Repeater CDS 1800 MHz</v>
          </cell>
        </row>
        <row r="3447">
          <cell r="H3447" t="str">
            <v>1.3.2.06.02.09.018</v>
          </cell>
          <cell r="I3447" t="str">
            <v>Radio Transmisi</v>
          </cell>
        </row>
        <row r="3448">
          <cell r="H3448" t="str">
            <v>1.3.2.06.02.10.</v>
          </cell>
          <cell r="I3448" t="str">
            <v xml:space="preserve">ALAT KOMUNIKASI SATELIT </v>
          </cell>
        </row>
        <row r="3449">
          <cell r="H3449" t="str">
            <v>1.3.2.06.02.10.001</v>
          </cell>
          <cell r="I3449" t="str">
            <v>Fully System HUB</v>
          </cell>
        </row>
        <row r="3450">
          <cell r="H3450" t="str">
            <v>1.3.2.06.02.10.002</v>
          </cell>
          <cell r="I3450" t="str">
            <v>VSAT System for Remote Terminal</v>
          </cell>
        </row>
        <row r="3451">
          <cell r="H3451" t="str">
            <v>1.3.2.06.02.10.003</v>
          </cell>
          <cell r="I3451" t="str">
            <v>Commob (Communication Mobile) VSAT</v>
          </cell>
        </row>
        <row r="3452">
          <cell r="H3452" t="str">
            <v>1.3.2.06.02.10.004</v>
          </cell>
          <cell r="I3452" t="str">
            <v>Wireless Base Station + Surveillance Manpack Kit</v>
          </cell>
        </row>
        <row r="3453">
          <cell r="H3453" t="str">
            <v>1.3.2.06.02.10.005</v>
          </cell>
          <cell r="I3453" t="str">
            <v>Flyaway</v>
          </cell>
        </row>
        <row r="3454">
          <cell r="H3454" t="str">
            <v>1.3.2.06.02.10.006</v>
          </cell>
          <cell r="I3454" t="str">
            <v>Encryption</v>
          </cell>
        </row>
        <row r="3455">
          <cell r="H3455" t="str">
            <v>1.3.2.06.02.10.007</v>
          </cell>
          <cell r="I3455" t="str">
            <v>Remote Data Connection Distribution</v>
          </cell>
        </row>
        <row r="3456">
          <cell r="H3456" t="str">
            <v>1.3.2.06.02.10.008</v>
          </cell>
          <cell r="I3456" t="str">
            <v>Remote VoIP Gateway E1 Card Interface</v>
          </cell>
        </row>
        <row r="3457">
          <cell r="H3457" t="str">
            <v>1.3.2.06.02.10.009</v>
          </cell>
          <cell r="I3457" t="str">
            <v>Spectrum Analyzer for HUB Station</v>
          </cell>
        </row>
        <row r="3458">
          <cell r="H3458" t="str">
            <v>1.3.2.06.02.10.010</v>
          </cell>
          <cell r="I3458" t="str">
            <v>Spectrum Analyzer Portable for Field Use</v>
          </cell>
        </row>
        <row r="3459">
          <cell r="H3459" t="str">
            <v>1.3.2.06.02.10.011</v>
          </cell>
          <cell r="I3459" t="str">
            <v>UPS 15 KVA for HUB Station</v>
          </cell>
        </row>
        <row r="3460">
          <cell r="H3460" t="str">
            <v>1.3.2.06.02.10.012</v>
          </cell>
          <cell r="I3460" t="str">
            <v>UPS 1 KVA for Remote Station</v>
          </cell>
        </row>
        <row r="3461">
          <cell r="H3461" t="str">
            <v>......</v>
          </cell>
        </row>
        <row r="3462">
          <cell r="H3462" t="str">
            <v>1.3.2.06.02.11.</v>
          </cell>
          <cell r="I3462" t="str">
            <v xml:space="preserve">ALAT KOMUNIKASI LAINNYA </v>
          </cell>
        </row>
        <row r="3463">
          <cell r="H3463" t="str">
            <v>......</v>
          </cell>
        </row>
        <row r="3464">
          <cell r="H3464" t="str">
            <v>1.3.2.06.03..</v>
          </cell>
          <cell r="I3464" t="str">
            <v>PERALATAN PEMANCAR</v>
          </cell>
        </row>
        <row r="3465">
          <cell r="H3465" t="str">
            <v>1.3.2.06.03.01.</v>
          </cell>
          <cell r="I3465" t="str">
            <v xml:space="preserve">PERALATAN PEMANCAR MF/MW </v>
          </cell>
        </row>
        <row r="3466">
          <cell r="H3466" t="str">
            <v>1.3.2.06.03.01.001</v>
          </cell>
          <cell r="I3466" t="str">
            <v>Unit Pemancar MF/MW Portable</v>
          </cell>
        </row>
        <row r="3467">
          <cell r="H3467" t="str">
            <v>1.3.2.06.03.01.002</v>
          </cell>
          <cell r="I3467" t="str">
            <v>Unit Pemancar MF/MW Transportable</v>
          </cell>
        </row>
        <row r="3468">
          <cell r="H3468" t="str">
            <v>1.3.2.06.03.01.003</v>
          </cell>
          <cell r="I3468" t="str">
            <v>Unit Pemancar MF/MW Stationary</v>
          </cell>
        </row>
        <row r="3469">
          <cell r="H3469" t="str">
            <v>......</v>
          </cell>
        </row>
        <row r="3470">
          <cell r="H3470" t="str">
            <v>1.3.2.06.03.02.</v>
          </cell>
          <cell r="I3470" t="str">
            <v xml:space="preserve">PERALATAN PEMANCAR HF/SW </v>
          </cell>
        </row>
        <row r="3471">
          <cell r="H3471" t="str">
            <v>1.3.2.06.03.02.001</v>
          </cell>
          <cell r="I3471" t="str">
            <v>Unit Pemancar HF/SW Portable</v>
          </cell>
        </row>
        <row r="3472">
          <cell r="H3472" t="str">
            <v>1.3.2.06.03.02.002</v>
          </cell>
          <cell r="I3472" t="str">
            <v>Unit Pemancar HF/SW Transportable</v>
          </cell>
        </row>
        <row r="3473">
          <cell r="H3473" t="str">
            <v>1.3.2.06.03.02.003</v>
          </cell>
          <cell r="I3473" t="str">
            <v>Unit Pemancar HF/SW Stationary</v>
          </cell>
        </row>
        <row r="3474">
          <cell r="H3474" t="str">
            <v>......</v>
          </cell>
        </row>
        <row r="3475">
          <cell r="H3475" t="str">
            <v>1.3.2.06.03.03.</v>
          </cell>
          <cell r="I3475" t="str">
            <v xml:space="preserve">PERALATAN PEMANCAR VHF/FM </v>
          </cell>
        </row>
        <row r="3476">
          <cell r="H3476" t="str">
            <v>1.3.2.06.03.03.001</v>
          </cell>
          <cell r="I3476" t="str">
            <v>Unit Pemancar VHF/FM Portable</v>
          </cell>
        </row>
        <row r="3477">
          <cell r="H3477" t="str">
            <v>1.3.2.06.03.03.002</v>
          </cell>
          <cell r="I3477" t="str">
            <v>Unit Pemancar VHF/FM Transportable</v>
          </cell>
        </row>
        <row r="3478">
          <cell r="H3478" t="str">
            <v>1.3.2.06.03.03.003</v>
          </cell>
          <cell r="I3478" t="str">
            <v>Unit Pemancar VHF/FM Stationary</v>
          </cell>
        </row>
        <row r="3479">
          <cell r="H3479" t="str">
            <v>......</v>
          </cell>
        </row>
        <row r="3480">
          <cell r="H3480" t="str">
            <v>1.3.2.06.03.04.</v>
          </cell>
          <cell r="I3480" t="str">
            <v xml:space="preserve">PERALATAN PEMANCAR UHF </v>
          </cell>
        </row>
        <row r="3481">
          <cell r="H3481" t="str">
            <v>1.3.2.06.03.04.001</v>
          </cell>
          <cell r="I3481" t="str">
            <v>Unit Pemancar UHF Portable</v>
          </cell>
        </row>
        <row r="3482">
          <cell r="H3482" t="str">
            <v>1.3.2.06.03.04.002</v>
          </cell>
          <cell r="I3482" t="str">
            <v>Unit Pemancar UHF Transportable</v>
          </cell>
        </row>
        <row r="3483">
          <cell r="H3483" t="str">
            <v>1.3.2.06.03.04.003</v>
          </cell>
          <cell r="I3483" t="str">
            <v>Unit Pemancar UHF Stationary</v>
          </cell>
        </row>
        <row r="3484">
          <cell r="H3484" t="str">
            <v>1.3.2.06.03.04.004</v>
          </cell>
          <cell r="I3484" t="str">
            <v>Portable Reporter Link</v>
          </cell>
        </row>
        <row r="3485">
          <cell r="H3485" t="str">
            <v>......</v>
          </cell>
        </row>
        <row r="3486">
          <cell r="H3486" t="str">
            <v>1.3.2.06.03.05.</v>
          </cell>
          <cell r="I3486" t="str">
            <v xml:space="preserve">PERALATAN PEMANCAR SHF </v>
          </cell>
        </row>
        <row r="3487">
          <cell r="H3487" t="str">
            <v>1.3.2.06.03.05.001</v>
          </cell>
          <cell r="I3487" t="str">
            <v>Unit Pemancar SHF Portable</v>
          </cell>
        </row>
        <row r="3488">
          <cell r="H3488" t="str">
            <v>1.3.2.06.03.05.002</v>
          </cell>
          <cell r="I3488" t="str">
            <v>Unit Pemancar SHF Transportable</v>
          </cell>
        </row>
        <row r="3489">
          <cell r="H3489" t="str">
            <v>1.3.2.06.03.05.003</v>
          </cell>
          <cell r="I3489" t="str">
            <v>Unit Pemancar SHF Stationary</v>
          </cell>
        </row>
        <row r="3490">
          <cell r="H3490" t="str">
            <v>1.3.2.06.03.05.004</v>
          </cell>
          <cell r="I3490" t="str">
            <v>Satellite Link ( Up/Down Link )</v>
          </cell>
        </row>
        <row r="3491">
          <cell r="H3491" t="str">
            <v>......</v>
          </cell>
        </row>
        <row r="3492">
          <cell r="H3492" t="str">
            <v>1.3.2.06.03.06.</v>
          </cell>
          <cell r="I3492" t="str">
            <v xml:space="preserve">PERALATAN ANTENA MF/MW </v>
          </cell>
        </row>
        <row r="3493">
          <cell r="H3493" t="str">
            <v>1.3.2.06.03.06.001</v>
          </cell>
          <cell r="I3493" t="str">
            <v>Antene MF/MW Portable</v>
          </cell>
        </row>
        <row r="3494">
          <cell r="H3494" t="str">
            <v>1.3.2.06.03.06.002</v>
          </cell>
          <cell r="I3494" t="str">
            <v>Antene MF/MW Transportable</v>
          </cell>
        </row>
        <row r="3495">
          <cell r="H3495" t="str">
            <v>1.3.2.06.03.06.003</v>
          </cell>
          <cell r="I3495" t="str">
            <v>Antene MF/MW Stationary</v>
          </cell>
        </row>
        <row r="3496">
          <cell r="H3496" t="str">
            <v>......</v>
          </cell>
        </row>
        <row r="3497">
          <cell r="H3497" t="str">
            <v>1.3.2.06.03.07.</v>
          </cell>
          <cell r="I3497" t="str">
            <v xml:space="preserve">PERALATAN ANTENA HF/SW </v>
          </cell>
        </row>
        <row r="3498">
          <cell r="H3498" t="str">
            <v>1.3.2.06.03.07.001</v>
          </cell>
          <cell r="I3498" t="str">
            <v>Antene HF/SW Portable</v>
          </cell>
        </row>
        <row r="3499">
          <cell r="H3499" t="str">
            <v>1.3.2.06.03.07.002</v>
          </cell>
          <cell r="I3499" t="str">
            <v>Antene HF/SW Transportable</v>
          </cell>
        </row>
        <row r="3500">
          <cell r="H3500" t="str">
            <v>1.3.2.06.03.07.003</v>
          </cell>
          <cell r="I3500" t="str">
            <v>Antene HF/SW Stationary</v>
          </cell>
        </row>
        <row r="3501">
          <cell r="H3501" t="str">
            <v>......</v>
          </cell>
        </row>
        <row r="3502">
          <cell r="H3502" t="str">
            <v>1.3.2.06.03.08.</v>
          </cell>
          <cell r="I3502" t="str">
            <v xml:space="preserve">PERALATAN ANTENA VHF/FM </v>
          </cell>
        </row>
        <row r="3503">
          <cell r="H3503" t="str">
            <v>1.3.2.06.03.08.001</v>
          </cell>
          <cell r="I3503" t="str">
            <v>Antene VHF/FM Portable</v>
          </cell>
        </row>
        <row r="3504">
          <cell r="H3504" t="str">
            <v>1.3.2.06.03.08.002</v>
          </cell>
          <cell r="I3504" t="str">
            <v>Antene VHF/FM Transportable</v>
          </cell>
        </row>
        <row r="3505">
          <cell r="H3505" t="str">
            <v>1.3.2.06.03.08.003</v>
          </cell>
          <cell r="I3505" t="str">
            <v>Antene VHF/FM Stationary</v>
          </cell>
        </row>
        <row r="3506">
          <cell r="H3506" t="str">
            <v>......</v>
          </cell>
        </row>
        <row r="3507">
          <cell r="H3507" t="str">
            <v>1.3.2.06.03.09.</v>
          </cell>
          <cell r="I3507" t="str">
            <v xml:space="preserve">PERALATAN ANTENA UHF </v>
          </cell>
        </row>
        <row r="3508">
          <cell r="H3508" t="str">
            <v>1.3.2.06.03.09.001</v>
          </cell>
          <cell r="I3508" t="str">
            <v>Antene UHF Portable</v>
          </cell>
        </row>
        <row r="3509">
          <cell r="H3509" t="str">
            <v>1.3.2.06.03.09.002</v>
          </cell>
          <cell r="I3509" t="str">
            <v>Antene UHF Transportable</v>
          </cell>
        </row>
        <row r="3510">
          <cell r="H3510" t="str">
            <v>1.3.2.06.03.09.003</v>
          </cell>
          <cell r="I3510" t="str">
            <v>Antene UHF Stationary</v>
          </cell>
        </row>
        <row r="3511">
          <cell r="H3511" t="str">
            <v>......</v>
          </cell>
        </row>
        <row r="3512">
          <cell r="H3512" t="str">
            <v>1.3.2.06.03.10.</v>
          </cell>
          <cell r="I3512" t="str">
            <v xml:space="preserve">PEERALATAN ANTENA SHF/PARABOLA </v>
          </cell>
        </row>
        <row r="3513">
          <cell r="H3513" t="str">
            <v>1.3.2.06.03.10.001</v>
          </cell>
          <cell r="I3513" t="str">
            <v>Antene SHF Portable</v>
          </cell>
        </row>
        <row r="3514">
          <cell r="H3514" t="str">
            <v>1.3.2.06.03.10.002</v>
          </cell>
          <cell r="I3514" t="str">
            <v>Antene SHF Transportable</v>
          </cell>
        </row>
        <row r="3515">
          <cell r="H3515" t="str">
            <v>1.3.2.06.03.10.003</v>
          </cell>
          <cell r="I3515" t="str">
            <v>Antene SHF Stationary</v>
          </cell>
        </row>
        <row r="3516">
          <cell r="H3516" t="str">
            <v>1.3.2.06.03.10.004</v>
          </cell>
          <cell r="I3516" t="str">
            <v>Antena All Band</v>
          </cell>
        </row>
        <row r="3517">
          <cell r="H3517" t="str">
            <v>1.3.2.06.03.10.005</v>
          </cell>
          <cell r="I3517" t="str">
            <v>Antena SSB</v>
          </cell>
        </row>
        <row r="3518">
          <cell r="H3518" t="str">
            <v>......</v>
          </cell>
        </row>
        <row r="3519">
          <cell r="H3519" t="str">
            <v>1.3.2.06.03.11.</v>
          </cell>
          <cell r="I3519" t="str">
            <v xml:space="preserve">PERALATAN TRANSLATOR VHF/VHF </v>
          </cell>
        </row>
        <row r="3520">
          <cell r="H3520" t="str">
            <v>1.3.2.06.03.11.001</v>
          </cell>
          <cell r="I3520" t="str">
            <v>Translator VHF/VHF Portable</v>
          </cell>
        </row>
        <row r="3521">
          <cell r="H3521" t="str">
            <v>1.3.2.06.03.11.002</v>
          </cell>
          <cell r="I3521" t="str">
            <v>Translator VHF/VHF Transportable</v>
          </cell>
        </row>
        <row r="3522">
          <cell r="H3522" t="str">
            <v>1.3.2.06.03.11.003</v>
          </cell>
          <cell r="I3522" t="str">
            <v>Translator VHF/VHF Stationary</v>
          </cell>
        </row>
        <row r="3523">
          <cell r="H3523" t="str">
            <v>......</v>
          </cell>
        </row>
        <row r="3524">
          <cell r="H3524" t="str">
            <v>1.3.2.06.03.12.</v>
          </cell>
          <cell r="I3524" t="str">
            <v xml:space="preserve">PERALATAN TRANSLATOR UHF/UHF </v>
          </cell>
        </row>
        <row r="3525">
          <cell r="H3525" t="str">
            <v>1.3.2.06.03.12.001</v>
          </cell>
          <cell r="I3525" t="str">
            <v>Translator UHF/UHF Portable</v>
          </cell>
        </row>
        <row r="3526">
          <cell r="H3526" t="str">
            <v>1.3.2.06.03.12.002</v>
          </cell>
          <cell r="I3526" t="str">
            <v>Translator UHF/UHF Transportable</v>
          </cell>
        </row>
        <row r="3527">
          <cell r="H3527" t="str">
            <v>1.3.2.06.03.12.003</v>
          </cell>
          <cell r="I3527" t="str">
            <v>Translator UHF/UHF Stationary</v>
          </cell>
        </row>
        <row r="3528">
          <cell r="H3528" t="str">
            <v>......</v>
          </cell>
        </row>
        <row r="3529">
          <cell r="H3529" t="str">
            <v>1.3.2.06.03.13.</v>
          </cell>
          <cell r="I3529" t="str">
            <v xml:space="preserve">PERALATAN TRANSLATOR VHF/UHF </v>
          </cell>
        </row>
        <row r="3530">
          <cell r="H3530" t="str">
            <v>1.3.2.06.03.13.001</v>
          </cell>
          <cell r="I3530" t="str">
            <v>Translator VHF/UHF Portable</v>
          </cell>
        </row>
        <row r="3531">
          <cell r="H3531" t="str">
            <v>1.3.2.06.03.13.002</v>
          </cell>
          <cell r="I3531" t="str">
            <v>Translator VHF/UHF Transportable</v>
          </cell>
        </row>
        <row r="3532">
          <cell r="H3532" t="str">
            <v>1.3.2.06.03.13.003</v>
          </cell>
          <cell r="I3532" t="str">
            <v>Translator VHF/UHF Stationary</v>
          </cell>
        </row>
        <row r="3533">
          <cell r="H3533" t="str">
            <v>......</v>
          </cell>
        </row>
        <row r="3534">
          <cell r="H3534" t="str">
            <v>1.3.2.06.03.14.</v>
          </cell>
          <cell r="I3534" t="str">
            <v xml:space="preserve">PERALATAN TRANSLATOR UHF/VHF </v>
          </cell>
        </row>
        <row r="3535">
          <cell r="H3535" t="str">
            <v>1.3.2.06.03.14.001</v>
          </cell>
          <cell r="I3535" t="str">
            <v>Translator UHF/VHF Portable</v>
          </cell>
        </row>
        <row r="3536">
          <cell r="H3536" t="str">
            <v>1.3.2.06.03.14.002</v>
          </cell>
          <cell r="I3536" t="str">
            <v>Translator UHF/VHF Transportable</v>
          </cell>
        </row>
        <row r="3537">
          <cell r="H3537" t="str">
            <v>1.3.2.06.03.14.003</v>
          </cell>
          <cell r="I3537" t="str">
            <v>Translator UHF/VHF Stationary</v>
          </cell>
        </row>
        <row r="3538">
          <cell r="H3538" t="str">
            <v>......</v>
          </cell>
        </row>
        <row r="3539">
          <cell r="H3539" t="str">
            <v>1.3.2.06.03.15.</v>
          </cell>
          <cell r="I3539" t="str">
            <v xml:space="preserve">PERALATAN MICROWAVE F P U </v>
          </cell>
        </row>
        <row r="3540">
          <cell r="H3540" t="str">
            <v>1.3.2.06.03.15.001</v>
          </cell>
          <cell r="I3540" t="str">
            <v>Microwave F P U Portable</v>
          </cell>
        </row>
        <row r="3541">
          <cell r="H3541" t="str">
            <v>1.3.2.06.03.15.002</v>
          </cell>
          <cell r="I3541" t="str">
            <v>Microwave F P U Transportable</v>
          </cell>
        </row>
        <row r="3542">
          <cell r="H3542" t="str">
            <v>1.3.2.06.03.15.003</v>
          </cell>
          <cell r="I3542" t="str">
            <v>Microwave F P U Stationary</v>
          </cell>
        </row>
        <row r="3543">
          <cell r="H3543" t="str">
            <v>......</v>
          </cell>
        </row>
        <row r="3544">
          <cell r="H3544" t="str">
            <v>1.3.2.06.03.16.</v>
          </cell>
          <cell r="I3544" t="str">
            <v xml:space="preserve">PERALATAN MICROWAVE TERESTRIAL </v>
          </cell>
        </row>
        <row r="3545">
          <cell r="H3545" t="str">
            <v>1.3.2.06.03.16.001</v>
          </cell>
          <cell r="I3545" t="str">
            <v>Microwave Terestrial Portable</v>
          </cell>
        </row>
        <row r="3546">
          <cell r="H3546" t="str">
            <v>1.3.2.06.03.16.002</v>
          </cell>
          <cell r="I3546" t="str">
            <v>Microwave Terestrial Transportable</v>
          </cell>
        </row>
        <row r="3547">
          <cell r="H3547" t="str">
            <v>1.3.2.06.03.16.003</v>
          </cell>
          <cell r="I3547" t="str">
            <v>Microwave Terestrial Stationary</v>
          </cell>
        </row>
        <row r="3548">
          <cell r="H3548" t="str">
            <v>......</v>
          </cell>
        </row>
        <row r="3549">
          <cell r="H3549" t="str">
            <v>1.3.2.06.03.17.</v>
          </cell>
          <cell r="I3549" t="str">
            <v xml:space="preserve">PERALATAN MICROWAVE TVRO </v>
          </cell>
        </row>
        <row r="3550">
          <cell r="H3550" t="str">
            <v>1.3.2.06.03.17.001</v>
          </cell>
          <cell r="I3550" t="str">
            <v>Microwave TVRO Portable</v>
          </cell>
        </row>
        <row r="3551">
          <cell r="H3551" t="str">
            <v>1.3.2.06.03.17.002</v>
          </cell>
          <cell r="I3551" t="str">
            <v>Microwave TVRO Transportable</v>
          </cell>
        </row>
        <row r="3552">
          <cell r="H3552" t="str">
            <v>1.3.2.06.03.17.003</v>
          </cell>
          <cell r="I3552" t="str">
            <v>Microwave TVRO Stationary</v>
          </cell>
        </row>
        <row r="3553">
          <cell r="H3553" t="str">
            <v>......</v>
          </cell>
        </row>
        <row r="3554">
          <cell r="H3554" t="str">
            <v>1.3.2.06.03.18.</v>
          </cell>
          <cell r="I3554" t="str">
            <v xml:space="preserve">PERALATAN DUMMY LOAD </v>
          </cell>
        </row>
        <row r="3555">
          <cell r="H3555" t="str">
            <v>1.3.2.06.03.18.001</v>
          </cell>
          <cell r="I3555" t="str">
            <v>Dummy Load Pendingin Udara</v>
          </cell>
        </row>
        <row r="3556">
          <cell r="H3556" t="str">
            <v>1.3.2.06.03.18.002</v>
          </cell>
          <cell r="I3556" t="str">
            <v>Dummy Load Pendingin Air</v>
          </cell>
        </row>
        <row r="3557">
          <cell r="H3557" t="str">
            <v>1.3.2.06.03.18.003</v>
          </cell>
          <cell r="I3557" t="str">
            <v>Dummy Load Pendingin Minyak</v>
          </cell>
        </row>
        <row r="3558">
          <cell r="H3558" t="str">
            <v>1.3.2.06.03.18.004</v>
          </cell>
          <cell r="I3558" t="str">
            <v>Dummy Load Pendingin Gas</v>
          </cell>
        </row>
        <row r="3559">
          <cell r="H3559" t="str">
            <v>......</v>
          </cell>
        </row>
        <row r="3560">
          <cell r="H3560" t="str">
            <v>1.3.2.06.03.19.</v>
          </cell>
          <cell r="I3560" t="str">
            <v xml:space="preserve">SWITCHER ANTENA </v>
          </cell>
        </row>
        <row r="3561">
          <cell r="H3561" t="str">
            <v>1.3.2.06.03.19.001</v>
          </cell>
          <cell r="I3561" t="str">
            <v>Switcher Combination</v>
          </cell>
        </row>
        <row r="3562">
          <cell r="H3562" t="str">
            <v>1.3.2.06.03.19.002</v>
          </cell>
          <cell r="I3562" t="str">
            <v>Switcher Manual</v>
          </cell>
        </row>
        <row r="3563">
          <cell r="H3563" t="str">
            <v>1.3.2.06.03.19.003</v>
          </cell>
          <cell r="I3563" t="str">
            <v>Switcher Automatic Motor</v>
          </cell>
        </row>
        <row r="3564">
          <cell r="H3564" t="str">
            <v>......</v>
          </cell>
        </row>
        <row r="3565">
          <cell r="H3565" t="str">
            <v>1.3.2.06.03.20.</v>
          </cell>
          <cell r="I3565" t="str">
            <v xml:space="preserve">SWITCHER/MENARA ANTENA </v>
          </cell>
        </row>
        <row r="3566">
          <cell r="H3566" t="str">
            <v>1.3.2.06.03.20.001</v>
          </cell>
          <cell r="I3566" t="str">
            <v>Self Supporting Tower</v>
          </cell>
        </row>
        <row r="3567">
          <cell r="H3567" t="str">
            <v>1.3.2.06.03.20.002</v>
          </cell>
          <cell r="I3567" t="str">
            <v>Guy Tower</v>
          </cell>
        </row>
        <row r="3568">
          <cell r="H3568" t="str">
            <v>1.3.2.06.03.20.003</v>
          </cell>
          <cell r="I3568" t="str">
            <v>Mast Tower</v>
          </cell>
        </row>
        <row r="3569">
          <cell r="H3569" t="str">
            <v>1.3.2.06.03.20.004</v>
          </cell>
          <cell r="I3569" t="str">
            <v>Concrete Tower</v>
          </cell>
        </row>
        <row r="3570">
          <cell r="H3570" t="str">
            <v>1.3.2.06.03.21.005</v>
          </cell>
          <cell r="I3570" t="str">
            <v>Tower untuk Jaringan</v>
          </cell>
        </row>
        <row r="3571">
          <cell r="H3571" t="str">
            <v>......</v>
          </cell>
        </row>
        <row r="3572">
          <cell r="H3572" t="str">
            <v>1.3.2.06.03.21.</v>
          </cell>
          <cell r="I3572" t="str">
            <v xml:space="preserve">FEEDER </v>
          </cell>
        </row>
        <row r="3573">
          <cell r="H3573" t="str">
            <v>1.3.2.06.03.21.001</v>
          </cell>
          <cell r="I3573" t="str">
            <v>Open Wire</v>
          </cell>
        </row>
        <row r="3574">
          <cell r="H3574" t="str">
            <v>1.3.2.06.03.21.002</v>
          </cell>
          <cell r="I3574" t="str">
            <v>Coaxial Feeder</v>
          </cell>
        </row>
        <row r="3575">
          <cell r="H3575" t="str">
            <v>1.3.2.06.03.21.003</v>
          </cell>
          <cell r="I3575" t="str">
            <v>Antenna Tuning Unit</v>
          </cell>
        </row>
        <row r="3576">
          <cell r="H3576" t="str">
            <v>1.3.2.06.03.21.004</v>
          </cell>
          <cell r="I3576" t="str">
            <v>Dehydrator</v>
          </cell>
        </row>
        <row r="3577">
          <cell r="H3577" t="str">
            <v>......</v>
          </cell>
        </row>
        <row r="3578">
          <cell r="H3578" t="str">
            <v>1.3.2.06.03.22.</v>
          </cell>
          <cell r="I3578" t="str">
            <v xml:space="preserve">HUMIDITY CONTROL </v>
          </cell>
        </row>
        <row r="3579">
          <cell r="H3579" t="str">
            <v>1.3.2.06.03.22.001</v>
          </cell>
          <cell r="I3579" t="str">
            <v>Dehumidifier (Humidity Control)</v>
          </cell>
        </row>
        <row r="3580">
          <cell r="H3580" t="str">
            <v>......</v>
          </cell>
        </row>
        <row r="3581">
          <cell r="H3581" t="str">
            <v>1.3.2.06.03.23.</v>
          </cell>
          <cell r="I3581" t="str">
            <v xml:space="preserve">PROGRAM INPUT EQUIPMENT </v>
          </cell>
        </row>
        <row r="3582">
          <cell r="H3582" t="str">
            <v>1.3.2.06.03.23.001</v>
          </cell>
          <cell r="I3582" t="str">
            <v>Receiver STL/VHF ( FM)</v>
          </cell>
        </row>
        <row r="3583">
          <cell r="H3583" t="str">
            <v>1.3.2.06.03.23.002</v>
          </cell>
          <cell r="I3583" t="str">
            <v>Receiver STL/UHF</v>
          </cell>
        </row>
        <row r="3584">
          <cell r="H3584" t="str">
            <v>1.3.2.06.03.23.003</v>
          </cell>
          <cell r="I3584" t="str">
            <v>Receiver STL/SHF</v>
          </cell>
        </row>
        <row r="3585">
          <cell r="H3585" t="str">
            <v>1.3.2.06.03.23.004</v>
          </cell>
          <cell r="I3585" t="str">
            <v>TVRO</v>
          </cell>
        </row>
        <row r="3586">
          <cell r="H3586" t="str">
            <v>1.3.2.06.03.23.005</v>
          </cell>
          <cell r="I3586" t="str">
            <v>Line Amplifier</v>
          </cell>
        </row>
        <row r="3587">
          <cell r="H3587" t="str">
            <v>1.3.2.06.03.23.006</v>
          </cell>
          <cell r="I3587" t="str">
            <v>S R O</v>
          </cell>
        </row>
        <row r="3588">
          <cell r="H3588" t="str">
            <v>1.3.2.06.03.23.007</v>
          </cell>
          <cell r="I3588" t="str">
            <v>Line Equalizer</v>
          </cell>
        </row>
        <row r="3589">
          <cell r="H3589" t="str">
            <v>1.3.2.06.03.23.008</v>
          </cell>
          <cell r="I3589" t="str">
            <v>Automatic Gain Control</v>
          </cell>
        </row>
        <row r="3590">
          <cell r="H3590" t="str">
            <v>1.3.2.06.03.23.009</v>
          </cell>
          <cell r="I3590" t="str">
            <v>Compressor Amplifier</v>
          </cell>
        </row>
        <row r="3591">
          <cell r="H3591" t="str">
            <v>1.3.2.06.03.23.010</v>
          </cell>
          <cell r="I3591" t="str">
            <v>Expander Amplifier</v>
          </cell>
        </row>
        <row r="3592">
          <cell r="H3592" t="str">
            <v>1.3.2.06.03.23.011</v>
          </cell>
          <cell r="I3592" t="str">
            <v>Attenuator</v>
          </cell>
        </row>
        <row r="3593">
          <cell r="H3593" t="str">
            <v>1.3.2.06.03.23.012</v>
          </cell>
          <cell r="I3593" t="str">
            <v>Audio Processor Am</v>
          </cell>
        </row>
        <row r="3594">
          <cell r="H3594" t="str">
            <v>1.3.2.06.03.23.013</v>
          </cell>
          <cell r="I3594" t="str">
            <v>Stereo Generator Fm</v>
          </cell>
        </row>
        <row r="3595">
          <cell r="H3595" t="str">
            <v>1.3.2.06.03.23.014</v>
          </cell>
          <cell r="I3595" t="str">
            <v>Distributor Amplifier</v>
          </cell>
        </row>
        <row r="3596">
          <cell r="H3596" t="str">
            <v>1.3.2.06.03.23.015</v>
          </cell>
          <cell r="I3596" t="str">
            <v>Switcher/Patch Panel</v>
          </cell>
        </row>
        <row r="3597">
          <cell r="H3597" t="str">
            <v>1.3.2.06.03.23.016</v>
          </cell>
          <cell r="I3597" t="str">
            <v>Audio Monitor</v>
          </cell>
        </row>
        <row r="3598">
          <cell r="H3598" t="str">
            <v>1.3.2.06.03.23.017</v>
          </cell>
          <cell r="I3598" t="str">
            <v>AM Monitor</v>
          </cell>
        </row>
        <row r="3599">
          <cell r="H3599" t="str">
            <v>1.3.2.06.03.23.018</v>
          </cell>
          <cell r="I3599" t="str">
            <v>FM Monitor</v>
          </cell>
        </row>
        <row r="3600">
          <cell r="H3600" t="str">
            <v>1.3.2.06.03.23.019</v>
          </cell>
          <cell r="I3600" t="str">
            <v>Power Distribution Board</v>
          </cell>
        </row>
        <row r="3601">
          <cell r="H3601" t="str">
            <v>1.3.2.06.03.23.020</v>
          </cell>
          <cell r="I3601" t="str">
            <v>Lightning Protector</v>
          </cell>
        </row>
        <row r="3602">
          <cell r="H3602" t="str">
            <v>1.3.2.06.03.23.021</v>
          </cell>
          <cell r="I3602" t="str">
            <v>All Band Receiver</v>
          </cell>
        </row>
        <row r="3603">
          <cell r="H3603" t="str">
            <v>1.3.2.06.03.23.022</v>
          </cell>
          <cell r="I3603" t="str">
            <v>Change Over Switch</v>
          </cell>
        </row>
        <row r="3604">
          <cell r="H3604" t="str">
            <v>......</v>
          </cell>
        </row>
        <row r="3605">
          <cell r="H3605" t="str">
            <v>1.3.2.06.03.24.</v>
          </cell>
          <cell r="I3605" t="str">
            <v xml:space="preserve">PERALATAN ANTENA PENERIMA VHF </v>
          </cell>
        </row>
        <row r="3606">
          <cell r="H3606" t="str">
            <v>1.3.2.06.03.24.001</v>
          </cell>
          <cell r="I3606" t="str">
            <v>Antene Penerima VHF</v>
          </cell>
        </row>
        <row r="3607">
          <cell r="H3607" t="str">
            <v>1.3.2.06.03.24.002</v>
          </cell>
          <cell r="I3607" t="str">
            <v>Peralatan Antena Penerima LF</v>
          </cell>
        </row>
        <row r="3608">
          <cell r="H3608" t="str">
            <v>1.3.2.06.03.24.003</v>
          </cell>
          <cell r="I3608" t="str">
            <v>Peralatan Antena Penerima MF</v>
          </cell>
        </row>
        <row r="3609">
          <cell r="H3609" t="str">
            <v>1.3.2.06.03.24.004</v>
          </cell>
          <cell r="I3609" t="str">
            <v>Peralatan Antena Penerima HF</v>
          </cell>
        </row>
        <row r="3610">
          <cell r="H3610" t="str">
            <v>1.3.2.06.03.24.005</v>
          </cell>
          <cell r="I3610" t="str">
            <v>Peralatan Antena Penerima MF+HF</v>
          </cell>
        </row>
        <row r="3611">
          <cell r="H3611" t="str">
            <v>1.3.2.06.03.24.006</v>
          </cell>
          <cell r="I3611" t="str">
            <v>Peralatan Antena Penerima VHF</v>
          </cell>
        </row>
        <row r="3612">
          <cell r="H3612" t="str">
            <v>1.3.2.06.03.24.007</v>
          </cell>
          <cell r="I3612" t="str">
            <v>Peralatan Antena Penerima UHF</v>
          </cell>
        </row>
        <row r="3613">
          <cell r="H3613" t="str">
            <v>1.3.2.06.03.24.008</v>
          </cell>
          <cell r="I3613" t="str">
            <v>Peralatan Antena Penerima SSHF</v>
          </cell>
        </row>
        <row r="3614">
          <cell r="H3614" t="str">
            <v>......</v>
          </cell>
        </row>
        <row r="3615">
          <cell r="H3615" t="str">
            <v>1.3.2.06.03.25.</v>
          </cell>
          <cell r="I3615" t="str">
            <v xml:space="preserve">PERALATAN PEMANCAR LF </v>
          </cell>
        </row>
        <row r="3616">
          <cell r="H3616" t="str">
            <v>1.3.2.06.03.25.001</v>
          </cell>
          <cell r="I3616" t="str">
            <v>Peralatan Pemancar LF Transportable</v>
          </cell>
        </row>
        <row r="3617">
          <cell r="H3617" t="str">
            <v>1.3.2.06.03.25.002</v>
          </cell>
          <cell r="I3617" t="str">
            <v>Peralatan Pemancar LF Portable</v>
          </cell>
        </row>
        <row r="3618">
          <cell r="H3618" t="str">
            <v>1.3.2.06.03.25.003</v>
          </cell>
          <cell r="I3618" t="str">
            <v>Peralatan Pemancar LF Stationary</v>
          </cell>
        </row>
        <row r="3619">
          <cell r="H3619" t="str">
            <v>......</v>
          </cell>
        </row>
        <row r="3620">
          <cell r="H3620" t="str">
            <v>1.3.2.06.03.26.</v>
          </cell>
          <cell r="I3620" t="str">
            <v xml:space="preserve">UNIT PEMANCAR MF+HF </v>
          </cell>
        </row>
        <row r="3621">
          <cell r="H3621" t="str">
            <v>1.3.2.06.03.26.001</v>
          </cell>
          <cell r="I3621" t="str">
            <v>Unit Pemancar MF+HF Transportable</v>
          </cell>
        </row>
        <row r="3622">
          <cell r="H3622" t="str">
            <v>1.3.2.06.03.26.002</v>
          </cell>
          <cell r="I3622" t="str">
            <v>Unit Pemancar MF+HF Portable</v>
          </cell>
        </row>
        <row r="3623">
          <cell r="H3623" t="str">
            <v>1.3.2.06.03.26.003</v>
          </cell>
          <cell r="I3623" t="str">
            <v>Unit Pemancar MF+HF Stationary</v>
          </cell>
        </row>
        <row r="3624">
          <cell r="H3624" t="str">
            <v>......</v>
          </cell>
        </row>
        <row r="3625">
          <cell r="H3625" t="str">
            <v>1.3.2.06.03.27.</v>
          </cell>
          <cell r="I3625" t="str">
            <v xml:space="preserve">PERALATAN ANTENA PEMANCAR MF+HF </v>
          </cell>
        </row>
        <row r="3626">
          <cell r="H3626" t="str">
            <v>1.3.2.06.03.27.001</v>
          </cell>
          <cell r="I3626" t="str">
            <v>Peralatan Antena Pemancar MF+HF Transportable</v>
          </cell>
        </row>
        <row r="3627">
          <cell r="H3627" t="str">
            <v>1.3.2.06.03.27.002</v>
          </cell>
          <cell r="I3627" t="str">
            <v>Peralatan Antena Pemancar MF+HF Portable</v>
          </cell>
        </row>
        <row r="3628">
          <cell r="H3628" t="str">
            <v>1.3.2.06.03.27.003</v>
          </cell>
          <cell r="I3628" t="str">
            <v>Peralatan Antena Pemancar MF+HF Stationary</v>
          </cell>
        </row>
        <row r="3629">
          <cell r="H3629" t="str">
            <v>......</v>
          </cell>
        </row>
        <row r="3630">
          <cell r="H3630" t="str">
            <v>1.3.2.06.03.28.</v>
          </cell>
          <cell r="I3630" t="str">
            <v xml:space="preserve">PERALATAN PENERIMA </v>
          </cell>
        </row>
        <row r="3631">
          <cell r="H3631" t="str">
            <v>1.3.2.06.03.28.001</v>
          </cell>
          <cell r="I3631" t="str">
            <v>Peralatan Penerima LF</v>
          </cell>
        </row>
        <row r="3632">
          <cell r="H3632" t="str">
            <v>1.3.2.06.03.28.002</v>
          </cell>
          <cell r="I3632" t="str">
            <v>Peralatan Penerima MF</v>
          </cell>
        </row>
        <row r="3633">
          <cell r="H3633" t="str">
            <v>1.3.2.06.03.28.003</v>
          </cell>
          <cell r="I3633" t="str">
            <v>Peralatan Penerima HF</v>
          </cell>
        </row>
        <row r="3634">
          <cell r="H3634" t="str">
            <v>1.3.2.06.03.28.004</v>
          </cell>
          <cell r="I3634" t="str">
            <v>Peralatan Penerima MF+HF</v>
          </cell>
        </row>
        <row r="3635">
          <cell r="H3635" t="str">
            <v>1.3.2.06.03.28.005</v>
          </cell>
          <cell r="I3635" t="str">
            <v>Peralatan Penerima UHF</v>
          </cell>
        </row>
        <row r="3636">
          <cell r="H3636" t="str">
            <v>1.3.2.06.03.28.006</v>
          </cell>
          <cell r="I3636" t="str">
            <v>Peralatan Penerima SHF</v>
          </cell>
        </row>
        <row r="3637">
          <cell r="H3637" t="str">
            <v>......</v>
          </cell>
        </row>
        <row r="3638">
          <cell r="H3638" t="str">
            <v>1.3.2.06.03.29.</v>
          </cell>
          <cell r="I3638" t="str">
            <v xml:space="preserve">PERALATAN PEMANCAR DAN PENERIMA LF </v>
          </cell>
        </row>
        <row r="3639">
          <cell r="H3639" t="str">
            <v>1.3.2.06.03.29.001</v>
          </cell>
          <cell r="I3639" t="str">
            <v>Unit Transceiver LF Transportable</v>
          </cell>
        </row>
        <row r="3640">
          <cell r="H3640" t="str">
            <v>1.3.2.06.03.29.002</v>
          </cell>
          <cell r="I3640" t="str">
            <v>Unit Transceiver LF Portable</v>
          </cell>
        </row>
        <row r="3641">
          <cell r="H3641" t="str">
            <v>1.3.2.06.03.29.003</v>
          </cell>
          <cell r="I3641" t="str">
            <v>Unit Transceiver LF Stationary</v>
          </cell>
        </row>
        <row r="3642">
          <cell r="H3642" t="str">
            <v>......</v>
          </cell>
        </row>
        <row r="3643">
          <cell r="H3643" t="str">
            <v>1.3.2.06.03.30.</v>
          </cell>
          <cell r="I3643" t="str">
            <v xml:space="preserve">PERALATAN PEMANCAR DAN PENERIMA MF </v>
          </cell>
        </row>
        <row r="3644">
          <cell r="H3644" t="str">
            <v>1.3.2.06.03.30.001</v>
          </cell>
          <cell r="I3644" t="str">
            <v>Unit Transceiver MF Transportable</v>
          </cell>
        </row>
        <row r="3645">
          <cell r="H3645" t="str">
            <v>1.3.2.06.03.30.002</v>
          </cell>
          <cell r="I3645" t="str">
            <v>Unit Transceiver MF Portable</v>
          </cell>
        </row>
        <row r="3646">
          <cell r="H3646" t="str">
            <v>1.3.2.06.03.30.003</v>
          </cell>
          <cell r="I3646" t="str">
            <v>Unit Transceiver MF Stationary</v>
          </cell>
        </row>
        <row r="3647">
          <cell r="H3647" t="str">
            <v>......</v>
          </cell>
        </row>
        <row r="3648">
          <cell r="H3648" t="str">
            <v>1.3.2.06.03.31.</v>
          </cell>
          <cell r="I3648" t="str">
            <v xml:space="preserve">PERALATAN PEMANCAR DAN PENERIMA HF </v>
          </cell>
        </row>
        <row r="3649">
          <cell r="H3649" t="str">
            <v>1.3.2.06.03.31.001</v>
          </cell>
          <cell r="I3649" t="str">
            <v>Unit Transceiver HF Transportable</v>
          </cell>
        </row>
        <row r="3650">
          <cell r="H3650" t="str">
            <v>1.3.2.06.03.31.002</v>
          </cell>
          <cell r="I3650" t="str">
            <v>Unit Transceiver HF Portable</v>
          </cell>
        </row>
        <row r="3651">
          <cell r="H3651" t="str">
            <v>1.3.2.06.03.31.003</v>
          </cell>
          <cell r="I3651" t="str">
            <v>Unit Transceiver HF Stationary</v>
          </cell>
        </row>
        <row r="3652">
          <cell r="H3652" t="str">
            <v>1.3.2.06.03.31.004</v>
          </cell>
          <cell r="I3652" t="str">
            <v>Rs Ssb Tranciever</v>
          </cell>
        </row>
        <row r="3653">
          <cell r="H3653" t="str">
            <v>1.3.2.06.03.31.005</v>
          </cell>
          <cell r="I3653" t="str">
            <v>Mini Ranger</v>
          </cell>
        </row>
        <row r="3654">
          <cell r="H3654" t="str">
            <v>1.3.2.06.03.31.006</v>
          </cell>
          <cell r="I3654" t="str">
            <v>Artemis</v>
          </cell>
        </row>
        <row r="3655">
          <cell r="H3655" t="str">
            <v>1.3.2.06.03.31.007</v>
          </cell>
          <cell r="I3655" t="str">
            <v>Telerometer</v>
          </cell>
        </row>
        <row r="3656">
          <cell r="H3656" t="str">
            <v>......</v>
          </cell>
        </row>
        <row r="3657">
          <cell r="H3657" t="str">
            <v>1.3.2.06.03.32.</v>
          </cell>
          <cell r="I3657" t="str">
            <v xml:space="preserve">PERALATAN PEMANCAR DAN PENERIMA MF+HF </v>
          </cell>
        </row>
        <row r="3658">
          <cell r="H3658" t="str">
            <v>1.3.2.06.03.32.001</v>
          </cell>
          <cell r="I3658" t="str">
            <v>Unit Transceiver MF+HF Transportable</v>
          </cell>
        </row>
        <row r="3659">
          <cell r="H3659" t="str">
            <v>1.3.2.06.03.32.002</v>
          </cell>
          <cell r="I3659" t="str">
            <v>Unit Transceiver MF+HF Portable</v>
          </cell>
        </row>
        <row r="3660">
          <cell r="H3660" t="str">
            <v>1.3.2.06.03.32.003</v>
          </cell>
          <cell r="I3660" t="str">
            <v>Unit Transceiver MF+HF Stationary</v>
          </cell>
        </row>
        <row r="3661">
          <cell r="H3661" t="str">
            <v>1.3.2.06.03.32.004</v>
          </cell>
          <cell r="I3661" t="str">
            <v>Differential Omega (Peralatan Pemancar Dan Penerima Mf+hf)</v>
          </cell>
        </row>
        <row r="3662">
          <cell r="H3662" t="str">
            <v>......</v>
          </cell>
        </row>
        <row r="3663">
          <cell r="H3663" t="str">
            <v>1.3.2.06.03.33.</v>
          </cell>
          <cell r="I3663" t="str">
            <v xml:space="preserve">PERALATAN PEMANCAR DAN PENERIMA VHF </v>
          </cell>
        </row>
        <row r="3664">
          <cell r="H3664" t="str">
            <v>1.3.2.06.03.33.001</v>
          </cell>
          <cell r="I3664" t="str">
            <v>Unit Transceiver VHF Transportable</v>
          </cell>
        </row>
        <row r="3665">
          <cell r="H3665" t="str">
            <v>1.3.2.06.03.33.002</v>
          </cell>
          <cell r="I3665" t="str">
            <v>Unit Transceiver VHF Portable</v>
          </cell>
        </row>
        <row r="3666">
          <cell r="H3666" t="str">
            <v>1.3.2.06.03.33.003</v>
          </cell>
          <cell r="I3666" t="str">
            <v>Unit Transceiver VHF Stationary</v>
          </cell>
        </row>
        <row r="3667">
          <cell r="H3667" t="str">
            <v>......</v>
          </cell>
        </row>
        <row r="3668">
          <cell r="H3668" t="str">
            <v>1.3.2.06.03.34.</v>
          </cell>
          <cell r="I3668" t="str">
            <v xml:space="preserve">PERALATAN PEMANCAR DAN PENERIMA UHF </v>
          </cell>
        </row>
        <row r="3669">
          <cell r="H3669" t="str">
            <v>1.3.2.06.03.34.001</v>
          </cell>
          <cell r="I3669" t="str">
            <v>Unit Transceiver UHF Transportable</v>
          </cell>
        </row>
        <row r="3670">
          <cell r="H3670" t="str">
            <v>1.3.2.06.03.34.002</v>
          </cell>
          <cell r="I3670" t="str">
            <v>Unit Transceiver UHF Portable</v>
          </cell>
        </row>
        <row r="3671">
          <cell r="H3671" t="str">
            <v>1.3.2.06.03.34.003</v>
          </cell>
          <cell r="I3671" t="str">
            <v>Unit Transceiver UHF Stationary</v>
          </cell>
        </row>
        <row r="3672">
          <cell r="H3672" t="str">
            <v>1.3.2.06.03.34.004</v>
          </cell>
          <cell r="I3672" t="str">
            <v>Ultra Hight Frequence Link</v>
          </cell>
        </row>
        <row r="3673">
          <cell r="H3673" t="str">
            <v>1.3.2.06.03.34.005</v>
          </cell>
          <cell r="I3673" t="str">
            <v>Auto Alarm Tustel (AAT)</v>
          </cell>
        </row>
        <row r="3674">
          <cell r="H3674" t="str">
            <v>1.3.2.06.03.34.006</v>
          </cell>
          <cell r="I3674" t="str">
            <v>Distribution Board and Signal Unit</v>
          </cell>
        </row>
        <row r="3675">
          <cell r="H3675" t="str">
            <v>1.3.2.06.03.34.007</v>
          </cell>
          <cell r="I3675" t="str">
            <v>Remote Terminal Unit</v>
          </cell>
        </row>
        <row r="3676">
          <cell r="H3676" t="str">
            <v>1.3.2.06.03.34.008</v>
          </cell>
          <cell r="I3676" t="str">
            <v>Multiplex Terminal Equipment</v>
          </cell>
        </row>
        <row r="3677">
          <cell r="H3677" t="str">
            <v>1.3.2.06.03.34.009</v>
          </cell>
          <cell r="I3677" t="str">
            <v>Signal Velvoger Grounding</v>
          </cell>
        </row>
        <row r="3678">
          <cell r="H3678" t="str">
            <v>1.3.2.06.03.34.010</v>
          </cell>
          <cell r="I3678" t="str">
            <v>Bridge Merger Testing</v>
          </cell>
        </row>
        <row r="3679">
          <cell r="H3679" t="str">
            <v>1.3.2.06.03.34.011</v>
          </cell>
          <cell r="I3679" t="str">
            <v>Message Repeater</v>
          </cell>
        </row>
        <row r="3680">
          <cell r="H3680" t="str">
            <v>1.3.2.06.03.34.012</v>
          </cell>
          <cell r="I3680" t="str">
            <v>Electric Cleaner</v>
          </cell>
        </row>
        <row r="3681">
          <cell r="H3681" t="str">
            <v>1.3.2.06.03.34.013</v>
          </cell>
          <cell r="I3681" t="str">
            <v>Aotomatic Aerlale</v>
          </cell>
        </row>
        <row r="3682">
          <cell r="H3682" t="str">
            <v>1.3.2.06.03.34.014</v>
          </cell>
          <cell r="I3682" t="str">
            <v>Power and Awr Meter Round</v>
          </cell>
        </row>
        <row r="3683">
          <cell r="H3683" t="str">
            <v>1.3.2.06.03.34.015</v>
          </cell>
          <cell r="I3683" t="str">
            <v>Voltage Regulator</v>
          </cell>
        </row>
        <row r="3684">
          <cell r="H3684" t="str">
            <v>1.3.2.06.03.34.016</v>
          </cell>
          <cell r="I3684" t="str">
            <v>Gyro Compass</v>
          </cell>
        </row>
        <row r="3685">
          <cell r="H3685" t="str">
            <v>1.3.2.06.03.34.017</v>
          </cell>
          <cell r="I3685" t="str">
            <v>Frequence Synthesizer Unit</v>
          </cell>
        </row>
        <row r="3686">
          <cell r="H3686" t="str">
            <v>1.3.2.06.03.34.018</v>
          </cell>
          <cell r="I3686" t="str">
            <v>Vodas (Voice Devise Anti Singing)</v>
          </cell>
        </row>
        <row r="3687">
          <cell r="H3687" t="str">
            <v>1.3.2.06.03.34.019</v>
          </cell>
          <cell r="I3687" t="str">
            <v>Anemometer (Peralatan Pemancar Dan Penerima UHF)</v>
          </cell>
        </row>
        <row r="3688">
          <cell r="H3688" t="str">
            <v>1.3.2.06.03.34.020</v>
          </cell>
          <cell r="I3688" t="str">
            <v>Clear View Screen</v>
          </cell>
        </row>
        <row r="3689">
          <cell r="H3689" t="str">
            <v>1.3.2.06.03.34.021</v>
          </cell>
          <cell r="I3689" t="str">
            <v>Arq unit</v>
          </cell>
        </row>
        <row r="3690">
          <cell r="H3690" t="str">
            <v>1.3.2.06.03.34.022</v>
          </cell>
          <cell r="I3690" t="str">
            <v>Radio Direction Finder</v>
          </cell>
        </row>
        <row r="3691">
          <cell r="H3691" t="str">
            <v>1.3.2.06.03.34.023</v>
          </cell>
          <cell r="I3691" t="str">
            <v>Power transmitter</v>
          </cell>
        </row>
        <row r="3692">
          <cell r="H3692" t="str">
            <v>1.3.2.06.03.34.024</v>
          </cell>
          <cell r="I3692" t="str">
            <v>Tele Controller</v>
          </cell>
        </row>
        <row r="3693">
          <cell r="H3693" t="str">
            <v>1.3.2.06.03.34.025</v>
          </cell>
          <cell r="I3693" t="str">
            <v>Local Terminal</v>
          </cell>
        </row>
        <row r="3694">
          <cell r="H3694" t="str">
            <v>1.3.2.06.03.34.026</v>
          </cell>
          <cell r="I3694" t="str">
            <v>Digital Selective Calling (DSC)</v>
          </cell>
        </row>
        <row r="3695">
          <cell r="H3695" t="str">
            <v>......</v>
          </cell>
        </row>
        <row r="3696">
          <cell r="H3696" t="str">
            <v>1.3.2.06.03.35.</v>
          </cell>
          <cell r="I3696" t="str">
            <v xml:space="preserve">PERALATAN PEMANCAR DAN PENERIMA SHF </v>
          </cell>
        </row>
        <row r="3697">
          <cell r="H3697" t="str">
            <v>1.3.2.06.03.35.001</v>
          </cell>
          <cell r="I3697" t="str">
            <v>Unit Transceiver SHF Transportable</v>
          </cell>
        </row>
        <row r="3698">
          <cell r="H3698" t="str">
            <v>1.3.2.06.03.35.002</v>
          </cell>
          <cell r="I3698" t="str">
            <v>Unit Transceiver SHF Portable</v>
          </cell>
        </row>
        <row r="3699">
          <cell r="H3699" t="str">
            <v>1.3.2.06.03.35.003</v>
          </cell>
          <cell r="I3699" t="str">
            <v>Unit Transceiver SHF Stationary</v>
          </cell>
        </row>
        <row r="3700">
          <cell r="H3700" t="str">
            <v>......</v>
          </cell>
        </row>
        <row r="3701">
          <cell r="H3701" t="str">
            <v>1.3.2.06.03.36.</v>
          </cell>
          <cell r="I3701" t="str">
            <v xml:space="preserve">PERALATAN ANTENA PEMANCAR DAN PENERIMA LF </v>
          </cell>
        </row>
        <row r="3702">
          <cell r="H3702" t="str">
            <v>1.3.2.06.03.36.001</v>
          </cell>
          <cell r="I3702" t="str">
            <v>Unit Antena Transceiver LF Transportable</v>
          </cell>
        </row>
        <row r="3703">
          <cell r="H3703" t="str">
            <v>1.3.2.06.03.36.002</v>
          </cell>
          <cell r="I3703" t="str">
            <v>Unit Antena Transceiver LF Portable</v>
          </cell>
        </row>
        <row r="3704">
          <cell r="H3704" t="str">
            <v>1.3.2.06.03.36.003</v>
          </cell>
          <cell r="I3704" t="str">
            <v>Unit Antena Transceiver LF Stationary</v>
          </cell>
        </row>
        <row r="3705">
          <cell r="H3705" t="str">
            <v>......</v>
          </cell>
        </row>
        <row r="3706">
          <cell r="H3706" t="str">
            <v>1.3.2.06.03.37.</v>
          </cell>
          <cell r="I3706" t="str">
            <v xml:space="preserve">PERALATAN ANTENA PEMANCAR DAN PENERIMA MF </v>
          </cell>
        </row>
        <row r="3707">
          <cell r="H3707" t="str">
            <v>1.3.2.06.03.37.001</v>
          </cell>
          <cell r="I3707" t="str">
            <v>Unit Antena Transceiver MF Transportable</v>
          </cell>
        </row>
        <row r="3708">
          <cell r="H3708" t="str">
            <v>1.3.2.06.03.37.002</v>
          </cell>
          <cell r="I3708" t="str">
            <v>Unit Antena Transceiver MF Portable</v>
          </cell>
        </row>
        <row r="3709">
          <cell r="H3709" t="str">
            <v>1.3.2.06.03.37.003</v>
          </cell>
          <cell r="I3709" t="str">
            <v>Unit Antena Transceiver MF Stationary</v>
          </cell>
        </row>
        <row r="3710">
          <cell r="H3710" t="str">
            <v>......</v>
          </cell>
        </row>
        <row r="3711">
          <cell r="H3711" t="str">
            <v>1.3.2.06.03.38.</v>
          </cell>
          <cell r="I3711" t="str">
            <v xml:space="preserve">PERALATAN ANTENA PEMANCAR DAN PENERIMA HF </v>
          </cell>
        </row>
        <row r="3712">
          <cell r="H3712" t="str">
            <v>1.3.2.06.03.38.001</v>
          </cell>
          <cell r="I3712" t="str">
            <v>Unit Antena Transceiver HF Transportable</v>
          </cell>
        </row>
        <row r="3713">
          <cell r="H3713" t="str">
            <v>1.3.2.06.03.38.002</v>
          </cell>
          <cell r="I3713" t="str">
            <v>Unit Antena Transceiver HF Portable</v>
          </cell>
        </row>
        <row r="3714">
          <cell r="H3714" t="str">
            <v>1.3.2.06.03.38.003</v>
          </cell>
          <cell r="I3714" t="str">
            <v>Unit Antena Transceiver HF Stationary</v>
          </cell>
        </row>
        <row r="3715">
          <cell r="H3715" t="str">
            <v>......</v>
          </cell>
        </row>
        <row r="3716">
          <cell r="H3716" t="str">
            <v>1.3.2.06.03.39.</v>
          </cell>
          <cell r="I3716" t="str">
            <v xml:space="preserve">PERALATAN ANTENA PEMANCAR DAN PENERIMA MF+HF </v>
          </cell>
        </row>
        <row r="3717">
          <cell r="H3717" t="str">
            <v>1.3.2.06.03.39.001</v>
          </cell>
          <cell r="I3717" t="str">
            <v>Unit Antena Transceiver MF+ HF Transportable</v>
          </cell>
        </row>
        <row r="3718">
          <cell r="H3718" t="str">
            <v>1.3.2.06.03.39.002</v>
          </cell>
          <cell r="I3718" t="str">
            <v>Unit Antena Transceiver MF+HF Portable</v>
          </cell>
        </row>
        <row r="3719">
          <cell r="H3719" t="str">
            <v>1.3.2.06.03.39.003</v>
          </cell>
          <cell r="I3719" t="str">
            <v>Unit Antena Transceiver MF+HF Stationary</v>
          </cell>
        </row>
        <row r="3720">
          <cell r="H3720" t="str">
            <v>......</v>
          </cell>
        </row>
        <row r="3721">
          <cell r="H3721" t="str">
            <v>1.3.2.06.03.40.</v>
          </cell>
          <cell r="I3721" t="str">
            <v xml:space="preserve">PERALATAN ANTENA PEMANCAR DAN PENERIMA VHF </v>
          </cell>
        </row>
        <row r="3722">
          <cell r="H3722" t="str">
            <v>1.3.2.06.03.40.001</v>
          </cell>
          <cell r="I3722" t="str">
            <v>Unit Antena Transceiver VHF Transportable</v>
          </cell>
        </row>
        <row r="3723">
          <cell r="H3723" t="str">
            <v>1.3.2.06.03.40.002</v>
          </cell>
          <cell r="I3723" t="str">
            <v>Unit Antena Transceiver VHF Portable</v>
          </cell>
        </row>
        <row r="3724">
          <cell r="H3724" t="str">
            <v>1.3.2.06.03.40.003</v>
          </cell>
          <cell r="I3724" t="str">
            <v>Unit Antena Transceiver VHF Stationary</v>
          </cell>
        </row>
        <row r="3725">
          <cell r="H3725" t="str">
            <v>......</v>
          </cell>
        </row>
        <row r="3726">
          <cell r="H3726" t="str">
            <v>1.3.2.06.03.41.</v>
          </cell>
          <cell r="I3726" t="str">
            <v xml:space="preserve">PERALATAN ANTENA PEMANCAR DAN PENERIMA UHF </v>
          </cell>
        </row>
        <row r="3727">
          <cell r="H3727" t="str">
            <v>1.3.2.06.03.41.001</v>
          </cell>
          <cell r="I3727" t="str">
            <v>Unit Antena Transceiver UHF Transportable</v>
          </cell>
        </row>
        <row r="3728">
          <cell r="H3728" t="str">
            <v>1.3.2.06.03.41.002</v>
          </cell>
          <cell r="I3728" t="str">
            <v>Unit Antena Transceiver UHF Portable</v>
          </cell>
        </row>
        <row r="3729">
          <cell r="H3729" t="str">
            <v>1.3.2.06.03.41.003</v>
          </cell>
          <cell r="I3729" t="str">
            <v>Unit Antena Transceiver UHF Stationary</v>
          </cell>
        </row>
        <row r="3730">
          <cell r="H3730" t="str">
            <v>......</v>
          </cell>
        </row>
        <row r="3731">
          <cell r="H3731" t="str">
            <v>1.3.2.06.03.42.</v>
          </cell>
          <cell r="I3731" t="str">
            <v xml:space="preserve">PERALATAN ANTENA PEMANCAR DAN PENERIMASHF </v>
          </cell>
        </row>
        <row r="3732">
          <cell r="H3732" t="str">
            <v>1.3.2.06.03.42.001</v>
          </cell>
          <cell r="I3732" t="str">
            <v>Unit Antena Transceiver SHF Transportable</v>
          </cell>
        </row>
        <row r="3733">
          <cell r="H3733" t="str">
            <v>1.3.2.06.03.42.002</v>
          </cell>
          <cell r="I3733" t="str">
            <v>Unit Antena Transceiver SHF Portable</v>
          </cell>
        </row>
        <row r="3734">
          <cell r="H3734" t="str">
            <v>1.3.2.06.03.42.003</v>
          </cell>
          <cell r="I3734" t="str">
            <v>Unit Antena Transceiver SHF Stationary</v>
          </cell>
        </row>
        <row r="3735">
          <cell r="H3735" t="str">
            <v>......</v>
          </cell>
        </row>
        <row r="3736">
          <cell r="H3736" t="str">
            <v>1.3.2.06.03.43.</v>
          </cell>
          <cell r="I3736" t="str">
            <v xml:space="preserve">PERALATAN PENERIMA CUACA CITRA SATELITE RESOLUSI RENDAH </v>
          </cell>
        </row>
        <row r="3737">
          <cell r="H3737" t="str">
            <v>1.3.2.06.03.43.001</v>
          </cell>
          <cell r="I3737" t="str">
            <v>Alat Penerima Satelite Cuaca</v>
          </cell>
        </row>
        <row r="3738">
          <cell r="H3738" t="str">
            <v>......</v>
          </cell>
        </row>
        <row r="3739">
          <cell r="H3739" t="str">
            <v>1.3.2.06.03.44.</v>
          </cell>
          <cell r="I3739" t="str">
            <v xml:space="preserve">PERALATAN PENERIMA CUACA CITRA SATELITE RESOLUSI TINGGI </v>
          </cell>
        </row>
        <row r="3740">
          <cell r="H3740" t="str">
            <v>1.3.2.06.03.44.001</v>
          </cell>
          <cell r="I3740" t="str">
            <v>Alat Penerima Satelite Cuaca Geo Stasimeter</v>
          </cell>
        </row>
        <row r="3741">
          <cell r="H3741" t="str">
            <v>1.3.2.06.03.44.002</v>
          </cell>
          <cell r="I3741" t="str">
            <v>Alat Penerima Satelite Cuaca Orbit Polar</v>
          </cell>
        </row>
        <row r="3742">
          <cell r="H3742" t="str">
            <v>......</v>
          </cell>
        </row>
        <row r="3743">
          <cell r="H3743" t="str">
            <v>1.3.2.06.03.45.</v>
          </cell>
          <cell r="I3743" t="str">
            <v xml:space="preserve">PERALATAN PENERIMA DAN PENGIRIM GAMBAR KE PERMUKAAN </v>
          </cell>
        </row>
        <row r="3744">
          <cell r="H3744" t="str">
            <v>1.3.2.06.03.45.001</v>
          </cell>
          <cell r="I3744" t="str">
            <v>Scanner Facsimile</v>
          </cell>
        </row>
        <row r="3745">
          <cell r="H3745" t="str">
            <v>1.3.2.06.03.45.002</v>
          </cell>
          <cell r="I3745" t="str">
            <v>Alden Minifax Recorder</v>
          </cell>
        </row>
        <row r="3746">
          <cell r="H3746" t="str">
            <v>1.3.2.06.03.45.003</v>
          </cell>
          <cell r="I3746" t="str">
            <v>Universal Graphic Recorder</v>
          </cell>
        </row>
        <row r="3747">
          <cell r="H3747" t="str">
            <v>1.3.2.06.03.45.004</v>
          </cell>
          <cell r="I3747" t="str">
            <v>Weather Chart Recorder</v>
          </cell>
        </row>
        <row r="3748">
          <cell r="H3748" t="str">
            <v>......</v>
          </cell>
        </row>
        <row r="3749">
          <cell r="H3749" t="str">
            <v>1.3.2.06.03.46.</v>
          </cell>
          <cell r="I3749" t="str">
            <v xml:space="preserve">PERALATAN PERLENGKAPAN RADIO </v>
          </cell>
        </row>
        <row r="3750">
          <cell r="H3750" t="str">
            <v>1.3.2.06.03.46.001</v>
          </cell>
          <cell r="I3750" t="str">
            <v>Box Battery</v>
          </cell>
        </row>
        <row r="3751">
          <cell r="H3751" t="str">
            <v>1.3.2.06.03.46.002</v>
          </cell>
          <cell r="I3751" t="str">
            <v>Cutton Duck</v>
          </cell>
        </row>
        <row r="3752">
          <cell r="H3752" t="str">
            <v>1.3.2.06.03.46.003</v>
          </cell>
          <cell r="I3752" t="str">
            <v>Carring Case</v>
          </cell>
        </row>
        <row r="3753">
          <cell r="H3753" t="str">
            <v>1.3.2.06.03.46.004</v>
          </cell>
          <cell r="I3753" t="str">
            <v>Hand Set</v>
          </cell>
        </row>
        <row r="3754">
          <cell r="H3754" t="str">
            <v>1.3.2.06.03.46.005</v>
          </cell>
          <cell r="I3754" t="str">
            <v>Conecctor</v>
          </cell>
        </row>
        <row r="3755">
          <cell r="H3755" t="str">
            <v>......</v>
          </cell>
        </row>
        <row r="3756">
          <cell r="H3756" t="str">
            <v>1.3.2.06.03.47.</v>
          </cell>
          <cell r="I3756" t="str">
            <v xml:space="preserve">SUMBER TENAGA </v>
          </cell>
        </row>
        <row r="3757">
          <cell r="H3757" t="str">
            <v>1.3.2.06.03.47.001</v>
          </cell>
          <cell r="I3757" t="str">
            <v>BA-30</v>
          </cell>
        </row>
        <row r="3758">
          <cell r="H3758" t="str">
            <v>1.3.2.06.03.47.002</v>
          </cell>
          <cell r="I3758" t="str">
            <v>Genset</v>
          </cell>
        </row>
        <row r="3759">
          <cell r="H3759" t="str">
            <v>1.3.2.06.03.47.003</v>
          </cell>
          <cell r="I3759" t="str">
            <v>Solar Cell</v>
          </cell>
        </row>
        <row r="3760">
          <cell r="H3760" t="str">
            <v>1.3.2.06.03.47.004</v>
          </cell>
          <cell r="I3760" t="str">
            <v>Charger</v>
          </cell>
        </row>
        <row r="3761">
          <cell r="H3761" t="str">
            <v>......</v>
          </cell>
        </row>
        <row r="3762">
          <cell r="H3762" t="str">
            <v>1.3.2.06.03.48.</v>
          </cell>
          <cell r="I3762" t="str">
            <v xml:space="preserve">PERALATAN PEMANCAR LAINNYA </v>
          </cell>
        </row>
        <row r="3763">
          <cell r="H3763" t="str">
            <v>......</v>
          </cell>
        </row>
        <row r="3764">
          <cell r="H3764" t="str">
            <v>1.3.2.06.04..</v>
          </cell>
          <cell r="I3764" t="str">
            <v xml:space="preserve">PERALATAN KOMUNIKASI NAVIGASI </v>
          </cell>
        </row>
        <row r="3765">
          <cell r="H3765" t="str">
            <v>1.3.2.06.04.01.</v>
          </cell>
          <cell r="I3765" t="str">
            <v xml:space="preserve">PERALATAN KOMUNIKASI NAVIGASI INSTRUMEN LANDING SYSTEM  </v>
          </cell>
        </row>
        <row r="3766">
          <cell r="H3766" t="str">
            <v>1.3.2.06.04.01.001</v>
          </cell>
          <cell r="I3766" t="str">
            <v>Standard Instrumen Landing System</v>
          </cell>
        </row>
        <row r="3767">
          <cell r="H3767" t="str">
            <v>1.3.2.06.04.01.002</v>
          </cell>
          <cell r="I3767" t="str">
            <v>Microwave Landing System</v>
          </cell>
        </row>
        <row r="3768">
          <cell r="H3768" t="str">
            <v>......</v>
          </cell>
        </row>
        <row r="3769">
          <cell r="H3769" t="str">
            <v>1.3.2.06.04.02.</v>
          </cell>
          <cell r="I3769" t="str">
            <v xml:space="preserve">VERY HIGH FREQUENCE OMNI RANGE (VOR) </v>
          </cell>
        </row>
        <row r="3770">
          <cell r="H3770" t="str">
            <v>1.3.2.06.04.02.001</v>
          </cell>
          <cell r="I3770" t="str">
            <v>Conventional VOR (CVOR)</v>
          </cell>
        </row>
        <row r="3771">
          <cell r="H3771" t="str">
            <v>1.3.2.06.04.02.002</v>
          </cell>
          <cell r="I3771" t="str">
            <v>Doople VOR (DVOR)</v>
          </cell>
        </row>
        <row r="3772">
          <cell r="H3772" t="str">
            <v>......</v>
          </cell>
        </row>
        <row r="3773">
          <cell r="H3773" t="str">
            <v>1.3.2.06.04.03.</v>
          </cell>
          <cell r="I3773" t="str">
            <v xml:space="preserve">DISTANCE MEASURING EQUIPMENT (DME) </v>
          </cell>
        </row>
        <row r="3774">
          <cell r="H3774" t="str">
            <v>1.3.2.06.04.03.001</v>
          </cell>
          <cell r="I3774" t="str">
            <v>Transponder DME</v>
          </cell>
        </row>
        <row r="3775">
          <cell r="H3775" t="str">
            <v>1.3.2.06.04.03.002</v>
          </cell>
          <cell r="I3775" t="str">
            <v>Antena DME</v>
          </cell>
        </row>
        <row r="3776">
          <cell r="H3776" t="str">
            <v>1.3.2.06.04.03.003</v>
          </cell>
          <cell r="I3776" t="str">
            <v>BEACON</v>
          </cell>
        </row>
        <row r="3777">
          <cell r="H3777" t="str">
            <v>1.3.2.06.04.03.004</v>
          </cell>
          <cell r="I3777" t="str">
            <v>NDB</v>
          </cell>
        </row>
        <row r="3778">
          <cell r="H3778" t="str">
            <v>1.3.2.06.04.03.005</v>
          </cell>
          <cell r="I3778" t="str">
            <v>DB</v>
          </cell>
        </row>
        <row r="3779">
          <cell r="H3779" t="str">
            <v>1.3.2.06.04.03.006</v>
          </cell>
          <cell r="I3779" t="str">
            <v>Radar Beacon</v>
          </cell>
        </row>
        <row r="3780">
          <cell r="H3780" t="str">
            <v>1.3.2.06.04.03.007</v>
          </cell>
          <cell r="I3780" t="str">
            <v>Differential Omega (Distance Measuring Equipment (dme))</v>
          </cell>
        </row>
        <row r="3781">
          <cell r="H3781" t="str">
            <v>1.3.2.06.04.03.008</v>
          </cell>
          <cell r="I3781" t="str">
            <v>Differential GPS</v>
          </cell>
        </row>
        <row r="3782">
          <cell r="H3782" t="str">
            <v>1.3.2.06.04.03.009</v>
          </cell>
          <cell r="I3782" t="str">
            <v>GPS Khusus Geofisika</v>
          </cell>
        </row>
        <row r="3783">
          <cell r="H3783" t="str">
            <v>......</v>
          </cell>
        </row>
        <row r="3784">
          <cell r="H3784" t="str">
            <v>1.3.2.06.04.04.</v>
          </cell>
          <cell r="I3784" t="str">
            <v xml:space="preserve">RADAR </v>
          </cell>
        </row>
        <row r="3785">
          <cell r="H3785" t="str">
            <v>1.3.2.06.04.04.001</v>
          </cell>
          <cell r="I3785" t="str">
            <v>Primary Surveillance Radar</v>
          </cell>
        </row>
        <row r="3786">
          <cell r="H3786" t="str">
            <v>1.3.2.06.04.04.002</v>
          </cell>
          <cell r="I3786" t="str">
            <v>Secondary Surveillance Radar</v>
          </cell>
        </row>
        <row r="3787">
          <cell r="H3787" t="str">
            <v>......</v>
          </cell>
        </row>
        <row r="3788">
          <cell r="H3788" t="str">
            <v>1.3.2.06.04.05.</v>
          </cell>
          <cell r="I3788" t="str">
            <v xml:space="preserve">ALAT PANGATUR TELEKOMUNIKASI </v>
          </cell>
        </row>
        <row r="3789">
          <cell r="H3789" t="str">
            <v>1.3.2.06.04.05.001</v>
          </cell>
          <cell r="I3789" t="str">
            <v>Message Switching Center (MSC)</v>
          </cell>
        </row>
        <row r="3790">
          <cell r="H3790" t="str">
            <v>1.3.2.06.04.05.002</v>
          </cell>
          <cell r="I3790" t="str">
            <v>Automatic Message Switching Center (AMSC)</v>
          </cell>
        </row>
        <row r="3791">
          <cell r="H3791" t="str">
            <v>1.3.2.06.04.05.003</v>
          </cell>
          <cell r="I3791" t="str">
            <v>Current Console Regulator</v>
          </cell>
        </row>
        <row r="3792">
          <cell r="H3792" t="str">
            <v>1.3.2.06.04.05.004</v>
          </cell>
          <cell r="I3792" t="str">
            <v>Controller Console PVC</v>
          </cell>
        </row>
        <row r="3793">
          <cell r="H3793" t="str">
            <v>1.3.2.06.04.05.005</v>
          </cell>
          <cell r="I3793" t="str">
            <v>No Break Casinet</v>
          </cell>
        </row>
        <row r="3794">
          <cell r="H3794" t="str">
            <v>1.3.2.06.04.05.006</v>
          </cell>
          <cell r="I3794" t="str">
            <v>Telegraphic Frame</v>
          </cell>
        </row>
        <row r="3795">
          <cell r="H3795" t="str">
            <v>1.3.2.06.04.05.007</v>
          </cell>
          <cell r="I3795" t="str">
            <v>Morden</v>
          </cell>
        </row>
        <row r="3796">
          <cell r="H3796" t="str">
            <v>1.3.2.06.04.05.008</v>
          </cell>
          <cell r="I3796" t="str">
            <v>Radio Console</v>
          </cell>
        </row>
        <row r="3797">
          <cell r="H3797" t="str">
            <v>1.3.2.06.04.05.009</v>
          </cell>
          <cell r="I3797" t="str">
            <v>Supervisori Console</v>
          </cell>
        </row>
        <row r="3798">
          <cell r="H3798" t="str">
            <v>......</v>
          </cell>
        </row>
        <row r="3799">
          <cell r="H3799" t="str">
            <v>1.3.2.06.04.06.</v>
          </cell>
          <cell r="I3799" t="str">
            <v xml:space="preserve">PERALATAN KOMUNIKASI UNTUK DOKUMENTASI </v>
          </cell>
        </row>
        <row r="3800">
          <cell r="H3800" t="str">
            <v>1.3.2.06.04.06.001</v>
          </cell>
          <cell r="I3800" t="str">
            <v>Unit Tape Recorder</v>
          </cell>
        </row>
        <row r="3801">
          <cell r="H3801" t="str">
            <v>1.3.2.06.04.06.002</v>
          </cell>
          <cell r="I3801" t="str">
            <v>Unit Time Announcing</v>
          </cell>
        </row>
        <row r="3802">
          <cell r="H3802" t="str">
            <v>1.3.2.06.04.06.003</v>
          </cell>
          <cell r="I3802" t="str">
            <v>Unit Master Clock</v>
          </cell>
        </row>
        <row r="3803">
          <cell r="H3803" t="str">
            <v>1.3.2.06.04.06.004</v>
          </cell>
          <cell r="I3803" t="str">
            <v>Unit Reproducer</v>
          </cell>
        </row>
        <row r="3804">
          <cell r="H3804" t="str">
            <v>1.3.2.06.04.06.005</v>
          </cell>
          <cell r="I3804" t="str">
            <v>Unit Remote Control</v>
          </cell>
        </row>
        <row r="3805">
          <cell r="H3805" t="str">
            <v>......</v>
          </cell>
        </row>
        <row r="3806">
          <cell r="H3806" t="str">
            <v>1.3.2.06.04.07.</v>
          </cell>
          <cell r="I3806" t="str">
            <v>PERALATAN KOMUNIKASI NAVIGASI LAINNYA</v>
          </cell>
        </row>
        <row r="3807">
          <cell r="H3807" t="str">
            <v>......</v>
          </cell>
        </row>
        <row r="3808">
          <cell r="H3808" t="str">
            <v>1.3.2.07...</v>
          </cell>
          <cell r="I3808" t="str">
            <v>ALAT KEDOKTERAN DAN KESEHATAN</v>
          </cell>
        </row>
        <row r="3809">
          <cell r="H3809" t="str">
            <v>1.3.2.07.01..</v>
          </cell>
          <cell r="I3809" t="str">
            <v>ALAT KEDOKTERAN</v>
          </cell>
        </row>
        <row r="3810">
          <cell r="H3810" t="str">
            <v>1.3.2.07.01.01.</v>
          </cell>
          <cell r="I3810" t="str">
            <v xml:space="preserve">ALAT KEDOKTERAN UMUM </v>
          </cell>
        </row>
        <row r="3811">
          <cell r="H3811" t="str">
            <v>1.3.2.07.01.01.001</v>
          </cell>
          <cell r="I3811" t="str">
            <v>Sterilisator</v>
          </cell>
        </row>
        <row r="3812">
          <cell r="H3812" t="str">
            <v>1.3.2.07.01.01.002</v>
          </cell>
          <cell r="I3812" t="str">
            <v>Minor Surgical Set (Alat Kedokteran Umum)</v>
          </cell>
        </row>
        <row r="3813">
          <cell r="H3813" t="str">
            <v>1.3.2.07.01.01.003</v>
          </cell>
          <cell r="I3813" t="str">
            <v>Diagnostik Set</v>
          </cell>
        </row>
        <row r="3814">
          <cell r="H3814" t="str">
            <v>1.3.2.07.01.01.004</v>
          </cell>
          <cell r="I3814" t="str">
            <v>Stetoscope (Alat Kedokteran Umum)</v>
          </cell>
        </row>
        <row r="3815">
          <cell r="H3815" t="str">
            <v>1.3.2.07.01.01.005</v>
          </cell>
          <cell r="I3815" t="str">
            <v>Tensimeter</v>
          </cell>
        </row>
        <row r="3816">
          <cell r="H3816" t="str">
            <v>1.3.2.07.01.01.006</v>
          </cell>
          <cell r="I3816" t="str">
            <v>Wickham</v>
          </cell>
        </row>
        <row r="3817">
          <cell r="H3817" t="str">
            <v>1.3.2.07.01.01.007</v>
          </cell>
          <cell r="I3817" t="str">
            <v>Head Lamp (Alat Kedokteran Umum)</v>
          </cell>
        </row>
        <row r="3818">
          <cell r="H3818" t="str">
            <v>1.3.2.07.01.01.008</v>
          </cell>
          <cell r="I3818" t="str">
            <v>Waskom</v>
          </cell>
        </row>
        <row r="3819">
          <cell r="H3819" t="str">
            <v>1.3.2.07.01.01.009</v>
          </cell>
          <cell r="I3819" t="str">
            <v>Timbangan Badan (Alat Kedokteran Umum)</v>
          </cell>
        </row>
        <row r="3820">
          <cell r="H3820" t="str">
            <v>1.3.2.07.01.01.010</v>
          </cell>
          <cell r="I3820" t="str">
            <v>Timbangan Bayi</v>
          </cell>
        </row>
        <row r="3821">
          <cell r="H3821" t="str">
            <v>1.3.2.07.01.01.011</v>
          </cell>
          <cell r="I3821" t="str">
            <v>Kocher</v>
          </cell>
        </row>
        <row r="3822">
          <cell r="H3822" t="str">
            <v>1.3.2.07.01.01.012</v>
          </cell>
          <cell r="I3822" t="str">
            <v>Metal Chatheeter</v>
          </cell>
        </row>
        <row r="3823">
          <cell r="H3823" t="str">
            <v>1.3.2.07.01.01.013</v>
          </cell>
          <cell r="I3823" t="str">
            <v>Sluf Zone</v>
          </cell>
        </row>
        <row r="3824">
          <cell r="H3824" t="str">
            <v>1.3.2.07.01.01.014</v>
          </cell>
          <cell r="I3824" t="str">
            <v>Anaromische Pinset</v>
          </cell>
        </row>
        <row r="3825">
          <cell r="H3825" t="str">
            <v>1.3.2.07.01.01.015</v>
          </cell>
          <cell r="I3825" t="str">
            <v>Chirurgical Pinset</v>
          </cell>
        </row>
        <row r="3826">
          <cell r="H3826" t="str">
            <v>1.3.2.07.01.01.016</v>
          </cell>
          <cell r="I3826" t="str">
            <v>Naalvoeder</v>
          </cell>
        </row>
        <row r="3827">
          <cell r="H3827" t="str">
            <v>1.3.2.07.01.01.017</v>
          </cell>
          <cell r="I3827" t="str">
            <v>Arteriklem</v>
          </cell>
        </row>
        <row r="3828">
          <cell r="H3828" t="str">
            <v>1.3.2.07.01.01.018</v>
          </cell>
          <cell r="I3828" t="str">
            <v>Instrumen Cabinet</v>
          </cell>
        </row>
        <row r="3829">
          <cell r="H3829" t="str">
            <v>1.3.2.07.01.01.019</v>
          </cell>
          <cell r="I3829" t="str">
            <v>Agraat</v>
          </cell>
        </row>
        <row r="3830">
          <cell r="H3830" t="str">
            <v>1.3.2.07.01.01.020</v>
          </cell>
          <cell r="I3830" t="str">
            <v>Gunting Bengkok</v>
          </cell>
        </row>
        <row r="3831">
          <cell r="H3831" t="str">
            <v>1.3.2.07.01.01.021</v>
          </cell>
          <cell r="I3831" t="str">
            <v>Gunting Lurus</v>
          </cell>
        </row>
        <row r="3832">
          <cell r="H3832" t="str">
            <v>1.3.2.07.01.01.022</v>
          </cell>
          <cell r="I3832" t="str">
            <v>Lemari Steriil</v>
          </cell>
        </row>
        <row r="3833">
          <cell r="H3833" t="str">
            <v>1.3.2.07.01.01.023</v>
          </cell>
          <cell r="I3833" t="str">
            <v>Air Viva</v>
          </cell>
        </row>
        <row r="3834">
          <cell r="H3834" t="str">
            <v>1.3.2.07.01.01.024</v>
          </cell>
          <cell r="I3834" t="str">
            <v>Alat Ganti YKBS</v>
          </cell>
        </row>
        <row r="3835">
          <cell r="H3835" t="str">
            <v>1.3.2.07.01.01.025</v>
          </cell>
          <cell r="I3835" t="str">
            <v>Ambubag</v>
          </cell>
        </row>
        <row r="3836">
          <cell r="H3836" t="str">
            <v>1.3.2.07.01.01.026</v>
          </cell>
          <cell r="I3836" t="str">
            <v>Tabung 02</v>
          </cell>
        </row>
        <row r="3837">
          <cell r="H3837" t="str">
            <v>1.3.2.07.01.01.027</v>
          </cell>
          <cell r="I3837" t="str">
            <v>Aplanation Termometer</v>
          </cell>
        </row>
        <row r="3838">
          <cell r="H3838" t="str">
            <v>1.3.2.07.01.01.028</v>
          </cell>
          <cell r="I3838" t="str">
            <v>Autoclave Table</v>
          </cell>
        </row>
        <row r="3839">
          <cell r="H3839" t="str">
            <v>1.3.2.07.01.01.029</v>
          </cell>
          <cell r="I3839" t="str">
            <v>Automatic Chart Proyektor</v>
          </cell>
        </row>
        <row r="3840">
          <cell r="H3840" t="str">
            <v>1.3.2.07.01.01.030</v>
          </cell>
          <cell r="I3840" t="str">
            <v>Automatic Spray Gonometer</v>
          </cell>
        </row>
        <row r="3841">
          <cell r="H3841" t="str">
            <v>1.3.2.07.01.01.031</v>
          </cell>
          <cell r="I3841" t="str">
            <v>Bak Catheter</v>
          </cell>
        </row>
        <row r="3842">
          <cell r="H3842" t="str">
            <v>1.3.2.07.01.01.032</v>
          </cell>
          <cell r="I3842" t="str">
            <v>Bak Instrument (Stainles,Kaca,Email)</v>
          </cell>
        </row>
        <row r="3843">
          <cell r="H3843" t="str">
            <v>1.3.2.07.01.01.033</v>
          </cell>
          <cell r="I3843" t="str">
            <v>Bak Korentang (Stainles)</v>
          </cell>
        </row>
        <row r="3844">
          <cell r="H3844" t="str">
            <v>1.3.2.07.01.01.034</v>
          </cell>
          <cell r="I3844" t="str">
            <v>Bak Spuit</v>
          </cell>
        </row>
        <row r="3845">
          <cell r="H3845" t="str">
            <v>1.3.2.07.01.01.035</v>
          </cell>
          <cell r="I3845" t="str">
            <v>Balon Spray</v>
          </cell>
        </row>
        <row r="3846">
          <cell r="H3846" t="str">
            <v>1.3.2.07.01.01.036</v>
          </cell>
          <cell r="I3846" t="str">
            <v>Bantal Angin/Wind Ring</v>
          </cell>
        </row>
        <row r="3847">
          <cell r="H3847" t="str">
            <v>1.3.2.07.01.01.037</v>
          </cell>
          <cell r="I3847" t="str">
            <v>Basic Diagnostic Kit (Alat Kedokteran Umum)</v>
          </cell>
        </row>
        <row r="3848">
          <cell r="H3848" t="str">
            <v>1.3.2.07.01.01.038</v>
          </cell>
          <cell r="I3848" t="str">
            <v>Bed Side Monitor</v>
          </cell>
        </row>
        <row r="3849">
          <cell r="H3849" t="str">
            <v>1.3.2.07.01.01.039</v>
          </cell>
          <cell r="I3849" t="str">
            <v>Bed Skreen/Sherm</v>
          </cell>
        </row>
        <row r="3850">
          <cell r="H3850" t="str">
            <v>1.3.2.07.01.01.040</v>
          </cell>
          <cell r="I3850" t="str">
            <v>Blass Spuit (Glass,Metal)</v>
          </cell>
        </row>
        <row r="3851">
          <cell r="H3851" t="str">
            <v>1.3.2.07.01.01.041</v>
          </cell>
          <cell r="I3851" t="str">
            <v>Blood Exchange Set (Alat Kedokteran Umum)</v>
          </cell>
        </row>
        <row r="3852">
          <cell r="H3852" t="str">
            <v>1.3.2.07.01.01.042</v>
          </cell>
          <cell r="I3852" t="str">
            <v>Brancard</v>
          </cell>
        </row>
        <row r="3853">
          <cell r="H3853" t="str">
            <v>1.3.2.07.01.01.043</v>
          </cell>
          <cell r="I3853" t="str">
            <v>Buli-Buli Panas</v>
          </cell>
        </row>
        <row r="3854">
          <cell r="H3854" t="str">
            <v>1.3.2.07.01.01.044</v>
          </cell>
          <cell r="I3854" t="str">
            <v>Butomous P 02 Modul</v>
          </cell>
        </row>
        <row r="3855">
          <cell r="H3855" t="str">
            <v>1.3.2.07.01.01.045</v>
          </cell>
          <cell r="I3855" t="str">
            <v>Canula Rectal</v>
          </cell>
        </row>
        <row r="3856">
          <cell r="H3856" t="str">
            <v>1.3.2.07.01.01.046</v>
          </cell>
          <cell r="I3856" t="str">
            <v>Capagati 3 L</v>
          </cell>
        </row>
        <row r="3857">
          <cell r="H3857" t="str">
            <v>1.3.2.07.01.01.047</v>
          </cell>
          <cell r="I3857" t="str">
            <v>Centrifuge (Alat Kedokteran Umum)</v>
          </cell>
        </row>
        <row r="3858">
          <cell r="H3858" t="str">
            <v>1.3.2.07.01.01.048</v>
          </cell>
          <cell r="I3858" t="str">
            <v>Chytologi Bantal</v>
          </cell>
        </row>
        <row r="3859">
          <cell r="H3859" t="str">
            <v>1.3.2.07.01.01.049</v>
          </cell>
          <cell r="I3859" t="str">
            <v>Clinical Thermometer (Alat Kedokteran Umum)</v>
          </cell>
        </row>
        <row r="3860">
          <cell r="H3860" t="str">
            <v>1.3.2.07.01.01.050</v>
          </cell>
          <cell r="I3860" t="str">
            <v>Co2 Analyzer (Alat Kedokteran Umum)</v>
          </cell>
        </row>
        <row r="3861">
          <cell r="H3861" t="str">
            <v>1.3.2.07.01.01.051</v>
          </cell>
          <cell r="I3861" t="str">
            <v>Colonofibers Cape</v>
          </cell>
        </row>
        <row r="3862">
          <cell r="H3862" t="str">
            <v>1.3.2.07.01.01.052</v>
          </cell>
          <cell r="I3862" t="str">
            <v>Combilag</v>
          </cell>
        </row>
        <row r="3863">
          <cell r="H3863" t="str">
            <v>1.3.2.07.01.01.053</v>
          </cell>
          <cell r="I3863" t="str">
            <v>Corn Image Interserver</v>
          </cell>
        </row>
        <row r="3864">
          <cell r="H3864" t="str">
            <v>1.3.2.07.01.01.054</v>
          </cell>
          <cell r="I3864" t="str">
            <v>Dale Dagion (Alat Kedokteran Umum)</v>
          </cell>
        </row>
        <row r="3865">
          <cell r="H3865" t="str">
            <v>1.3.2.07.01.01.055</v>
          </cell>
          <cell r="I3865" t="str">
            <v>Defision Sehafulla Telector</v>
          </cell>
        </row>
        <row r="3866">
          <cell r="H3866" t="str">
            <v>1.3.2.07.01.01.056</v>
          </cell>
          <cell r="I3866" t="str">
            <v>Desk Suction System</v>
          </cell>
        </row>
        <row r="3867">
          <cell r="H3867" t="str">
            <v>1.3.2.07.01.01.057</v>
          </cell>
          <cell r="I3867" t="str">
            <v>Digital Oscamolis</v>
          </cell>
        </row>
        <row r="3868">
          <cell r="H3868" t="str">
            <v>1.3.2.07.01.01.058</v>
          </cell>
          <cell r="I3868" t="str">
            <v>Direct Reading Desimeter</v>
          </cell>
        </row>
        <row r="3869">
          <cell r="H3869" t="str">
            <v>1.3.2.07.01.01.059</v>
          </cell>
          <cell r="I3869" t="str">
            <v>Dressing Card</v>
          </cell>
        </row>
        <row r="3870">
          <cell r="H3870" t="str">
            <v>1.3.2.07.01.01.060</v>
          </cell>
          <cell r="I3870" t="str">
            <v>Electro Cardiography (Alat Kedokteran Umum)</v>
          </cell>
        </row>
        <row r="3871">
          <cell r="H3871" t="str">
            <v>1.3.2.07.01.01.061</v>
          </cell>
          <cell r="I3871" t="str">
            <v>Elektro Counter</v>
          </cell>
        </row>
        <row r="3872">
          <cell r="H3872" t="str">
            <v>1.3.2.07.01.01.062</v>
          </cell>
          <cell r="I3872" t="str">
            <v>Ergometer Sensor</v>
          </cell>
        </row>
        <row r="3873">
          <cell r="H3873" t="str">
            <v>1.3.2.07.01.01.063</v>
          </cell>
          <cell r="I3873" t="str">
            <v>Esche Palce</v>
          </cell>
        </row>
        <row r="3874">
          <cell r="H3874" t="str">
            <v>1.3.2.07.01.01.064</v>
          </cell>
          <cell r="I3874" t="str">
            <v>Examination Lamp</v>
          </cell>
        </row>
        <row r="3875">
          <cell r="H3875" t="str">
            <v>1.3.2.07.01.01.065</v>
          </cell>
          <cell r="I3875" t="str">
            <v>Examination Table</v>
          </cell>
        </row>
        <row r="3876">
          <cell r="H3876" t="str">
            <v>1.3.2.07.01.01.066</v>
          </cell>
          <cell r="I3876" t="str">
            <v>Fantex Mark</v>
          </cell>
        </row>
        <row r="3877">
          <cell r="H3877" t="str">
            <v>1.3.2.07.01.01.067</v>
          </cell>
          <cell r="I3877" t="str">
            <v>Film Viewer</v>
          </cell>
        </row>
        <row r="3878">
          <cell r="H3878" t="str">
            <v>1.3.2.07.01.01.068</v>
          </cell>
          <cell r="I3878" t="str">
            <v>Flow Meter (Alat Kedokteran Umum)</v>
          </cell>
        </row>
        <row r="3879">
          <cell r="H3879" t="str">
            <v>1.3.2.07.01.01.069</v>
          </cell>
          <cell r="I3879" t="str">
            <v>Flow Meter 02</v>
          </cell>
        </row>
        <row r="3880">
          <cell r="H3880" t="str">
            <v>1.3.2.07.01.01.070</v>
          </cell>
          <cell r="I3880" t="str">
            <v>Flurecent Lamp Komplit</v>
          </cell>
        </row>
        <row r="3881">
          <cell r="H3881" t="str">
            <v>1.3.2.07.01.01.071</v>
          </cell>
          <cell r="I3881" t="str">
            <v>Forcep Neagle/Kieland/Piper</v>
          </cell>
        </row>
        <row r="3882">
          <cell r="H3882" t="str">
            <v>1.3.2.07.01.01.072</v>
          </cell>
          <cell r="I3882" t="str">
            <v>Freakter EF 502</v>
          </cell>
        </row>
        <row r="3883">
          <cell r="H3883" t="str">
            <v>1.3.2.07.01.01.073</v>
          </cell>
          <cell r="I3883" t="str">
            <v>Gantungan Urin Bag</v>
          </cell>
        </row>
        <row r="3884">
          <cell r="H3884" t="str">
            <v>1.3.2.07.01.01.074</v>
          </cell>
          <cell r="I3884" t="str">
            <v>Gilycerin Spuit</v>
          </cell>
        </row>
        <row r="3885">
          <cell r="H3885" t="str">
            <v>1.3.2.07.01.01.075</v>
          </cell>
          <cell r="I3885" t="str">
            <v>Giving Set (Alat Kedokteran Umum)</v>
          </cell>
        </row>
        <row r="3886">
          <cell r="H3886" t="str">
            <v>1.3.2.07.01.01.076</v>
          </cell>
          <cell r="I3886" t="str">
            <v>Groses Shalt Mogoglo Pamator</v>
          </cell>
        </row>
        <row r="3887">
          <cell r="H3887" t="str">
            <v>1.3.2.07.01.01.077</v>
          </cell>
          <cell r="I3887" t="str">
            <v>Hypeal Carter</v>
          </cell>
        </row>
        <row r="3888">
          <cell r="H3888" t="str">
            <v>1.3.2.07.01.01.078</v>
          </cell>
          <cell r="I3888" t="str">
            <v>Ice Crag</v>
          </cell>
        </row>
        <row r="3889">
          <cell r="H3889" t="str">
            <v>1.3.2.07.01.01.079</v>
          </cell>
          <cell r="I3889" t="str">
            <v>Ice Cup</v>
          </cell>
        </row>
        <row r="3890">
          <cell r="H3890" t="str">
            <v>1.3.2.07.01.01.080</v>
          </cell>
          <cell r="I3890" t="str">
            <v>Infusion Pump</v>
          </cell>
        </row>
        <row r="3891">
          <cell r="H3891" t="str">
            <v>1.3.2.07.01.01.081</v>
          </cell>
          <cell r="I3891" t="str">
            <v>Instrument Tray</v>
          </cell>
        </row>
        <row r="3892">
          <cell r="H3892" t="str">
            <v>1.3.2.07.01.01.082</v>
          </cell>
          <cell r="I3892" t="str">
            <v>IPPO</v>
          </cell>
        </row>
        <row r="3893">
          <cell r="H3893" t="str">
            <v>1.3.2.07.01.01.083</v>
          </cell>
          <cell r="I3893" t="str">
            <v>Irrigator</v>
          </cell>
        </row>
        <row r="3894">
          <cell r="H3894" t="str">
            <v>1.3.2.07.01.01.084</v>
          </cell>
          <cell r="I3894" t="str">
            <v>Kariek Half Lazer</v>
          </cell>
        </row>
        <row r="3895">
          <cell r="H3895" t="str">
            <v>1.3.2.07.01.01.085</v>
          </cell>
          <cell r="I3895" t="str">
            <v>Kom Kompres (Alat Kedokteran Umum)</v>
          </cell>
        </row>
        <row r="3896">
          <cell r="H3896" t="str">
            <v>1.3.2.07.01.01.086</v>
          </cell>
          <cell r="I3896" t="str">
            <v>Kom Stainles (Drain,Gaas,Tampon)</v>
          </cell>
        </row>
        <row r="3897">
          <cell r="H3897" t="str">
            <v>1.3.2.07.01.01.087</v>
          </cell>
          <cell r="I3897" t="str">
            <v>Korentang</v>
          </cell>
        </row>
        <row r="3898">
          <cell r="H3898" t="str">
            <v>1.3.2.07.01.01.088</v>
          </cell>
          <cell r="I3898" t="str">
            <v>Laundry Tuch</v>
          </cell>
        </row>
        <row r="3899">
          <cell r="H3899" t="str">
            <v>1.3.2.07.01.01.089</v>
          </cell>
          <cell r="I3899" t="str">
            <v>Laser Unit</v>
          </cell>
        </row>
        <row r="3900">
          <cell r="H3900" t="str">
            <v>1.3.2.07.01.01.090</v>
          </cell>
          <cell r="I3900" t="str">
            <v>Lono Premansi Stimulator Adi</v>
          </cell>
        </row>
        <row r="3901">
          <cell r="H3901" t="str">
            <v>1.3.2.07.01.01.091</v>
          </cell>
          <cell r="I3901" t="str">
            <v>Low Presure Continous</v>
          </cell>
        </row>
        <row r="3902">
          <cell r="H3902" t="str">
            <v>1.3.2.07.01.01.092</v>
          </cell>
          <cell r="I3902" t="str">
            <v>Magil Tang (Dewasa,Anak)</v>
          </cell>
        </row>
        <row r="3903">
          <cell r="H3903" t="str">
            <v>1.3.2.07.01.01.093</v>
          </cell>
          <cell r="I3903" t="str">
            <v>Mangkok/Kom Betadin (Stainless,Keramik/China)</v>
          </cell>
        </row>
        <row r="3904">
          <cell r="H3904" t="str">
            <v>1.3.2.07.01.01.094</v>
          </cell>
          <cell r="I3904" t="str">
            <v>Mark Biotazer</v>
          </cell>
        </row>
        <row r="3905">
          <cell r="H3905" t="str">
            <v>1.3.2.07.01.01.095</v>
          </cell>
          <cell r="I3905" t="str">
            <v>Meja Suntik Beroda</v>
          </cell>
        </row>
        <row r="3906">
          <cell r="H3906" t="str">
            <v>1.3.2.07.01.01.096</v>
          </cell>
          <cell r="I3906" t="str">
            <v>Lemari Obat (Kaca)</v>
          </cell>
        </row>
        <row r="3907">
          <cell r="H3907" t="str">
            <v>1.3.2.07.01.01.097</v>
          </cell>
          <cell r="I3907" t="str">
            <v>Module Parabeden Trandezer</v>
          </cell>
        </row>
        <row r="3908">
          <cell r="H3908" t="str">
            <v>1.3.2.07.01.01.098</v>
          </cell>
          <cell r="I3908" t="str">
            <v>Nasal Clip</v>
          </cell>
        </row>
        <row r="3909">
          <cell r="H3909" t="str">
            <v>1.3.2.07.01.01.099</v>
          </cell>
          <cell r="I3909" t="str">
            <v>Natrilisangfas Fas Instal</v>
          </cell>
        </row>
        <row r="3910">
          <cell r="H3910" t="str">
            <v>1.3.2.07.01.01.100</v>
          </cell>
          <cell r="I3910" t="str">
            <v>Nebulizer Perimeter (Anesthesi)</v>
          </cell>
        </row>
        <row r="3911">
          <cell r="H3911" t="str">
            <v>1.3.2.07.01.01.101</v>
          </cell>
          <cell r="I3911" t="str">
            <v>Needle Holder</v>
          </cell>
        </row>
        <row r="3912">
          <cell r="H3912" t="str">
            <v>1.3.2.07.01.01.102</v>
          </cell>
          <cell r="I3912" t="str">
            <v>Netlin</v>
          </cell>
        </row>
        <row r="3913">
          <cell r="H3913" t="str">
            <v>1.3.2.07.01.01.103</v>
          </cell>
          <cell r="I3913" t="str">
            <v>Nichulis</v>
          </cell>
        </row>
        <row r="3914">
          <cell r="H3914" t="str">
            <v>1.3.2.07.01.01.104</v>
          </cell>
          <cell r="I3914" t="str">
            <v>Nierbekhen</v>
          </cell>
        </row>
        <row r="3915">
          <cell r="H3915" t="str">
            <v>1.3.2.07.01.01.105</v>
          </cell>
          <cell r="I3915" t="str">
            <v>Neonatal Monitor (Alat Kedokteran Umum)</v>
          </cell>
        </row>
        <row r="3916">
          <cell r="H3916" t="str">
            <v>1.3.2.07.01.01.106</v>
          </cell>
          <cell r="I3916" t="str">
            <v>One Compartement Warrobe (Alat Kedokteran Umum)</v>
          </cell>
        </row>
        <row r="3917">
          <cell r="H3917" t="str">
            <v>1.3.2.07.01.01.107</v>
          </cell>
          <cell r="I3917" t="str">
            <v>Operating Lamp</v>
          </cell>
        </row>
        <row r="3918">
          <cell r="H3918" t="str">
            <v>1.3.2.07.01.01.108</v>
          </cell>
          <cell r="I3918" t="str">
            <v>Oxygen Therapy Set Lengkap</v>
          </cell>
        </row>
        <row r="3919">
          <cell r="H3919" t="str">
            <v>1.3.2.07.01.01.109</v>
          </cell>
          <cell r="I3919" t="str">
            <v>Pathologi Equipment</v>
          </cell>
        </row>
        <row r="3920">
          <cell r="H3920" t="str">
            <v>1.3.2.07.01.01.110</v>
          </cell>
          <cell r="I3920" t="str">
            <v>Pereksimea Fondus</v>
          </cell>
        </row>
        <row r="3921">
          <cell r="H3921" t="str">
            <v>1.3.2.07.01.01.111</v>
          </cell>
          <cell r="I3921" t="str">
            <v>Perfin Disposseri</v>
          </cell>
        </row>
        <row r="3922">
          <cell r="H3922" t="str">
            <v>1.3.2.07.01.01.112</v>
          </cell>
          <cell r="I3922" t="str">
            <v>Pispot Anak</v>
          </cell>
        </row>
        <row r="3923">
          <cell r="H3923" t="str">
            <v>1.3.2.07.01.01.113</v>
          </cell>
          <cell r="I3923" t="str">
            <v>Pispot Dewasa</v>
          </cell>
        </row>
        <row r="3924">
          <cell r="H3924" t="str">
            <v>1.3.2.07.01.01.114</v>
          </cell>
          <cell r="I3924" t="str">
            <v>Plase Phone Doples</v>
          </cell>
        </row>
        <row r="3925">
          <cell r="H3925" t="str">
            <v>1.3.2.07.01.01.115</v>
          </cell>
          <cell r="I3925" t="str">
            <v>Prape For Memory Dan Typloid</v>
          </cell>
        </row>
        <row r="3926">
          <cell r="H3926" t="str">
            <v>1.3.2.07.01.01.116</v>
          </cell>
          <cell r="I3926" t="str">
            <v>Presatre Module</v>
          </cell>
        </row>
        <row r="3927">
          <cell r="H3927" t="str">
            <v>1.3.2.07.01.01.117</v>
          </cell>
          <cell r="I3927" t="str">
            <v>Primatik Nidel</v>
          </cell>
        </row>
        <row r="3928">
          <cell r="H3928" t="str">
            <v>1.3.2.07.01.01.118</v>
          </cell>
          <cell r="I3928" t="str">
            <v>Pulse Oximeter</v>
          </cell>
        </row>
        <row r="3929">
          <cell r="H3929" t="str">
            <v>1.3.2.07.01.01.119</v>
          </cell>
          <cell r="I3929" t="str">
            <v>Reflex Hammer (Alat Kedokteran Umum)</v>
          </cell>
        </row>
        <row r="3930">
          <cell r="H3930" t="str">
            <v>1.3.2.07.01.01.120</v>
          </cell>
          <cell r="I3930" t="str">
            <v>Respirator (Alat Kedokteran Umum)</v>
          </cell>
        </row>
        <row r="3931">
          <cell r="H3931" t="str">
            <v>1.3.2.07.01.01.121</v>
          </cell>
          <cell r="I3931" t="str">
            <v>Resusitasi Dewasa</v>
          </cell>
        </row>
        <row r="3932">
          <cell r="H3932" t="str">
            <v>1.3.2.07.01.01.122</v>
          </cell>
          <cell r="I3932" t="str">
            <v>Resusitasi Anak</v>
          </cell>
        </row>
        <row r="3933">
          <cell r="H3933" t="str">
            <v>1.3.2.07.01.01.123</v>
          </cell>
          <cell r="I3933" t="str">
            <v>Resusitasi Bayi</v>
          </cell>
        </row>
        <row r="3934">
          <cell r="H3934" t="str">
            <v>1.3.2.07.01.01.124</v>
          </cell>
          <cell r="I3934" t="str">
            <v>Rinnon Miliable Resaftor</v>
          </cell>
        </row>
        <row r="3935">
          <cell r="H3935" t="str">
            <v>1.3.2.07.01.01.125</v>
          </cell>
          <cell r="I3935" t="str">
            <v>Rolling Seal Type</v>
          </cell>
        </row>
        <row r="3936">
          <cell r="H3936" t="str">
            <v>1.3.2.07.01.01.126</v>
          </cell>
          <cell r="I3936" t="str">
            <v>Kursi Dorong</v>
          </cell>
        </row>
        <row r="3937">
          <cell r="H3937" t="str">
            <v>1.3.2.07.01.01.127</v>
          </cell>
          <cell r="I3937" t="str">
            <v>R-HER Coacgulator</v>
          </cell>
        </row>
        <row r="3938">
          <cell r="H3938" t="str">
            <v>1.3.2.07.01.01.128</v>
          </cell>
          <cell r="I3938" t="str">
            <v>Saeperingsystem</v>
          </cell>
        </row>
        <row r="3939">
          <cell r="H3939" t="str">
            <v>1.3.2.07.01.01.129</v>
          </cell>
          <cell r="I3939" t="str">
            <v>Schates</v>
          </cell>
        </row>
        <row r="3940">
          <cell r="H3940" t="str">
            <v>1.3.2.07.01.01.130</v>
          </cell>
          <cell r="I3940" t="str">
            <v>Screm Holder Red</v>
          </cell>
        </row>
        <row r="3941">
          <cell r="H3941" t="str">
            <v>1.3.2.07.01.01.131</v>
          </cell>
          <cell r="I3941" t="str">
            <v>Setum Adrenalin</v>
          </cell>
        </row>
        <row r="3942">
          <cell r="H3942" t="str">
            <v>1.3.2.07.01.01.132</v>
          </cell>
          <cell r="I3942" t="str">
            <v>Seven Solar Duble Midel</v>
          </cell>
        </row>
        <row r="3943">
          <cell r="H3943" t="str">
            <v>1.3.2.07.01.01.133</v>
          </cell>
          <cell r="I3943" t="str">
            <v>Suction Pump</v>
          </cell>
        </row>
        <row r="3944">
          <cell r="H3944" t="str">
            <v>1.3.2.07.01.01.134</v>
          </cell>
          <cell r="I3944" t="str">
            <v>Sonde Uterus (Alat Kedokteran Umum)</v>
          </cell>
        </row>
        <row r="3945">
          <cell r="H3945" t="str">
            <v>1.3.2.07.01.01.135</v>
          </cell>
          <cell r="I3945" t="str">
            <v>Spatel Lidah</v>
          </cell>
        </row>
        <row r="3946">
          <cell r="H3946" t="str">
            <v>1.3.2.07.01.01.136</v>
          </cell>
          <cell r="I3946" t="str">
            <v>Spoon Oxigen Correction</v>
          </cell>
        </row>
        <row r="3947">
          <cell r="H3947" t="str">
            <v>1.3.2.07.01.01.137</v>
          </cell>
          <cell r="I3947" t="str">
            <v>Sputum Bak/Pot</v>
          </cell>
        </row>
        <row r="3948">
          <cell r="H3948" t="str">
            <v>1.3.2.07.01.01.138</v>
          </cell>
          <cell r="I3948" t="str">
            <v>Standar Infus</v>
          </cell>
        </row>
        <row r="3949">
          <cell r="H3949" t="str">
            <v>1.3.2.07.01.01.139</v>
          </cell>
          <cell r="I3949" t="str">
            <v>Standar Waskom</v>
          </cell>
        </row>
        <row r="3950">
          <cell r="H3950" t="str">
            <v>1.3.2.07.01.01.140</v>
          </cell>
          <cell r="I3950" t="str">
            <v>Standard Colector For Table</v>
          </cell>
        </row>
        <row r="3951">
          <cell r="H3951" t="str">
            <v>1.3.2.07.01.01.141</v>
          </cell>
          <cell r="I3951" t="str">
            <v>Steritionoscope Transpometer</v>
          </cell>
        </row>
        <row r="3952">
          <cell r="H3952" t="str">
            <v>1.3.2.07.01.01.142</v>
          </cell>
          <cell r="I3952" t="str">
            <v>Stimulator (Alat Kedokteran Umum)</v>
          </cell>
        </row>
        <row r="3953">
          <cell r="H3953" t="str">
            <v>1.3.2.07.01.01.143</v>
          </cell>
          <cell r="I3953" t="str">
            <v>Syringe Pump (Alat Kedokteran Umum)</v>
          </cell>
        </row>
        <row r="3954">
          <cell r="H3954" t="str">
            <v>1.3.2.07.01.01.144</v>
          </cell>
          <cell r="I3954" t="str">
            <v>Temperatur Monitor</v>
          </cell>
        </row>
        <row r="3955">
          <cell r="H3955" t="str">
            <v>1.3.2.07.01.01.145</v>
          </cell>
          <cell r="I3955" t="str">
            <v>Termometer Mercury Untuk Suhu Badan</v>
          </cell>
        </row>
        <row r="3956">
          <cell r="H3956" t="str">
            <v>1.3.2.07.01.01.146</v>
          </cell>
          <cell r="I3956" t="str">
            <v>The Newsillerstration Of Acpint</v>
          </cell>
        </row>
        <row r="3957">
          <cell r="H3957" t="str">
            <v>1.3.2.07.01.01.147</v>
          </cell>
          <cell r="I3957" t="str">
            <v>Timer Ekolo</v>
          </cell>
        </row>
        <row r="3958">
          <cell r="H3958" t="str">
            <v>1.3.2.07.01.01.148</v>
          </cell>
          <cell r="I3958" t="str">
            <v>Tre Chanel Extra Cardiografi</v>
          </cell>
        </row>
        <row r="3959">
          <cell r="H3959" t="str">
            <v>1.3.2.07.01.01.149</v>
          </cell>
          <cell r="I3959" t="str">
            <v>Trigatus</v>
          </cell>
        </row>
        <row r="3960">
          <cell r="H3960" t="str">
            <v>1.3.2.07.01.01.150</v>
          </cell>
          <cell r="I3960" t="str">
            <v>Tromol Has</v>
          </cell>
        </row>
        <row r="3961">
          <cell r="H3961" t="str">
            <v>1.3.2.07.01.01.151</v>
          </cell>
          <cell r="I3961" t="str">
            <v>Urinal</v>
          </cell>
        </row>
        <row r="3962">
          <cell r="H3962" t="str">
            <v>1.3.2.07.01.01.152</v>
          </cell>
          <cell r="I3962" t="str">
            <v>U S G</v>
          </cell>
        </row>
        <row r="3963">
          <cell r="H3963" t="str">
            <v>1.3.2.07.01.01.153</v>
          </cell>
          <cell r="I3963" t="str">
            <v>Utility Trolly</v>
          </cell>
        </row>
        <row r="3964">
          <cell r="H3964" t="str">
            <v>1.3.2.07.01.01.154</v>
          </cell>
          <cell r="I3964" t="str">
            <v>UV Sterilizer</v>
          </cell>
        </row>
        <row r="3965">
          <cell r="H3965" t="str">
            <v>1.3.2.07.01.01.155</v>
          </cell>
          <cell r="I3965" t="str">
            <v>Cool Light</v>
          </cell>
        </row>
        <row r="3966">
          <cell r="H3966" t="str">
            <v>1.3.2.07.01.01.156</v>
          </cell>
          <cell r="I3966" t="str">
            <v>Vegdes Labry Splyt Genotpone</v>
          </cell>
        </row>
        <row r="3967">
          <cell r="H3967" t="str">
            <v>1.3.2.07.01.01.157</v>
          </cell>
          <cell r="I3967" t="str">
            <v>Vena Sectie Set</v>
          </cell>
        </row>
        <row r="3968">
          <cell r="H3968" t="str">
            <v>1.3.2.07.01.01.158</v>
          </cell>
          <cell r="I3968" t="str">
            <v>Wall Rail System</v>
          </cell>
        </row>
        <row r="3969">
          <cell r="H3969" t="str">
            <v>1.3.2.07.01.01.159</v>
          </cell>
          <cell r="I3969" t="str">
            <v>Holter Panthon (RM)</v>
          </cell>
        </row>
        <row r="3970">
          <cell r="H3970" t="str">
            <v>1.3.2.07.01.01.160</v>
          </cell>
          <cell r="I3970" t="str">
            <v>Went Allyn Apthacape</v>
          </cell>
        </row>
        <row r="3971">
          <cell r="H3971" t="str">
            <v>1.3.2.07.01.01.161</v>
          </cell>
          <cell r="I3971" t="str">
            <v>Senter</v>
          </cell>
        </row>
        <row r="3972">
          <cell r="H3972" t="str">
            <v>1.3.2.07.01.01.162</v>
          </cell>
          <cell r="I3972" t="str">
            <v>Refloton</v>
          </cell>
        </row>
        <row r="3973">
          <cell r="H3973" t="str">
            <v>1.3.2.07.01.01.163</v>
          </cell>
          <cell r="I3973" t="str">
            <v>Meja Fisiotherapie</v>
          </cell>
        </row>
        <row r="3974">
          <cell r="H3974" t="str">
            <v>1.3.2.07.01.01.164</v>
          </cell>
          <cell r="I3974" t="str">
            <v>Aeskular</v>
          </cell>
        </row>
        <row r="3975">
          <cell r="H3975" t="str">
            <v>1.3.2.07.01.01.165</v>
          </cell>
          <cell r="I3975" t="str">
            <v>Pinset Anatomi</v>
          </cell>
        </row>
        <row r="3976">
          <cell r="H3976" t="str">
            <v>1.3.2.07.01.01.166</v>
          </cell>
          <cell r="I3976" t="str">
            <v>Fris Ard</v>
          </cell>
        </row>
        <row r="3977">
          <cell r="H3977" t="str">
            <v>1.3.2.07.01.01.167</v>
          </cell>
          <cell r="I3977" t="str">
            <v>Tong Spatel</v>
          </cell>
        </row>
        <row r="3978">
          <cell r="H3978" t="str">
            <v>1.3.2.07.01.01.168</v>
          </cell>
          <cell r="I3978" t="str">
            <v>The Sun Ancom Oxigen Exer</v>
          </cell>
        </row>
        <row r="3979">
          <cell r="H3979" t="str">
            <v>1.3.2.07.01.01.169</v>
          </cell>
          <cell r="I3979" t="str">
            <v>CPR Training</v>
          </cell>
        </row>
        <row r="3980">
          <cell r="H3980" t="str">
            <v>1.3.2.07.01.01.170</v>
          </cell>
          <cell r="I3980" t="str">
            <v>Chold CPR Training Manikin</v>
          </cell>
        </row>
        <row r="3981">
          <cell r="H3981" t="str">
            <v>1.3.2.07.01.01.171</v>
          </cell>
          <cell r="I3981" t="str">
            <v>Infan Cpr Tranining Manikin</v>
          </cell>
        </row>
        <row r="3982">
          <cell r="H3982" t="str">
            <v>1.3.2.07.01.01.172</v>
          </cell>
          <cell r="I3982" t="str">
            <v>Airway Intubation Simulator</v>
          </cell>
        </row>
        <row r="3983">
          <cell r="H3983" t="str">
            <v>1.3.2.07.01.01.173</v>
          </cell>
          <cell r="I3983" t="str">
            <v>Neonate Intubation Mobel</v>
          </cell>
        </row>
        <row r="3984">
          <cell r="H3984" t="str">
            <v>1.3.2.07.01.01.174</v>
          </cell>
          <cell r="I3984" t="str">
            <v>Nursing manikin ( male0</v>
          </cell>
        </row>
        <row r="3985">
          <cell r="H3985" t="str">
            <v>1.3.2.07.01.01.175</v>
          </cell>
          <cell r="I3985" t="str">
            <v>nursing manikin ( Female)</v>
          </cell>
        </row>
        <row r="3986">
          <cell r="H3986" t="str">
            <v>1.3.2.07.01.01.176</v>
          </cell>
          <cell r="I3986" t="str">
            <v>nursing baby</v>
          </cell>
        </row>
        <row r="3987">
          <cell r="H3987" t="str">
            <v>1.3.2.07.01.01.177</v>
          </cell>
          <cell r="I3987" t="str">
            <v>catheterization sumilator 9Male)</v>
          </cell>
        </row>
        <row r="3988">
          <cell r="H3988" t="str">
            <v>1.3.2.07.01.01.178</v>
          </cell>
          <cell r="I3988" t="str">
            <v>catheteriztion training simulator ( Famale)</v>
          </cell>
        </row>
        <row r="3989">
          <cell r="H3989" t="str">
            <v>1.3.2.07.01.01.179</v>
          </cell>
          <cell r="I3989" t="str">
            <v>multi functiinal iv arm</v>
          </cell>
        </row>
        <row r="3990">
          <cell r="H3990" t="str">
            <v>1.3.2.07.01.01.180</v>
          </cell>
          <cell r="I3990" t="str">
            <v>transparent contrastive instramuscular injection buttocks</v>
          </cell>
        </row>
        <row r="3991">
          <cell r="H3991" t="str">
            <v>1.3.2.07.01.01.181</v>
          </cell>
          <cell r="I3991" t="str">
            <v>matetnity examination simulator</v>
          </cell>
        </row>
        <row r="3992">
          <cell r="H3992" t="str">
            <v>1.3.2.07.01.01.182</v>
          </cell>
          <cell r="I3992" t="str">
            <v>vacum delivery simulator</v>
          </cell>
        </row>
        <row r="3993">
          <cell r="H3993" t="str">
            <v>1.3.2.07.01.01.183</v>
          </cell>
          <cell r="I3993" t="str">
            <v>Foer Ster Bellenger</v>
          </cell>
        </row>
        <row r="3994">
          <cell r="H3994" t="str">
            <v>1.3.2.07.01.01.184</v>
          </cell>
          <cell r="I3994" t="str">
            <v>Pocket Dosimetri</v>
          </cell>
        </row>
        <row r="3995">
          <cell r="H3995" t="str">
            <v>1.3.2.07.01.01.185</v>
          </cell>
          <cell r="I3995" t="str">
            <v>Kursi Roda Pasien</v>
          </cell>
        </row>
        <row r="3996">
          <cell r="H3996" t="str">
            <v>1.3.2.07.01.01.186</v>
          </cell>
          <cell r="I3996" t="str">
            <v>Stetoskop</v>
          </cell>
        </row>
        <row r="3997">
          <cell r="H3997" t="str">
            <v>1.3.2.07.01.01.187</v>
          </cell>
          <cell r="I3997" t="str">
            <v>Gunting Klem</v>
          </cell>
        </row>
        <row r="3998">
          <cell r="H3998" t="str">
            <v>1.3.2.07.01.01.188</v>
          </cell>
          <cell r="I3998" t="str">
            <v>Nier Beken</v>
          </cell>
        </row>
        <row r="3999">
          <cell r="H3999" t="str">
            <v>1.3.2.07.01.01.189</v>
          </cell>
          <cell r="I3999" t="str">
            <v>Brankar</v>
          </cell>
        </row>
        <row r="4000">
          <cell r="H4000" t="str">
            <v>1.3.2.07.01.01.190</v>
          </cell>
          <cell r="I4000" t="str">
            <v>Dometic Medical Refrigerator</v>
          </cell>
        </row>
        <row r="4001">
          <cell r="H4001" t="str">
            <v>1.3.2.07.01.01.191</v>
          </cell>
          <cell r="I4001" t="str">
            <v>Electrocautery</v>
          </cell>
        </row>
        <row r="4002">
          <cell r="H4002" t="str">
            <v>1.3.2.07.01.01.192</v>
          </cell>
          <cell r="I4002" t="str">
            <v>Poly Over Bed Table</v>
          </cell>
        </row>
        <row r="4003">
          <cell r="H4003" t="str">
            <v>1.3.2.07.01.01.193</v>
          </cell>
          <cell r="I4003" t="str">
            <v>Apron Tiroid</v>
          </cell>
        </row>
        <row r="4004">
          <cell r="H4004" t="str">
            <v>1.3.2.07.01.01.194</v>
          </cell>
          <cell r="I4004" t="str">
            <v>Kursi Periksa Pasien</v>
          </cell>
        </row>
        <row r="4005">
          <cell r="H4005" t="str">
            <v>1.3.2.07.01.01.195</v>
          </cell>
          <cell r="I4005" t="str">
            <v>Overbed Table</v>
          </cell>
        </row>
        <row r="4006">
          <cell r="H4006" t="str">
            <v>1.3.2.07.01.01.196</v>
          </cell>
          <cell r="I4006" t="str">
            <v>Bedside Cabinet</v>
          </cell>
        </row>
        <row r="4007">
          <cell r="H4007" t="str">
            <v>1.3.2.07.01.01.197</v>
          </cell>
          <cell r="I4007" t="str">
            <v>Maniken Full Body</v>
          </cell>
        </row>
        <row r="4008">
          <cell r="H4008" t="str">
            <v>1.3.2.07.01.01.198</v>
          </cell>
          <cell r="I4008" t="str">
            <v>Maniken Hall Body</v>
          </cell>
        </row>
        <row r="4009">
          <cell r="H4009" t="str">
            <v>1.3.2.07.01.01.199</v>
          </cell>
          <cell r="I4009" t="str">
            <v>Safe Ligh Lamp (Light Curig)</v>
          </cell>
        </row>
        <row r="4010">
          <cell r="H4010" t="str">
            <v>1.3.2.07.01.01.200</v>
          </cell>
          <cell r="I4010" t="str">
            <v>Tempat Tidur Operasi</v>
          </cell>
        </row>
        <row r="4011">
          <cell r="H4011" t="str">
            <v>1.3.2.07.01.01.201</v>
          </cell>
          <cell r="I4011" t="str">
            <v>Interferential Therapy</v>
          </cell>
        </row>
        <row r="4012">
          <cell r="H4012" t="str">
            <v>1.3.2.07.01.01.202</v>
          </cell>
          <cell r="I4012" t="str">
            <v>Paralel Bar</v>
          </cell>
        </row>
        <row r="4013">
          <cell r="H4013" t="str">
            <v>1.3.2.07.01.01.203</v>
          </cell>
          <cell r="I4013" t="str">
            <v>Electromagnetic Therapy Lamp</v>
          </cell>
        </row>
        <row r="4014">
          <cell r="H4014" t="str">
            <v>1.3.2.07.01.01.204</v>
          </cell>
          <cell r="I4014" t="str">
            <v>Instrumen Trolly</v>
          </cell>
        </row>
        <row r="4015">
          <cell r="H4015" t="str">
            <v>1.3.2.07.01.01.205</v>
          </cell>
          <cell r="I4015" t="str">
            <v>Instrumen Cupboard</v>
          </cell>
        </row>
        <row r="4016">
          <cell r="H4016" t="str">
            <v>1.3.2.07.01.01.206</v>
          </cell>
          <cell r="I4016" t="str">
            <v>Cassette (Alat Rontgen)</v>
          </cell>
        </row>
        <row r="4017">
          <cell r="H4017" t="str">
            <v>1.3.2.07.01.01.207</v>
          </cell>
          <cell r="I4017" t="str">
            <v>Cassette  Film (Alat Rontgen)</v>
          </cell>
        </row>
        <row r="4018">
          <cell r="H4018" t="str">
            <v>1.3.2.07.01.01.208</v>
          </cell>
          <cell r="I4018" t="str">
            <v>Screen Green</v>
          </cell>
        </row>
        <row r="4019">
          <cell r="H4019" t="str">
            <v>1.3.2.07.01.01.209</v>
          </cell>
          <cell r="I4019" t="str">
            <v>Cold Chain</v>
          </cell>
        </row>
        <row r="4020">
          <cell r="H4020" t="str">
            <v>1.3.2.07.01.01.210</v>
          </cell>
          <cell r="I4020" t="str">
            <v>Spuit Injeksi</v>
          </cell>
        </row>
        <row r="4021">
          <cell r="H4021" t="str">
            <v>......</v>
          </cell>
        </row>
        <row r="4022">
          <cell r="H4022" t="str">
            <v>......</v>
          </cell>
        </row>
        <row r="4023">
          <cell r="H4023" t="str">
            <v>......</v>
          </cell>
        </row>
        <row r="4024">
          <cell r="H4024" t="str">
            <v>......</v>
          </cell>
        </row>
        <row r="4025">
          <cell r="H4025" t="str">
            <v>......</v>
          </cell>
        </row>
        <row r="4026">
          <cell r="H4026" t="str">
            <v>......</v>
          </cell>
        </row>
        <row r="4027">
          <cell r="H4027" t="str">
            <v>......</v>
          </cell>
        </row>
        <row r="4028">
          <cell r="H4028" t="str">
            <v>......</v>
          </cell>
        </row>
        <row r="4029">
          <cell r="H4029" t="str">
            <v>......</v>
          </cell>
        </row>
        <row r="4030">
          <cell r="H4030" t="str">
            <v>......</v>
          </cell>
        </row>
        <row r="4031">
          <cell r="H4031" t="str">
            <v>......</v>
          </cell>
        </row>
        <row r="4032">
          <cell r="H4032" t="str">
            <v>......</v>
          </cell>
        </row>
        <row r="4033">
          <cell r="H4033" t="str">
            <v>......</v>
          </cell>
        </row>
        <row r="4034">
          <cell r="H4034" t="str">
            <v>......</v>
          </cell>
        </row>
        <row r="4035">
          <cell r="H4035" t="str">
            <v>......</v>
          </cell>
        </row>
        <row r="4036">
          <cell r="H4036" t="str">
            <v>......</v>
          </cell>
        </row>
        <row r="4037">
          <cell r="H4037" t="str">
            <v>......</v>
          </cell>
        </row>
        <row r="4038">
          <cell r="H4038" t="str">
            <v>......</v>
          </cell>
        </row>
        <row r="4039">
          <cell r="H4039" t="str">
            <v>......</v>
          </cell>
        </row>
        <row r="4040">
          <cell r="H4040" t="str">
            <v>......</v>
          </cell>
        </row>
        <row r="4041">
          <cell r="H4041" t="str">
            <v>......</v>
          </cell>
        </row>
        <row r="4042">
          <cell r="H4042" t="str">
            <v>......</v>
          </cell>
        </row>
        <row r="4043">
          <cell r="H4043" t="str">
            <v>......</v>
          </cell>
        </row>
        <row r="4044">
          <cell r="H4044" t="str">
            <v>......</v>
          </cell>
        </row>
        <row r="4045">
          <cell r="H4045" t="str">
            <v>......</v>
          </cell>
        </row>
        <row r="4046">
          <cell r="H4046" t="str">
            <v>......</v>
          </cell>
        </row>
        <row r="4047">
          <cell r="H4047" t="str">
            <v>......</v>
          </cell>
        </row>
        <row r="4048">
          <cell r="H4048" t="str">
            <v>......</v>
          </cell>
        </row>
        <row r="4049">
          <cell r="H4049" t="str">
            <v>......</v>
          </cell>
        </row>
        <row r="4050">
          <cell r="H4050" t="str">
            <v>......</v>
          </cell>
        </row>
        <row r="4051">
          <cell r="H4051" t="str">
            <v>......</v>
          </cell>
        </row>
        <row r="4052">
          <cell r="H4052" t="str">
            <v>......</v>
          </cell>
        </row>
        <row r="4053">
          <cell r="H4053" t="str">
            <v>......</v>
          </cell>
        </row>
        <row r="4054">
          <cell r="H4054" t="str">
            <v>......</v>
          </cell>
        </row>
        <row r="4055">
          <cell r="H4055" t="str">
            <v>......</v>
          </cell>
        </row>
        <row r="4056">
          <cell r="H4056" t="str">
            <v>......</v>
          </cell>
        </row>
        <row r="4057">
          <cell r="H4057" t="str">
            <v>......</v>
          </cell>
        </row>
        <row r="4058">
          <cell r="H4058" t="str">
            <v>......</v>
          </cell>
        </row>
        <row r="4059">
          <cell r="H4059" t="str">
            <v>......</v>
          </cell>
        </row>
        <row r="4060">
          <cell r="H4060" t="str">
            <v>......</v>
          </cell>
        </row>
        <row r="4061">
          <cell r="H4061" t="str">
            <v>......</v>
          </cell>
        </row>
        <row r="4062">
          <cell r="H4062" t="str">
            <v>......</v>
          </cell>
        </row>
        <row r="4063">
          <cell r="H4063" t="str">
            <v>......</v>
          </cell>
        </row>
        <row r="4064">
          <cell r="H4064" t="str">
            <v>......</v>
          </cell>
        </row>
        <row r="4065">
          <cell r="H4065" t="str">
            <v>......</v>
          </cell>
        </row>
        <row r="4066">
          <cell r="H4066" t="str">
            <v>......</v>
          </cell>
        </row>
        <row r="4067">
          <cell r="H4067" t="str">
            <v>......</v>
          </cell>
        </row>
        <row r="4068">
          <cell r="H4068" t="str">
            <v>......</v>
          </cell>
        </row>
        <row r="4069">
          <cell r="H4069" t="str">
            <v>......</v>
          </cell>
        </row>
        <row r="4070">
          <cell r="H4070" t="str">
            <v>......</v>
          </cell>
        </row>
        <row r="4071">
          <cell r="H4071" t="str">
            <v>......</v>
          </cell>
        </row>
        <row r="4072">
          <cell r="H4072" t="str">
            <v>......</v>
          </cell>
        </row>
        <row r="4073">
          <cell r="H4073" t="str">
            <v>......</v>
          </cell>
        </row>
        <row r="4074">
          <cell r="H4074" t="str">
            <v>......</v>
          </cell>
        </row>
        <row r="4075">
          <cell r="H4075" t="str">
            <v>......</v>
          </cell>
        </row>
        <row r="4076">
          <cell r="H4076" t="str">
            <v>......</v>
          </cell>
        </row>
        <row r="4077">
          <cell r="H4077" t="str">
            <v>......</v>
          </cell>
        </row>
        <row r="4078">
          <cell r="H4078" t="str">
            <v>1.3.2.07.01.02.</v>
          </cell>
          <cell r="I4078" t="str">
            <v xml:space="preserve">ALAT KEDOKTERAN GIGI </v>
          </cell>
        </row>
        <row r="4079">
          <cell r="H4079" t="str">
            <v>1.3.2.07.01.02.001</v>
          </cell>
          <cell r="I4079" t="str">
            <v>Dental Chair</v>
          </cell>
        </row>
        <row r="4080">
          <cell r="H4080" t="str">
            <v>1.3.2.07.01.02.002</v>
          </cell>
          <cell r="I4080" t="str">
            <v>Dental Unit</v>
          </cell>
        </row>
        <row r="4081">
          <cell r="H4081" t="str">
            <v>1.3.2.07.01.02.003</v>
          </cell>
          <cell r="I4081" t="str">
            <v>Dental X-Ray Unit</v>
          </cell>
        </row>
        <row r="4082">
          <cell r="H4082" t="str">
            <v>1.3.2.07.01.02.004</v>
          </cell>
          <cell r="I4082" t="str">
            <v>Air Set Airomatik</v>
          </cell>
        </row>
        <row r="4083">
          <cell r="H4083" t="str">
            <v>1.3.2.07.01.02.005</v>
          </cell>
          <cell r="I4083" t="str">
            <v>Dental Hand Instruments Set</v>
          </cell>
        </row>
        <row r="4084">
          <cell r="H4084" t="str">
            <v>1.3.2.07.01.02.006</v>
          </cell>
          <cell r="I4084" t="str">
            <v>Oral Surgical Set</v>
          </cell>
        </row>
        <row r="4085">
          <cell r="H4085" t="str">
            <v>1.3.2.07.01.02.007</v>
          </cell>
          <cell r="I4085" t="str">
            <v>Apdent Juster</v>
          </cell>
        </row>
        <row r="4086">
          <cell r="H4086" t="str">
            <v>1.3.2.07.01.02.008</v>
          </cell>
          <cell r="I4086" t="str">
            <v>Aero Sterisator</v>
          </cell>
        </row>
        <row r="4087">
          <cell r="H4087" t="str">
            <v>1.3.2.07.01.02.009</v>
          </cell>
          <cell r="I4087" t="str">
            <v>Operating Chair</v>
          </cell>
        </row>
        <row r="4088">
          <cell r="H4088" t="str">
            <v>1.3.2.07.01.02.010</v>
          </cell>
          <cell r="I4088" t="str">
            <v>Infra Red</v>
          </cell>
        </row>
        <row r="4089">
          <cell r="H4089" t="str">
            <v>1.3.2.07.01.02.011</v>
          </cell>
          <cell r="I4089" t="str">
            <v>Sendok Cetak</v>
          </cell>
        </row>
        <row r="4090">
          <cell r="H4090" t="str">
            <v>1.3.2.07.01.02.012</v>
          </cell>
          <cell r="I4090" t="str">
            <v>Clinical Chair</v>
          </cell>
        </row>
        <row r="4091">
          <cell r="H4091" t="str">
            <v>1.3.2.07.01.02.013</v>
          </cell>
          <cell r="I4091" t="str">
            <v>Dosator</v>
          </cell>
        </row>
        <row r="4092">
          <cell r="H4092" t="str">
            <v>1.3.2.07.01.02.014</v>
          </cell>
          <cell r="I4092" t="str">
            <v>Minor Surgical Set (Alat Kedokteran Gigi)</v>
          </cell>
        </row>
        <row r="4093">
          <cell r="H4093" t="str">
            <v>1.3.2.07.01.02.015</v>
          </cell>
          <cell r="I4093" t="str">
            <v>Detal Sergion Set</v>
          </cell>
        </row>
        <row r="4094">
          <cell r="H4094" t="str">
            <v>1.3.2.07.01.02.016</v>
          </cell>
          <cell r="I4094" t="str">
            <v>Polish Motor</v>
          </cell>
        </row>
        <row r="4095">
          <cell r="H4095" t="str">
            <v>1.3.2.07.01.02.017</v>
          </cell>
          <cell r="I4095" t="str">
            <v>Gavitron Generator</v>
          </cell>
        </row>
        <row r="4096">
          <cell r="H4096" t="str">
            <v>1.3.2.07.01.02.018</v>
          </cell>
          <cell r="I4096" t="str">
            <v>Niva Lite</v>
          </cell>
        </row>
        <row r="4097">
          <cell r="H4097" t="str">
            <v>1.3.2.07.01.02.019</v>
          </cell>
          <cell r="I4097" t="str">
            <v>Portable Dental Unit</v>
          </cell>
        </row>
        <row r="4098">
          <cell r="H4098" t="str">
            <v>1.3.2.07.01.02.020</v>
          </cell>
          <cell r="I4098" t="str">
            <v>Dental Ultra Sonic</v>
          </cell>
        </row>
        <row r="4099">
          <cell r="H4099" t="str">
            <v>1.3.2.07.01.02.021</v>
          </cell>
          <cell r="I4099" t="str">
            <v>U.V. Lamp (Alat Kedokteran Gigi)</v>
          </cell>
        </row>
        <row r="4100">
          <cell r="H4100" t="str">
            <v>1.3.2.07.01.02.022</v>
          </cell>
          <cell r="I4100" t="str">
            <v>Amalgamator</v>
          </cell>
        </row>
        <row r="4101">
          <cell r="H4101" t="str">
            <v>1.3.2.07.01.02.023</v>
          </cell>
          <cell r="I4101" t="str">
            <v>Terminator</v>
          </cell>
        </row>
        <row r="4102">
          <cell r="H4102" t="str">
            <v>1.3.2.07.01.02.024</v>
          </cell>
          <cell r="I4102" t="str">
            <v>Airimatik 205 Dental Unit</v>
          </cell>
        </row>
        <row r="4103">
          <cell r="H4103" t="str">
            <v>1.3.2.07.01.02.025</v>
          </cell>
          <cell r="I4103" t="str">
            <v>Amalgam Pistol/Stoper (Alat Kedokteran Gigi)</v>
          </cell>
        </row>
        <row r="4104">
          <cell r="H4104" t="str">
            <v>1.3.2.07.01.02.026</v>
          </cell>
          <cell r="I4104" t="str">
            <v>Articulator Free Place</v>
          </cell>
        </row>
        <row r="4105">
          <cell r="H4105" t="str">
            <v>1.3.2.07.01.02.027</v>
          </cell>
          <cell r="I4105" t="str">
            <v>Bend Pusher</v>
          </cell>
        </row>
        <row r="4106">
          <cell r="H4106" t="str">
            <v>1.3.2.07.01.02.028</v>
          </cell>
          <cell r="I4106" t="str">
            <v>Berge Fail</v>
          </cell>
        </row>
        <row r="4107">
          <cell r="H4107" t="str">
            <v>1.3.2.07.01.02.029</v>
          </cell>
          <cell r="I4107" t="str">
            <v>Bistal End Cutter</v>
          </cell>
        </row>
        <row r="4108">
          <cell r="H4108" t="str">
            <v>1.3.2.07.01.02.030</v>
          </cell>
          <cell r="I4108" t="str">
            <v>Bond Seater</v>
          </cell>
        </row>
        <row r="4109">
          <cell r="H4109" t="str">
            <v>1.3.2.07.01.02.031</v>
          </cell>
          <cell r="I4109" t="str">
            <v>Boor Gigi</v>
          </cell>
        </row>
        <row r="4110">
          <cell r="H4110" t="str">
            <v>1.3.2.07.01.02.032</v>
          </cell>
          <cell r="I4110" t="str">
            <v>Bracket Holder</v>
          </cell>
        </row>
        <row r="4111">
          <cell r="H4111" t="str">
            <v>1.3.2.07.01.02.033</v>
          </cell>
          <cell r="I4111" t="str">
            <v>Burnisher</v>
          </cell>
        </row>
        <row r="4112">
          <cell r="H4112" t="str">
            <v>1.3.2.07.01.02.034</v>
          </cell>
          <cell r="I4112" t="str">
            <v>Hand Piece</v>
          </cell>
        </row>
        <row r="4113">
          <cell r="H4113" t="str">
            <v>1.3.2.07.01.02.035</v>
          </cell>
          <cell r="I4113" t="str">
            <v>Chisel</v>
          </cell>
        </row>
        <row r="4114">
          <cell r="H4114" t="str">
            <v>1.3.2.07.01.02.036</v>
          </cell>
          <cell r="I4114" t="str">
            <v>Cirto Jec</v>
          </cell>
        </row>
        <row r="4115">
          <cell r="H4115" t="str">
            <v>1.3.2.07.01.02.037</v>
          </cell>
          <cell r="I4115" t="str">
            <v>Contra Angel</v>
          </cell>
        </row>
        <row r="4116">
          <cell r="H4116" t="str">
            <v>1.3.2.07.01.02.038</v>
          </cell>
          <cell r="I4116" t="str">
            <v>Crown Remover</v>
          </cell>
        </row>
        <row r="4117">
          <cell r="H4117" t="str">
            <v>1.3.2.07.01.02.039</v>
          </cell>
          <cell r="I4117" t="str">
            <v>Cryer</v>
          </cell>
        </row>
        <row r="4118">
          <cell r="H4118" t="str">
            <v>1.3.2.07.01.02.040</v>
          </cell>
          <cell r="I4118" t="str">
            <v>Curret Gigi</v>
          </cell>
        </row>
        <row r="4119">
          <cell r="H4119" t="str">
            <v>1.3.2.07.01.02.041</v>
          </cell>
          <cell r="I4119" t="str">
            <v>Curret Lurus/Bengkok</v>
          </cell>
        </row>
        <row r="4120">
          <cell r="H4120" t="str">
            <v>1.3.2.07.01.02.042</v>
          </cell>
          <cell r="I4120" t="str">
            <v>Cuvert</v>
          </cell>
        </row>
        <row r="4121">
          <cell r="H4121" t="str">
            <v>1.3.2.07.01.02.043</v>
          </cell>
          <cell r="I4121" t="str">
            <v>Dillarosa</v>
          </cell>
        </row>
        <row r="4122">
          <cell r="H4122" t="str">
            <v>1.3.2.07.01.02.044</v>
          </cell>
          <cell r="I4122" t="str">
            <v>Electro Lyte Polisher</v>
          </cell>
        </row>
        <row r="4123">
          <cell r="H4123" t="str">
            <v>1.3.2.07.01.02.045</v>
          </cell>
          <cell r="I4123" t="str">
            <v>Engine Machine</v>
          </cell>
        </row>
        <row r="4124">
          <cell r="H4124" t="str">
            <v>1.3.2.07.01.02.046</v>
          </cell>
          <cell r="I4124" t="str">
            <v>Engine Portable Lengkap</v>
          </cell>
        </row>
        <row r="4125">
          <cell r="H4125" t="str">
            <v>1.3.2.07.01.02.047</v>
          </cell>
          <cell r="I4125" t="str">
            <v>Exkavator</v>
          </cell>
        </row>
        <row r="4126">
          <cell r="H4126" t="str">
            <v>1.3.2.07.01.02.048</v>
          </cell>
          <cell r="I4126" t="str">
            <v>Finger Protector</v>
          </cell>
        </row>
        <row r="4127">
          <cell r="H4127" t="str">
            <v>1.3.2.07.01.02.049</v>
          </cell>
          <cell r="I4127" t="str">
            <v>Hand Stuk/Hand Pice</v>
          </cell>
        </row>
        <row r="4128">
          <cell r="H4128" t="str">
            <v>1.3.2.07.01.02.050</v>
          </cell>
          <cell r="I4128" t="str">
            <v>Handel Miss</v>
          </cell>
        </row>
        <row r="4129">
          <cell r="H4129" t="str">
            <v>1.3.2.07.01.02.051</v>
          </cell>
          <cell r="I4129" t="str">
            <v>Heliosit - Heliomat</v>
          </cell>
        </row>
        <row r="4130">
          <cell r="H4130" t="str">
            <v>1.3.2.07.01.02.052</v>
          </cell>
          <cell r="I4130" t="str">
            <v>Hendpiece Airbin 400.000 Rpm</v>
          </cell>
        </row>
        <row r="4131">
          <cell r="H4131" t="str">
            <v>1.3.2.07.01.02.053</v>
          </cell>
          <cell r="I4131" t="str">
            <v>Hoestuk (Mikrometer)</v>
          </cell>
        </row>
        <row r="4132">
          <cell r="H4132" t="str">
            <v>1.3.2.07.01.02.054</v>
          </cell>
          <cell r="I4132" t="str">
            <v>How Flier Bengkok Lurus</v>
          </cell>
        </row>
        <row r="4133">
          <cell r="H4133" t="str">
            <v>1.3.2.07.01.02.055</v>
          </cell>
          <cell r="I4133" t="str">
            <v>Intra Olral</v>
          </cell>
        </row>
        <row r="4134">
          <cell r="H4134" t="str">
            <v>1.3.2.07.01.02.056</v>
          </cell>
          <cell r="I4134" t="str">
            <v>Jangka</v>
          </cell>
        </row>
        <row r="4135">
          <cell r="H4135" t="str">
            <v>1.3.2.07.01.02.057</v>
          </cell>
          <cell r="I4135" t="str">
            <v>Jelenko Colid Bath</v>
          </cell>
        </row>
        <row r="4136">
          <cell r="H4136" t="str">
            <v>1.3.2.07.01.02.058</v>
          </cell>
          <cell r="I4136" t="str">
            <v>Kaca Mulut/Spigel</v>
          </cell>
        </row>
        <row r="4137">
          <cell r="H4137" t="str">
            <v>1.3.2.07.01.02.059</v>
          </cell>
          <cell r="I4137" t="str">
            <v>Kikir Gigi</v>
          </cell>
        </row>
        <row r="4138">
          <cell r="H4138" t="str">
            <v>1.3.2.07.01.02.060</v>
          </cell>
          <cell r="I4138" t="str">
            <v>Knabel Tang (Alat Kedokteran Gigi)</v>
          </cell>
        </row>
        <row r="4139">
          <cell r="H4139" t="str">
            <v>1.3.2.07.01.02.061</v>
          </cell>
          <cell r="I4139" t="str">
            <v>Knope Sonda</v>
          </cell>
        </row>
        <row r="4140">
          <cell r="H4140" t="str">
            <v>1.3.2.07.01.02.062</v>
          </cell>
          <cell r="I4140" t="str">
            <v>Laboratorium Hathe</v>
          </cell>
        </row>
        <row r="4141">
          <cell r="H4141" t="str">
            <v>1.3.2.07.01.02.063</v>
          </cell>
          <cell r="I4141" t="str">
            <v>Laring Suprane Dental Unit Shimatic 20 cc/Fontell</v>
          </cell>
        </row>
        <row r="4142">
          <cell r="H4142" t="str">
            <v>1.3.2.07.01.02.064</v>
          </cell>
          <cell r="I4142" t="str">
            <v>Laring Supreme Dental Unit</v>
          </cell>
        </row>
        <row r="4143">
          <cell r="H4143" t="str">
            <v>1.3.2.07.01.02.065</v>
          </cell>
          <cell r="I4143" t="str">
            <v>Light Curing Unit</v>
          </cell>
        </row>
        <row r="4144">
          <cell r="H4144" t="str">
            <v>1.3.2.07.01.02.066</v>
          </cell>
          <cell r="I4144" t="str">
            <v>LIP Retraktor</v>
          </cell>
        </row>
        <row r="4145">
          <cell r="H4145" t="str">
            <v>1.3.2.07.01.02.067</v>
          </cell>
          <cell r="I4145" t="str">
            <v>Mouth Piece</v>
          </cell>
        </row>
        <row r="4146">
          <cell r="H4146" t="str">
            <v>1.3.2.07.01.02.068</v>
          </cell>
          <cell r="I4146" t="str">
            <v>Motor Gigi Fora Tanpa Handpiece</v>
          </cell>
        </row>
        <row r="4147">
          <cell r="H4147" t="str">
            <v>1.3.2.07.01.02.069</v>
          </cell>
          <cell r="I4147" t="str">
            <v>Mouth Retraktor</v>
          </cell>
        </row>
        <row r="4148">
          <cell r="H4148" t="str">
            <v>1.3.2.07.01.02.070</v>
          </cell>
          <cell r="I4148" t="str">
            <v>Mouth Speder</v>
          </cell>
        </row>
        <row r="4149">
          <cell r="H4149" t="str">
            <v>1.3.2.07.01.02.071</v>
          </cell>
          <cell r="I4149" t="str">
            <v>Odner Bending</v>
          </cell>
        </row>
        <row r="4150">
          <cell r="H4150" t="str">
            <v>1.3.2.07.01.02.072</v>
          </cell>
          <cell r="I4150" t="str">
            <v>Okludator</v>
          </cell>
        </row>
        <row r="4151">
          <cell r="H4151" t="str">
            <v>1.3.2.07.01.02.073</v>
          </cell>
          <cell r="I4151" t="str">
            <v>Palishing Motor</v>
          </cell>
        </row>
        <row r="4152">
          <cell r="H4152" t="str">
            <v>1.3.2.07.01.02.074</v>
          </cell>
          <cell r="I4152" t="str">
            <v>Pengukur Bracket</v>
          </cell>
        </row>
        <row r="4153">
          <cell r="H4153" t="str">
            <v>1.3.2.07.01.02.075</v>
          </cell>
          <cell r="I4153" t="str">
            <v>Physiodispenser Implant + Microsurgery</v>
          </cell>
        </row>
        <row r="4154">
          <cell r="H4154" t="str">
            <v>1.3.2.07.01.02.076</v>
          </cell>
          <cell r="I4154" t="str">
            <v>PIK Hak Gigi</v>
          </cell>
        </row>
        <row r="4155">
          <cell r="H4155" t="str">
            <v>1.3.2.07.01.02.077</v>
          </cell>
          <cell r="I4155" t="str">
            <v>Pinset Dental</v>
          </cell>
        </row>
        <row r="4156">
          <cell r="H4156" t="str">
            <v>1.3.2.07.01.02.078</v>
          </cell>
          <cell r="I4156" t="str">
            <v>Pisau Lilin/Wasmess/Wax Knife</v>
          </cell>
        </row>
        <row r="4157">
          <cell r="H4157" t="str">
            <v>1.3.2.07.01.02.079</v>
          </cell>
          <cell r="I4157" t="str">
            <v>Plastik Instrument</v>
          </cell>
        </row>
        <row r="4158">
          <cell r="H4158" t="str">
            <v>1.3.2.07.01.02.080</v>
          </cell>
          <cell r="I4158" t="str">
            <v>Press Untuk Dua Kafet</v>
          </cell>
        </row>
        <row r="4159">
          <cell r="H4159" t="str">
            <v>1.3.2.07.01.02.081</v>
          </cell>
          <cell r="I4159" t="str">
            <v>Press Untuk Satu Kapet</v>
          </cell>
        </row>
        <row r="4160">
          <cell r="H4160" t="str">
            <v>1.3.2.07.01.02.082</v>
          </cell>
          <cell r="I4160" t="str">
            <v>Prostetic Engine</v>
          </cell>
        </row>
        <row r="4161">
          <cell r="H4161" t="str">
            <v>1.3.2.07.01.02.083</v>
          </cell>
          <cell r="I4161" t="str">
            <v>Raspatorium</v>
          </cell>
        </row>
        <row r="4162">
          <cell r="H4162" t="str">
            <v>1.3.2.07.01.02.084</v>
          </cell>
          <cell r="I4162" t="str">
            <v>Semen Stoper</v>
          </cell>
        </row>
        <row r="4163">
          <cell r="H4163" t="str">
            <v>1.3.2.07.01.02.085</v>
          </cell>
          <cell r="I4163" t="str">
            <v>Shade Guide</v>
          </cell>
        </row>
        <row r="4164">
          <cell r="H4164" t="str">
            <v>1.3.2.07.01.02.086</v>
          </cell>
          <cell r="I4164" t="str">
            <v>Slip Join</v>
          </cell>
        </row>
        <row r="4165">
          <cell r="H4165" t="str">
            <v>1.3.2.07.01.02.087</v>
          </cell>
          <cell r="I4165" t="str">
            <v>Spatel Gips</v>
          </cell>
        </row>
        <row r="4166">
          <cell r="H4166" t="str">
            <v>1.3.2.07.01.02.088</v>
          </cell>
          <cell r="I4166" t="str">
            <v>Speculum Gigi</v>
          </cell>
        </row>
        <row r="4167">
          <cell r="H4167" t="str">
            <v>1.3.2.07.01.02.089</v>
          </cell>
          <cell r="I4167" t="str">
            <v>Spoot Welder</v>
          </cell>
        </row>
        <row r="4168">
          <cell r="H4168" t="str">
            <v>1.3.2.07.01.02.090</v>
          </cell>
          <cell r="I4168" t="str">
            <v>Tang Clamer</v>
          </cell>
        </row>
        <row r="4169">
          <cell r="H4169" t="str">
            <v>1.3.2.07.01.02.091</v>
          </cell>
          <cell r="I4169" t="str">
            <v>Tang Ektrasi (Dewasa,Anak)</v>
          </cell>
        </row>
        <row r="4170">
          <cell r="H4170" t="str">
            <v>1.3.2.07.01.02.092</v>
          </cell>
          <cell r="I4170" t="str">
            <v>Tang Omega</v>
          </cell>
        </row>
        <row r="4171">
          <cell r="H4171" t="str">
            <v>1.3.2.07.01.02.093</v>
          </cell>
          <cell r="I4171" t="str">
            <v>Tang Pengukur Bracket Depan/Belakang</v>
          </cell>
        </row>
        <row r="4172">
          <cell r="H4172" t="str">
            <v>1.3.2.07.01.02.094</v>
          </cell>
          <cell r="I4172" t="str">
            <v>Tang Rahang Bawah</v>
          </cell>
        </row>
        <row r="4173">
          <cell r="H4173" t="str">
            <v>1.3.2.07.01.02.095</v>
          </cell>
          <cell r="I4173" t="str">
            <v>Tang Removable Appliance</v>
          </cell>
        </row>
        <row r="4174">
          <cell r="H4174" t="str">
            <v>1.3.2.07.01.02.096</v>
          </cell>
          <cell r="I4174" t="str">
            <v>Tang Serba Guna</v>
          </cell>
        </row>
        <row r="4175">
          <cell r="H4175" t="str">
            <v>1.3.2.07.01.02.097</v>
          </cell>
          <cell r="I4175" t="str">
            <v>Tang Set</v>
          </cell>
        </row>
        <row r="4176">
          <cell r="H4176" t="str">
            <v>1.3.2.07.01.02.098</v>
          </cell>
          <cell r="I4176" t="str">
            <v>Tang Spatel/Kawat</v>
          </cell>
        </row>
        <row r="4177">
          <cell r="H4177" t="str">
            <v>1.3.2.07.01.02.099</v>
          </cell>
          <cell r="I4177" t="str">
            <v>Tang Sporasi</v>
          </cell>
        </row>
        <row r="4178">
          <cell r="H4178" t="str">
            <v>1.3.2.07.01.02.100</v>
          </cell>
          <cell r="I4178" t="str">
            <v>Tang Tulang</v>
          </cell>
        </row>
        <row r="4179">
          <cell r="H4179" t="str">
            <v>1.3.2.07.01.02.101</v>
          </cell>
          <cell r="I4179" t="str">
            <v>Tastim Instrument Manual</v>
          </cell>
        </row>
        <row r="4180">
          <cell r="H4180" t="str">
            <v>1.3.2.07.01.02.102</v>
          </cell>
          <cell r="I4180" t="str">
            <v>Vacuum Mixer</v>
          </cell>
        </row>
        <row r="4181">
          <cell r="H4181" t="str">
            <v>1.3.2.07.01.02.103</v>
          </cell>
          <cell r="I4181" t="str">
            <v>Wang Hak</v>
          </cell>
        </row>
        <row r="4182">
          <cell r="H4182" t="str">
            <v>1.3.2.07.01.02.104</v>
          </cell>
          <cell r="I4182" t="str">
            <v>Yudir Klem</v>
          </cell>
        </row>
        <row r="4183">
          <cell r="H4183" t="str">
            <v>1.3.2.07.01.02.105</v>
          </cell>
          <cell r="I4183" t="str">
            <v>Zuig Kanule</v>
          </cell>
        </row>
        <row r="4184">
          <cell r="H4184" t="str">
            <v>1.3.2.07.01.02.106</v>
          </cell>
          <cell r="I4184" t="str">
            <v>Infus Standard Mac High 2 M</v>
          </cell>
        </row>
        <row r="4185">
          <cell r="H4185" t="str">
            <v>1.3.2.07.01.02.107</v>
          </cell>
          <cell r="I4185" t="str">
            <v>Kompresor Jun Air</v>
          </cell>
        </row>
        <row r="4186">
          <cell r="H4186" t="str">
            <v>1.3.2.07.01.02.108</v>
          </cell>
          <cell r="I4186" t="str">
            <v>Prisma Life System (Sinar Halogen)</v>
          </cell>
        </row>
        <row r="4187">
          <cell r="H4187" t="str">
            <v>1.3.2.07.01.02.109</v>
          </cell>
          <cell r="I4187" t="str">
            <v>Compresor Gigi</v>
          </cell>
        </row>
        <row r="4188">
          <cell r="H4188" t="str">
            <v>1.3.2.07.01.02.110</v>
          </cell>
          <cell r="I4188" t="str">
            <v>Scaller</v>
          </cell>
        </row>
        <row r="4189">
          <cell r="H4189" t="str">
            <v>1.3.2.07.01.02.111</v>
          </cell>
          <cell r="I4189" t="str">
            <v>Scaller Callat Scalling</v>
          </cell>
        </row>
        <row r="4190">
          <cell r="H4190" t="str">
            <v>1.3.2.07.01.02.112</v>
          </cell>
          <cell r="I4190" t="str">
            <v>Matrix</v>
          </cell>
        </row>
        <row r="4191">
          <cell r="H4191" t="str">
            <v>1.3.2.07.01.02.113</v>
          </cell>
          <cell r="I4191" t="str">
            <v>Mortir and B Stamper</v>
          </cell>
        </row>
        <row r="4192">
          <cell r="H4192" t="str">
            <v>1.3.2.07.01.02.114</v>
          </cell>
          <cell r="I4192" t="str">
            <v>Pisau Operasi/Scapel</v>
          </cell>
        </row>
        <row r="4193">
          <cell r="H4193" t="str">
            <v>1.3.2.07.01.02.115</v>
          </cell>
          <cell r="I4193" t="str">
            <v>Pisau Crown/Lecron</v>
          </cell>
        </row>
        <row r="4194">
          <cell r="H4194" t="str">
            <v>1.3.2.07.01.02.116</v>
          </cell>
          <cell r="I4194" t="str">
            <v>Bein</v>
          </cell>
        </row>
        <row r="4195">
          <cell r="H4195" t="str">
            <v>1.3.2.07.01.02.117</v>
          </cell>
          <cell r="I4195" t="str">
            <v>Alat Ra Foto</v>
          </cell>
        </row>
        <row r="4196">
          <cell r="H4196" t="str">
            <v>1.3.2.07.01.02.118</v>
          </cell>
          <cell r="I4196" t="str">
            <v>Tang Incicivus Atas Susu</v>
          </cell>
        </row>
        <row r="4197">
          <cell r="H4197" t="str">
            <v>1.3.2.07.01.02.119</v>
          </cell>
          <cell r="I4197" t="str">
            <v>Tang Molare Atas Susu</v>
          </cell>
        </row>
        <row r="4198">
          <cell r="H4198" t="str">
            <v>1.3.2.07.01.02.120</v>
          </cell>
          <cell r="I4198" t="str">
            <v>Tang Radix Atas Susu</v>
          </cell>
        </row>
        <row r="4199">
          <cell r="H4199" t="str">
            <v>1.3.2.07.01.02.121</v>
          </cell>
          <cell r="I4199" t="str">
            <v>Tang Radix Bawah Susu</v>
          </cell>
        </row>
        <row r="4200">
          <cell r="H4200" t="str">
            <v>1.3.2.07.01.02.122</v>
          </cell>
          <cell r="I4200" t="str">
            <v>Tang Incicivus Atas</v>
          </cell>
        </row>
        <row r="4201">
          <cell r="H4201" t="str">
            <v>1.3.2.07.01.02.123</v>
          </cell>
          <cell r="I4201" t="str">
            <v>Tang Radix Posterior Atas</v>
          </cell>
        </row>
        <row r="4202">
          <cell r="H4202" t="str">
            <v>1.3.2.07.01.02.124</v>
          </cell>
          <cell r="I4202" t="str">
            <v>Tang Radix Anterior Atas</v>
          </cell>
        </row>
        <row r="4203">
          <cell r="H4203" t="str">
            <v>1.3.2.07.01.02.125</v>
          </cell>
          <cell r="I4203" t="str">
            <v>Tang Molar Atas Kiri</v>
          </cell>
        </row>
        <row r="4204">
          <cell r="H4204" t="str">
            <v>1.3.2.07.01.02.126</v>
          </cell>
          <cell r="I4204" t="str">
            <v>Tang Molar Atas Kanan</v>
          </cell>
        </row>
        <row r="4205">
          <cell r="H4205" t="str">
            <v>1.3.2.07.01.02.127</v>
          </cell>
          <cell r="I4205" t="str">
            <v>Tang Molar Bawah</v>
          </cell>
        </row>
        <row r="4206">
          <cell r="H4206" t="str">
            <v>1.3.2.07.01.02.128</v>
          </cell>
          <cell r="I4206" t="str">
            <v>Tang Incicivus/Anterir Bawah</v>
          </cell>
        </row>
        <row r="4207">
          <cell r="H4207" t="str">
            <v>1.3.2.07.01.02.129</v>
          </cell>
          <cell r="I4207" t="str">
            <v>Tang Radix Bawah</v>
          </cell>
        </row>
        <row r="4208">
          <cell r="H4208" t="str">
            <v>1.3.2.07.01.02.130</v>
          </cell>
          <cell r="I4208" t="str">
            <v>Tang Molar Tiga Atas/Modifikasi</v>
          </cell>
        </row>
        <row r="4209">
          <cell r="H4209" t="str">
            <v>1.3.2.07.01.02.131</v>
          </cell>
          <cell r="I4209" t="str">
            <v>Alat Espe Eliper</v>
          </cell>
        </row>
        <row r="4210">
          <cell r="H4210" t="str">
            <v>1.3.2.07.01.02.132</v>
          </cell>
          <cell r="I4210" t="str">
            <v>Rasparaxtium</v>
          </cell>
        </row>
        <row r="4211">
          <cell r="H4211" t="str">
            <v>1.3.2.07.01.02.133</v>
          </cell>
          <cell r="I4211" t="str">
            <v>Carving Amalgam</v>
          </cell>
        </row>
        <row r="4212">
          <cell r="H4212" t="str">
            <v>1.3.2.07.01.02.134</v>
          </cell>
          <cell r="I4212" t="str">
            <v>Needle Halder</v>
          </cell>
        </row>
        <row r="4213">
          <cell r="H4213" t="str">
            <v>1.3.2.07.01.02.135</v>
          </cell>
          <cell r="I4213" t="str">
            <v>Alat tambalan Light Cure</v>
          </cell>
        </row>
        <row r="4214">
          <cell r="H4214" t="str">
            <v>1.3.2.07.01.02.136</v>
          </cell>
          <cell r="I4214" t="str">
            <v>Alat Scaler Ultrasonic</v>
          </cell>
        </row>
        <row r="4215">
          <cell r="H4215" t="str">
            <v>1.3.2.07.01.02.137</v>
          </cell>
          <cell r="I4215" t="str">
            <v>Stopper semen</v>
          </cell>
        </row>
        <row r="4216">
          <cell r="H4216" t="str">
            <v>1.3.2.07.01.02.139</v>
          </cell>
          <cell r="I4216" t="str">
            <v>Bor Gigi set</v>
          </cell>
        </row>
        <row r="4217">
          <cell r="H4217" t="str">
            <v>1.3.2.07.01.02.140</v>
          </cell>
          <cell r="I4217" t="str">
            <v>Gelas kumur</v>
          </cell>
        </row>
        <row r="4218">
          <cell r="H4218" t="str">
            <v>1.3.2.07.01.02.141</v>
          </cell>
          <cell r="I4218" t="str">
            <v>Thin Glass Plate</v>
          </cell>
        </row>
        <row r="4219">
          <cell r="H4219" t="str">
            <v>1.3.2.07.01.02.142</v>
          </cell>
          <cell r="I4219" t="str">
            <v>kunht corneal soarifler</v>
          </cell>
        </row>
        <row r="4220">
          <cell r="H4220" t="str">
            <v>1.3.2.07.01.02.143</v>
          </cell>
          <cell r="I4220" t="str">
            <v>Paufique graft knipe</v>
          </cell>
        </row>
        <row r="4221">
          <cell r="H4221" t="str">
            <v>1.3.2.07.01.02.144</v>
          </cell>
          <cell r="I4221" t="str">
            <v>castroviejo synechiae spatula double</v>
          </cell>
        </row>
        <row r="4222">
          <cell r="H4222" t="str">
            <v>1.3.2.07.01.02.145</v>
          </cell>
          <cell r="I4222" t="str">
            <v>MC - Phersom - westcott stich 5 cissors</v>
          </cell>
        </row>
        <row r="4223">
          <cell r="H4223" t="str">
            <v>1.3.2.07.01.02.146</v>
          </cell>
          <cell r="I4223" t="str">
            <v>Knolle pearce lirrigating vactis 4 mm wide 7</v>
          </cell>
        </row>
        <row r="4224">
          <cell r="H4224" t="str">
            <v>1.3.2.07.01.02.147</v>
          </cell>
          <cell r="I4224" t="str">
            <v>knolle pearce lirrigating vactis 4 mm wide 6</v>
          </cell>
        </row>
        <row r="4225">
          <cell r="H4225" t="str">
            <v>1.3.2.07.01.02.148</v>
          </cell>
          <cell r="I4225" t="str">
            <v>bunge eviscoration spoon model m</v>
          </cell>
        </row>
        <row r="4226">
          <cell r="H4226" t="str">
            <v>1.3.2.07.01.02.149</v>
          </cell>
          <cell r="I4226" t="str">
            <v>barraquer n holder shoort model m</v>
          </cell>
        </row>
        <row r="4227">
          <cell r="H4227" t="str">
            <v>1.3.2.07.01.02.150</v>
          </cell>
          <cell r="I4227" t="str">
            <v>Minijet Gnatus</v>
          </cell>
        </row>
        <row r="4228">
          <cell r="H4228" t="str">
            <v>......</v>
          </cell>
        </row>
        <row r="4229">
          <cell r="H4229" t="str">
            <v>......</v>
          </cell>
        </row>
        <row r="4230">
          <cell r="H4230" t="str">
            <v>......</v>
          </cell>
        </row>
        <row r="4231">
          <cell r="H4231" t="str">
            <v>......</v>
          </cell>
        </row>
        <row r="4232">
          <cell r="H4232" t="str">
            <v>......</v>
          </cell>
        </row>
        <row r="4233">
          <cell r="H4233" t="str">
            <v>......</v>
          </cell>
        </row>
        <row r="4234">
          <cell r="H4234" t="str">
            <v>......</v>
          </cell>
        </row>
        <row r="4235">
          <cell r="H4235" t="str">
            <v>......</v>
          </cell>
        </row>
        <row r="4236">
          <cell r="H4236" t="str">
            <v>......</v>
          </cell>
        </row>
        <row r="4237">
          <cell r="H4237" t="str">
            <v>......</v>
          </cell>
        </row>
        <row r="4238">
          <cell r="H4238" t="str">
            <v>......</v>
          </cell>
        </row>
        <row r="4239">
          <cell r="H4239" t="str">
            <v>......</v>
          </cell>
        </row>
        <row r="4240">
          <cell r="H4240" t="str">
            <v>......</v>
          </cell>
        </row>
        <row r="4241">
          <cell r="H4241" t="str">
            <v>......</v>
          </cell>
        </row>
        <row r="4242">
          <cell r="H4242" t="str">
            <v>......</v>
          </cell>
        </row>
        <row r="4243">
          <cell r="H4243" t="str">
            <v>......</v>
          </cell>
        </row>
        <row r="4244">
          <cell r="H4244" t="str">
            <v>......</v>
          </cell>
        </row>
        <row r="4245">
          <cell r="H4245" t="str">
            <v>......</v>
          </cell>
        </row>
        <row r="4246">
          <cell r="H4246" t="str">
            <v>......</v>
          </cell>
        </row>
        <row r="4247">
          <cell r="H4247" t="str">
            <v>......</v>
          </cell>
        </row>
        <row r="4248">
          <cell r="H4248" t="str">
            <v>......</v>
          </cell>
        </row>
        <row r="4249">
          <cell r="H4249" t="str">
            <v>......</v>
          </cell>
        </row>
        <row r="4250">
          <cell r="H4250" t="str">
            <v>......</v>
          </cell>
        </row>
        <row r="4251">
          <cell r="H4251" t="str">
            <v>......</v>
          </cell>
        </row>
        <row r="4252">
          <cell r="H4252" t="str">
            <v>......</v>
          </cell>
        </row>
        <row r="4253">
          <cell r="H4253" t="str">
            <v>......</v>
          </cell>
        </row>
        <row r="4254">
          <cell r="H4254" t="str">
            <v>......</v>
          </cell>
        </row>
        <row r="4255">
          <cell r="H4255" t="str">
            <v>......</v>
          </cell>
        </row>
        <row r="4256">
          <cell r="H4256" t="str">
            <v>......</v>
          </cell>
        </row>
        <row r="4257">
          <cell r="H4257" t="str">
            <v>......</v>
          </cell>
        </row>
        <row r="4258">
          <cell r="H4258" t="str">
            <v>......</v>
          </cell>
        </row>
        <row r="4259">
          <cell r="H4259" t="str">
            <v>......</v>
          </cell>
        </row>
        <row r="4260">
          <cell r="H4260" t="str">
            <v>......</v>
          </cell>
        </row>
        <row r="4261">
          <cell r="H4261" t="str">
            <v>......</v>
          </cell>
        </row>
        <row r="4262">
          <cell r="H4262" t="str">
            <v>1.3.2.07.01.03.</v>
          </cell>
          <cell r="I4262" t="str">
            <v xml:space="preserve">ALAT KEDOKTERAN KELUARGA BERENCANA </v>
          </cell>
        </row>
        <row r="4263">
          <cell r="H4263" t="str">
            <v>1.3.2.07.01.03.001</v>
          </cell>
          <cell r="I4263" t="str">
            <v>Genekologi Tabel</v>
          </cell>
        </row>
        <row r="4264">
          <cell r="H4264" t="str">
            <v>1.3.2.07.01.03.002</v>
          </cell>
          <cell r="I4264" t="str">
            <v>Tromol Gaas</v>
          </cell>
        </row>
        <row r="4265">
          <cell r="H4265" t="str">
            <v>1.3.2.07.01.03.003</v>
          </cell>
          <cell r="I4265" t="str">
            <v>Service Model Kit</v>
          </cell>
        </row>
        <row r="4266">
          <cell r="H4266" t="str">
            <v>1.3.2.07.01.03.004</v>
          </cell>
          <cell r="I4266" t="str">
            <v>Speculum Model Kit</v>
          </cell>
        </row>
        <row r="4267">
          <cell r="H4267" t="str">
            <v>1.3.2.07.01.03.005</v>
          </cell>
          <cell r="I4267" t="str">
            <v>Uterin Dressing</v>
          </cell>
        </row>
        <row r="4268">
          <cell r="H4268" t="str">
            <v>1.3.2.07.01.03.006</v>
          </cell>
          <cell r="I4268" t="str">
            <v>Speculum</v>
          </cell>
        </row>
        <row r="4269">
          <cell r="H4269" t="str">
            <v>1.3.2.07.01.03.007</v>
          </cell>
          <cell r="I4269" t="str">
            <v>Instrumen Tray</v>
          </cell>
        </row>
        <row r="4270">
          <cell r="H4270" t="str">
            <v>1.3.2.07.01.03.008</v>
          </cell>
          <cell r="I4270" t="str">
            <v>Uterin Zone</v>
          </cell>
        </row>
        <row r="4271">
          <cell r="H4271" t="str">
            <v>1.3.2.07.01.03.009</v>
          </cell>
          <cell r="I4271" t="str">
            <v>Extraktur IUD</v>
          </cell>
        </row>
        <row r="4272">
          <cell r="H4272" t="str">
            <v>1.3.2.07.01.03.010</v>
          </cell>
          <cell r="I4272" t="str">
            <v>Model Implan</v>
          </cell>
        </row>
        <row r="4273">
          <cell r="H4273" t="str">
            <v>1.3.2.07.01.03.011</v>
          </cell>
          <cell r="I4273" t="str">
            <v>Pengait IUD</v>
          </cell>
        </row>
        <row r="4274">
          <cell r="H4274" t="str">
            <v>1.3.2.07.01.03.012</v>
          </cell>
          <cell r="I4274" t="str">
            <v>Trocar Implan</v>
          </cell>
        </row>
        <row r="4275">
          <cell r="H4275" t="str">
            <v>1.3.2.07.01.03.013</v>
          </cell>
          <cell r="I4275" t="str">
            <v>Vasektomi Dissecting Clam</v>
          </cell>
        </row>
        <row r="4276">
          <cell r="H4276" t="str">
            <v>1.3.2.07.01.03.014</v>
          </cell>
          <cell r="I4276" t="str">
            <v>Vasektomi Kit Fix Ing Clam</v>
          </cell>
        </row>
        <row r="4277">
          <cell r="H4277" t="str">
            <v>......</v>
          </cell>
        </row>
        <row r="4278">
          <cell r="H4278" t="str">
            <v>......</v>
          </cell>
        </row>
        <row r="4279">
          <cell r="H4279" t="str">
            <v>......</v>
          </cell>
        </row>
        <row r="4280">
          <cell r="H4280" t="str">
            <v>......</v>
          </cell>
        </row>
        <row r="4281">
          <cell r="H4281" t="str">
            <v>......</v>
          </cell>
        </row>
        <row r="4282">
          <cell r="H4282" t="str">
            <v>......</v>
          </cell>
        </row>
        <row r="4283">
          <cell r="H4283" t="str">
            <v>......</v>
          </cell>
        </row>
        <row r="4284">
          <cell r="H4284" t="str">
            <v>......</v>
          </cell>
        </row>
        <row r="4285">
          <cell r="H4285" t="str">
            <v>......</v>
          </cell>
        </row>
        <row r="4286">
          <cell r="H4286" t="str">
            <v>......</v>
          </cell>
        </row>
        <row r="4287">
          <cell r="H4287" t="str">
            <v>......</v>
          </cell>
        </row>
        <row r="4288">
          <cell r="H4288" t="str">
            <v>......</v>
          </cell>
        </row>
        <row r="4289">
          <cell r="H4289" t="str">
            <v>......</v>
          </cell>
        </row>
        <row r="4290">
          <cell r="H4290" t="str">
            <v>......</v>
          </cell>
        </row>
        <row r="4291">
          <cell r="H4291" t="str">
            <v>......</v>
          </cell>
        </row>
        <row r="4292">
          <cell r="H4292" t="str">
            <v>......</v>
          </cell>
        </row>
        <row r="4293">
          <cell r="H4293" t="str">
            <v>......</v>
          </cell>
        </row>
        <row r="4294">
          <cell r="H4294" t="str">
            <v>......</v>
          </cell>
        </row>
        <row r="4295">
          <cell r="H4295" t="str">
            <v>......</v>
          </cell>
        </row>
        <row r="4296">
          <cell r="H4296" t="str">
            <v>......</v>
          </cell>
        </row>
        <row r="4297">
          <cell r="H4297" t="str">
            <v>......</v>
          </cell>
        </row>
        <row r="4298">
          <cell r="H4298" t="str">
            <v>......</v>
          </cell>
        </row>
        <row r="4299">
          <cell r="H4299" t="str">
            <v>......</v>
          </cell>
        </row>
        <row r="4300">
          <cell r="H4300" t="str">
            <v>......</v>
          </cell>
        </row>
        <row r="4301">
          <cell r="H4301" t="str">
            <v>......</v>
          </cell>
        </row>
        <row r="4302">
          <cell r="H4302" t="str">
            <v>......</v>
          </cell>
        </row>
        <row r="4303">
          <cell r="H4303" t="str">
            <v>......</v>
          </cell>
        </row>
        <row r="4304">
          <cell r="H4304" t="str">
            <v>......</v>
          </cell>
        </row>
        <row r="4305">
          <cell r="H4305" t="str">
            <v>......</v>
          </cell>
        </row>
        <row r="4306">
          <cell r="H4306" t="str">
            <v>......</v>
          </cell>
        </row>
        <row r="4307">
          <cell r="H4307" t="str">
            <v>......</v>
          </cell>
        </row>
        <row r="4308">
          <cell r="H4308" t="str">
            <v>......</v>
          </cell>
        </row>
        <row r="4309">
          <cell r="H4309" t="str">
            <v>......</v>
          </cell>
        </row>
        <row r="4310">
          <cell r="H4310" t="str">
            <v>......</v>
          </cell>
        </row>
        <row r="4311">
          <cell r="H4311" t="str">
            <v>......</v>
          </cell>
        </row>
        <row r="4312">
          <cell r="H4312" t="str">
            <v>......</v>
          </cell>
        </row>
        <row r="4313">
          <cell r="H4313" t="str">
            <v>......</v>
          </cell>
        </row>
        <row r="4314">
          <cell r="H4314" t="str">
            <v>......</v>
          </cell>
        </row>
        <row r="4315">
          <cell r="H4315" t="str">
            <v>......</v>
          </cell>
        </row>
        <row r="4316">
          <cell r="H4316" t="str">
            <v>......</v>
          </cell>
        </row>
        <row r="4317">
          <cell r="H4317" t="str">
            <v>......</v>
          </cell>
        </row>
        <row r="4318">
          <cell r="H4318" t="str">
            <v>......</v>
          </cell>
        </row>
        <row r="4319">
          <cell r="H4319" t="str">
            <v>......</v>
          </cell>
        </row>
        <row r="4320">
          <cell r="H4320" t="str">
            <v>......</v>
          </cell>
        </row>
        <row r="4321">
          <cell r="H4321" t="str">
            <v>......</v>
          </cell>
        </row>
        <row r="4322">
          <cell r="H4322" t="str">
            <v>......</v>
          </cell>
        </row>
        <row r="4323">
          <cell r="H4323" t="str">
            <v>......</v>
          </cell>
        </row>
        <row r="4324">
          <cell r="H4324" t="str">
            <v>......</v>
          </cell>
        </row>
        <row r="4325">
          <cell r="H4325" t="str">
            <v>......</v>
          </cell>
        </row>
        <row r="4326">
          <cell r="H4326" t="str">
            <v>......</v>
          </cell>
        </row>
        <row r="4327">
          <cell r="H4327" t="str">
            <v>......</v>
          </cell>
        </row>
        <row r="4328">
          <cell r="H4328" t="str">
            <v>......</v>
          </cell>
        </row>
        <row r="4329">
          <cell r="H4329" t="str">
            <v>......</v>
          </cell>
        </row>
        <row r="4330">
          <cell r="H4330" t="str">
            <v>......</v>
          </cell>
        </row>
        <row r="4331">
          <cell r="H4331" t="str">
            <v>......</v>
          </cell>
        </row>
        <row r="4332">
          <cell r="H4332" t="str">
            <v>......</v>
          </cell>
        </row>
        <row r="4333">
          <cell r="H4333" t="str">
            <v>......</v>
          </cell>
        </row>
        <row r="4334">
          <cell r="H4334" t="str">
            <v>......</v>
          </cell>
        </row>
        <row r="4335">
          <cell r="H4335" t="str">
            <v>1.3.2.07.01.04.</v>
          </cell>
          <cell r="I4335" t="str">
            <v xml:space="preserve">ALAT KEDOKTERAN BEDAH </v>
          </cell>
        </row>
        <row r="4336">
          <cell r="H4336" t="str">
            <v>1.3.2.07.01.04.001</v>
          </cell>
          <cell r="I4336" t="str">
            <v>Minor Surgeri Set</v>
          </cell>
        </row>
        <row r="4337">
          <cell r="H4337" t="str">
            <v>1.3.2.07.01.04.002</v>
          </cell>
          <cell r="I4337" t="str">
            <v>Mayor Surgeri Set</v>
          </cell>
        </row>
        <row r="4338">
          <cell r="H4338" t="str">
            <v>1.3.2.07.01.04.003</v>
          </cell>
          <cell r="I4338" t="str">
            <v>Nephrectomy Set</v>
          </cell>
        </row>
        <row r="4339">
          <cell r="H4339" t="str">
            <v>1.3.2.07.01.04.004</v>
          </cell>
          <cell r="I4339" t="str">
            <v>Circumsision Set</v>
          </cell>
        </row>
        <row r="4340">
          <cell r="H4340" t="str">
            <v>1.3.2.07.01.04.005</v>
          </cell>
          <cell r="I4340" t="str">
            <v>Orthopedy Set</v>
          </cell>
        </row>
        <row r="4341">
          <cell r="H4341" t="str">
            <v>1.3.2.07.01.04.006</v>
          </cell>
          <cell r="I4341" t="str">
            <v>Rectum Set</v>
          </cell>
        </row>
        <row r="4342">
          <cell r="H4342" t="str">
            <v>1.3.2.07.01.04.007</v>
          </cell>
          <cell r="I4342" t="str">
            <v>Tractheotomy Set</v>
          </cell>
        </row>
        <row r="4343">
          <cell r="H4343" t="str">
            <v>1.3.2.07.01.04.008</v>
          </cell>
          <cell r="I4343" t="str">
            <v>Gastro Instestinal Set</v>
          </cell>
        </row>
        <row r="4344">
          <cell r="H4344" t="str">
            <v>1.3.2.07.01.04.009</v>
          </cell>
          <cell r="I4344" t="str">
            <v>Blas And Urology Set</v>
          </cell>
        </row>
        <row r="4345">
          <cell r="H4345" t="str">
            <v>1.3.2.07.01.04.010</v>
          </cell>
          <cell r="I4345" t="str">
            <v>Thyroidectomy Set</v>
          </cell>
        </row>
        <row r="4346">
          <cell r="H4346" t="str">
            <v>1.3.2.07.01.04.011</v>
          </cell>
          <cell r="I4346" t="str">
            <v>Anaesthesi App</v>
          </cell>
        </row>
        <row r="4347">
          <cell r="H4347" t="str">
            <v>1.3.2.07.01.04.012</v>
          </cell>
          <cell r="I4347" t="str">
            <v>Operating Table Bedah</v>
          </cell>
        </row>
        <row r="4348">
          <cell r="H4348" t="str">
            <v>1.3.2.07.01.04.013</v>
          </cell>
          <cell r="I4348" t="str">
            <v>Electro Surgery Unit</v>
          </cell>
        </row>
        <row r="4349">
          <cell r="H4349" t="str">
            <v>1.3.2.07.01.04.014</v>
          </cell>
          <cell r="I4349" t="str">
            <v>Endoscopy Unit</v>
          </cell>
        </row>
        <row r="4350">
          <cell r="H4350" t="str">
            <v>1.3.2.07.01.04.015</v>
          </cell>
          <cell r="I4350" t="str">
            <v>Operating Microscope (Alat Kedokteran Bedah)</v>
          </cell>
        </row>
        <row r="4351">
          <cell r="H4351" t="str">
            <v>1.3.2.07.01.04.016</v>
          </cell>
          <cell r="I4351" t="str">
            <v>Cryo Surgery</v>
          </cell>
        </row>
        <row r="4352">
          <cell r="H4352" t="str">
            <v>1.3.2.07.01.04.017</v>
          </cell>
          <cell r="I4352" t="str">
            <v>Ultra Sound Cleaner</v>
          </cell>
        </row>
        <row r="4353">
          <cell r="H4353" t="str">
            <v>1.3.2.07.01.04.018</v>
          </cell>
          <cell r="I4353" t="str">
            <v>Colposcope (Alat Kedokteran Bedah)</v>
          </cell>
        </row>
        <row r="4354">
          <cell r="H4354" t="str">
            <v>1.3.2.07.01.04.019</v>
          </cell>
          <cell r="I4354" t="str">
            <v>Echotonometer</v>
          </cell>
        </row>
        <row r="4355">
          <cell r="H4355" t="str">
            <v>1.3.2.07.01.04.020</v>
          </cell>
          <cell r="I4355" t="str">
            <v>Instalasi Gas Medik</v>
          </cell>
        </row>
        <row r="4356">
          <cell r="H4356" t="str">
            <v>1.3.2.07.01.04.021</v>
          </cell>
          <cell r="I4356" t="str">
            <v>Laser Coagulator</v>
          </cell>
        </row>
        <row r="4357">
          <cell r="H4357" t="str">
            <v>1.3.2.07.01.04.022</v>
          </cell>
          <cell r="I4357" t="str">
            <v>Mobile Operating Lamp</v>
          </cell>
        </row>
        <row r="4358">
          <cell r="H4358" t="str">
            <v>1.3.2.07.01.04.023</v>
          </cell>
          <cell r="I4358" t="str">
            <v>Polygraph</v>
          </cell>
        </row>
        <row r="4359">
          <cell r="H4359" t="str">
            <v>1.3.2.07.01.04.024</v>
          </cell>
          <cell r="I4359" t="str">
            <v>Mobile X-Ray C-Arm</v>
          </cell>
        </row>
        <row r="4360">
          <cell r="H4360" t="str">
            <v>1.3.2.07.01.04.025</v>
          </cell>
          <cell r="I4360" t="str">
            <v>Abdomal Surgery Set</v>
          </cell>
        </row>
        <row r="4361">
          <cell r="H4361" t="str">
            <v>1.3.2.07.01.04.026</v>
          </cell>
          <cell r="I4361" t="str">
            <v>Abdominal Spatulas</v>
          </cell>
        </row>
        <row r="4362">
          <cell r="H4362" t="str">
            <v>1.3.2.07.01.04.027</v>
          </cell>
          <cell r="I4362" t="str">
            <v>Instrument Bedah Syaraf</v>
          </cell>
        </row>
        <row r="4363">
          <cell r="H4363" t="str">
            <v>1.3.2.07.01.04.028</v>
          </cell>
          <cell r="I4363" t="str">
            <v>Allis Klem</v>
          </cell>
        </row>
        <row r="4364">
          <cell r="H4364" t="str">
            <v>1.3.2.07.01.04.029</v>
          </cell>
          <cell r="I4364" t="str">
            <v>Amputation Surgery Set</v>
          </cell>
        </row>
        <row r="4365">
          <cell r="H4365" t="str">
            <v>1.3.2.07.01.04.030</v>
          </cell>
          <cell r="I4365" t="str">
            <v>Anuscope (Anak,Dewasa)</v>
          </cell>
        </row>
        <row r="4366">
          <cell r="H4366" t="str">
            <v>1.3.2.07.01.04.031</v>
          </cell>
          <cell r="I4366" t="str">
            <v>Anuscopy Set</v>
          </cell>
        </row>
        <row r="4367">
          <cell r="H4367" t="str">
            <v>1.3.2.07.01.04.032</v>
          </cell>
          <cell r="I4367" t="str">
            <v>Operating Teaches Light Strestes</v>
          </cell>
        </row>
        <row r="4368">
          <cell r="H4368" t="str">
            <v>1.3.2.07.01.04.033</v>
          </cell>
          <cell r="I4368" t="str">
            <v>Appendectomy Instrumen Set</v>
          </cell>
        </row>
        <row r="4369">
          <cell r="H4369" t="str">
            <v>1.3.2.07.01.04.034</v>
          </cell>
          <cell r="I4369" t="str">
            <v>Approach Sinator</v>
          </cell>
        </row>
        <row r="4370">
          <cell r="H4370" t="str">
            <v>1.3.2.07.01.04.035</v>
          </cell>
          <cell r="I4370" t="str">
            <v>Arthroscopy</v>
          </cell>
        </row>
        <row r="4371">
          <cell r="H4371" t="str">
            <v>1.3.2.07.01.04.036</v>
          </cell>
          <cell r="I4371" t="str">
            <v>Basic Surgical Instrument</v>
          </cell>
        </row>
        <row r="4372">
          <cell r="H4372" t="str">
            <v>1.3.2.07.01.04.037</v>
          </cell>
          <cell r="I4372" t="str">
            <v>Biopsi Forceps TB.100 (Olympus)</v>
          </cell>
        </row>
        <row r="4373">
          <cell r="H4373" t="str">
            <v>1.3.2.07.01.04.038</v>
          </cell>
          <cell r="I4373" t="str">
            <v>Biopsi Tang</v>
          </cell>
        </row>
        <row r="4374">
          <cell r="H4374" t="str">
            <v>1.3.2.07.01.04.039</v>
          </cell>
          <cell r="I4374" t="str">
            <v>Boor Listrik</v>
          </cell>
        </row>
        <row r="4375">
          <cell r="H4375" t="str">
            <v>1.3.2.07.01.04.040</v>
          </cell>
          <cell r="I4375" t="str">
            <v>Bougie (Higar, Metal,Urethra)</v>
          </cell>
        </row>
        <row r="4376">
          <cell r="H4376" t="str">
            <v>1.3.2.07.01.04.041</v>
          </cell>
          <cell r="I4376" t="str">
            <v>Buldog</v>
          </cell>
        </row>
        <row r="4377">
          <cell r="H4377" t="str">
            <v>1.3.2.07.01.04.042</v>
          </cell>
          <cell r="I4377" t="str">
            <v>Burn Tang Lengkap Dengan Lift</v>
          </cell>
        </row>
        <row r="4378">
          <cell r="H4378" t="str">
            <v>1.3.2.07.01.04.043</v>
          </cell>
          <cell r="I4378" t="str">
            <v>Busteustinal Clam Curved</v>
          </cell>
        </row>
        <row r="4379">
          <cell r="H4379" t="str">
            <v>1.3.2.07.01.04.044</v>
          </cell>
          <cell r="I4379" t="str">
            <v>C B D</v>
          </cell>
        </row>
        <row r="4380">
          <cell r="H4380" t="str">
            <v>1.3.2.07.01.04.045</v>
          </cell>
          <cell r="I4380" t="str">
            <v>Canule</v>
          </cell>
        </row>
        <row r="4381">
          <cell r="H4381" t="str">
            <v>1.3.2.07.01.04.046</v>
          </cell>
          <cell r="I4381" t="str">
            <v>Ceiling Operating Lamp 7 M Halogen</v>
          </cell>
        </row>
        <row r="4382">
          <cell r="H4382" t="str">
            <v>1.3.2.07.01.04.047</v>
          </cell>
          <cell r="I4382" t="str">
            <v>Child Basic Instrument Set</v>
          </cell>
        </row>
        <row r="4383">
          <cell r="H4383" t="str">
            <v>1.3.2.07.01.04.048</v>
          </cell>
          <cell r="I4383" t="str">
            <v>Choledofiberscope</v>
          </cell>
        </row>
        <row r="4384">
          <cell r="H4384" t="str">
            <v>1.3.2.07.01.04.049</v>
          </cell>
          <cell r="I4384" t="str">
            <v>Chromovision</v>
          </cell>
        </row>
        <row r="4385">
          <cell r="H4385" t="str">
            <v>1.3.2.07.01.04.050</v>
          </cell>
          <cell r="I4385" t="str">
            <v>Clips Forcep</v>
          </cell>
        </row>
        <row r="4386">
          <cell r="H4386" t="str">
            <v>1.3.2.07.01.04.051</v>
          </cell>
          <cell r="I4386" t="str">
            <v>Colone Fiberscope</v>
          </cell>
        </row>
        <row r="4387">
          <cell r="H4387" t="str">
            <v>1.3.2.07.01.04.052</v>
          </cell>
          <cell r="I4387" t="str">
            <v>Comiatun Set</v>
          </cell>
        </row>
        <row r="4388">
          <cell r="H4388" t="str">
            <v>1.3.2.07.01.04.053</v>
          </cell>
          <cell r="I4388" t="str">
            <v>Curve Long Rirtonal</v>
          </cell>
        </row>
        <row r="4389">
          <cell r="H4389" t="str">
            <v>1.3.2.07.01.04.054</v>
          </cell>
          <cell r="I4389" t="str">
            <v>Cusa Cover</v>
          </cell>
        </row>
        <row r="4390">
          <cell r="H4390" t="str">
            <v>1.3.2.07.01.04.055</v>
          </cell>
          <cell r="I4390" t="str">
            <v>Cutting Mikro Spacement</v>
          </cell>
        </row>
        <row r="4391">
          <cell r="H4391" t="str">
            <v>1.3.2.07.01.04.056</v>
          </cell>
          <cell r="I4391" t="str">
            <v>Cystoscopy</v>
          </cell>
        </row>
        <row r="4392">
          <cell r="H4392" t="str">
            <v>1.3.2.07.01.04.057</v>
          </cell>
          <cell r="I4392" t="str">
            <v>Czerny Gall Stone Forceps</v>
          </cell>
        </row>
        <row r="4393">
          <cell r="H4393" t="str">
            <v>1.3.2.07.01.04.058</v>
          </cell>
          <cell r="I4393" t="str">
            <v>Deaver Rectraktor</v>
          </cell>
        </row>
        <row r="4394">
          <cell r="H4394" t="str">
            <v>1.3.2.07.01.04.059</v>
          </cell>
          <cell r="I4394" t="str">
            <v>Debaky Aortile Aneorysm Clamp</v>
          </cell>
        </row>
        <row r="4395">
          <cell r="H4395" t="str">
            <v>1.3.2.07.01.04.060</v>
          </cell>
          <cell r="I4395" t="str">
            <v>Debaky Cardiovascular Scissors</v>
          </cell>
        </row>
        <row r="4396">
          <cell r="H4396" t="str">
            <v>1.3.2.07.01.04.061</v>
          </cell>
          <cell r="I4396" t="str">
            <v>Debaky Pean Forceps Cun</v>
          </cell>
        </row>
        <row r="4397">
          <cell r="H4397" t="str">
            <v>1.3.2.07.01.04.062</v>
          </cell>
          <cell r="I4397" t="str">
            <v>Deower Retractor</v>
          </cell>
        </row>
        <row r="4398">
          <cell r="H4398" t="str">
            <v>1.3.2.07.01.04.063</v>
          </cell>
          <cell r="I4398" t="str">
            <v>Desjardin Galls T Scoop Fig</v>
          </cell>
        </row>
        <row r="4399">
          <cell r="H4399" t="str">
            <v>1.3.2.07.01.04.064</v>
          </cell>
          <cell r="I4399" t="str">
            <v>Dopscan</v>
          </cell>
        </row>
        <row r="4400">
          <cell r="H4400" t="str">
            <v>1.3.2.07.01.04.065</v>
          </cell>
          <cell r="I4400" t="str">
            <v>Dual Temperature Steam Stirilizer</v>
          </cell>
        </row>
        <row r="4401">
          <cell r="H4401" t="str">
            <v>1.3.2.07.01.04.066</v>
          </cell>
          <cell r="I4401" t="str">
            <v>Duck Klem (Besar,Kecil)</v>
          </cell>
        </row>
        <row r="4402">
          <cell r="H4402" t="str">
            <v>1.3.2.07.01.04.067</v>
          </cell>
          <cell r="I4402" t="str">
            <v>Dupal</v>
          </cell>
        </row>
        <row r="4403">
          <cell r="H4403" t="str">
            <v>1.3.2.07.01.04.068</v>
          </cell>
          <cell r="I4403" t="str">
            <v>Electric Suction Pump</v>
          </cell>
        </row>
        <row r="4404">
          <cell r="H4404" t="str">
            <v>1.3.2.07.01.04.069</v>
          </cell>
          <cell r="I4404" t="str">
            <v>Electric Table</v>
          </cell>
        </row>
        <row r="4405">
          <cell r="H4405" t="str">
            <v>1.3.2.07.01.04.070</v>
          </cell>
          <cell r="I4405" t="str">
            <v>Electric Cauter</v>
          </cell>
        </row>
        <row r="4406">
          <cell r="H4406" t="str">
            <v>1.3.2.07.01.04.071</v>
          </cell>
          <cell r="I4406" t="str">
            <v>Emergency Trolley</v>
          </cell>
        </row>
        <row r="4407">
          <cell r="H4407" t="str">
            <v>1.3.2.07.01.04.072</v>
          </cell>
          <cell r="I4407" t="str">
            <v>Endophare</v>
          </cell>
        </row>
        <row r="4408">
          <cell r="H4408" t="str">
            <v>1.3.2.07.01.04.073</v>
          </cell>
          <cell r="I4408" t="str">
            <v>Examination Light</v>
          </cell>
        </row>
        <row r="4409">
          <cell r="H4409" t="str">
            <v>1.3.2.07.01.04.074</v>
          </cell>
          <cell r="I4409" t="str">
            <v>Fuged Air Lig And Diss Pcs</v>
          </cell>
        </row>
        <row r="4410">
          <cell r="H4410" t="str">
            <v>1.3.2.07.01.04.075</v>
          </cell>
          <cell r="I4410" t="str">
            <v>Gagang Bisturi/Handput Pisau/Scapel</v>
          </cell>
        </row>
        <row r="4411">
          <cell r="H4411" t="str">
            <v>1.3.2.07.01.04.076</v>
          </cell>
          <cell r="I4411" t="str">
            <v>Garpu/Rectractor</v>
          </cell>
        </row>
        <row r="4412">
          <cell r="H4412" t="str">
            <v>1.3.2.07.01.04.077</v>
          </cell>
          <cell r="I4412" t="str">
            <v>Gayon Renal Pedicle Clam</v>
          </cell>
        </row>
        <row r="4413">
          <cell r="H4413" t="str">
            <v>1.3.2.07.01.04.078</v>
          </cell>
          <cell r="I4413" t="str">
            <v>Gergaji Gips Biasa</v>
          </cell>
        </row>
        <row r="4414">
          <cell r="H4414" t="str">
            <v>1.3.2.07.01.04.079</v>
          </cell>
          <cell r="I4414" t="str">
            <v>Gergaji Gips Listrik</v>
          </cell>
        </row>
        <row r="4415">
          <cell r="H4415" t="str">
            <v>1.3.2.07.01.04.080</v>
          </cell>
          <cell r="I4415" t="str">
            <v>Gynaecologi Operating Set</v>
          </cell>
        </row>
        <row r="4416">
          <cell r="H4416" t="str">
            <v>1.3.2.07.01.04.081</v>
          </cell>
          <cell r="I4416" t="str">
            <v>Hak Langen Beck</v>
          </cell>
        </row>
        <row r="4417">
          <cell r="H4417" t="str">
            <v>1.3.2.07.01.04.082</v>
          </cell>
          <cell r="I4417" t="str">
            <v>Hak Pembuka Otot</v>
          </cell>
        </row>
        <row r="4418">
          <cell r="H4418" t="str">
            <v>1.3.2.07.01.04.083</v>
          </cell>
          <cell r="I4418" t="str">
            <v>Heacting Set</v>
          </cell>
        </row>
        <row r="4419">
          <cell r="H4419" t="str">
            <v>1.3.2.07.01.04.084</v>
          </cell>
          <cell r="I4419" t="str">
            <v>Hend Surgical Set</v>
          </cell>
        </row>
        <row r="4420">
          <cell r="H4420" t="str">
            <v>1.3.2.07.01.04.085</v>
          </cell>
          <cell r="I4420" t="str">
            <v>Herniotomi Set</v>
          </cell>
        </row>
        <row r="4421">
          <cell r="H4421" t="str">
            <v>1.3.2.07.01.04.086</v>
          </cell>
          <cell r="I4421" t="str">
            <v>Hernia Instrumen Set</v>
          </cell>
        </row>
        <row r="4422">
          <cell r="H4422" t="str">
            <v>1.3.2.07.01.04.087</v>
          </cell>
          <cell r="I4422" t="str">
            <v>Hoesel</v>
          </cell>
        </row>
        <row r="4423">
          <cell r="H4423" t="str">
            <v>1.3.2.07.01.04.088</v>
          </cell>
          <cell r="I4423" t="str">
            <v>Instrument Pin</v>
          </cell>
        </row>
        <row r="4424">
          <cell r="H4424" t="str">
            <v>1.3.2.07.01.04.089</v>
          </cell>
          <cell r="I4424" t="str">
            <v>Instrument Lany</v>
          </cell>
        </row>
        <row r="4425">
          <cell r="H4425" t="str">
            <v>1.3.2.07.01.04.090</v>
          </cell>
          <cell r="I4425" t="str">
            <v>Intestinal Instrument</v>
          </cell>
        </row>
        <row r="4426">
          <cell r="H4426" t="str">
            <v>1.3.2.07.01.04.091</v>
          </cell>
          <cell r="I4426" t="str">
            <v>Israel Retractor</v>
          </cell>
        </row>
        <row r="4427">
          <cell r="H4427" t="str">
            <v>1.3.2.07.01.04.092</v>
          </cell>
          <cell r="I4427" t="str">
            <v>Jacob Yuls Forceps</v>
          </cell>
        </row>
        <row r="4428">
          <cell r="H4428" t="str">
            <v>1.3.2.07.01.04.093</v>
          </cell>
          <cell r="I4428" t="str">
            <v>Jening Mouth</v>
          </cell>
        </row>
        <row r="4429">
          <cell r="H4429" t="str">
            <v>1.3.2.07.01.04.094</v>
          </cell>
          <cell r="I4429" t="str">
            <v>Kien Nail</v>
          </cell>
        </row>
        <row r="4430">
          <cell r="H4430" t="str">
            <v>1.3.2.07.01.04.095</v>
          </cell>
          <cell r="I4430" t="str">
            <v>Kikir Osteotomi (Lengkung,Lurus)</v>
          </cell>
        </row>
        <row r="4431">
          <cell r="H4431" t="str">
            <v>1.3.2.07.01.04.096</v>
          </cell>
          <cell r="I4431" t="str">
            <v>Klem Jaringan</v>
          </cell>
        </row>
        <row r="4432">
          <cell r="H4432" t="str">
            <v>1.3.2.07.01.04.097</v>
          </cell>
          <cell r="I4432" t="str">
            <v>Klem Pangkal</v>
          </cell>
        </row>
        <row r="4433">
          <cell r="H4433" t="str">
            <v>1.3.2.07.01.04.098</v>
          </cell>
          <cell r="I4433" t="str">
            <v>Knabel Tang (Alat Kedokteran Bedah)</v>
          </cell>
        </row>
        <row r="4434">
          <cell r="H4434" t="str">
            <v>1.3.2.07.01.04.099</v>
          </cell>
          <cell r="I4434" t="str">
            <v>Kocher Atizu Intest Foceps</v>
          </cell>
        </row>
        <row r="4435">
          <cell r="H4435" t="str">
            <v>1.3.2.07.01.04.100</v>
          </cell>
          <cell r="I4435" t="str">
            <v>Kocher Rectraktor</v>
          </cell>
        </row>
        <row r="4436">
          <cell r="H4436" t="str">
            <v>1.3.2.07.01.04.101</v>
          </cell>
          <cell r="I4436" t="str">
            <v>Kocherpis Sonde</v>
          </cell>
        </row>
        <row r="4437">
          <cell r="H4437" t="str">
            <v>1.3.2.07.01.04.102</v>
          </cell>
          <cell r="I4437" t="str">
            <v>Kom Kompres (Alat Kedokteran Bedah)</v>
          </cell>
        </row>
        <row r="4438">
          <cell r="H4438" t="str">
            <v>1.3.2.07.01.04.103</v>
          </cell>
          <cell r="I4438" t="str">
            <v>Kom Novocain</v>
          </cell>
        </row>
        <row r="4439">
          <cell r="H4439" t="str">
            <v>1.3.2.07.01.04.104</v>
          </cell>
          <cell r="I4439" t="str">
            <v>Kursi Zeis</v>
          </cell>
        </row>
        <row r="4440">
          <cell r="H4440" t="str">
            <v>1.3.2.07.01.04.105</v>
          </cell>
          <cell r="I4440" t="str">
            <v>Laminectomy Set</v>
          </cell>
        </row>
        <row r="4441">
          <cell r="H4441" t="str">
            <v>1.3.2.07.01.04.106</v>
          </cell>
          <cell r="I4441" t="str">
            <v>Langen Back Retractor</v>
          </cell>
        </row>
        <row r="4442">
          <cell r="H4442" t="str">
            <v>1.3.2.07.01.04.107</v>
          </cell>
          <cell r="I4442" t="str">
            <v>Laparatomi Set</v>
          </cell>
        </row>
        <row r="4443">
          <cell r="H4443" t="str">
            <v>1.3.2.07.01.04.108</v>
          </cell>
          <cell r="I4443" t="str">
            <v>Laparoscopy Cholecystectomy</v>
          </cell>
        </row>
        <row r="4444">
          <cell r="H4444" t="str">
            <v>1.3.2.07.01.04.109</v>
          </cell>
          <cell r="I4444" t="str">
            <v>Laringecetomi Set</v>
          </cell>
        </row>
        <row r="4445">
          <cell r="H4445" t="str">
            <v>1.3.2.07.01.04.110</v>
          </cell>
          <cell r="I4445" t="str">
            <v>Lawrece Disecting Forceps</v>
          </cell>
        </row>
        <row r="4446">
          <cell r="H4446" t="str">
            <v>1.3.2.07.01.04.111</v>
          </cell>
          <cell r="I4446" t="str">
            <v>Life Care Pump</v>
          </cell>
        </row>
        <row r="4447">
          <cell r="H4447" t="str">
            <v>1.3.2.07.01.04.112</v>
          </cell>
          <cell r="I4447" t="str">
            <v>Mainzlo Scisor</v>
          </cell>
        </row>
        <row r="4448">
          <cell r="H4448" t="str">
            <v>1.3.2.07.01.04.113</v>
          </cell>
          <cell r="I4448" t="str">
            <v>Manual Amprytation Set</v>
          </cell>
        </row>
        <row r="4449">
          <cell r="H4449" t="str">
            <v>1.3.2.07.01.04.114</v>
          </cell>
          <cell r="I4449" t="str">
            <v>Marinus Intstimal And Stomah Fcps</v>
          </cell>
        </row>
        <row r="4450">
          <cell r="H4450" t="str">
            <v>1.3.2.07.01.04.115</v>
          </cell>
          <cell r="I4450" t="str">
            <v>Masquito Klem</v>
          </cell>
        </row>
        <row r="4451">
          <cell r="H4451" t="str">
            <v>1.3.2.07.01.04.116</v>
          </cell>
          <cell r="I4451" t="str">
            <v>Mayo Blake Galls Tone Forceps</v>
          </cell>
        </row>
        <row r="4452">
          <cell r="H4452" t="str">
            <v>1.3.2.07.01.04.117</v>
          </cell>
          <cell r="I4452" t="str">
            <v>Mayo Table Stand Mobile, Stainles Steel</v>
          </cell>
        </row>
        <row r="4453">
          <cell r="H4453" t="str">
            <v>1.3.2.07.01.04.118</v>
          </cell>
          <cell r="I4453" t="str">
            <v>Mayo Vaginal Ugosit Set</v>
          </cell>
        </row>
        <row r="4454">
          <cell r="H4454" t="str">
            <v>1.3.2.07.01.04.119</v>
          </cell>
          <cell r="I4454" t="str">
            <v>Meeker Disection Clamp</v>
          </cell>
        </row>
        <row r="4455">
          <cell r="H4455" t="str">
            <v>1.3.2.07.01.04.120</v>
          </cell>
          <cell r="I4455" t="str">
            <v>Meja Gynokologie</v>
          </cell>
        </row>
        <row r="4456">
          <cell r="H4456" t="str">
            <v>1.3.2.07.01.04.121</v>
          </cell>
          <cell r="I4456" t="str">
            <v>Meja Opel Model Recal 700</v>
          </cell>
        </row>
        <row r="4457">
          <cell r="H4457" t="str">
            <v>1.3.2.07.01.04.122</v>
          </cell>
          <cell r="I4457" t="str">
            <v>Meja Operasi Minor</v>
          </cell>
        </row>
        <row r="4458">
          <cell r="H4458" t="str">
            <v>1.3.2.07.01.04.123</v>
          </cell>
          <cell r="I4458" t="str">
            <v>Mesh Graft Dermatome</v>
          </cell>
        </row>
        <row r="4459">
          <cell r="H4459" t="str">
            <v>1.3.2.07.01.04.124</v>
          </cell>
          <cell r="I4459" t="str">
            <v>Micro E Controller</v>
          </cell>
        </row>
        <row r="4460">
          <cell r="H4460" t="str">
            <v>1.3.2.07.01.04.125</v>
          </cell>
          <cell r="I4460" t="str">
            <v>Micro Surgery Set</v>
          </cell>
        </row>
        <row r="4461">
          <cell r="H4461" t="str">
            <v>1.3.2.07.01.04.126</v>
          </cell>
          <cell r="I4461" t="str">
            <v>Miiddledorff Rectraktor</v>
          </cell>
        </row>
        <row r="4462">
          <cell r="H4462" t="str">
            <v>1.3.2.07.01.04.127</v>
          </cell>
          <cell r="I4462" t="str">
            <v>Mikulit</v>
          </cell>
        </row>
        <row r="4463">
          <cell r="H4463" t="str">
            <v>1.3.2.07.01.04.128</v>
          </cell>
          <cell r="I4463" t="str">
            <v>Milculica Pertal Full Cvd</v>
          </cell>
        </row>
        <row r="4464">
          <cell r="H4464" t="str">
            <v>1.3.2.07.01.04.129</v>
          </cell>
          <cell r="I4464" t="str">
            <v>Minor Anesthetic Apparatus</v>
          </cell>
        </row>
        <row r="4465">
          <cell r="H4465" t="str">
            <v>1.3.2.07.01.04.130</v>
          </cell>
          <cell r="I4465" t="str">
            <v>Minor Basic Set</v>
          </cell>
        </row>
        <row r="4466">
          <cell r="H4466" t="str">
            <v>1.3.2.07.01.04.131</v>
          </cell>
          <cell r="I4466" t="str">
            <v>Mixter Disecting Forceps</v>
          </cell>
        </row>
        <row r="4467">
          <cell r="H4467" t="str">
            <v>1.3.2.07.01.04.132</v>
          </cell>
          <cell r="I4467" t="str">
            <v>Multipurpose Operating Table With Standard Accessories</v>
          </cell>
        </row>
        <row r="4468">
          <cell r="H4468" t="str">
            <v>1.3.2.07.01.04.133</v>
          </cell>
          <cell r="I4468" t="str">
            <v>Mytle Prube (LEAP)</v>
          </cell>
        </row>
        <row r="4469">
          <cell r="H4469" t="str">
            <v>1.3.2.07.01.04.134</v>
          </cell>
          <cell r="I4469" t="str">
            <v>O HAAK</v>
          </cell>
        </row>
        <row r="4470">
          <cell r="H4470" t="str">
            <v>1.3.2.07.01.04.135</v>
          </cell>
          <cell r="I4470" t="str">
            <v>Operating Tekvation</v>
          </cell>
        </row>
        <row r="4471">
          <cell r="H4471" t="str">
            <v>1.3.2.07.01.04.136</v>
          </cell>
          <cell r="I4471" t="str">
            <v>Orthopedi Instrument Set</v>
          </cell>
        </row>
        <row r="4472">
          <cell r="H4472" t="str">
            <v>1.3.2.07.01.04.137</v>
          </cell>
          <cell r="I4472" t="str">
            <v>Osteotomi Knife (Lengkung,Lurus)</v>
          </cell>
        </row>
        <row r="4473">
          <cell r="H4473" t="str">
            <v>1.3.2.07.01.04.138</v>
          </cell>
          <cell r="I4473" t="str">
            <v>Park Rectractor</v>
          </cell>
        </row>
        <row r="4474">
          <cell r="H4474" t="str">
            <v>1.3.2.07.01.04.139</v>
          </cell>
          <cell r="I4474" t="str">
            <v>Part Director</v>
          </cell>
        </row>
        <row r="4475">
          <cell r="H4475" t="str">
            <v>1.3.2.07.01.04.140</v>
          </cell>
          <cell r="I4475" t="str">
            <v>Perforator 50 Electric</v>
          </cell>
        </row>
        <row r="4476">
          <cell r="H4476" t="str">
            <v>1.3.2.07.01.04.141</v>
          </cell>
          <cell r="I4476" t="str">
            <v>Pinset Bayonet (Alat Kedokteran Bedah)</v>
          </cell>
        </row>
        <row r="4477">
          <cell r="H4477" t="str">
            <v>1.3.2.07.01.04.142</v>
          </cell>
          <cell r="I4477" t="str">
            <v>Pinset Klem</v>
          </cell>
        </row>
        <row r="4478">
          <cell r="H4478" t="str">
            <v>1.3.2.07.01.04.143</v>
          </cell>
          <cell r="I4478" t="str">
            <v>Pistol (Ramratial Szannor)</v>
          </cell>
        </row>
        <row r="4479">
          <cell r="H4479" t="str">
            <v>1.3.2.07.01.04.144</v>
          </cell>
          <cell r="I4479" t="str">
            <v>Plastic Surgery</v>
          </cell>
        </row>
        <row r="4480">
          <cell r="H4480" t="str">
            <v>1.3.2.07.01.04.145</v>
          </cell>
          <cell r="I4480" t="str">
            <v>Probe</v>
          </cell>
        </row>
        <row r="4481">
          <cell r="H4481" t="str">
            <v>1.3.2.07.01.04.146</v>
          </cell>
          <cell r="I4481" t="str">
            <v>Rectal Apuraty Set</v>
          </cell>
        </row>
        <row r="4482">
          <cell r="H4482" t="str">
            <v>1.3.2.07.01.04.147</v>
          </cell>
          <cell r="I4482" t="str">
            <v>Rectasiguwi Tescophy</v>
          </cell>
        </row>
        <row r="4483">
          <cell r="H4483" t="str">
            <v>1.3.2.07.01.04.148</v>
          </cell>
          <cell r="I4483" t="str">
            <v>Rectum Canule</v>
          </cell>
        </row>
        <row r="4484">
          <cell r="H4484" t="str">
            <v>1.3.2.07.01.04.149</v>
          </cell>
          <cell r="I4484" t="str">
            <v>Resectoscope Set</v>
          </cell>
        </row>
        <row r="4485">
          <cell r="H4485" t="str">
            <v>1.3.2.07.01.04.150</v>
          </cell>
          <cell r="I4485" t="str">
            <v>Retractor</v>
          </cell>
        </row>
        <row r="4486">
          <cell r="H4486" t="str">
            <v>1.3.2.07.01.04.151</v>
          </cell>
          <cell r="I4486" t="str">
            <v>Rige Led Mixer</v>
          </cell>
        </row>
        <row r="4487">
          <cell r="H4487" t="str">
            <v>1.3.2.07.01.04.152</v>
          </cell>
          <cell r="I4487" t="str">
            <v>Roux Rectraktor</v>
          </cell>
        </row>
        <row r="4488">
          <cell r="H4488" t="str">
            <v>1.3.2.07.01.04.153</v>
          </cell>
          <cell r="I4488" t="str">
            <v>Set Haemoroid</v>
          </cell>
        </row>
        <row r="4489">
          <cell r="H4489" t="str">
            <v>1.3.2.07.01.04.154</v>
          </cell>
          <cell r="I4489" t="str">
            <v>Set Kidney</v>
          </cell>
        </row>
        <row r="4490">
          <cell r="H4490" t="str">
            <v>1.3.2.07.01.04.155</v>
          </cell>
          <cell r="I4490" t="str">
            <v>Set Klem Hepar</v>
          </cell>
        </row>
        <row r="4491">
          <cell r="H4491" t="str">
            <v>1.3.2.07.01.04.156</v>
          </cell>
          <cell r="I4491" t="str">
            <v>Set Laparoscope</v>
          </cell>
        </row>
        <row r="4492">
          <cell r="H4492" t="str">
            <v>1.3.2.07.01.04.157</v>
          </cell>
          <cell r="I4492" t="str">
            <v>Set Sonde Urologi</v>
          </cell>
        </row>
        <row r="4493">
          <cell r="H4493" t="str">
            <v>1.3.2.07.01.04.158</v>
          </cell>
          <cell r="I4493" t="str">
            <v>Set Statuisky</v>
          </cell>
        </row>
        <row r="4494">
          <cell r="H4494" t="str">
            <v>1.3.2.07.01.04.159</v>
          </cell>
          <cell r="I4494" t="str">
            <v>Set Thoracotomy</v>
          </cell>
        </row>
        <row r="4495">
          <cell r="H4495" t="str">
            <v>1.3.2.07.01.04.160</v>
          </cell>
          <cell r="I4495" t="str">
            <v>Set Vasculer</v>
          </cell>
        </row>
        <row r="4496">
          <cell r="H4496" t="str">
            <v>1.3.2.07.01.04.161</v>
          </cell>
          <cell r="I4496" t="str">
            <v>Sigmoid Clam</v>
          </cell>
        </row>
        <row r="4497">
          <cell r="H4497" t="str">
            <v>1.3.2.07.01.04.162</v>
          </cell>
          <cell r="I4497" t="str">
            <v>Skin Hook</v>
          </cell>
        </row>
        <row r="4498">
          <cell r="H4498" t="str">
            <v>1.3.2.07.01.04.163</v>
          </cell>
          <cell r="I4498" t="str">
            <v>Sponge Holding</v>
          </cell>
        </row>
        <row r="4499">
          <cell r="H4499" t="str">
            <v>1.3.2.07.01.04.164</v>
          </cell>
          <cell r="I4499" t="str">
            <v>Star Fand</v>
          </cell>
        </row>
        <row r="4500">
          <cell r="H4500" t="str">
            <v>1.3.2.07.01.04.165</v>
          </cell>
          <cell r="I4500" t="str">
            <v>Stright Long Rirtonal</v>
          </cell>
        </row>
        <row r="4501">
          <cell r="H4501" t="str">
            <v>1.3.2.07.01.04.166</v>
          </cell>
          <cell r="I4501" t="str">
            <v>STSG</v>
          </cell>
        </row>
        <row r="4502">
          <cell r="H4502" t="str">
            <v>1.3.2.07.01.04.167</v>
          </cell>
          <cell r="I4502" t="str">
            <v>Surgery For Cancer Of The Oeskoplesus</v>
          </cell>
        </row>
        <row r="4503">
          <cell r="H4503" t="str">
            <v>1.3.2.07.01.04.168</v>
          </cell>
          <cell r="I4503" t="str">
            <v>Surgical Forsep</v>
          </cell>
        </row>
        <row r="4504">
          <cell r="H4504" t="str">
            <v>1.3.2.07.01.04.169</v>
          </cell>
          <cell r="I4504" t="str">
            <v>Surgical Instrument Basic</v>
          </cell>
        </row>
        <row r="4505">
          <cell r="H4505" t="str">
            <v>1.3.2.07.01.04.170</v>
          </cell>
          <cell r="I4505" t="str">
            <v>Surgical Instrument</v>
          </cell>
        </row>
        <row r="4506">
          <cell r="H4506" t="str">
            <v>1.3.2.07.01.04.171</v>
          </cell>
          <cell r="I4506" t="str">
            <v>Surgical Siazes</v>
          </cell>
        </row>
        <row r="4507">
          <cell r="H4507" t="str">
            <v>1.3.2.07.01.04.172</v>
          </cell>
          <cell r="I4507" t="str">
            <v>Surgical Slym</v>
          </cell>
        </row>
        <row r="4508">
          <cell r="H4508" t="str">
            <v>1.3.2.07.01.04.173</v>
          </cell>
          <cell r="I4508" t="str">
            <v>Syringe Pump (Alat Kedokteran Bedah)</v>
          </cell>
        </row>
        <row r="4509">
          <cell r="H4509" t="str">
            <v>1.3.2.07.01.04.174</v>
          </cell>
          <cell r="I4509" t="str">
            <v>Tang Mazeuk</v>
          </cell>
        </row>
        <row r="4510">
          <cell r="H4510" t="str">
            <v>1.3.2.07.01.04.175</v>
          </cell>
          <cell r="I4510" t="str">
            <v>TC Stexidord SCS BL-BL STRr</v>
          </cell>
        </row>
        <row r="4511">
          <cell r="H4511" t="str">
            <v>1.3.2.07.01.04.176</v>
          </cell>
          <cell r="I4511" t="str">
            <v>Thoracotomy Set</v>
          </cell>
        </row>
        <row r="4512">
          <cell r="H4512" t="str">
            <v>1.3.2.07.01.04.177</v>
          </cell>
          <cell r="I4512" t="str">
            <v>Thorasic Orthopedi Surgery Set</v>
          </cell>
        </row>
        <row r="4513">
          <cell r="H4513" t="str">
            <v>1.3.2.07.01.04.178</v>
          </cell>
          <cell r="I4513" t="str">
            <v>Tracheotomy Set (Alat Kedokteran Bedah)</v>
          </cell>
        </row>
        <row r="4514">
          <cell r="H4514" t="str">
            <v>1.3.2.07.01.04.179</v>
          </cell>
          <cell r="I4514" t="str">
            <v>Trapomation Set</v>
          </cell>
        </row>
        <row r="4515">
          <cell r="H4515" t="str">
            <v>1.3.2.07.01.04.180</v>
          </cell>
          <cell r="I4515" t="str">
            <v>Tricar Jarum</v>
          </cell>
        </row>
        <row r="4516">
          <cell r="H4516" t="str">
            <v>1.3.2.07.01.04.181</v>
          </cell>
          <cell r="I4516" t="str">
            <v>Troicart (Alat Kedokteran Bedah)</v>
          </cell>
        </row>
        <row r="4517">
          <cell r="H4517" t="str">
            <v>1.3.2.07.01.04.182</v>
          </cell>
          <cell r="I4517" t="str">
            <v>Turner Warwick Gall Ston Fcf</v>
          </cell>
        </row>
        <row r="4518">
          <cell r="H4518" t="str">
            <v>1.3.2.07.01.04.183</v>
          </cell>
          <cell r="I4518" t="str">
            <v>Urological Surgery Set</v>
          </cell>
        </row>
        <row r="4519">
          <cell r="H4519" t="str">
            <v>1.3.2.07.01.04.184</v>
          </cell>
          <cell r="I4519" t="str">
            <v>Vaginal Hytrectomy</v>
          </cell>
        </row>
        <row r="4520">
          <cell r="H4520" t="str">
            <v>1.3.2.07.01.04.185</v>
          </cell>
          <cell r="I4520" t="str">
            <v>Vena Sectic Set</v>
          </cell>
        </row>
        <row r="4521">
          <cell r="H4521" t="str">
            <v>1.3.2.07.01.04.186</v>
          </cell>
          <cell r="I4521" t="str">
            <v>Verband Set</v>
          </cell>
        </row>
        <row r="4522">
          <cell r="H4522" t="str">
            <v>1.3.2.07.01.04.187</v>
          </cell>
          <cell r="I4522" t="str">
            <v>Vesual Caesar</v>
          </cell>
        </row>
        <row r="4523">
          <cell r="H4523" t="str">
            <v>1.3.2.07.01.04.188</v>
          </cell>
          <cell r="I4523" t="str">
            <v>Wound Hak</v>
          </cell>
        </row>
        <row r="4524">
          <cell r="H4524" t="str">
            <v>1.3.2.07.01.04.189</v>
          </cell>
          <cell r="I4524" t="str">
            <v>Zeis</v>
          </cell>
        </row>
        <row r="4525">
          <cell r="H4525" t="str">
            <v>1.3.2.07.01.04.190</v>
          </cell>
          <cell r="I4525" t="str">
            <v xml:space="preserve">Set Tur Urologi </v>
          </cell>
        </row>
        <row r="4526">
          <cell r="H4526" t="str">
            <v>1.3.2.07.01.04.191</v>
          </cell>
          <cell r="I4526" t="str">
            <v>Spray Gun Rinser</v>
          </cell>
        </row>
        <row r="4527">
          <cell r="H4527" t="str">
            <v>......</v>
          </cell>
        </row>
        <row r="4528">
          <cell r="H4528" t="str">
            <v>......</v>
          </cell>
        </row>
        <row r="4529">
          <cell r="H4529" t="str">
            <v>1.3.2.07.01.05.</v>
          </cell>
          <cell r="I4529" t="str">
            <v xml:space="preserve">ALAT KESEHATAN KEBIDANAN DAN PENYAKIT KANDUNGAN </v>
          </cell>
        </row>
        <row r="4530">
          <cell r="H4530" t="str">
            <v>1.3.2.07.01.05.001</v>
          </cell>
          <cell r="I4530" t="str">
            <v>Normal Delevey Set</v>
          </cell>
        </row>
        <row r="4531">
          <cell r="H4531" t="str">
            <v>1.3.2.07.01.05.002</v>
          </cell>
          <cell r="I4531" t="str">
            <v>Hysterectomy Set</v>
          </cell>
        </row>
        <row r="4532">
          <cell r="H4532" t="str">
            <v>1.3.2.07.01.05.003</v>
          </cell>
          <cell r="I4532" t="str">
            <v>Caesarean Section Set</v>
          </cell>
        </row>
        <row r="4533">
          <cell r="H4533" t="str">
            <v>1.3.2.07.01.05.004</v>
          </cell>
          <cell r="I4533" t="str">
            <v>Pathologikal Delivery Set</v>
          </cell>
        </row>
        <row r="4534">
          <cell r="H4534" t="str">
            <v>1.3.2.07.01.05.005</v>
          </cell>
          <cell r="I4534" t="str">
            <v>Embryotomy Set</v>
          </cell>
        </row>
        <row r="4535">
          <cell r="H4535" t="str">
            <v>1.3.2.07.01.05.006</v>
          </cell>
          <cell r="I4535" t="str">
            <v>Vaginal Sterilization</v>
          </cell>
        </row>
        <row r="4536">
          <cell r="H4536" t="str">
            <v>1.3.2.07.01.05.007</v>
          </cell>
          <cell r="I4536" t="str">
            <v>Perinatologi Set</v>
          </cell>
        </row>
        <row r="4537">
          <cell r="H4537" t="str">
            <v>1.3.2.07.01.05.008</v>
          </cell>
          <cell r="I4537" t="str">
            <v>Curetage And Dilation Set</v>
          </cell>
        </row>
        <row r="4538">
          <cell r="H4538" t="str">
            <v>1.3.2.07.01.05.009</v>
          </cell>
          <cell r="I4538" t="str">
            <v>Vaginal Repair Set</v>
          </cell>
        </row>
        <row r="4539">
          <cell r="H4539" t="str">
            <v>1.3.2.07.01.05.010</v>
          </cell>
          <cell r="I4539" t="str">
            <v>Basic Obstetric Set</v>
          </cell>
        </row>
        <row r="4540">
          <cell r="H4540" t="str">
            <v>1.3.2.07.01.05.011</v>
          </cell>
          <cell r="I4540" t="str">
            <v>Gynecological Examining Table</v>
          </cell>
        </row>
        <row r="4541">
          <cell r="H4541" t="str">
            <v>1.3.2.07.01.05.012</v>
          </cell>
          <cell r="I4541" t="str">
            <v>Operating Table For Gynecologi</v>
          </cell>
        </row>
        <row r="4542">
          <cell r="H4542" t="str">
            <v>1.3.2.07.01.05.013</v>
          </cell>
          <cell r="I4542" t="str">
            <v>Trubes Stethoscop</v>
          </cell>
        </row>
        <row r="4543">
          <cell r="H4543" t="str">
            <v>1.3.2.07.01.05.014</v>
          </cell>
          <cell r="I4543" t="str">
            <v>Irrigator Stand Single</v>
          </cell>
        </row>
        <row r="4544">
          <cell r="H4544" t="str">
            <v>1.3.2.07.01.05.015</v>
          </cell>
          <cell r="I4544" t="str">
            <v>Irrigator Botlo Complete With Irrigating Tube</v>
          </cell>
        </row>
        <row r="4545">
          <cell r="H4545" t="str">
            <v>1.3.2.07.01.05.016</v>
          </cell>
          <cell r="I4545" t="str">
            <v>Blader Syringe Complete</v>
          </cell>
        </row>
        <row r="4546">
          <cell r="H4546" t="str">
            <v>1.3.2.07.01.05.017</v>
          </cell>
          <cell r="I4546" t="str">
            <v>Nelaton Chateter Urethal Ruber Catheter 12-14-16-18FR</v>
          </cell>
        </row>
        <row r="4547">
          <cell r="H4547" t="str">
            <v>1.3.2.07.01.05.018</v>
          </cell>
          <cell r="I4547" t="str">
            <v>Metal Catheter For Female No.8.9.10.11 Depan Bengkok</v>
          </cell>
        </row>
        <row r="4548">
          <cell r="H4548" t="str">
            <v>1.3.2.07.01.05.019</v>
          </cell>
          <cell r="I4548" t="str">
            <v>Umbilical Clam</v>
          </cell>
        </row>
        <row r="4549">
          <cell r="H4549" t="str">
            <v>1.3.2.07.01.05.020</v>
          </cell>
          <cell r="I4549" t="str">
            <v>Umbilical Soissor 16 Cm Stainless Steel</v>
          </cell>
        </row>
        <row r="4550">
          <cell r="H4550" t="str">
            <v>1.3.2.07.01.05.021</v>
          </cell>
          <cell r="I4550" t="str">
            <v>Umbilical Cord Replaiting Set Instrumens</v>
          </cell>
        </row>
        <row r="4551">
          <cell r="H4551" t="str">
            <v>1.3.2.07.01.05.022</v>
          </cell>
          <cell r="I4551" t="str">
            <v>Plasenta Basis Stainless Steel</v>
          </cell>
        </row>
        <row r="4552">
          <cell r="H4552" t="str">
            <v>1.3.2.07.01.05.023</v>
          </cell>
          <cell r="I4552" t="str">
            <v>Baby Bath Tub</v>
          </cell>
        </row>
        <row r="4553">
          <cell r="H4553" t="str">
            <v>1.3.2.07.01.05.024</v>
          </cell>
          <cell r="I4553" t="str">
            <v>Scale For New Born Baby Capasity 15 Kgs</v>
          </cell>
        </row>
        <row r="4554">
          <cell r="H4554" t="str">
            <v>1.3.2.07.01.05.025</v>
          </cell>
          <cell r="I4554" t="str">
            <v>Indewaling Catheter Infan Feading</v>
          </cell>
        </row>
        <row r="4555">
          <cell r="H4555" t="str">
            <v>1.3.2.07.01.05.026</v>
          </cell>
          <cell r="I4555" t="str">
            <v>Premature Infans Incubator</v>
          </cell>
        </row>
        <row r="4556">
          <cell r="H4556" t="str">
            <v>1.3.2.07.01.05.027</v>
          </cell>
          <cell r="I4556" t="str">
            <v>Oxygen Regulator</v>
          </cell>
        </row>
        <row r="4557">
          <cell r="H4557" t="str">
            <v>1.3.2.07.01.05.028</v>
          </cell>
          <cell r="I4557" t="str">
            <v>Oxygen Recisitator For Infans</v>
          </cell>
        </row>
        <row r="4558">
          <cell r="H4558" t="str">
            <v>1.3.2.07.01.05.029</v>
          </cell>
          <cell r="I4558" t="str">
            <v>Hiswivery Cufit Bag</v>
          </cell>
        </row>
        <row r="4559">
          <cell r="H4559" t="str">
            <v>1.3.2.07.01.05.030</v>
          </cell>
          <cell r="I4559" t="str">
            <v>Intravenous Giving Set</v>
          </cell>
        </row>
        <row r="4560">
          <cell r="H4560" t="str">
            <v>1.3.2.07.01.05.031</v>
          </cell>
          <cell r="I4560" t="str">
            <v>Cusco Vaginal Speculum Size L.S.M</v>
          </cell>
        </row>
        <row r="4561">
          <cell r="H4561" t="str">
            <v>1.3.2.07.01.05.032</v>
          </cell>
          <cell r="I4561" t="str">
            <v>Crages Vaginal Speculum Size L.S.M</v>
          </cell>
        </row>
        <row r="4562">
          <cell r="H4562" t="str">
            <v>1.3.2.07.01.05.033</v>
          </cell>
          <cell r="I4562" t="str">
            <v>Kresteler Vaginal Speculum</v>
          </cell>
        </row>
        <row r="4563">
          <cell r="H4563" t="str">
            <v>1.3.2.07.01.05.034</v>
          </cell>
          <cell r="I4563" t="str">
            <v>Sinson Vaginal Retractor Size L.S.M</v>
          </cell>
        </row>
        <row r="4564">
          <cell r="H4564" t="str">
            <v>1.3.2.07.01.05.035</v>
          </cell>
          <cell r="I4564" t="str">
            <v>Braun Uterine Syringe</v>
          </cell>
        </row>
        <row r="4565">
          <cell r="H4565" t="str">
            <v>1.3.2.07.01.05.036</v>
          </cell>
          <cell r="I4565" t="str">
            <v>Dilator For Eclamsia Set Of 8 Pcs</v>
          </cell>
        </row>
        <row r="4566">
          <cell r="H4566" t="str">
            <v>1.3.2.07.01.05.037</v>
          </cell>
          <cell r="I4566" t="str">
            <v>Uterine Catheter Dilating &amp; Irrigating Steel</v>
          </cell>
        </row>
        <row r="4567">
          <cell r="H4567" t="str">
            <v>1.3.2.07.01.05.038</v>
          </cell>
          <cell r="I4567" t="str">
            <v>Sinon Uterine Scoope 24 Cm Stainless Steel</v>
          </cell>
        </row>
        <row r="4568">
          <cell r="H4568" t="str">
            <v>1.3.2.07.01.05.039</v>
          </cell>
          <cell r="I4568" t="str">
            <v>Bosemen Tampon Forceps 25 Cm Stainless Steel</v>
          </cell>
        </row>
        <row r="4569">
          <cell r="H4569" t="str">
            <v>1.3.2.07.01.05.040</v>
          </cell>
          <cell r="I4569" t="str">
            <v>Schroder Vulselum Forceps 13 Cm Stainless</v>
          </cell>
        </row>
        <row r="4570">
          <cell r="H4570" t="str">
            <v>1.3.2.07.01.05.041</v>
          </cell>
          <cell r="I4570" t="str">
            <v>Schroder Vulselum Forceps</v>
          </cell>
        </row>
        <row r="4571">
          <cell r="H4571" t="str">
            <v>1.3.2.07.01.05.042</v>
          </cell>
          <cell r="I4571" t="str">
            <v>Plasenta Forceps 28 Cm Stainless Steel</v>
          </cell>
        </row>
        <row r="4572">
          <cell r="H4572" t="str">
            <v>1.3.2.07.01.05.043</v>
          </cell>
          <cell r="I4572" t="str">
            <v>Sim Utarine Currete Blunt Sharp No.1 No.425 Cm SS</v>
          </cell>
        </row>
        <row r="4573">
          <cell r="H4573" t="str">
            <v>1.3.2.07.01.05.044</v>
          </cell>
          <cell r="I4573" t="str">
            <v>Uterine Scoope With Burts 24 Cm SS</v>
          </cell>
        </row>
        <row r="4574">
          <cell r="H4574" t="str">
            <v>1.3.2.07.01.05.045</v>
          </cell>
          <cell r="I4574" t="str">
            <v>Uterine Biopsy Punc 24 Cm Stainless Steel</v>
          </cell>
        </row>
        <row r="4575">
          <cell r="H4575" t="str">
            <v>1.3.2.07.01.05.046</v>
          </cell>
          <cell r="I4575" t="str">
            <v>Thom Geylor Specement 22 Cm Stainless Steel</v>
          </cell>
        </row>
        <row r="4576">
          <cell r="H4576" t="str">
            <v>1.3.2.07.01.05.047</v>
          </cell>
          <cell r="I4576" t="str">
            <v>Siebold Uterine Scissor 24,5 Cm Stainless Steel</v>
          </cell>
        </row>
        <row r="4577">
          <cell r="H4577" t="str">
            <v>1.3.2.07.01.05.048</v>
          </cell>
          <cell r="I4577" t="str">
            <v>Naegle Obsterical Forceps 35,5 Cm Stainless Steel</v>
          </cell>
        </row>
        <row r="4578">
          <cell r="H4578" t="str">
            <v>1.3.2.07.01.05.049</v>
          </cell>
          <cell r="I4578" t="str">
            <v>Kielland Obsterical Forceps 38 Cm Stainless Steel</v>
          </cell>
        </row>
        <row r="4579">
          <cell r="H4579" t="str">
            <v>1.3.2.07.01.05.050</v>
          </cell>
          <cell r="I4579" t="str">
            <v>Piper Obsterical Forceps 44 Cm Stainless Steel</v>
          </cell>
        </row>
        <row r="4580">
          <cell r="H4580" t="str">
            <v>1.3.2.07.01.05.051</v>
          </cell>
          <cell r="I4580" t="str">
            <v>Naegle Perferator 27 Cm Stainless Steel</v>
          </cell>
        </row>
        <row r="4581">
          <cell r="H4581" t="str">
            <v>1.3.2.07.01.05.052</v>
          </cell>
          <cell r="I4581" t="str">
            <v>Vacuum Extractor (Alat Kesehatan Kebidanan Dan Penyakit Kandungan</v>
          </cell>
        </row>
        <row r="4582">
          <cell r="H4582" t="str">
            <v>1.3.2.07.01.05.053</v>
          </cell>
          <cell r="I4582" t="str">
            <v>Foetal Monitoring</v>
          </cell>
        </row>
        <row r="4583">
          <cell r="H4583" t="str">
            <v>1.3.2.07.01.05.054</v>
          </cell>
          <cell r="I4583" t="str">
            <v>Kymograhy Hydro/Co2</v>
          </cell>
        </row>
        <row r="4584">
          <cell r="H4584" t="str">
            <v>1.3.2.07.01.05.055</v>
          </cell>
          <cell r="I4584" t="str">
            <v>Cardiotocography</v>
          </cell>
        </row>
        <row r="4585">
          <cell r="H4585" t="str">
            <v>1.3.2.07.01.05.056</v>
          </cell>
          <cell r="I4585" t="str">
            <v>Electro Cardiography (Alat Kes. Kebidanan &amp; Penyakit Kandungan)</v>
          </cell>
        </row>
        <row r="4586">
          <cell r="H4586" t="str">
            <v>1.3.2.07.01.05.057</v>
          </cell>
          <cell r="I4586" t="str">
            <v>Neonatal Resuscitation</v>
          </cell>
        </row>
        <row r="4587">
          <cell r="H4587" t="str">
            <v>1.3.2.07.01.05.058</v>
          </cell>
          <cell r="I4587" t="str">
            <v>Baby Incubator (Alat Kesehatan Kebidanan Dan Penyakit Kandungan)</v>
          </cell>
        </row>
        <row r="4588">
          <cell r="H4588" t="str">
            <v>1.3.2.07.01.05.059</v>
          </cell>
          <cell r="I4588" t="str">
            <v>Abortus Tang</v>
          </cell>
        </row>
        <row r="4589">
          <cell r="H4589" t="str">
            <v>1.3.2.07.01.05.060</v>
          </cell>
          <cell r="I4589" t="str">
            <v>Adult Volume Ventilator</v>
          </cell>
        </row>
        <row r="4590">
          <cell r="H4590" t="str">
            <v>1.3.2.07.01.05.061</v>
          </cell>
          <cell r="I4590" t="str">
            <v>Alat Partus Set</v>
          </cell>
        </row>
        <row r="4591">
          <cell r="H4591" t="str">
            <v>1.3.2.07.01.05.062</v>
          </cell>
          <cell r="I4591" t="str">
            <v>Aligator</v>
          </cell>
        </row>
        <row r="4592">
          <cell r="H4592" t="str">
            <v>1.3.2.07.01.05.063</v>
          </cell>
          <cell r="I4592" t="str">
            <v>Angkat Agraf Set</v>
          </cell>
        </row>
        <row r="4593">
          <cell r="H4593" t="str">
            <v>1.3.2.07.01.05.064</v>
          </cell>
          <cell r="I4593" t="str">
            <v>Automatic Blood Cheminaryan Analizer (Hitachi)</v>
          </cell>
        </row>
        <row r="4594">
          <cell r="H4594" t="str">
            <v>1.3.2.07.01.05.065</v>
          </cell>
          <cell r="I4594" t="str">
            <v>Basto Vaginal Instrument Set</v>
          </cell>
        </row>
        <row r="4595">
          <cell r="H4595" t="str">
            <v>1.3.2.07.01.05.066</v>
          </cell>
          <cell r="I4595" t="str">
            <v>Bois Pump</v>
          </cell>
        </row>
        <row r="4596">
          <cell r="H4596" t="str">
            <v>1.3.2.07.01.05.067</v>
          </cell>
          <cell r="I4596" t="str">
            <v>Bone Cutting Forcep Roger</v>
          </cell>
        </row>
        <row r="4597">
          <cell r="H4597" t="str">
            <v>1.3.2.07.01.05.068</v>
          </cell>
          <cell r="I4597" t="str">
            <v>Bone Holder Forcep Regular</v>
          </cell>
        </row>
        <row r="4598">
          <cell r="H4598" t="str">
            <v>1.3.2.07.01.05.069</v>
          </cell>
          <cell r="I4598" t="str">
            <v>Bongil Cosophagles/Sewart</v>
          </cell>
        </row>
        <row r="4599">
          <cell r="H4599" t="str">
            <v>1.3.2.07.01.05.070</v>
          </cell>
          <cell r="I4599" t="str">
            <v>Born Curret</v>
          </cell>
        </row>
        <row r="4600">
          <cell r="H4600" t="str">
            <v>1.3.2.07.01.05.071</v>
          </cell>
          <cell r="I4600" t="str">
            <v>Born Retektor</v>
          </cell>
        </row>
        <row r="4601">
          <cell r="H4601" t="str">
            <v>1.3.2.07.01.05.072</v>
          </cell>
          <cell r="I4601" t="str">
            <v>Breast Pump</v>
          </cell>
        </row>
        <row r="4602">
          <cell r="H4602" t="str">
            <v>1.3.2.07.01.05.073</v>
          </cell>
          <cell r="I4602" t="str">
            <v>Buslo Nasinal Instrument</v>
          </cell>
        </row>
        <row r="4603">
          <cell r="H4603" t="str">
            <v>1.3.2.07.01.05.074</v>
          </cell>
          <cell r="I4603" t="str">
            <v>Calpohaply Set</v>
          </cell>
        </row>
        <row r="4604">
          <cell r="H4604" t="str">
            <v>1.3.2.07.01.05.075</v>
          </cell>
          <cell r="I4604" t="str">
            <v>Canule Vaccum Curret</v>
          </cell>
        </row>
        <row r="4605">
          <cell r="H4605" t="str">
            <v>1.3.2.07.01.05.076</v>
          </cell>
          <cell r="I4605" t="str">
            <v>Cardiotocography Unit</v>
          </cell>
        </row>
        <row r="4606">
          <cell r="H4606" t="str">
            <v>1.3.2.07.01.05.077</v>
          </cell>
          <cell r="I4606" t="str">
            <v>Colposcope (Alat Kesehatan Kebidanan Dan Penyakit Kandungan)</v>
          </cell>
        </row>
        <row r="4607">
          <cell r="H4607" t="str">
            <v>1.3.2.07.01.05.078</v>
          </cell>
          <cell r="I4607" t="str">
            <v>Combined Vacuum Estractor &amp; Curetage</v>
          </cell>
        </row>
        <row r="4608">
          <cell r="H4608" t="str">
            <v>1.3.2.07.01.05.079</v>
          </cell>
          <cell r="I4608" t="str">
            <v>Cryosurgery</v>
          </cell>
        </row>
        <row r="4609">
          <cell r="H4609" t="str">
            <v>1.3.2.07.01.05.080</v>
          </cell>
          <cell r="I4609" t="str">
            <v>Cup Vaccum Ektraksi</v>
          </cell>
        </row>
        <row r="4610">
          <cell r="H4610" t="str">
            <v>1.3.2.07.01.05.081</v>
          </cell>
          <cell r="I4610" t="str">
            <v>Dopler (Fetal Heart Sound Detector)</v>
          </cell>
        </row>
        <row r="4611">
          <cell r="H4611" t="str">
            <v>1.3.2.07.01.05.082</v>
          </cell>
          <cell r="I4611" t="str">
            <v>Dikapitasi Hak</v>
          </cell>
        </row>
        <row r="4612">
          <cell r="H4612" t="str">
            <v>1.3.2.07.01.05.083</v>
          </cell>
          <cell r="I4612" t="str">
            <v>Flash Monted Box 54 Demision</v>
          </cell>
        </row>
        <row r="4613">
          <cell r="H4613" t="str">
            <v>1.3.2.07.01.05.084</v>
          </cell>
          <cell r="I4613" t="str">
            <v>Foethal Phone</v>
          </cell>
        </row>
        <row r="4614">
          <cell r="H4614" t="str">
            <v>1.3.2.07.01.05.085</v>
          </cell>
          <cell r="I4614" t="str">
            <v>Forcep Fulture</v>
          </cell>
        </row>
        <row r="4615">
          <cell r="H4615" t="str">
            <v>1.3.2.07.01.05.086</v>
          </cell>
          <cell r="I4615" t="str">
            <v>Forceps Neagle/Kieland/Piper</v>
          </cell>
        </row>
        <row r="4616">
          <cell r="H4616" t="str">
            <v>1.3.2.07.01.05.087</v>
          </cell>
          <cell r="I4616" t="str">
            <v>Granid Clas</v>
          </cell>
        </row>
        <row r="4617">
          <cell r="H4617" t="str">
            <v>1.3.2.07.01.05.088</v>
          </cell>
          <cell r="I4617" t="str">
            <v>Gynecology Examination Set</v>
          </cell>
        </row>
        <row r="4618">
          <cell r="H4618" t="str">
            <v>1.3.2.07.01.05.089</v>
          </cell>
          <cell r="I4618" t="str">
            <v>HPP Set</v>
          </cell>
        </row>
        <row r="4619">
          <cell r="H4619" t="str">
            <v>1.3.2.07.01.05.090</v>
          </cell>
          <cell r="I4619" t="str">
            <v>Hysteroscope</v>
          </cell>
        </row>
        <row r="4620">
          <cell r="H4620" t="str">
            <v>1.3.2.07.01.05.091</v>
          </cell>
          <cell r="I4620" t="str">
            <v>Instrument Boiler</v>
          </cell>
        </row>
        <row r="4621">
          <cell r="H4621" t="str">
            <v>1.3.2.07.01.05.092</v>
          </cell>
          <cell r="I4621" t="str">
            <v>Instrument Trolley, Stainless Steel</v>
          </cell>
        </row>
        <row r="4622">
          <cell r="H4622" t="str">
            <v>1.3.2.07.01.05.093</v>
          </cell>
          <cell r="I4622" t="str">
            <v>Kogel Tang</v>
          </cell>
        </row>
        <row r="4623">
          <cell r="H4623" t="str">
            <v>1.3.2.07.01.05.094</v>
          </cell>
          <cell r="I4623" t="str">
            <v>Kymograhic Tubal Insufpaltiang</v>
          </cell>
        </row>
        <row r="4624">
          <cell r="H4624" t="str">
            <v>1.3.2.07.01.05.095</v>
          </cell>
          <cell r="I4624" t="str">
            <v>Lampu Gynaecologi</v>
          </cell>
        </row>
        <row r="4625">
          <cell r="H4625" t="str">
            <v>1.3.2.07.01.05.096</v>
          </cell>
          <cell r="I4625" t="str">
            <v>Lead Sit With Recable Electric Mell</v>
          </cell>
        </row>
        <row r="4626">
          <cell r="H4626" t="str">
            <v>1.3.2.07.01.05.097</v>
          </cell>
          <cell r="I4626" t="str">
            <v>Longtissu Forcep</v>
          </cell>
        </row>
        <row r="4627">
          <cell r="H4627" t="str">
            <v>1.3.2.07.01.05.098</v>
          </cell>
          <cell r="I4627" t="str">
            <v>Mayor Vaginal</v>
          </cell>
        </row>
        <row r="4628">
          <cell r="H4628" t="str">
            <v>1.3.2.07.01.05.099</v>
          </cell>
          <cell r="I4628" t="str">
            <v>Minilaparatomy Instrument Set</v>
          </cell>
        </row>
        <row r="4629">
          <cell r="H4629" t="str">
            <v>1.3.2.07.01.05.100</v>
          </cell>
          <cell r="I4629" t="str">
            <v>Miswivery Outfitbag</v>
          </cell>
        </row>
        <row r="4630">
          <cell r="H4630" t="str">
            <v>1.3.2.07.01.05.101</v>
          </cell>
          <cell r="I4630" t="str">
            <v>More Lip Protesis</v>
          </cell>
        </row>
        <row r="4631">
          <cell r="H4631" t="str">
            <v>1.3.2.07.01.05.102</v>
          </cell>
          <cell r="I4631" t="str">
            <v>Nasinal Hytrektomi</v>
          </cell>
        </row>
        <row r="4632">
          <cell r="H4632" t="str">
            <v>1.3.2.07.01.05.103</v>
          </cell>
          <cell r="I4632" t="str">
            <v>Obstetric Diagnostic Kit</v>
          </cell>
        </row>
        <row r="4633">
          <cell r="H4633" t="str">
            <v>1.3.2.07.01.05.104</v>
          </cell>
          <cell r="I4633" t="str">
            <v>Oxygen Therapy Set</v>
          </cell>
        </row>
        <row r="4634">
          <cell r="H4634" t="str">
            <v>1.3.2.07.01.05.105</v>
          </cell>
          <cell r="I4634" t="str">
            <v>Partus Instrument Set</v>
          </cell>
        </row>
        <row r="4635">
          <cell r="H4635" t="str">
            <v>1.3.2.07.01.05.106</v>
          </cell>
          <cell r="I4635" t="str">
            <v>Pemecah Ketuban</v>
          </cell>
        </row>
        <row r="4636">
          <cell r="H4636" t="str">
            <v>1.3.2.07.01.05.107</v>
          </cell>
          <cell r="I4636" t="str">
            <v>Pengait Brawn</v>
          </cell>
        </row>
        <row r="4637">
          <cell r="H4637" t="str">
            <v>1.3.2.07.01.05.108</v>
          </cell>
          <cell r="I4637" t="str">
            <v>Pengukur Panggul</v>
          </cell>
        </row>
        <row r="4638">
          <cell r="H4638" t="str">
            <v>1.3.2.07.01.05.109</v>
          </cell>
          <cell r="I4638" t="str">
            <v>Resusitator Untuk Baby Ambu</v>
          </cell>
        </row>
        <row r="4639">
          <cell r="H4639" t="str">
            <v>1.3.2.07.01.05.110</v>
          </cell>
          <cell r="I4639" t="str">
            <v>Retractor (Simon Vaginal Retractor)</v>
          </cell>
        </row>
        <row r="4640">
          <cell r="H4640" t="str">
            <v>1.3.2.07.01.05.111</v>
          </cell>
          <cell r="I4640" t="str">
            <v>Sendok Curret</v>
          </cell>
        </row>
        <row r="4641">
          <cell r="H4641" t="str">
            <v>1.3.2.07.01.05.112</v>
          </cell>
          <cell r="I4641" t="str">
            <v>Sonde Lurus</v>
          </cell>
        </row>
        <row r="4642">
          <cell r="H4642" t="str">
            <v>1.3.2.07.01.05.113</v>
          </cell>
          <cell r="I4642" t="str">
            <v>Sonde Uterus (Alat Kesehatan Kebidanan Dan Penyakit Kandungan)</v>
          </cell>
        </row>
        <row r="4643">
          <cell r="H4643" t="str">
            <v>1.3.2.07.01.05.114</v>
          </cell>
          <cell r="I4643" t="str">
            <v>Stainless Steel Ware Set</v>
          </cell>
        </row>
        <row r="4644">
          <cell r="H4644" t="str">
            <v>1.3.2.07.01.05.115</v>
          </cell>
          <cell r="I4644" t="str">
            <v>Stretur Wira</v>
          </cell>
        </row>
        <row r="4645">
          <cell r="H4645" t="str">
            <v>1.3.2.07.01.05.116</v>
          </cell>
          <cell r="I4645" t="str">
            <v>Sutere Episiotomi Set</v>
          </cell>
        </row>
        <row r="4646">
          <cell r="H4646" t="str">
            <v>1.3.2.07.01.05.117</v>
          </cell>
          <cell r="I4646" t="str">
            <v>Tampon Tang</v>
          </cell>
        </row>
        <row r="4647">
          <cell r="H4647" t="str">
            <v>1.3.2.07.01.05.118</v>
          </cell>
          <cell r="I4647" t="str">
            <v>Toraxis Catheter</v>
          </cell>
        </row>
        <row r="4648">
          <cell r="H4648" t="str">
            <v>1.3.2.07.01.05.119</v>
          </cell>
          <cell r="I4648" t="str">
            <v>U S G For Obsgyn</v>
          </cell>
        </row>
        <row r="4649">
          <cell r="H4649" t="str">
            <v>1.3.2.07.01.05.120</v>
          </cell>
          <cell r="I4649" t="str">
            <v>Uterial Clamp</v>
          </cell>
        </row>
        <row r="4650">
          <cell r="H4650" t="str">
            <v>1.3.2.07.01.05.121</v>
          </cell>
          <cell r="I4650" t="str">
            <v>Uterine Dressing Forceps 23 Cm Stainless Steel</v>
          </cell>
        </row>
        <row r="4651">
          <cell r="H4651" t="str">
            <v>1.3.2.07.01.05.122</v>
          </cell>
          <cell r="I4651" t="str">
            <v>Vasikal Vaginal Petrolarepair Set</v>
          </cell>
        </row>
        <row r="4652">
          <cell r="H4652" t="str">
            <v>1.3.2.07.01.05.123</v>
          </cell>
          <cell r="I4652" t="str">
            <v>Visical Vaginal Futula Repair Set</v>
          </cell>
        </row>
        <row r="4653">
          <cell r="H4653" t="str">
            <v>1.3.2.07.01.05.124</v>
          </cell>
          <cell r="I4653" t="str">
            <v>Alat Periksa Kehamilan</v>
          </cell>
        </row>
        <row r="4654">
          <cell r="H4654" t="str">
            <v>1.3.2.07.01.05.125</v>
          </cell>
          <cell r="I4654" t="str">
            <v>Scherm</v>
          </cell>
        </row>
        <row r="4655">
          <cell r="H4655" t="str">
            <v>1.3.2.07.01.05.126</v>
          </cell>
          <cell r="I4655" t="str">
            <v>Toples</v>
          </cell>
        </row>
        <row r="4656">
          <cell r="H4656" t="str">
            <v>1.3.2.07.01.05.127</v>
          </cell>
          <cell r="I4656" t="str">
            <v>Pinset Chirurigris</v>
          </cell>
        </row>
        <row r="4657">
          <cell r="H4657" t="str">
            <v>1.3.2.07.01.05.128</v>
          </cell>
          <cell r="I4657" t="str">
            <v>Nalfolder</v>
          </cell>
        </row>
        <row r="4658">
          <cell r="H4658" t="str">
            <v>1.3.2.07.01.05.129</v>
          </cell>
          <cell r="I4658" t="str">
            <v>Klem (Alat Kesehatan Kebidanan Dan Penyakit Kandungan)</v>
          </cell>
        </row>
        <row r="4659">
          <cell r="H4659" t="str">
            <v>1.3.2.07.01.05.130</v>
          </cell>
          <cell r="I4659" t="str">
            <v>Cardio Aid</v>
          </cell>
        </row>
        <row r="4660">
          <cell r="H4660" t="str">
            <v>1.3.2.07.01.05.131</v>
          </cell>
          <cell r="I4660" t="str">
            <v>Tabung Periksa Uric</v>
          </cell>
        </row>
        <row r="4661">
          <cell r="H4661" t="str">
            <v>1.3.2.07.01.05.132</v>
          </cell>
          <cell r="I4661" t="str">
            <v>Koher Tang</v>
          </cell>
        </row>
        <row r="4662">
          <cell r="H4662" t="str">
            <v>1.3.2.07.01.05.133</v>
          </cell>
          <cell r="I4662" t="str">
            <v>Ekg Manual</v>
          </cell>
        </row>
        <row r="4663">
          <cell r="H4663" t="str">
            <v>1.3.2.07.01.05.134</v>
          </cell>
          <cell r="I4663" t="str">
            <v>Inflant LMA</v>
          </cell>
        </row>
        <row r="4664">
          <cell r="H4664" t="str">
            <v>1.3.2.07.01.05.135</v>
          </cell>
          <cell r="I4664" t="str">
            <v>Radian Warmer</v>
          </cell>
        </row>
        <row r="4665">
          <cell r="H4665" t="str">
            <v>1.3.2.07.01.05.136</v>
          </cell>
          <cell r="I4665" t="str">
            <v>Spygmo Mercuri</v>
          </cell>
        </row>
        <row r="4666">
          <cell r="H4666" t="str">
            <v>......</v>
          </cell>
        </row>
        <row r="4667">
          <cell r="H4667" t="str">
            <v>......</v>
          </cell>
        </row>
        <row r="4668">
          <cell r="H4668" t="str">
            <v>......</v>
          </cell>
        </row>
        <row r="4669">
          <cell r="H4669" t="str">
            <v>......</v>
          </cell>
        </row>
        <row r="4670">
          <cell r="H4670" t="str">
            <v>......</v>
          </cell>
        </row>
        <row r="4671">
          <cell r="H4671" t="str">
            <v>......</v>
          </cell>
        </row>
        <row r="4672">
          <cell r="H4672" t="str">
            <v>......</v>
          </cell>
        </row>
        <row r="4673">
          <cell r="H4673" t="str">
            <v>......</v>
          </cell>
        </row>
        <row r="4674">
          <cell r="H4674" t="str">
            <v>......</v>
          </cell>
        </row>
        <row r="4675">
          <cell r="H4675" t="str">
            <v>......</v>
          </cell>
        </row>
        <row r="4676">
          <cell r="H4676" t="str">
            <v>......</v>
          </cell>
        </row>
        <row r="4677">
          <cell r="H4677" t="str">
            <v>......</v>
          </cell>
        </row>
        <row r="4678">
          <cell r="H4678" t="str">
            <v>......</v>
          </cell>
        </row>
        <row r="4679">
          <cell r="H4679" t="str">
            <v>......</v>
          </cell>
        </row>
        <row r="4680">
          <cell r="H4680" t="str">
            <v>......</v>
          </cell>
        </row>
        <row r="4681">
          <cell r="H4681" t="str">
            <v>......</v>
          </cell>
        </row>
        <row r="4682">
          <cell r="H4682" t="str">
            <v>......</v>
          </cell>
        </row>
        <row r="4683">
          <cell r="H4683" t="str">
            <v>......</v>
          </cell>
        </row>
        <row r="4684">
          <cell r="H4684" t="str">
            <v>......</v>
          </cell>
        </row>
        <row r="4685">
          <cell r="H4685" t="str">
            <v>1.3.2.07.01.06.</v>
          </cell>
          <cell r="I4685" t="str">
            <v xml:space="preserve">ALAT KEDOKTERAN THT </v>
          </cell>
        </row>
        <row r="4686">
          <cell r="H4686" t="str">
            <v>1.3.2.07.01.06.001</v>
          </cell>
          <cell r="I4686" t="str">
            <v>Ear Diagnosis Set</v>
          </cell>
        </row>
        <row r="4687">
          <cell r="H4687" t="str">
            <v>1.3.2.07.01.06.002</v>
          </cell>
          <cell r="I4687" t="str">
            <v>Nose Diagnosis Set</v>
          </cell>
        </row>
        <row r="4688">
          <cell r="H4688" t="str">
            <v>1.3.2.07.01.06.003</v>
          </cell>
          <cell r="I4688" t="str">
            <v>Throat Diagnosis Set</v>
          </cell>
        </row>
        <row r="4689">
          <cell r="H4689" t="str">
            <v>1.3.2.07.01.06.004</v>
          </cell>
          <cell r="I4689" t="str">
            <v>Mastoidectomy Set</v>
          </cell>
        </row>
        <row r="4690">
          <cell r="H4690" t="str">
            <v>1.3.2.07.01.06.005</v>
          </cell>
          <cell r="I4690" t="str">
            <v>Tonsilectomy Set</v>
          </cell>
        </row>
        <row r="4691">
          <cell r="H4691" t="str">
            <v>1.3.2.07.01.06.006</v>
          </cell>
          <cell r="I4691" t="str">
            <v>Audiometer (Alat Kedokteran Tht)</v>
          </cell>
        </row>
        <row r="4692">
          <cell r="H4692" t="str">
            <v>1.3.2.07.01.06.007</v>
          </cell>
          <cell r="I4692" t="str">
            <v>Portable Diagnostic (Alat Kedokteran THT)</v>
          </cell>
        </row>
        <row r="4693">
          <cell r="H4693" t="str">
            <v>1.3.2.07.01.06.008</v>
          </cell>
          <cell r="I4693" t="str">
            <v>Soundprocibox (Alat Kedokteran Tht)</v>
          </cell>
        </row>
        <row r="4694">
          <cell r="H4694" t="str">
            <v>1.3.2.07.01.06.009</v>
          </cell>
          <cell r="I4694" t="str">
            <v>Diagnostic Lamp (Alat Kedokteran Tht)</v>
          </cell>
        </row>
        <row r="4695">
          <cell r="H4695" t="str">
            <v>1.3.2.07.01.06.010</v>
          </cell>
          <cell r="I4695" t="str">
            <v>Othoscope</v>
          </cell>
        </row>
        <row r="4696">
          <cell r="H4696" t="str">
            <v>1.3.2.07.01.06.011</v>
          </cell>
          <cell r="I4696" t="str">
            <v>ENT Treatment</v>
          </cell>
        </row>
        <row r="4697">
          <cell r="H4697" t="str">
            <v>1.3.2.07.01.06.012</v>
          </cell>
          <cell r="I4697" t="str">
            <v>Sinuscope</v>
          </cell>
        </row>
        <row r="4698">
          <cell r="H4698" t="str">
            <v>1.3.2.07.01.06.013</v>
          </cell>
          <cell r="I4698" t="str">
            <v>Rhinoscope</v>
          </cell>
        </row>
        <row r="4699">
          <cell r="H4699" t="str">
            <v>1.3.2.07.01.06.014</v>
          </cell>
          <cell r="I4699" t="str">
            <v>Pharyngoscope</v>
          </cell>
        </row>
        <row r="4700">
          <cell r="H4700" t="str">
            <v>1.3.2.07.01.06.015</v>
          </cell>
          <cell r="I4700" t="str">
            <v>Laryngoscope</v>
          </cell>
        </row>
        <row r="4701">
          <cell r="H4701" t="str">
            <v>1.3.2.07.01.06.016</v>
          </cell>
          <cell r="I4701" t="str">
            <v>Nasofaringoscope</v>
          </cell>
        </row>
        <row r="4702">
          <cell r="H4702" t="str">
            <v>1.3.2.07.01.06.017</v>
          </cell>
          <cell r="I4702" t="str">
            <v>Respiration Apparatus</v>
          </cell>
        </row>
        <row r="4703">
          <cell r="H4703" t="str">
            <v>1.3.2.07.01.06.018</v>
          </cell>
          <cell r="I4703" t="str">
            <v>Minor Electro Surgery</v>
          </cell>
        </row>
        <row r="4704">
          <cell r="H4704" t="str">
            <v>1.3.2.07.01.06.019</v>
          </cell>
          <cell r="I4704" t="str">
            <v>Evoke Response Potensial (Alat Kedokteran THT)</v>
          </cell>
        </row>
        <row r="4705">
          <cell r="H4705" t="str">
            <v>1.3.2.07.01.06.020</v>
          </cell>
          <cell r="I4705" t="str">
            <v>Adenoid Curretes</v>
          </cell>
        </row>
        <row r="4706">
          <cell r="H4706" t="str">
            <v>1.3.2.07.01.06.021</v>
          </cell>
          <cell r="I4706" t="str">
            <v>Applicator Farrel</v>
          </cell>
        </row>
        <row r="4707">
          <cell r="H4707" t="str">
            <v>1.3.2.07.01.06.022</v>
          </cell>
          <cell r="I4707" t="str">
            <v>Atrum Sonden</v>
          </cell>
        </row>
        <row r="4708">
          <cell r="H4708" t="str">
            <v>1.3.2.07.01.06.023</v>
          </cell>
          <cell r="I4708" t="str">
            <v>Audiometer Unit</v>
          </cell>
        </row>
        <row r="4709">
          <cell r="H4709" t="str">
            <v>1.3.2.07.01.06.024</v>
          </cell>
          <cell r="I4709" t="str">
            <v>Othoscope Maching Haline</v>
          </cell>
        </row>
        <row r="4710">
          <cell r="H4710" t="str">
            <v>1.3.2.07.01.06.025</v>
          </cell>
          <cell r="I4710" t="str">
            <v>Basic Ent Instrument Set</v>
          </cell>
        </row>
        <row r="4711">
          <cell r="H4711" t="str">
            <v>1.3.2.07.01.06.026</v>
          </cell>
          <cell r="I4711" t="str">
            <v>Beitel Cekung/Datar</v>
          </cell>
        </row>
        <row r="4712">
          <cell r="H4712" t="str">
            <v>1.3.2.07.01.06.027</v>
          </cell>
          <cell r="I4712" t="str">
            <v>Binocular Loupe</v>
          </cell>
        </row>
        <row r="4713">
          <cell r="H4713" t="str">
            <v>1.3.2.07.01.06.028</v>
          </cell>
          <cell r="I4713" t="str">
            <v>Bond Curetage</v>
          </cell>
        </row>
        <row r="4714">
          <cell r="H4714" t="str">
            <v>1.3.2.07.01.06.029</v>
          </cell>
          <cell r="I4714" t="str">
            <v>Bronchoscoop</v>
          </cell>
        </row>
        <row r="4715">
          <cell r="H4715" t="str">
            <v>1.3.2.07.01.06.030</v>
          </cell>
          <cell r="I4715" t="str">
            <v>Bugie Sinus</v>
          </cell>
        </row>
        <row r="4716">
          <cell r="H4716" t="str">
            <v>1.3.2.07.01.06.031</v>
          </cell>
          <cell r="I4716" t="str">
            <v>Cold Light Sumuk</v>
          </cell>
        </row>
        <row r="4717">
          <cell r="H4717" t="str">
            <v>1.3.2.07.01.06.032</v>
          </cell>
          <cell r="I4717" t="str">
            <v>Cold Well Luc</v>
          </cell>
        </row>
        <row r="4718">
          <cell r="H4718" t="str">
            <v>1.3.2.07.01.06.033</v>
          </cell>
          <cell r="I4718" t="str">
            <v>Canule Hidung</v>
          </cell>
        </row>
        <row r="4719">
          <cell r="H4719" t="str">
            <v>1.3.2.07.01.06.034</v>
          </cell>
          <cell r="I4719" t="str">
            <v>Canule Falif Tang</v>
          </cell>
        </row>
        <row r="4720">
          <cell r="H4720" t="str">
            <v>1.3.2.07.01.06.035</v>
          </cell>
          <cell r="I4720" t="str">
            <v>Canule Mulut</v>
          </cell>
        </row>
        <row r="4721">
          <cell r="H4721" t="str">
            <v>1.3.2.07.01.06.036</v>
          </cell>
          <cell r="I4721" t="str">
            <v>Canule Sachen Hidung</v>
          </cell>
        </row>
        <row r="4722">
          <cell r="H4722" t="str">
            <v>1.3.2.07.01.06.037</v>
          </cell>
          <cell r="I4722" t="str">
            <v>Canule Sachen Mulut</v>
          </cell>
        </row>
        <row r="4723">
          <cell r="H4723" t="str">
            <v>1.3.2.07.01.06.038</v>
          </cell>
          <cell r="I4723" t="str">
            <v>Canule Telinga</v>
          </cell>
        </row>
        <row r="4724">
          <cell r="H4724" t="str">
            <v>1.3.2.07.01.06.039</v>
          </cell>
          <cell r="I4724" t="str">
            <v>Cap Forcep</v>
          </cell>
        </row>
        <row r="4725">
          <cell r="H4725" t="str">
            <v>1.3.2.07.01.06.040</v>
          </cell>
          <cell r="I4725" t="str">
            <v>Cerumen Haak</v>
          </cell>
        </row>
        <row r="4726">
          <cell r="H4726" t="str">
            <v>1.3.2.07.01.06.041</v>
          </cell>
          <cell r="I4726" t="str">
            <v>Comunicidal Protex</v>
          </cell>
        </row>
        <row r="4727">
          <cell r="H4727" t="str">
            <v>1.3.2.07.01.06.042</v>
          </cell>
          <cell r="I4727" t="str">
            <v>Corong Telinga</v>
          </cell>
        </row>
        <row r="4728">
          <cell r="H4728" t="str">
            <v>1.3.2.07.01.06.043</v>
          </cell>
          <cell r="I4728" t="str">
            <v>Corpus Alienum Hak</v>
          </cell>
        </row>
        <row r="4729">
          <cell r="H4729" t="str">
            <v>1.3.2.07.01.06.044</v>
          </cell>
          <cell r="I4729" t="str">
            <v>Cerumen Hak</v>
          </cell>
        </row>
        <row r="4730">
          <cell r="H4730" t="str">
            <v>1.3.2.07.01.06.045</v>
          </cell>
          <cell r="I4730" t="str">
            <v>Desektor</v>
          </cell>
        </row>
        <row r="4731">
          <cell r="H4731" t="str">
            <v>1.3.2.07.01.06.046</v>
          </cell>
          <cell r="I4731" t="str">
            <v>Desopagus Cape</v>
          </cell>
        </row>
        <row r="4732">
          <cell r="H4732" t="str">
            <v>1.3.2.07.01.06.047</v>
          </cell>
          <cell r="I4732" t="str">
            <v>Dessecting Forceps Standar</v>
          </cell>
        </row>
        <row r="4733">
          <cell r="H4733" t="str">
            <v>1.3.2.07.01.06.048</v>
          </cell>
          <cell r="I4733" t="str">
            <v>Diagnostic Audio Meter</v>
          </cell>
        </row>
        <row r="4734">
          <cell r="H4734" t="str">
            <v>1.3.2.07.01.06.049</v>
          </cell>
          <cell r="I4734" t="str">
            <v>E N G</v>
          </cell>
        </row>
        <row r="4735">
          <cell r="H4735" t="str">
            <v>1.3.2.07.01.06.050</v>
          </cell>
          <cell r="I4735" t="str">
            <v>Ear Curretes</v>
          </cell>
        </row>
        <row r="4736">
          <cell r="H4736" t="str">
            <v>1.3.2.07.01.06.051</v>
          </cell>
          <cell r="I4736" t="str">
            <v>Ear Dresing Forcep</v>
          </cell>
        </row>
        <row r="4737">
          <cell r="H4737" t="str">
            <v>1.3.2.07.01.06.052</v>
          </cell>
          <cell r="I4737" t="str">
            <v>Ear Hook Jensen</v>
          </cell>
        </row>
        <row r="4738">
          <cell r="H4738" t="str">
            <v>1.3.2.07.01.06.053</v>
          </cell>
          <cell r="I4738" t="str">
            <v>Ear Spoon</v>
          </cell>
        </row>
        <row r="4739">
          <cell r="H4739" t="str">
            <v>1.3.2.07.01.06.054</v>
          </cell>
          <cell r="I4739" t="str">
            <v>Ear Syring Kaca</v>
          </cell>
        </row>
        <row r="4740">
          <cell r="H4740" t="str">
            <v>1.3.2.07.01.06.055</v>
          </cell>
          <cell r="I4740" t="str">
            <v>Echeel Cair (Englau) (PPM)</v>
          </cell>
        </row>
        <row r="4741">
          <cell r="H4741" t="str">
            <v>1.3.2.07.01.06.056</v>
          </cell>
          <cell r="I4741" t="str">
            <v>Elevator-Langenbeck</v>
          </cell>
        </row>
        <row r="4742">
          <cell r="H4742" t="str">
            <v>1.3.2.07.01.06.057</v>
          </cell>
          <cell r="I4742" t="str">
            <v>Endaural Curretes</v>
          </cell>
        </row>
        <row r="4743">
          <cell r="H4743" t="str">
            <v>1.3.2.07.01.06.058</v>
          </cell>
          <cell r="I4743" t="str">
            <v>Endoscopy Set</v>
          </cell>
        </row>
        <row r="4744">
          <cell r="H4744" t="str">
            <v>1.3.2.07.01.06.059</v>
          </cell>
          <cell r="I4744" t="str">
            <v>Entradmen Mint U 402/Yasju (PPM)</v>
          </cell>
        </row>
        <row r="4745">
          <cell r="H4745" t="str">
            <v>1.3.2.07.01.06.060</v>
          </cell>
          <cell r="I4745" t="str">
            <v>Entreatmen Unit Pretty Model (Daichi)</v>
          </cell>
        </row>
        <row r="4746">
          <cell r="H4746" t="str">
            <v>1.3.2.07.01.06.061</v>
          </cell>
          <cell r="I4746" t="str">
            <v>Excophagual Disposible Stetescope</v>
          </cell>
        </row>
        <row r="4747">
          <cell r="H4747" t="str">
            <v>1.3.2.07.01.06.062</v>
          </cell>
          <cell r="I4747" t="str">
            <v>Galibrator</v>
          </cell>
        </row>
        <row r="4748">
          <cell r="H4748" t="str">
            <v>1.3.2.07.01.06.063</v>
          </cell>
          <cell r="I4748" t="str">
            <v>Haak Hidung</v>
          </cell>
        </row>
        <row r="4749">
          <cell r="H4749" t="str">
            <v>1.3.2.07.01.06.064</v>
          </cell>
          <cell r="I4749" t="str">
            <v>Hand Dail Foat With 6 Pers Bumr 220 Volt</v>
          </cell>
        </row>
        <row r="4750">
          <cell r="H4750" t="str">
            <v>1.3.2.07.01.06.065</v>
          </cell>
          <cell r="I4750" t="str">
            <v>Head Lamp (Alat Kedokteran THT)</v>
          </cell>
        </row>
        <row r="4751">
          <cell r="H4751" t="str">
            <v>1.3.2.07.01.06.066</v>
          </cell>
          <cell r="I4751" t="str">
            <v>Impedance Meter</v>
          </cell>
        </row>
        <row r="4752">
          <cell r="H4752" t="str">
            <v>1.3.2.07.01.06.067</v>
          </cell>
          <cell r="I4752" t="str">
            <v>Irrigating Trocar</v>
          </cell>
        </row>
        <row r="4753">
          <cell r="H4753" t="str">
            <v>1.3.2.07.01.06.068</v>
          </cell>
          <cell r="I4753" t="str">
            <v>Kaca Larynx</v>
          </cell>
        </row>
        <row r="4754">
          <cell r="H4754" t="str">
            <v>1.3.2.07.01.06.069</v>
          </cell>
          <cell r="I4754" t="str">
            <v>Kidney Tary Inok</v>
          </cell>
        </row>
        <row r="4755">
          <cell r="H4755" t="str">
            <v>1.3.2.07.01.06.070</v>
          </cell>
          <cell r="I4755" t="str">
            <v>Kikir Tulang Nasal</v>
          </cell>
        </row>
        <row r="4756">
          <cell r="H4756" t="str">
            <v>1.3.2.07.01.06.071</v>
          </cell>
          <cell r="I4756" t="str">
            <v>Killian</v>
          </cell>
        </row>
        <row r="4757">
          <cell r="H4757" t="str">
            <v>1.3.2.07.01.06.072</v>
          </cell>
          <cell r="I4757" t="str">
            <v>Knife Hand</v>
          </cell>
        </row>
        <row r="4758">
          <cell r="H4758" t="str">
            <v>1.3.2.07.01.06.073</v>
          </cell>
          <cell r="I4758" t="str">
            <v>Laringos 4 Beadeomin Lookzeeter</v>
          </cell>
        </row>
        <row r="4759">
          <cell r="H4759" t="str">
            <v>1.3.2.07.01.06.074</v>
          </cell>
          <cell r="I4759" t="str">
            <v>Laringos Spatale 5380 And 133/mm</v>
          </cell>
        </row>
        <row r="4760">
          <cell r="H4760" t="str">
            <v>1.3.2.07.01.06.075</v>
          </cell>
          <cell r="I4760" t="str">
            <v>Mansifeder Defis</v>
          </cell>
        </row>
        <row r="4761">
          <cell r="H4761" t="str">
            <v>1.3.2.07.01.06.076</v>
          </cell>
          <cell r="I4761" t="str">
            <v>Meadlight Halogen/Welak Allyn Usa (PPM)</v>
          </cell>
        </row>
        <row r="4762">
          <cell r="H4762" t="str">
            <v>1.3.2.07.01.06.077</v>
          </cell>
          <cell r="I4762" t="str">
            <v>Mikro Curitage</v>
          </cell>
        </row>
        <row r="4763">
          <cell r="H4763" t="str">
            <v>1.3.2.07.01.06.078</v>
          </cell>
          <cell r="I4763" t="str">
            <v>Mikro Laringoscopy</v>
          </cell>
        </row>
        <row r="4764">
          <cell r="H4764" t="str">
            <v>1.3.2.07.01.06.079</v>
          </cell>
          <cell r="I4764" t="str">
            <v>Mikro Respatorium</v>
          </cell>
        </row>
        <row r="4765">
          <cell r="H4765" t="str">
            <v>1.3.2.07.01.06.080</v>
          </cell>
          <cell r="I4765" t="str">
            <v>Modulas Monitoring System</v>
          </cell>
        </row>
        <row r="4766">
          <cell r="H4766" t="str">
            <v>1.3.2.07.01.06.081</v>
          </cell>
          <cell r="I4766" t="str">
            <v>Mough Gags/With Head</v>
          </cell>
        </row>
        <row r="4767">
          <cell r="H4767" t="str">
            <v>1.3.2.07.01.06.082</v>
          </cell>
          <cell r="I4767" t="str">
            <v>Mouth Speder (Devis)</v>
          </cell>
        </row>
        <row r="4768">
          <cell r="H4768" t="str">
            <v>1.3.2.07.01.06.083</v>
          </cell>
          <cell r="I4768" t="str">
            <v>Muadiatias Cape Benatoal (Loka)</v>
          </cell>
        </row>
        <row r="4769">
          <cell r="H4769" t="str">
            <v>1.3.2.07.01.06.084</v>
          </cell>
          <cell r="I4769" t="str">
            <v>Myringotomy Set</v>
          </cell>
        </row>
        <row r="4770">
          <cell r="H4770" t="str">
            <v>1.3.2.07.01.06.085</v>
          </cell>
          <cell r="I4770" t="str">
            <v>Nasal Canule Adsen</v>
          </cell>
        </row>
        <row r="4771">
          <cell r="H4771" t="str">
            <v>1.3.2.07.01.06.086</v>
          </cell>
          <cell r="I4771" t="str">
            <v>Nasal Polypus Snare</v>
          </cell>
        </row>
        <row r="4772">
          <cell r="H4772" t="str">
            <v>1.3.2.07.01.06.087</v>
          </cell>
          <cell r="I4772" t="str">
            <v>Nasal Specula Sederhana</v>
          </cell>
        </row>
        <row r="4773">
          <cell r="H4773" t="str">
            <v>1.3.2.07.01.06.088</v>
          </cell>
          <cell r="I4773" t="str">
            <v>Nasal Speculum</v>
          </cell>
        </row>
        <row r="4774">
          <cell r="H4774" t="str">
            <v>1.3.2.07.01.06.089</v>
          </cell>
          <cell r="I4774" t="str">
            <v>Nashopharynx Spigel</v>
          </cell>
        </row>
        <row r="4775">
          <cell r="H4775" t="str">
            <v>1.3.2.07.01.06.090</v>
          </cell>
          <cell r="I4775" t="str">
            <v>Nosofaringoscope</v>
          </cell>
        </row>
        <row r="4776">
          <cell r="H4776" t="str">
            <v>1.3.2.07.01.06.091</v>
          </cell>
          <cell r="I4776" t="str">
            <v>Neus Speculum</v>
          </cell>
        </row>
        <row r="4777">
          <cell r="H4777" t="str">
            <v>1.3.2.07.01.06.092</v>
          </cell>
          <cell r="I4777" t="str">
            <v>Oesephaguscopy</v>
          </cell>
        </row>
        <row r="4778">
          <cell r="H4778" t="str">
            <v>1.3.2.07.01.06.093</v>
          </cell>
          <cell r="I4778" t="str">
            <v>Operating Theter Light Antsrshi</v>
          </cell>
        </row>
        <row r="4779">
          <cell r="H4779" t="str">
            <v>1.3.2.07.01.06.094</v>
          </cell>
          <cell r="I4779" t="str">
            <v>Otoscope Halogen Lamp</v>
          </cell>
        </row>
        <row r="4780">
          <cell r="H4780" t="str">
            <v>1.3.2.07.01.06.095</v>
          </cell>
          <cell r="I4780" t="str">
            <v>Patologie Eqmopmanet</v>
          </cell>
        </row>
        <row r="4781">
          <cell r="H4781" t="str">
            <v>1.3.2.07.01.06.096</v>
          </cell>
          <cell r="I4781" t="str">
            <v>Perios Patorium</v>
          </cell>
        </row>
        <row r="4782">
          <cell r="H4782" t="str">
            <v>1.3.2.07.01.06.097</v>
          </cell>
          <cell r="I4782" t="str">
            <v>Pinset Hidung</v>
          </cell>
        </row>
        <row r="4783">
          <cell r="H4783" t="str">
            <v>1.3.2.07.01.06.098</v>
          </cell>
          <cell r="I4783" t="str">
            <v>Pinset Telinga</v>
          </cell>
        </row>
        <row r="4784">
          <cell r="H4784" t="str">
            <v>1.3.2.07.01.06.099</v>
          </cell>
          <cell r="I4784" t="str">
            <v>Polyplis</v>
          </cell>
        </row>
        <row r="4785">
          <cell r="H4785" t="str">
            <v>1.3.2.07.01.06.100</v>
          </cell>
          <cell r="I4785" t="str">
            <v>Portable Microwave Therapy</v>
          </cell>
        </row>
        <row r="4786">
          <cell r="H4786" t="str">
            <v>1.3.2.07.01.06.101</v>
          </cell>
          <cell r="I4786" t="str">
            <v>Repatorium</v>
          </cell>
        </row>
        <row r="4787">
          <cell r="H4787" t="str">
            <v>1.3.2.07.01.06.102</v>
          </cell>
          <cell r="I4787" t="str">
            <v>Respatorium Dipal Lurus/Lengkung</v>
          </cell>
        </row>
        <row r="4788">
          <cell r="H4788" t="str">
            <v>1.3.2.07.01.06.103</v>
          </cell>
          <cell r="I4788" t="str">
            <v>Retractor Opula</v>
          </cell>
        </row>
        <row r="4789">
          <cell r="H4789" t="str">
            <v>1.3.2.07.01.06.104</v>
          </cell>
          <cell r="I4789" t="str">
            <v>Rhinos Plastik</v>
          </cell>
        </row>
        <row r="4790">
          <cell r="H4790" t="str">
            <v>1.3.2.07.01.06.105</v>
          </cell>
          <cell r="I4790" t="str">
            <v>Rhinoscopy Mirror</v>
          </cell>
        </row>
        <row r="4791">
          <cell r="H4791" t="str">
            <v>1.3.2.07.01.06.106</v>
          </cell>
          <cell r="I4791" t="str">
            <v>Rinaural Stetoscope</v>
          </cell>
        </row>
        <row r="4792">
          <cell r="H4792" t="str">
            <v>1.3.2.07.01.06.107</v>
          </cell>
          <cell r="I4792" t="str">
            <v>Set Canule Besar</v>
          </cell>
        </row>
        <row r="4793">
          <cell r="H4793" t="str">
            <v>1.3.2.07.01.06.108</v>
          </cell>
          <cell r="I4793" t="str">
            <v>Septo Plastik</v>
          </cell>
        </row>
        <row r="4794">
          <cell r="H4794" t="str">
            <v>1.3.2.07.01.06.109</v>
          </cell>
          <cell r="I4794" t="str">
            <v>Septo Respetorium</v>
          </cell>
        </row>
        <row r="4795">
          <cell r="H4795" t="str">
            <v>1.3.2.07.01.06.110</v>
          </cell>
          <cell r="I4795" t="str">
            <v>Septum Forcep</v>
          </cell>
        </row>
        <row r="4796">
          <cell r="H4796" t="str">
            <v>1.3.2.07.01.06.111</v>
          </cell>
          <cell r="I4796" t="str">
            <v>Septum Respetorium</v>
          </cell>
        </row>
        <row r="4797">
          <cell r="H4797" t="str">
            <v>1.3.2.07.01.06.112</v>
          </cell>
          <cell r="I4797" t="str">
            <v>Septum Straightening</v>
          </cell>
        </row>
        <row r="4798">
          <cell r="H4798" t="str">
            <v>1.3.2.07.01.06.113</v>
          </cell>
          <cell r="I4798" t="str">
            <v>Single Famier Hapares Cape</v>
          </cell>
        </row>
        <row r="4799">
          <cell r="H4799" t="str">
            <v>1.3.2.07.01.06.114</v>
          </cell>
          <cell r="I4799" t="str">
            <v>Sinoscopy Trocar</v>
          </cell>
        </row>
        <row r="4800">
          <cell r="H4800" t="str">
            <v>1.3.2.07.01.06.115</v>
          </cell>
          <cell r="I4800" t="str">
            <v>Sluder Balinger</v>
          </cell>
        </row>
        <row r="4801">
          <cell r="H4801" t="str">
            <v>1.3.2.07.01.06.116</v>
          </cell>
          <cell r="I4801" t="str">
            <v>Specullum Retractor Nasal</v>
          </cell>
        </row>
        <row r="4802">
          <cell r="H4802" t="str">
            <v>1.3.2.07.01.06.117</v>
          </cell>
          <cell r="I4802" t="str">
            <v>Speculum Klian</v>
          </cell>
        </row>
        <row r="4803">
          <cell r="H4803" t="str">
            <v>1.3.2.07.01.06.118</v>
          </cell>
          <cell r="I4803" t="str">
            <v>Speculum Telinga</v>
          </cell>
        </row>
        <row r="4804">
          <cell r="H4804" t="str">
            <v>1.3.2.07.01.06.119</v>
          </cell>
          <cell r="I4804" t="str">
            <v>Spoon Telinga</v>
          </cell>
        </row>
        <row r="4805">
          <cell r="H4805" t="str">
            <v>1.3.2.07.01.06.120</v>
          </cell>
          <cell r="I4805" t="str">
            <v>Stroboscopy Unit</v>
          </cell>
        </row>
        <row r="4806">
          <cell r="H4806" t="str">
            <v>1.3.2.07.01.06.121</v>
          </cell>
          <cell r="I4806" t="str">
            <v>Tang Bright</v>
          </cell>
        </row>
        <row r="4807">
          <cell r="H4807" t="str">
            <v>1.3.2.07.01.06.122</v>
          </cell>
          <cell r="I4807" t="str">
            <v>Teaching Cape M 12 M</v>
          </cell>
        </row>
        <row r="4808">
          <cell r="H4808" t="str">
            <v>1.3.2.07.01.06.123</v>
          </cell>
          <cell r="I4808" t="str">
            <v>Telescope (Alat Kedokteran Tht)</v>
          </cell>
        </row>
        <row r="4809">
          <cell r="H4809" t="str">
            <v>1.3.2.07.01.06.124</v>
          </cell>
          <cell r="I4809" t="str">
            <v>THT Examination Set For Tl Hindra Laringos Cape 847635</v>
          </cell>
        </row>
        <row r="4810">
          <cell r="H4810" t="str">
            <v>1.3.2.07.01.06.125</v>
          </cell>
          <cell r="I4810" t="str">
            <v>Mangisco 445057 Sicope Biner 845901 (Walf)</v>
          </cell>
        </row>
        <row r="4811">
          <cell r="H4811" t="str">
            <v>1.3.2.07.01.06.126</v>
          </cell>
          <cell r="I4811" t="str">
            <v>Tonsil Artery Forcep</v>
          </cell>
        </row>
        <row r="4812">
          <cell r="H4812" t="str">
            <v>1.3.2.07.01.06.127</v>
          </cell>
          <cell r="I4812" t="str">
            <v>Tonsil Dissecting</v>
          </cell>
        </row>
        <row r="4813">
          <cell r="H4813" t="str">
            <v>1.3.2.07.01.06.128</v>
          </cell>
          <cell r="I4813" t="str">
            <v>Tonsil Dissector/Henke</v>
          </cell>
        </row>
        <row r="4814">
          <cell r="H4814" t="str">
            <v>1.3.2.07.01.06.129</v>
          </cell>
          <cell r="I4814" t="str">
            <v>Tonsil Klem/Mess/Biasa</v>
          </cell>
        </row>
        <row r="4815">
          <cell r="H4815" t="str">
            <v>1.3.2.07.01.06.130</v>
          </cell>
          <cell r="I4815" t="str">
            <v>Tonsil Knife</v>
          </cell>
        </row>
        <row r="4816">
          <cell r="H4816" t="str">
            <v>1.3.2.07.01.06.131</v>
          </cell>
          <cell r="I4816" t="str">
            <v>Tonsil Seizing Forcep</v>
          </cell>
        </row>
        <row r="4817">
          <cell r="H4817" t="str">
            <v>1.3.2.07.01.06.132</v>
          </cell>
          <cell r="I4817" t="str">
            <v>Tonsil Snare/EVES</v>
          </cell>
        </row>
        <row r="4818">
          <cell r="H4818" t="str">
            <v>1.3.2.07.01.06.133</v>
          </cell>
          <cell r="I4818" t="str">
            <v>Tonsil Suction Tube</v>
          </cell>
        </row>
        <row r="4819">
          <cell r="H4819" t="str">
            <v>1.3.2.07.01.06.134</v>
          </cell>
          <cell r="I4819" t="str">
            <v>Tounge Depressor</v>
          </cell>
        </row>
        <row r="4820">
          <cell r="H4820" t="str">
            <v>1.3.2.07.01.06.135</v>
          </cell>
          <cell r="I4820" t="str">
            <v>Trachea Canula (Alat Kedokteran Tht)</v>
          </cell>
        </row>
        <row r="4821">
          <cell r="H4821" t="str">
            <v>1.3.2.07.01.06.136</v>
          </cell>
          <cell r="I4821" t="str">
            <v>Trachea Retractor Bergigi (1,2,3,4,5,6)</v>
          </cell>
        </row>
        <row r="4822">
          <cell r="H4822" t="str">
            <v>1.3.2.07.01.06.137</v>
          </cell>
          <cell r="I4822" t="str">
            <v>Tracheal Tubes Luer</v>
          </cell>
        </row>
        <row r="4823">
          <cell r="H4823" t="str">
            <v>1.3.2.07.01.06.138</v>
          </cell>
          <cell r="I4823" t="str">
            <v>Tracheotomy Set (Alat Kedokteran Tht)</v>
          </cell>
        </row>
        <row r="4824">
          <cell r="H4824" t="str">
            <v>1.3.2.07.01.06.139</v>
          </cell>
          <cell r="I4824" t="str">
            <v>Troeitsch</v>
          </cell>
        </row>
        <row r="4825">
          <cell r="H4825" t="str">
            <v>1.3.2.07.01.06.140</v>
          </cell>
          <cell r="I4825" t="str">
            <v>Troicart (Alat Kedokteran Tht)</v>
          </cell>
        </row>
        <row r="4826">
          <cell r="H4826" t="str">
            <v>1.3.2.07.01.06.141</v>
          </cell>
          <cell r="I4826" t="str">
            <v>Tuning Fork</v>
          </cell>
        </row>
        <row r="4827">
          <cell r="H4827" t="str">
            <v>1.3.2.07.01.06.142</v>
          </cell>
          <cell r="I4827" t="str">
            <v>Tuning Fork Set</v>
          </cell>
        </row>
        <row r="4828">
          <cell r="H4828" t="str">
            <v>1.3.2.07.01.06.143</v>
          </cell>
          <cell r="I4828" t="str">
            <v>Tympanogram</v>
          </cell>
        </row>
        <row r="4829">
          <cell r="H4829" t="str">
            <v>1.3.2.07.01.06.144</v>
          </cell>
          <cell r="I4829" t="str">
            <v>Tympanum Perdrotors Saver</v>
          </cell>
        </row>
        <row r="4830">
          <cell r="H4830" t="str">
            <v>1.3.2.07.01.06.145</v>
          </cell>
          <cell r="I4830" t="str">
            <v>Water Drages</v>
          </cell>
        </row>
        <row r="4831">
          <cell r="H4831" t="str">
            <v>1.3.2.07.01.06.146</v>
          </cell>
          <cell r="I4831" t="str">
            <v>X-Ray Viewer</v>
          </cell>
        </row>
        <row r="4832">
          <cell r="H4832" t="str">
            <v>......</v>
          </cell>
        </row>
        <row r="4833">
          <cell r="H4833" t="str">
            <v>......</v>
          </cell>
        </row>
        <row r="4834">
          <cell r="H4834" t="str">
            <v>......</v>
          </cell>
        </row>
        <row r="4835">
          <cell r="H4835" t="str">
            <v>......</v>
          </cell>
        </row>
        <row r="4836">
          <cell r="H4836" t="str">
            <v>......</v>
          </cell>
        </row>
        <row r="4837">
          <cell r="H4837" t="str">
            <v>......</v>
          </cell>
        </row>
        <row r="4838">
          <cell r="H4838" t="str">
            <v>......</v>
          </cell>
        </row>
        <row r="4839">
          <cell r="H4839" t="str">
            <v>......</v>
          </cell>
        </row>
        <row r="4840">
          <cell r="H4840" t="str">
            <v>......</v>
          </cell>
        </row>
        <row r="4841">
          <cell r="H4841" t="str">
            <v>......</v>
          </cell>
        </row>
        <row r="4842">
          <cell r="H4842" t="str">
            <v>......</v>
          </cell>
        </row>
        <row r="4843">
          <cell r="H4843" t="str">
            <v>......</v>
          </cell>
        </row>
        <row r="4844">
          <cell r="H4844" t="str">
            <v>......</v>
          </cell>
        </row>
        <row r="4845">
          <cell r="H4845" t="str">
            <v>......</v>
          </cell>
        </row>
        <row r="4846">
          <cell r="H4846" t="str">
            <v>......</v>
          </cell>
        </row>
        <row r="4847">
          <cell r="H4847" t="str">
            <v>......</v>
          </cell>
        </row>
        <row r="4848">
          <cell r="H4848" t="str">
            <v>......</v>
          </cell>
        </row>
        <row r="4849">
          <cell r="H4849" t="str">
            <v>......</v>
          </cell>
        </row>
        <row r="4850">
          <cell r="H4850" t="str">
            <v>......</v>
          </cell>
        </row>
        <row r="4851">
          <cell r="H4851" t="str">
            <v>......</v>
          </cell>
        </row>
        <row r="4852">
          <cell r="H4852" t="str">
            <v>......</v>
          </cell>
        </row>
        <row r="4853">
          <cell r="H4853" t="str">
            <v>......</v>
          </cell>
        </row>
        <row r="4854">
          <cell r="H4854" t="str">
            <v>......</v>
          </cell>
        </row>
        <row r="4855">
          <cell r="H4855" t="str">
            <v>......</v>
          </cell>
        </row>
        <row r="4856">
          <cell r="H4856" t="str">
            <v>......</v>
          </cell>
        </row>
        <row r="4857">
          <cell r="H4857" t="str">
            <v>......</v>
          </cell>
        </row>
        <row r="4858">
          <cell r="H4858" t="str">
            <v>......</v>
          </cell>
        </row>
        <row r="4859">
          <cell r="H4859" t="str">
            <v>......</v>
          </cell>
        </row>
        <row r="4860">
          <cell r="H4860" t="str">
            <v>......</v>
          </cell>
        </row>
        <row r="4861">
          <cell r="H4861" t="str">
            <v>......</v>
          </cell>
        </row>
        <row r="4862">
          <cell r="H4862" t="str">
            <v>......</v>
          </cell>
        </row>
        <row r="4863">
          <cell r="H4863" t="str">
            <v>......</v>
          </cell>
        </row>
        <row r="4864">
          <cell r="H4864" t="str">
            <v>......</v>
          </cell>
        </row>
        <row r="4865">
          <cell r="H4865" t="str">
            <v>......</v>
          </cell>
        </row>
        <row r="4866">
          <cell r="H4866" t="str">
            <v>......</v>
          </cell>
        </row>
        <row r="4867">
          <cell r="H4867" t="str">
            <v>......</v>
          </cell>
        </row>
        <row r="4868">
          <cell r="H4868" t="str">
            <v>......</v>
          </cell>
        </row>
        <row r="4869">
          <cell r="H4869" t="str">
            <v>......</v>
          </cell>
        </row>
        <row r="4870">
          <cell r="H4870" t="str">
            <v>......</v>
          </cell>
        </row>
        <row r="4871">
          <cell r="H4871" t="str">
            <v>......</v>
          </cell>
        </row>
        <row r="4872">
          <cell r="H4872" t="str">
            <v>......</v>
          </cell>
        </row>
        <row r="4873">
          <cell r="H4873" t="str">
            <v>......</v>
          </cell>
        </row>
        <row r="4874">
          <cell r="H4874" t="str">
            <v>......</v>
          </cell>
        </row>
        <row r="4875">
          <cell r="H4875" t="str">
            <v>......</v>
          </cell>
        </row>
        <row r="4876">
          <cell r="H4876" t="str">
            <v>......</v>
          </cell>
        </row>
        <row r="4877">
          <cell r="H4877" t="str">
            <v>......</v>
          </cell>
        </row>
        <row r="4878">
          <cell r="H4878" t="str">
            <v>......</v>
          </cell>
        </row>
        <row r="4879">
          <cell r="H4879" t="str">
            <v>......</v>
          </cell>
        </row>
        <row r="4880">
          <cell r="H4880" t="str">
            <v>......</v>
          </cell>
        </row>
        <row r="4881">
          <cell r="H4881" t="str">
            <v>......</v>
          </cell>
        </row>
        <row r="4882">
          <cell r="H4882" t="str">
            <v>......</v>
          </cell>
        </row>
        <row r="4883">
          <cell r="H4883" t="str">
            <v>......</v>
          </cell>
        </row>
        <row r="4884">
          <cell r="H4884" t="str">
            <v>......</v>
          </cell>
        </row>
        <row r="4885">
          <cell r="H4885" t="str">
            <v>......</v>
          </cell>
        </row>
        <row r="4886">
          <cell r="H4886" t="str">
            <v>......</v>
          </cell>
        </row>
        <row r="4887">
          <cell r="H4887" t="str">
            <v>......</v>
          </cell>
        </row>
        <row r="4888">
          <cell r="H4888" t="str">
            <v>......</v>
          </cell>
        </row>
        <row r="4889">
          <cell r="H4889" t="str">
            <v>......</v>
          </cell>
        </row>
        <row r="4890">
          <cell r="H4890" t="str">
            <v>......</v>
          </cell>
        </row>
        <row r="4891">
          <cell r="H4891" t="str">
            <v>......</v>
          </cell>
        </row>
        <row r="4892">
          <cell r="H4892" t="str">
            <v>......</v>
          </cell>
        </row>
        <row r="4893">
          <cell r="H4893" t="str">
            <v>......</v>
          </cell>
        </row>
        <row r="4894">
          <cell r="H4894" t="str">
            <v>......</v>
          </cell>
        </row>
        <row r="4895">
          <cell r="H4895" t="str">
            <v>......</v>
          </cell>
        </row>
        <row r="4896">
          <cell r="H4896" t="str">
            <v>......</v>
          </cell>
        </row>
        <row r="4897">
          <cell r="H4897" t="str">
            <v>......</v>
          </cell>
        </row>
        <row r="4898">
          <cell r="H4898" t="str">
            <v>......</v>
          </cell>
        </row>
        <row r="4899">
          <cell r="H4899" t="str">
            <v>......</v>
          </cell>
        </row>
        <row r="4900">
          <cell r="H4900" t="str">
            <v>......</v>
          </cell>
        </row>
        <row r="4901">
          <cell r="H4901" t="str">
            <v>......</v>
          </cell>
        </row>
        <row r="4902">
          <cell r="H4902" t="str">
            <v>......</v>
          </cell>
        </row>
        <row r="4903">
          <cell r="H4903" t="str">
            <v>......</v>
          </cell>
        </row>
        <row r="4904">
          <cell r="H4904" t="str">
            <v>......</v>
          </cell>
        </row>
        <row r="4905">
          <cell r="H4905" t="str">
            <v>......</v>
          </cell>
        </row>
        <row r="4906">
          <cell r="H4906" t="str">
            <v>......</v>
          </cell>
        </row>
        <row r="4907">
          <cell r="H4907" t="str">
            <v>......</v>
          </cell>
        </row>
        <row r="4908">
          <cell r="H4908" t="str">
            <v>......</v>
          </cell>
        </row>
        <row r="4909">
          <cell r="H4909" t="str">
            <v>......</v>
          </cell>
        </row>
        <row r="4910">
          <cell r="H4910" t="str">
            <v>......</v>
          </cell>
        </row>
        <row r="4911">
          <cell r="H4911" t="str">
            <v>......</v>
          </cell>
        </row>
        <row r="4912">
          <cell r="H4912" t="str">
            <v>......</v>
          </cell>
        </row>
        <row r="4913">
          <cell r="H4913" t="str">
            <v>1.3.2.07.01.07.</v>
          </cell>
          <cell r="I4913" t="str">
            <v xml:space="preserve">ALAT KEDOKTERAN MATA </v>
          </cell>
        </row>
        <row r="4914">
          <cell r="H4914" t="str">
            <v>1.3.2.07.01.07.001</v>
          </cell>
          <cell r="I4914" t="str">
            <v>Eye Operation Set</v>
          </cell>
        </row>
        <row r="4915">
          <cell r="H4915" t="str">
            <v>1.3.2.07.01.07.002</v>
          </cell>
          <cell r="I4915" t="str">
            <v>Skiascopy Lamp</v>
          </cell>
        </row>
        <row r="4916">
          <cell r="H4916" t="str">
            <v>1.3.2.07.01.07.003</v>
          </cell>
          <cell r="I4916" t="str">
            <v>Aplanation Tonometer</v>
          </cell>
        </row>
        <row r="4917">
          <cell r="H4917" t="str">
            <v>1.3.2.07.01.07.004</v>
          </cell>
          <cell r="I4917" t="str">
            <v>Ophthalmometer</v>
          </cell>
        </row>
        <row r="4918">
          <cell r="H4918" t="str">
            <v>1.3.2.07.01.07.005</v>
          </cell>
          <cell r="I4918" t="str">
            <v>Three Mirror Contact Lenses</v>
          </cell>
        </row>
        <row r="4919">
          <cell r="H4919" t="str">
            <v>1.3.2.07.01.07.006</v>
          </cell>
          <cell r="I4919" t="str">
            <v>Opthalmoscope Suppy 220 V And Transformer</v>
          </cell>
        </row>
        <row r="4920">
          <cell r="H4920" t="str">
            <v>1.3.2.07.01.07.007</v>
          </cell>
          <cell r="I4920" t="str">
            <v>Double Convaxoconcave Skiascope</v>
          </cell>
        </row>
        <row r="4921">
          <cell r="H4921" t="str">
            <v>1.3.2.07.01.07.008</v>
          </cell>
          <cell r="I4921" t="str">
            <v>Keeler Retinoscope</v>
          </cell>
        </row>
        <row r="4922">
          <cell r="H4922" t="str">
            <v>1.3.2.07.01.07.009</v>
          </cell>
          <cell r="I4922" t="str">
            <v>Lens Magnifier 15 DPTR</v>
          </cell>
        </row>
        <row r="4923">
          <cell r="H4923" t="str">
            <v>1.3.2.07.01.07.010</v>
          </cell>
          <cell r="I4923" t="str">
            <v>Set Of Trial Lensess In Case With Trial Frame</v>
          </cell>
        </row>
        <row r="4924">
          <cell r="H4924" t="str">
            <v>1.3.2.07.01.07.011</v>
          </cell>
          <cell r="I4924" t="str">
            <v>Lensometer</v>
          </cell>
        </row>
        <row r="4925">
          <cell r="H4925" t="str">
            <v>1.3.2.07.01.07.012</v>
          </cell>
          <cell r="I4925" t="str">
            <v>Bio Microscope (Slit Lamp)</v>
          </cell>
        </row>
        <row r="4926">
          <cell r="H4926" t="str">
            <v>1.3.2.07.01.07.013</v>
          </cell>
          <cell r="I4926" t="str">
            <v>Bailiart Dynamometer</v>
          </cell>
        </row>
        <row r="4927">
          <cell r="H4927" t="str">
            <v>1.3.2.07.01.07.014</v>
          </cell>
          <cell r="I4927" t="str">
            <v>Esthesiometer</v>
          </cell>
        </row>
        <row r="4928">
          <cell r="H4928" t="str">
            <v>1.3.2.07.01.07.015</v>
          </cell>
          <cell r="I4928" t="str">
            <v>Campimeter And Lancaster Screen With 4 Striks</v>
          </cell>
        </row>
        <row r="4929">
          <cell r="H4929" t="str">
            <v>1.3.2.07.01.07.016</v>
          </cell>
          <cell r="I4929" t="str">
            <v>Holmes Steres Cope</v>
          </cell>
        </row>
        <row r="4930">
          <cell r="H4930" t="str">
            <v>1.3.2.07.01.07.017</v>
          </cell>
          <cell r="I4930" t="str">
            <v>Amsler Chart</v>
          </cell>
        </row>
        <row r="4931">
          <cell r="H4931" t="str">
            <v>1.3.2.07.01.07.018</v>
          </cell>
          <cell r="I4931" t="str">
            <v>Ishiaras Atlas</v>
          </cell>
        </row>
        <row r="4932">
          <cell r="H4932" t="str">
            <v>1.3.2.07.01.07.019</v>
          </cell>
          <cell r="I4932" t="str">
            <v>Stereo Tes From Holmes</v>
          </cell>
        </row>
        <row r="4933">
          <cell r="H4933" t="str">
            <v>1.3.2.07.01.07.020</v>
          </cell>
          <cell r="I4933" t="str">
            <v>Berens Prima Set</v>
          </cell>
        </row>
        <row r="4934">
          <cell r="H4934" t="str">
            <v>1.3.2.07.01.07.021</v>
          </cell>
          <cell r="I4934" t="str">
            <v>Eye Occulder</v>
          </cell>
        </row>
        <row r="4935">
          <cell r="H4935" t="str">
            <v>1.3.2.07.01.07.022</v>
          </cell>
          <cell r="I4935" t="str">
            <v>Maddox With Handle</v>
          </cell>
        </row>
        <row r="4936">
          <cell r="H4936" t="str">
            <v>1.3.2.07.01.07.023</v>
          </cell>
          <cell r="I4936" t="str">
            <v>Schuman Magnet Handtype</v>
          </cell>
        </row>
        <row r="4937">
          <cell r="H4937" t="str">
            <v>1.3.2.07.01.07.024</v>
          </cell>
          <cell r="I4937" t="str">
            <v>Examination Table Adjustable Headrest</v>
          </cell>
        </row>
        <row r="4938">
          <cell r="H4938" t="str">
            <v>1.3.2.07.01.07.025</v>
          </cell>
          <cell r="I4938" t="str">
            <v>Cautery Light Transformer With Handle And 3 Cautery Needles.</v>
          </cell>
        </row>
        <row r="4939">
          <cell r="H4939" t="str">
            <v>1.3.2.07.01.07.026</v>
          </cell>
          <cell r="I4939" t="str">
            <v>Two Step Stand</v>
          </cell>
        </row>
        <row r="4940">
          <cell r="H4940" t="str">
            <v>1.3.2.07.01.07.027</v>
          </cell>
          <cell r="I4940" t="str">
            <v>Maddox Crass</v>
          </cell>
        </row>
        <row r="4941">
          <cell r="H4941" t="str">
            <v>1.3.2.07.01.07.028</v>
          </cell>
          <cell r="I4941" t="str">
            <v>Opthalmoscope Binocyular Indirect Vision</v>
          </cell>
        </row>
        <row r="4942">
          <cell r="H4942" t="str">
            <v>1.3.2.07.01.07.029</v>
          </cell>
          <cell r="I4942" t="str">
            <v>Gonioscope Complete In Case</v>
          </cell>
        </row>
        <row r="4943">
          <cell r="H4943" t="str">
            <v>1.3.2.07.01.07.030</v>
          </cell>
          <cell r="I4943" t="str">
            <v>Refractometer (Alat Kedokteran Mata)</v>
          </cell>
        </row>
        <row r="4944">
          <cell r="H4944" t="str">
            <v>1.3.2.07.01.07.031</v>
          </cell>
          <cell r="I4944" t="str">
            <v>Retinoscope</v>
          </cell>
        </row>
        <row r="4945">
          <cell r="H4945" t="str">
            <v>1.3.2.07.01.07.032</v>
          </cell>
          <cell r="I4945" t="str">
            <v>Opthalmoscope</v>
          </cell>
        </row>
        <row r="4946">
          <cell r="H4946" t="str">
            <v>1.3.2.07.01.07.033</v>
          </cell>
          <cell r="I4946" t="str">
            <v>Slit Lamp (Alat Kedokteran Mata)</v>
          </cell>
        </row>
        <row r="4947">
          <cell r="H4947" t="str">
            <v>1.3.2.07.01.07.034</v>
          </cell>
          <cell r="I4947" t="str">
            <v>Lensa Meter</v>
          </cell>
        </row>
        <row r="4948">
          <cell r="H4948" t="str">
            <v>1.3.2.07.01.07.035</v>
          </cell>
          <cell r="I4948" t="str">
            <v>Trial Lens &amp; Frame Set</v>
          </cell>
        </row>
        <row r="4949">
          <cell r="H4949" t="str">
            <v>1.3.2.07.01.07.036</v>
          </cell>
          <cell r="I4949" t="str">
            <v>Opthalmic Laser (Alat Kedokteran Mata)</v>
          </cell>
        </row>
        <row r="4950">
          <cell r="H4950" t="str">
            <v>1.3.2.07.01.07.037</v>
          </cell>
          <cell r="I4950" t="str">
            <v>Argonphoto Coagulator (Alat Kedokteran Mata)</v>
          </cell>
        </row>
        <row r="4951">
          <cell r="H4951" t="str">
            <v>1.3.2.07.01.07.038</v>
          </cell>
          <cell r="I4951" t="str">
            <v>Opthalmic Coagulator (Alat Kedokteran Mata)</v>
          </cell>
        </row>
        <row r="4952">
          <cell r="H4952" t="str">
            <v>1.3.2.07.01.07.039</v>
          </cell>
          <cell r="I4952" t="str">
            <v>Operating Microscope (Alat Kedokteran Mata)</v>
          </cell>
        </row>
        <row r="4953">
          <cell r="H4953" t="str">
            <v>1.3.2.07.01.07.040</v>
          </cell>
          <cell r="I4953" t="str">
            <v>Photo Fundus Unit (Alat Kedokteran Mata)</v>
          </cell>
        </row>
        <row r="4954">
          <cell r="H4954" t="str">
            <v>1.3.2.07.01.07.041</v>
          </cell>
          <cell r="I4954" t="str">
            <v>Synoptophore (Alat Kedokteran Mata)</v>
          </cell>
        </row>
        <row r="4955">
          <cell r="H4955" t="str">
            <v>1.3.2.07.01.07.042</v>
          </cell>
          <cell r="I4955" t="str">
            <v>Eye Magnet</v>
          </cell>
        </row>
        <row r="4956">
          <cell r="H4956" t="str">
            <v>1.3.2.07.01.07.043</v>
          </cell>
          <cell r="I4956" t="str">
            <v>Keratometer</v>
          </cell>
        </row>
        <row r="4957">
          <cell r="H4957" t="str">
            <v>1.3.2.07.01.07.044</v>
          </cell>
          <cell r="I4957" t="str">
            <v>Kampimeter</v>
          </cell>
        </row>
        <row r="4958">
          <cell r="H4958" t="str">
            <v>1.3.2.07.01.07.045</v>
          </cell>
          <cell r="I4958" t="str">
            <v>Tonometer</v>
          </cell>
        </row>
        <row r="4959">
          <cell r="H4959" t="str">
            <v>1.3.2.07.01.07.046</v>
          </cell>
          <cell r="I4959" t="str">
            <v>Tonograph</v>
          </cell>
        </row>
        <row r="4960">
          <cell r="H4960" t="str">
            <v>1.3.2.07.01.07.047</v>
          </cell>
          <cell r="I4960" t="str">
            <v>Kaca Mata Frenzel</v>
          </cell>
        </row>
        <row r="4961">
          <cell r="H4961" t="str">
            <v>1.3.2.07.01.07.048</v>
          </cell>
          <cell r="I4961" t="str">
            <v>Alat Enoscope Persipan Lazer</v>
          </cell>
        </row>
        <row r="4962">
          <cell r="H4962" t="str">
            <v>1.3.2.07.01.07.049</v>
          </cell>
          <cell r="I4962" t="str">
            <v>Alloca Camera Multioristhal Swaner With Digital Concane Venteven</v>
          </cell>
        </row>
        <row r="4963">
          <cell r="H4963" t="str">
            <v>1.3.2.07.01.07.050</v>
          </cell>
          <cell r="I4963" t="str">
            <v>Allyn 69-695 Coloscope Fiber Optic</v>
          </cell>
        </row>
        <row r="4964">
          <cell r="H4964" t="str">
            <v>1.3.2.07.01.07.051</v>
          </cell>
          <cell r="I4964" t="str">
            <v>Arhtimula Modul</v>
          </cell>
        </row>
        <row r="4965">
          <cell r="H4965" t="str">
            <v>1.3.2.07.01.07.052</v>
          </cell>
          <cell r="I4965" t="str">
            <v>Aryttonia Control Diting System</v>
          </cell>
        </row>
        <row r="4966">
          <cell r="H4966" t="str">
            <v>1.3.2.07.01.07.053</v>
          </cell>
          <cell r="I4966" t="str">
            <v>Binoculair Loupe</v>
          </cell>
        </row>
        <row r="4967">
          <cell r="H4967" t="str">
            <v>1.3.2.07.01.07.054</v>
          </cell>
          <cell r="I4967" t="str">
            <v>Cataract Instrument Set</v>
          </cell>
        </row>
        <row r="4968">
          <cell r="H4968" t="str">
            <v>1.3.2.07.01.07.055</v>
          </cell>
          <cell r="I4968" t="str">
            <v>Chalazion Instrument Set</v>
          </cell>
        </row>
        <row r="4969">
          <cell r="H4969" t="str">
            <v>1.3.2.07.01.07.056</v>
          </cell>
          <cell r="I4969" t="str">
            <v>Chartprojector</v>
          </cell>
        </row>
        <row r="4970">
          <cell r="H4970" t="str">
            <v>1.3.2.07.01.07.057</v>
          </cell>
          <cell r="I4970" t="str">
            <v>Chinrest For Above</v>
          </cell>
        </row>
        <row r="4971">
          <cell r="H4971" t="str">
            <v>1.3.2.07.01.07.058</v>
          </cell>
          <cell r="I4971" t="str">
            <v>Compact Refraction Unit</v>
          </cell>
        </row>
        <row r="4972">
          <cell r="H4972" t="str">
            <v>1.3.2.07.01.07.059</v>
          </cell>
          <cell r="I4972" t="str">
            <v>Curve Catarac Fraco</v>
          </cell>
        </row>
        <row r="4973">
          <cell r="H4973" t="str">
            <v>1.3.2.07.01.07.060</v>
          </cell>
          <cell r="I4973" t="str">
            <v>Echoscan, Usg Mata</v>
          </cell>
        </row>
        <row r="4974">
          <cell r="H4974" t="str">
            <v>1.3.2.07.01.07.061</v>
          </cell>
          <cell r="I4974" t="str">
            <v>Fiber Optic Molary Autroscope</v>
          </cell>
        </row>
        <row r="4975">
          <cell r="H4975" t="str">
            <v>1.3.2.07.01.07.062</v>
          </cell>
          <cell r="I4975" t="str">
            <v>Fiber Optic Operating</v>
          </cell>
        </row>
        <row r="4976">
          <cell r="H4976" t="str">
            <v>1.3.2.07.01.07.063</v>
          </cell>
          <cell r="I4976" t="str">
            <v>Fibral Optic Coacial</v>
          </cell>
        </row>
        <row r="4977">
          <cell r="H4977" t="str">
            <v>1.3.2.07.01.07.064</v>
          </cell>
          <cell r="I4977" t="str">
            <v>Finohito Reb Pataktor</v>
          </cell>
        </row>
        <row r="4978">
          <cell r="H4978" t="str">
            <v>1.3.2.07.01.07.065</v>
          </cell>
          <cell r="I4978" t="str">
            <v>Grate Meter Opter</v>
          </cell>
        </row>
        <row r="4979">
          <cell r="H4979" t="str">
            <v>1.3.2.07.01.07.066</v>
          </cell>
          <cell r="I4979" t="str">
            <v>Handle Recor Cable Battery + Charge</v>
          </cell>
        </row>
        <row r="4980">
          <cell r="H4980" t="str">
            <v>1.3.2.07.01.07.067</v>
          </cell>
          <cell r="I4980" t="str">
            <v>Head Loupe Halogen</v>
          </cell>
        </row>
        <row r="4981">
          <cell r="H4981" t="str">
            <v>1.3.2.07.01.07.068</v>
          </cell>
          <cell r="I4981" t="str">
            <v>Heberat Indu Optimalmik Photo Cucglator Hazer 930</v>
          </cell>
        </row>
        <row r="4982">
          <cell r="H4982" t="str">
            <v>1.3.2.07.01.07.069</v>
          </cell>
          <cell r="I4982" t="str">
            <v>Hertel</v>
          </cell>
        </row>
        <row r="4983">
          <cell r="H4983" t="str">
            <v>1.3.2.07.01.07.070</v>
          </cell>
          <cell r="I4983" t="str">
            <v>Iridectomy Instrument Set</v>
          </cell>
        </row>
        <row r="4984">
          <cell r="H4984" t="str">
            <v>1.3.2.07.01.07.071</v>
          </cell>
          <cell r="I4984" t="str">
            <v>Ishihara Blind Test Plate</v>
          </cell>
        </row>
        <row r="4985">
          <cell r="H4985" t="str">
            <v>1.3.2.07.01.07.072</v>
          </cell>
          <cell r="I4985" t="str">
            <v>Keratoplasty Instrument Set</v>
          </cell>
        </row>
        <row r="4986">
          <cell r="H4986" t="str">
            <v>1.3.2.07.01.07.073</v>
          </cell>
          <cell r="I4986" t="str">
            <v>Laser Diode Photocoagulator</v>
          </cell>
        </row>
        <row r="4987">
          <cell r="H4987" t="str">
            <v>1.3.2.07.01.07.074</v>
          </cell>
          <cell r="I4987" t="str">
            <v>Laser Yag Opthamic System</v>
          </cell>
        </row>
        <row r="4988">
          <cell r="H4988" t="str">
            <v>1.3.2.07.01.07.075</v>
          </cell>
          <cell r="I4988" t="str">
            <v>Medication Trally</v>
          </cell>
        </row>
        <row r="4989">
          <cell r="H4989" t="str">
            <v>1.3.2.07.01.07.076</v>
          </cell>
          <cell r="I4989" t="str">
            <v>Ocutome Basic System</v>
          </cell>
        </row>
        <row r="4990">
          <cell r="H4990" t="str">
            <v>1.3.2.07.01.07.077</v>
          </cell>
          <cell r="I4990" t="str">
            <v>Direct Optalmoscope (Allyn)</v>
          </cell>
        </row>
        <row r="4991">
          <cell r="H4991" t="str">
            <v>1.3.2.07.01.07.078</v>
          </cell>
          <cell r="I4991" t="str">
            <v>In Direct Optamoscope (Allyn)</v>
          </cell>
        </row>
        <row r="4992">
          <cell r="H4992" t="str">
            <v>1.3.2.07.01.07.079</v>
          </cell>
          <cell r="I4992" t="str">
            <v>Opthalmic Micro Dia Therimy</v>
          </cell>
        </row>
        <row r="4993">
          <cell r="H4993" t="str">
            <v>1.3.2.07.01.07.080</v>
          </cell>
          <cell r="I4993" t="str">
            <v>Opthalmic Operating Set (Alat Kedokteran Mata)</v>
          </cell>
        </row>
        <row r="4994">
          <cell r="H4994" t="str">
            <v>1.3.2.07.01.07.081</v>
          </cell>
          <cell r="I4994" t="str">
            <v>Perimeter</v>
          </cell>
        </row>
        <row r="4995">
          <cell r="H4995" t="str">
            <v>1.3.2.07.01.07.082</v>
          </cell>
          <cell r="I4995" t="str">
            <v>Phacoemulsi Fication</v>
          </cell>
        </row>
        <row r="4996">
          <cell r="H4996" t="str">
            <v>1.3.2.07.01.07.083</v>
          </cell>
          <cell r="I4996" t="str">
            <v>Pterium Instrument Set</v>
          </cell>
        </row>
        <row r="4997">
          <cell r="H4997" t="str">
            <v>1.3.2.07.01.07.084</v>
          </cell>
          <cell r="I4997" t="str">
            <v>Rethina Dethamen Prable</v>
          </cell>
        </row>
        <row r="4998">
          <cell r="H4998" t="str">
            <v>1.3.2.07.01.07.085</v>
          </cell>
          <cell r="I4998" t="str">
            <v>Saver Roksib Hara</v>
          </cell>
        </row>
        <row r="4999">
          <cell r="H4999" t="str">
            <v>1.3.2.07.01.07.086</v>
          </cell>
          <cell r="I4999" t="str">
            <v>Simotion Cardiac Autput Halogen Fibal Optic (USA)</v>
          </cell>
        </row>
        <row r="5000">
          <cell r="H5000" t="str">
            <v>1.3.2.07.01.07.087</v>
          </cell>
          <cell r="I5000" t="str">
            <v>Snellen Chard</v>
          </cell>
        </row>
        <row r="5001">
          <cell r="H5001" t="str">
            <v>1.3.2.07.01.07.088</v>
          </cell>
          <cell r="I5001" t="str">
            <v>Sonometri</v>
          </cell>
        </row>
        <row r="5002">
          <cell r="H5002" t="str">
            <v>1.3.2.07.01.07.089</v>
          </cell>
          <cell r="I5002" t="str">
            <v>Straketion Cope</v>
          </cell>
        </row>
        <row r="5003">
          <cell r="H5003" t="str">
            <v>1.3.2.07.01.07.090</v>
          </cell>
          <cell r="I5003" t="str">
            <v>Suche Optical Wregtrontone</v>
          </cell>
        </row>
        <row r="5004">
          <cell r="H5004" t="str">
            <v>1.3.2.07.01.07.091</v>
          </cell>
          <cell r="I5004" t="str">
            <v>S.80 Catarac Knife</v>
          </cell>
        </row>
        <row r="5005">
          <cell r="H5005" t="str">
            <v>1.3.2.07.01.07.092</v>
          </cell>
          <cell r="I5005" t="str">
            <v>Trial Frastine Type 46</v>
          </cell>
        </row>
        <row r="5006">
          <cell r="H5006" t="str">
            <v>1.3.2.07.01.07.093</v>
          </cell>
          <cell r="I5006" t="str">
            <v>Trial Heus</v>
          </cell>
        </row>
        <row r="5007">
          <cell r="H5007" t="str">
            <v>1.3.2.07.01.07.094</v>
          </cell>
          <cell r="I5007" t="str">
            <v>Trial Heus Set Coranted Curen SPA</v>
          </cell>
        </row>
        <row r="5008">
          <cell r="H5008" t="str">
            <v>1.3.2.07.01.07.095</v>
          </cell>
          <cell r="I5008" t="str">
            <v>Vitrectomy Unit</v>
          </cell>
        </row>
        <row r="5009">
          <cell r="H5009" t="str">
            <v>1.3.2.07.01.07.096</v>
          </cell>
          <cell r="I5009" t="str">
            <v>Walter Monitoring Complete Resaring</v>
          </cell>
        </row>
        <row r="5010">
          <cell r="H5010" t="str">
            <v>......</v>
          </cell>
        </row>
        <row r="5011">
          <cell r="H5011" t="str">
            <v>......</v>
          </cell>
        </row>
        <row r="5012">
          <cell r="H5012" t="str">
            <v>......</v>
          </cell>
        </row>
        <row r="5013">
          <cell r="H5013" t="str">
            <v>......</v>
          </cell>
        </row>
        <row r="5014">
          <cell r="H5014" t="str">
            <v>......</v>
          </cell>
        </row>
        <row r="5015">
          <cell r="H5015" t="str">
            <v>......</v>
          </cell>
        </row>
        <row r="5016">
          <cell r="H5016" t="str">
            <v>......</v>
          </cell>
        </row>
        <row r="5017">
          <cell r="H5017" t="str">
            <v>......</v>
          </cell>
        </row>
        <row r="5018">
          <cell r="H5018" t="str">
            <v>......</v>
          </cell>
        </row>
        <row r="5019">
          <cell r="H5019" t="str">
            <v>......</v>
          </cell>
        </row>
        <row r="5020">
          <cell r="H5020" t="str">
            <v>......</v>
          </cell>
        </row>
        <row r="5021">
          <cell r="H5021" t="str">
            <v>......</v>
          </cell>
        </row>
        <row r="5022">
          <cell r="H5022" t="str">
            <v>......</v>
          </cell>
        </row>
        <row r="5023">
          <cell r="H5023" t="str">
            <v>......</v>
          </cell>
        </row>
        <row r="5024">
          <cell r="H5024" t="str">
            <v>......</v>
          </cell>
        </row>
        <row r="5025">
          <cell r="H5025" t="str">
            <v>......</v>
          </cell>
        </row>
        <row r="5026">
          <cell r="H5026" t="str">
            <v>......</v>
          </cell>
        </row>
        <row r="5027">
          <cell r="H5027" t="str">
            <v>......</v>
          </cell>
        </row>
        <row r="5028">
          <cell r="H5028" t="str">
            <v>......</v>
          </cell>
        </row>
        <row r="5029">
          <cell r="H5029" t="str">
            <v>......</v>
          </cell>
        </row>
        <row r="5030">
          <cell r="H5030" t="str">
            <v>......</v>
          </cell>
        </row>
        <row r="5031">
          <cell r="H5031" t="str">
            <v>......</v>
          </cell>
        </row>
        <row r="5032">
          <cell r="H5032" t="str">
            <v>......</v>
          </cell>
        </row>
        <row r="5033">
          <cell r="H5033" t="str">
            <v>......</v>
          </cell>
        </row>
        <row r="5034">
          <cell r="H5034" t="str">
            <v>......</v>
          </cell>
        </row>
        <row r="5035">
          <cell r="H5035" t="str">
            <v>......</v>
          </cell>
        </row>
        <row r="5036">
          <cell r="H5036" t="str">
            <v>......</v>
          </cell>
        </row>
        <row r="5037">
          <cell r="H5037" t="str">
            <v>......</v>
          </cell>
        </row>
        <row r="5038">
          <cell r="H5038" t="str">
            <v>......</v>
          </cell>
        </row>
        <row r="5039">
          <cell r="H5039" t="str">
            <v>......</v>
          </cell>
        </row>
        <row r="5040">
          <cell r="H5040" t="str">
            <v>......</v>
          </cell>
        </row>
        <row r="5041">
          <cell r="H5041" t="str">
            <v>......</v>
          </cell>
        </row>
        <row r="5042">
          <cell r="H5042" t="str">
            <v>......</v>
          </cell>
        </row>
        <row r="5043">
          <cell r="H5043" t="str">
            <v>......</v>
          </cell>
        </row>
        <row r="5044">
          <cell r="H5044" t="str">
            <v>......</v>
          </cell>
        </row>
        <row r="5045">
          <cell r="H5045" t="str">
            <v>......</v>
          </cell>
        </row>
        <row r="5046">
          <cell r="H5046" t="str">
            <v>......</v>
          </cell>
        </row>
        <row r="5047">
          <cell r="H5047" t="str">
            <v>......</v>
          </cell>
        </row>
        <row r="5048">
          <cell r="H5048" t="str">
            <v>......</v>
          </cell>
        </row>
        <row r="5049">
          <cell r="H5049" t="str">
            <v>......</v>
          </cell>
        </row>
        <row r="5050">
          <cell r="H5050" t="str">
            <v>......</v>
          </cell>
        </row>
        <row r="5051">
          <cell r="H5051" t="str">
            <v>......</v>
          </cell>
        </row>
        <row r="5052">
          <cell r="H5052" t="str">
            <v>......</v>
          </cell>
        </row>
        <row r="5053">
          <cell r="H5053" t="str">
            <v>......</v>
          </cell>
        </row>
        <row r="5054">
          <cell r="H5054" t="str">
            <v>1.3.2.07.01.08.</v>
          </cell>
          <cell r="I5054" t="str">
            <v xml:space="preserve">ALAT KEDOKTERAN BAGIAN PENYAKIT DALAM </v>
          </cell>
        </row>
        <row r="5055">
          <cell r="H5055" t="str">
            <v>1.3.2.07.01.08.001</v>
          </cell>
          <cell r="I5055" t="str">
            <v>Cardiologi Bed Uk 200X60X90</v>
          </cell>
        </row>
        <row r="5056">
          <cell r="H5056" t="str">
            <v>1.3.2.07.01.08.002</v>
          </cell>
          <cell r="I5056" t="str">
            <v>Cholera Set With Cup</v>
          </cell>
        </row>
        <row r="5057">
          <cell r="H5057" t="str">
            <v>1.3.2.07.01.08.003</v>
          </cell>
          <cell r="I5057" t="str">
            <v>Giving Set (Alat Kedokteran Bagian Penyakit Dalam)</v>
          </cell>
        </row>
        <row r="5058">
          <cell r="H5058" t="str">
            <v>1.3.2.07.01.08.004</v>
          </cell>
          <cell r="I5058" t="str">
            <v>Solution Administration Set</v>
          </cell>
        </row>
        <row r="5059">
          <cell r="H5059" t="str">
            <v>1.3.2.07.01.08.005</v>
          </cell>
          <cell r="I5059" t="str">
            <v>Venasectie Set In Metal Case</v>
          </cell>
        </row>
        <row r="5060">
          <cell r="H5060" t="str">
            <v>1.3.2.07.01.08.006</v>
          </cell>
          <cell r="I5060" t="str">
            <v>Oxygen Therapy</v>
          </cell>
        </row>
        <row r="5061">
          <cell r="H5061" t="str">
            <v>1.3.2.07.01.08.007</v>
          </cell>
          <cell r="I5061" t="str">
            <v>Mehnigine Biopay Medle</v>
          </cell>
        </row>
        <row r="5062">
          <cell r="H5062" t="str">
            <v>1.3.2.07.01.08.008</v>
          </cell>
          <cell r="I5062" t="str">
            <v>Needle Punction Sternal/Spinal</v>
          </cell>
        </row>
        <row r="5063">
          <cell r="H5063" t="str">
            <v>1.3.2.07.01.08.009</v>
          </cell>
          <cell r="I5063" t="str">
            <v>Urometer</v>
          </cell>
        </row>
        <row r="5064">
          <cell r="H5064" t="str">
            <v>1.3.2.07.01.08.010</v>
          </cell>
          <cell r="I5064" t="str">
            <v>Mag Sonde Rubber</v>
          </cell>
        </row>
        <row r="5065">
          <cell r="H5065" t="str">
            <v>1.3.2.07.01.08.011</v>
          </cell>
          <cell r="I5065" t="str">
            <v>Pengukur Blood Plasma With Droper Sulfat Methode</v>
          </cell>
        </row>
        <row r="5066">
          <cell r="H5066" t="str">
            <v>1.3.2.07.01.08.012</v>
          </cell>
          <cell r="I5066" t="str">
            <v>Metal Catheter</v>
          </cell>
        </row>
        <row r="5067">
          <cell r="H5067" t="str">
            <v>1.3.2.07.01.08.013</v>
          </cell>
          <cell r="I5067" t="str">
            <v>Catheter Urine Rubber</v>
          </cell>
        </row>
        <row r="5068">
          <cell r="H5068" t="str">
            <v>1.3.2.07.01.08.014</v>
          </cell>
          <cell r="I5068" t="str">
            <v>Ice Cup Import Rubber</v>
          </cell>
        </row>
        <row r="5069">
          <cell r="H5069" t="str">
            <v>1.3.2.07.01.08.015</v>
          </cell>
          <cell r="I5069" t="str">
            <v>Pneumathorax Set Complete</v>
          </cell>
        </row>
        <row r="5070">
          <cell r="H5070" t="str">
            <v>1.3.2.07.01.08.016</v>
          </cell>
          <cell r="I5070" t="str">
            <v>Elektrocardiograph (ECG) 1 Chanel</v>
          </cell>
        </row>
        <row r="5071">
          <cell r="H5071" t="str">
            <v>1.3.2.07.01.08.017</v>
          </cell>
          <cell r="I5071" t="str">
            <v>Reflek Hammer Stainless Steel</v>
          </cell>
        </row>
        <row r="5072">
          <cell r="H5072" t="str">
            <v>1.3.2.07.01.08.018</v>
          </cell>
          <cell r="I5072" t="str">
            <v>Sterelisator For Instrument Portable</v>
          </cell>
        </row>
        <row r="5073">
          <cell r="H5073" t="str">
            <v>1.3.2.07.01.08.019</v>
          </cell>
          <cell r="I5073" t="str">
            <v>Couch Examination (Alat Kedokteran Bagian Penyakit Dalam)</v>
          </cell>
        </row>
        <row r="5074">
          <cell r="H5074" t="str">
            <v>1.3.2.07.01.08.020</v>
          </cell>
          <cell r="I5074" t="str">
            <v>Spirometer (Alat Kedokteran Bagian Penyakit Dalam)</v>
          </cell>
        </row>
        <row r="5075">
          <cell r="H5075" t="str">
            <v>1.3.2.07.01.08.021</v>
          </cell>
          <cell r="I5075" t="str">
            <v>Suction Thorax</v>
          </cell>
        </row>
        <row r="5076">
          <cell r="H5076" t="str">
            <v>1.3.2.07.01.08.022</v>
          </cell>
          <cell r="I5076" t="str">
            <v>Stool Fixed Height</v>
          </cell>
        </row>
        <row r="5077">
          <cell r="H5077" t="str">
            <v>1.3.2.07.01.08.023</v>
          </cell>
          <cell r="I5077" t="str">
            <v>Bronchoscope (Alat Kedokteran Bagian Penyakit Dalam)</v>
          </cell>
        </row>
        <row r="5078">
          <cell r="H5078" t="str">
            <v>1.3.2.07.01.08.024</v>
          </cell>
          <cell r="I5078" t="str">
            <v>Nebulizer</v>
          </cell>
        </row>
        <row r="5079">
          <cell r="H5079" t="str">
            <v>1.3.2.07.01.08.025</v>
          </cell>
          <cell r="I5079" t="str">
            <v>Ultrasonic Nebulizer</v>
          </cell>
        </row>
        <row r="5080">
          <cell r="H5080" t="str">
            <v>1.3.2.07.01.08.026</v>
          </cell>
          <cell r="I5080" t="str">
            <v>Pleural Biopsy</v>
          </cell>
        </row>
        <row r="5081">
          <cell r="H5081" t="str">
            <v>1.3.2.07.01.08.027</v>
          </cell>
          <cell r="I5081" t="str">
            <v>Transtorakal Jarum</v>
          </cell>
        </row>
        <row r="5082">
          <cell r="H5082" t="str">
            <v>1.3.2.07.01.08.028</v>
          </cell>
          <cell r="I5082" t="str">
            <v>Biopsy Pieure</v>
          </cell>
        </row>
        <row r="5083">
          <cell r="H5083" t="str">
            <v>1.3.2.07.01.08.029</v>
          </cell>
          <cell r="I5083" t="str">
            <v>Endotracheal Tube</v>
          </cell>
        </row>
        <row r="5084">
          <cell r="H5084" t="str">
            <v>1.3.2.07.01.08.030</v>
          </cell>
          <cell r="I5084" t="str">
            <v>Ultra Sono Graphy (USG) Internal Medicine</v>
          </cell>
        </row>
        <row r="5085">
          <cell r="H5085" t="str">
            <v>1.3.2.07.01.08.031</v>
          </cell>
          <cell r="I5085" t="str">
            <v>Endoscopy, With Cold Light Source</v>
          </cell>
        </row>
        <row r="5086">
          <cell r="H5086" t="str">
            <v>1.3.2.07.01.08.032</v>
          </cell>
          <cell r="I5086" t="str">
            <v>Electro Nystagmograph</v>
          </cell>
        </row>
        <row r="5087">
          <cell r="H5087" t="str">
            <v>1.3.2.07.01.08.033</v>
          </cell>
          <cell r="I5087" t="str">
            <v>Ventilator Internal Medicine</v>
          </cell>
        </row>
        <row r="5088">
          <cell r="H5088" t="str">
            <v>1.3.2.07.01.08.034</v>
          </cell>
          <cell r="I5088" t="str">
            <v>Amnioscope (Alat Kedokteran Bagian Penyakit Dalam)</v>
          </cell>
        </row>
        <row r="5089">
          <cell r="H5089" t="str">
            <v>1.3.2.07.01.08.035</v>
          </cell>
          <cell r="I5089" t="str">
            <v>Ultrasonic Pachymeter (Alat Kedokteran Bagian Penyakit Dalam)</v>
          </cell>
        </row>
        <row r="5090">
          <cell r="H5090" t="str">
            <v>1.3.2.07.01.08.036</v>
          </cell>
          <cell r="I5090" t="str">
            <v>Duadeno Fiberscope</v>
          </cell>
        </row>
        <row r="5091">
          <cell r="H5091" t="str">
            <v>1.3.2.07.01.08.037</v>
          </cell>
          <cell r="I5091" t="str">
            <v>Co2 &amp; O2 Monitor</v>
          </cell>
        </row>
        <row r="5092">
          <cell r="H5092" t="str">
            <v>1.3.2.07.01.08.038</v>
          </cell>
          <cell r="I5092" t="str">
            <v>Couch Examination Urology (Alat Kedokteran Bagian Penyakit Dalam)</v>
          </cell>
        </row>
        <row r="5093">
          <cell r="H5093" t="str">
            <v>1.3.2.07.01.08.039</v>
          </cell>
          <cell r="I5093" t="str">
            <v>Stool Fixed Hight</v>
          </cell>
        </row>
        <row r="5094">
          <cell r="H5094" t="str">
            <v>1.3.2.07.01.08.040</v>
          </cell>
          <cell r="I5094" t="str">
            <v>Rectal Almometer (Alat Kedokteran Bagian Penyakit Dalam)</v>
          </cell>
        </row>
        <row r="5095">
          <cell r="H5095" t="str">
            <v>1.3.2.07.01.08.041</v>
          </cell>
          <cell r="I5095" t="str">
            <v>Suction Unit For Endoscopy</v>
          </cell>
        </row>
        <row r="5096">
          <cell r="H5096" t="str">
            <v>1.3.2.07.01.08.042</v>
          </cell>
          <cell r="I5096" t="str">
            <v>ESWL</v>
          </cell>
        </row>
        <row r="5097">
          <cell r="H5097" t="str">
            <v>1.3.2.07.01.08.043</v>
          </cell>
          <cell r="I5097" t="str">
            <v>Automatic Hack</v>
          </cell>
        </row>
        <row r="5098">
          <cell r="H5098" t="str">
            <v>1.3.2.07.01.08.044</v>
          </cell>
          <cell r="I5098" t="str">
            <v>Automatic Kaweneter</v>
          </cell>
        </row>
        <row r="5099">
          <cell r="H5099" t="str">
            <v>1.3.2.07.01.08.045</v>
          </cell>
          <cell r="I5099" t="str">
            <v>Bed Side Monitor Complete</v>
          </cell>
        </row>
        <row r="5100">
          <cell r="H5100" t="str">
            <v>1.3.2.07.01.08.046</v>
          </cell>
          <cell r="I5100" t="str">
            <v>Biopsy Pleure</v>
          </cell>
        </row>
        <row r="5101">
          <cell r="H5101" t="str">
            <v>1.3.2.07.01.08.047</v>
          </cell>
          <cell r="I5101" t="str">
            <v>Bonk Cenapagus</v>
          </cell>
        </row>
        <row r="5102">
          <cell r="H5102" t="str">
            <v>1.3.2.07.01.08.048</v>
          </cell>
          <cell r="I5102" t="str">
            <v>Camtopraf One Chanel</v>
          </cell>
        </row>
        <row r="5103">
          <cell r="H5103" t="str">
            <v>1.3.2.07.01.08.049</v>
          </cell>
          <cell r="I5103" t="str">
            <v>Canel Recorder Siarocus 400</v>
          </cell>
        </row>
        <row r="5104">
          <cell r="H5104" t="str">
            <v>1.3.2.07.01.08.050</v>
          </cell>
          <cell r="I5104" t="str">
            <v>Capnograph Mark III</v>
          </cell>
        </row>
        <row r="5105">
          <cell r="H5105" t="str">
            <v>1.3.2.07.01.08.051</v>
          </cell>
          <cell r="I5105" t="str">
            <v>Centure/Sonic</v>
          </cell>
        </row>
        <row r="5106">
          <cell r="H5106" t="str">
            <v>1.3.2.07.01.08.052</v>
          </cell>
          <cell r="I5106" t="str">
            <v>Chair For Treadment Unit 4417 Taiju</v>
          </cell>
        </row>
        <row r="5107">
          <cell r="H5107" t="str">
            <v>1.3.2.07.01.08.053</v>
          </cell>
          <cell r="I5107" t="str">
            <v>Clase Sungint Kit</v>
          </cell>
        </row>
        <row r="5108">
          <cell r="H5108" t="str">
            <v>1.3.2.07.01.08.054</v>
          </cell>
          <cell r="I5108" t="str">
            <v>Cold Light Fontain</v>
          </cell>
        </row>
        <row r="5109">
          <cell r="H5109" t="str">
            <v>1.3.2.07.01.08.055</v>
          </cell>
          <cell r="I5109" t="str">
            <v>Coaxial Head Light</v>
          </cell>
        </row>
        <row r="5110">
          <cell r="H5110" t="str">
            <v>1.3.2.07.01.08.056</v>
          </cell>
          <cell r="I5110" t="str">
            <v>Cold Light Suply Model CFV</v>
          </cell>
        </row>
        <row r="5111">
          <cell r="H5111" t="str">
            <v>1.3.2.07.01.08.057</v>
          </cell>
          <cell r="I5111" t="str">
            <v>Combibag</v>
          </cell>
        </row>
        <row r="5112">
          <cell r="H5112" t="str">
            <v>1.3.2.07.01.08.058</v>
          </cell>
          <cell r="I5112" t="str">
            <v>Compagati 3 L</v>
          </cell>
        </row>
        <row r="5113">
          <cell r="H5113" t="str">
            <v>1.3.2.07.01.08.059</v>
          </cell>
          <cell r="I5113" t="str">
            <v>Complit Test Mark III</v>
          </cell>
        </row>
        <row r="5114">
          <cell r="H5114" t="str">
            <v>1.3.2.07.01.08.060</v>
          </cell>
          <cell r="I5114" t="str">
            <v>Cumasis Aparatus Focaemodulys Unit</v>
          </cell>
        </row>
        <row r="5115">
          <cell r="H5115" t="str">
            <v>1.3.2.07.01.08.061</v>
          </cell>
          <cell r="I5115" t="str">
            <v>Cut Aucona P 02-Modul Asesories</v>
          </cell>
        </row>
        <row r="5116">
          <cell r="H5116" t="str">
            <v>1.3.2.07.01.08.062</v>
          </cell>
          <cell r="I5116" t="str">
            <v>Cuting Micro Sparment</v>
          </cell>
        </row>
        <row r="5117">
          <cell r="H5117" t="str">
            <v>1.3.2.07.01.08.063</v>
          </cell>
          <cell r="I5117" t="str">
            <v>Cyto Urethe Cape</v>
          </cell>
        </row>
        <row r="5118">
          <cell r="H5118" t="str">
            <v>1.3.2.07.01.08.064</v>
          </cell>
          <cell r="I5118" t="str">
            <v>Dale Dagion (Alat Kedokteran Bagian Penyakit Dalam)</v>
          </cell>
        </row>
        <row r="5119">
          <cell r="H5119" t="str">
            <v>1.3.2.07.01.08.065</v>
          </cell>
          <cell r="I5119" t="str">
            <v>Defibrilator</v>
          </cell>
        </row>
        <row r="5120">
          <cell r="H5120" t="str">
            <v>1.3.2.07.01.08.066</v>
          </cell>
          <cell r="I5120" t="str">
            <v>Defrision Test Mark III</v>
          </cell>
        </row>
        <row r="5121">
          <cell r="H5121" t="str">
            <v>1.3.2.07.01.08.067</v>
          </cell>
          <cell r="I5121" t="str">
            <v>Depriksi Monitoring</v>
          </cell>
        </row>
        <row r="5122">
          <cell r="H5122" t="str">
            <v>1.3.2.07.01.08.068</v>
          </cell>
          <cell r="I5122" t="str">
            <v>Desinfction Unit</v>
          </cell>
        </row>
        <row r="5123">
          <cell r="H5123" t="str">
            <v>1.3.2.07.01.08.069</v>
          </cell>
          <cell r="I5123" t="str">
            <v>Digital Oscamalir</v>
          </cell>
        </row>
        <row r="5124">
          <cell r="H5124" t="str">
            <v>1.3.2.07.01.08.070</v>
          </cell>
          <cell r="I5124" t="str">
            <v>Duadeno Fiberscope Therpy</v>
          </cell>
        </row>
        <row r="5125">
          <cell r="H5125" t="str">
            <v>1.3.2.07.01.08.071</v>
          </cell>
          <cell r="I5125" t="str">
            <v>Electro Nystogmograph</v>
          </cell>
        </row>
        <row r="5126">
          <cell r="H5126" t="str">
            <v>1.3.2.07.01.08.072</v>
          </cell>
          <cell r="I5126" t="str">
            <v>Elektrik Sity Protektation Rach</v>
          </cell>
        </row>
        <row r="5127">
          <cell r="H5127" t="str">
            <v>1.3.2.07.01.08.073</v>
          </cell>
          <cell r="I5127" t="str">
            <v>Endoscope Masker</v>
          </cell>
        </row>
        <row r="5128">
          <cell r="H5128" t="str">
            <v>1.3.2.07.01.08.074</v>
          </cell>
          <cell r="I5128" t="str">
            <v>Endoscope P A Vidio Optima</v>
          </cell>
        </row>
        <row r="5129">
          <cell r="H5129" t="str">
            <v>1.3.2.07.01.08.075</v>
          </cell>
          <cell r="I5129" t="str">
            <v>Endoscope Trolly</v>
          </cell>
        </row>
        <row r="5130">
          <cell r="H5130" t="str">
            <v>1.3.2.07.01.08.076</v>
          </cell>
          <cell r="I5130" t="str">
            <v>Endotracheal Set</v>
          </cell>
        </row>
        <row r="5131">
          <cell r="H5131" t="str">
            <v>1.3.2.07.01.08.077</v>
          </cell>
          <cell r="I5131" t="str">
            <v>External Coneprometer</v>
          </cell>
        </row>
        <row r="5132">
          <cell r="H5132" t="str">
            <v>1.3.2.07.01.08.078</v>
          </cell>
          <cell r="I5132" t="str">
            <v>External Pacemazer 146</v>
          </cell>
        </row>
        <row r="5133">
          <cell r="H5133" t="str">
            <v>1.3.2.07.01.08.079</v>
          </cell>
          <cell r="I5133" t="str">
            <v>Fereksine Fandus Anggrafie</v>
          </cell>
        </row>
        <row r="5134">
          <cell r="H5134" t="str">
            <v>1.3.2.07.01.08.080</v>
          </cell>
          <cell r="I5134" t="str">
            <v>Find Aid Resusisater For Table Type</v>
          </cell>
        </row>
        <row r="5135">
          <cell r="H5135" t="str">
            <v>1.3.2.07.01.08.081</v>
          </cell>
          <cell r="I5135" t="str">
            <v>Finger Exercise</v>
          </cell>
        </row>
        <row r="5136">
          <cell r="H5136" t="str">
            <v>1.3.2.07.01.08.082</v>
          </cell>
          <cell r="I5136" t="str">
            <v>Flesible Disogatro Bulbescape</v>
          </cell>
        </row>
        <row r="5137">
          <cell r="H5137" t="str">
            <v>1.3.2.07.01.08.083</v>
          </cell>
          <cell r="I5137" t="str">
            <v>Forcep Pyesiesis 556</v>
          </cell>
        </row>
        <row r="5138">
          <cell r="H5138" t="str">
            <v>1.3.2.07.01.08.084</v>
          </cell>
          <cell r="I5138" t="str">
            <v>Fountek Mark</v>
          </cell>
        </row>
        <row r="5139">
          <cell r="H5139" t="str">
            <v>1.3.2.07.01.08.085</v>
          </cell>
          <cell r="I5139" t="str">
            <v>Gadomatic Godor</v>
          </cell>
        </row>
        <row r="5140">
          <cell r="H5140" t="str">
            <v>1.3.2.07.01.08.086</v>
          </cell>
          <cell r="I5140" t="str">
            <v>Galary Meter</v>
          </cell>
        </row>
        <row r="5141">
          <cell r="H5141" t="str">
            <v>1.3.2.07.01.08.087</v>
          </cell>
          <cell r="I5141" t="str">
            <v>Galuminasi</v>
          </cell>
        </row>
        <row r="5142">
          <cell r="H5142" t="str">
            <v>1.3.2.07.01.08.088</v>
          </cell>
          <cell r="I5142" t="str">
            <v>Gastrocape For Wech Allyn Vidio Endoscope</v>
          </cell>
        </row>
        <row r="5143">
          <cell r="H5143" t="str">
            <v>1.3.2.07.01.08.089</v>
          </cell>
          <cell r="I5143" t="str">
            <v>Gastroscope &amp; Light Source</v>
          </cell>
        </row>
        <row r="5144">
          <cell r="H5144" t="str">
            <v>1.3.2.07.01.08.090</v>
          </cell>
          <cell r="I5144" t="str">
            <v>Gawer Shalt Mogeglo Pomater</v>
          </cell>
        </row>
        <row r="5145">
          <cell r="H5145" t="str">
            <v>1.3.2.07.01.08.091</v>
          </cell>
          <cell r="I5145" t="str">
            <v>Glucometer Complete With Glucostic</v>
          </cell>
        </row>
        <row r="5146">
          <cell r="H5146" t="str">
            <v>1.3.2.07.01.08.092</v>
          </cell>
          <cell r="I5146" t="str">
            <v>Golmen Compimeter Resic Sep 20 (Tappem)</v>
          </cell>
        </row>
        <row r="5147">
          <cell r="H5147" t="str">
            <v>1.3.2.07.01.08.093</v>
          </cell>
          <cell r="I5147" t="str">
            <v>Gredesan</v>
          </cell>
        </row>
        <row r="5148">
          <cell r="H5148" t="str">
            <v>1.3.2.07.01.08.094</v>
          </cell>
          <cell r="I5148" t="str">
            <v>Hear Station With Corder</v>
          </cell>
        </row>
        <row r="5149">
          <cell r="H5149" t="str">
            <v>1.3.2.07.01.08.095</v>
          </cell>
          <cell r="I5149" t="str">
            <v>Hemodialisis Unit</v>
          </cell>
        </row>
        <row r="5150">
          <cell r="H5150" t="str">
            <v>1.3.2.07.01.08.096</v>
          </cell>
          <cell r="I5150" t="str">
            <v>High Speed Stater Type ZS-SUS</v>
          </cell>
        </row>
        <row r="5151">
          <cell r="H5151" t="str">
            <v>1.3.2.07.01.08.097</v>
          </cell>
          <cell r="I5151" t="str">
            <v>Himediker</v>
          </cell>
        </row>
        <row r="5152">
          <cell r="H5152" t="str">
            <v>1.3.2.07.01.08.098</v>
          </cell>
          <cell r="I5152" t="str">
            <v>Hyper Hypothermia System (Alat Kedokteran Bagian Penyakit Dalam)</v>
          </cell>
        </row>
        <row r="5153">
          <cell r="H5153" t="str">
            <v>1.3.2.07.01.08.099</v>
          </cell>
          <cell r="I5153" t="str">
            <v>Iluminator</v>
          </cell>
        </row>
        <row r="5154">
          <cell r="H5154" t="str">
            <v>1.3.2.07.01.08.100</v>
          </cell>
          <cell r="I5154" t="str">
            <v>Infusion Warmer For Blood</v>
          </cell>
        </row>
        <row r="5155">
          <cell r="H5155" t="str">
            <v>1.3.2.07.01.08.101</v>
          </cell>
          <cell r="I5155" t="str">
            <v>Inter Feretial Turafik</v>
          </cell>
        </row>
        <row r="5156">
          <cell r="H5156" t="str">
            <v>1.3.2.07.01.08.102</v>
          </cell>
          <cell r="I5156" t="str">
            <v>Kag Steat Aplimation Thermometer</v>
          </cell>
        </row>
        <row r="5157">
          <cell r="H5157" t="str">
            <v>1.3.2.07.01.08.103</v>
          </cell>
          <cell r="I5157" t="str">
            <v>Lano Premansi Sitimulator Adipraktek EF 502</v>
          </cell>
        </row>
        <row r="5158">
          <cell r="H5158" t="str">
            <v>1.3.2.07.01.08.104</v>
          </cell>
          <cell r="I5158" t="str">
            <v>Law Frequensi Aparatus</v>
          </cell>
        </row>
        <row r="5159">
          <cell r="H5159" t="str">
            <v>1.3.2.07.01.08.105</v>
          </cell>
          <cell r="I5159" t="str">
            <v>Lenon Light Service</v>
          </cell>
        </row>
        <row r="5160">
          <cell r="H5160" t="str">
            <v>1.3.2.07.01.08.106</v>
          </cell>
          <cell r="I5160" t="str">
            <v>Load Rulerator Scart</v>
          </cell>
        </row>
        <row r="5161">
          <cell r="H5161" t="str">
            <v>1.3.2.07.01.08.107</v>
          </cell>
          <cell r="I5161" t="str">
            <v>Manual Influmation Aparatus</v>
          </cell>
        </row>
        <row r="5162">
          <cell r="H5162" t="str">
            <v>1.3.2.07.01.08.108</v>
          </cell>
          <cell r="I5162" t="str">
            <v>Matronik Model 5375</v>
          </cell>
        </row>
        <row r="5163">
          <cell r="H5163" t="str">
            <v>1.3.2.07.01.08.109</v>
          </cell>
          <cell r="I5163" t="str">
            <v>Medical TV System Welch Allyn Vidio</v>
          </cell>
        </row>
        <row r="5164">
          <cell r="H5164" t="str">
            <v>1.3.2.07.01.08.110</v>
          </cell>
          <cell r="I5164" t="str">
            <v>Microwafe Therapy Apparatus</v>
          </cell>
        </row>
        <row r="5165">
          <cell r="H5165" t="str">
            <v>1.3.2.07.01.08.111</v>
          </cell>
          <cell r="I5165" t="str">
            <v>Mitrigen Athemet</v>
          </cell>
        </row>
        <row r="5166">
          <cell r="H5166" t="str">
            <v>1.3.2.07.01.08.112</v>
          </cell>
          <cell r="I5166" t="str">
            <v>Mobile Endoscope Table</v>
          </cell>
        </row>
        <row r="5167">
          <cell r="H5167" t="str">
            <v>1.3.2.07.01.08.113</v>
          </cell>
          <cell r="I5167" t="str">
            <v>NVS Vital Sign Monitor (Alat Kedokteran Bagian Penyakit Dalam)</v>
          </cell>
        </row>
        <row r="5168">
          <cell r="H5168" t="str">
            <v>1.3.2.07.01.08.114</v>
          </cell>
          <cell r="I5168" t="str">
            <v>One Compartement Warrobe (Alat Kedokteran Bagian Penyakit Dalam)</v>
          </cell>
        </row>
        <row r="5169">
          <cell r="H5169" t="str">
            <v>1.3.2.07.01.08.115</v>
          </cell>
          <cell r="I5169" t="str">
            <v>Operating Stak Bir</v>
          </cell>
        </row>
        <row r="5170">
          <cell r="H5170" t="str">
            <v>1.3.2.07.01.08.116</v>
          </cell>
          <cell r="I5170" t="str">
            <v>Pasien Cable Monitoring Kecil Sistem Siscan BST</v>
          </cell>
        </row>
        <row r="5171">
          <cell r="H5171" t="str">
            <v>1.3.2.07.01.08.117</v>
          </cell>
          <cell r="I5171" t="str">
            <v>Pendatya Water Proof</v>
          </cell>
        </row>
        <row r="5172">
          <cell r="H5172" t="str">
            <v>1.3.2.07.01.08.118</v>
          </cell>
          <cell r="I5172" t="str">
            <v>Pental Heart Montas</v>
          </cell>
        </row>
        <row r="5173">
          <cell r="H5173" t="str">
            <v>1.3.2.07.01.08.119</v>
          </cell>
          <cell r="I5173" t="str">
            <v>Pleural Biopsy Needle</v>
          </cell>
        </row>
        <row r="5174">
          <cell r="H5174" t="str">
            <v>1.3.2.07.01.08.120</v>
          </cell>
          <cell r="I5174" t="str">
            <v>Positive Negative Honcoat Set</v>
          </cell>
        </row>
        <row r="5175">
          <cell r="H5175" t="str">
            <v>1.3.2.07.01.08.121</v>
          </cell>
          <cell r="I5175" t="str">
            <v>Pratitionary Battray Handle</v>
          </cell>
        </row>
        <row r="5176">
          <cell r="H5176" t="str">
            <v>1.3.2.07.01.08.122</v>
          </cell>
          <cell r="I5176" t="str">
            <v>Prector Prable Model Ust 507 EP 35</v>
          </cell>
        </row>
        <row r="5177">
          <cell r="H5177" t="str">
            <v>1.3.2.07.01.08.123</v>
          </cell>
          <cell r="I5177" t="str">
            <v>Presteatik Infusion Pump/Lac Bielyto Binometer</v>
          </cell>
        </row>
        <row r="5178">
          <cell r="H5178" t="str">
            <v>1.3.2.07.01.08.124</v>
          </cell>
          <cell r="I5178" t="str">
            <v>Presual Modul</v>
          </cell>
        </row>
        <row r="5179">
          <cell r="H5179" t="str">
            <v>1.3.2.07.01.08.125</v>
          </cell>
          <cell r="I5179" t="str">
            <v>Proyektor Romad Complet</v>
          </cell>
        </row>
        <row r="5180">
          <cell r="H5180" t="str">
            <v>1.3.2.07.01.08.126</v>
          </cell>
          <cell r="I5180" t="str">
            <v>Pulmonary Exercise Computerized</v>
          </cell>
        </row>
        <row r="5181">
          <cell r="H5181" t="str">
            <v>1.3.2.07.01.08.127</v>
          </cell>
          <cell r="I5181" t="str">
            <v>Pulse Oxymetry</v>
          </cell>
        </row>
        <row r="5182">
          <cell r="H5182" t="str">
            <v>1.3.2.07.01.08.128</v>
          </cell>
          <cell r="I5182" t="str">
            <v>Putision Incubator Bm</v>
          </cell>
        </row>
        <row r="5183">
          <cell r="H5183" t="str">
            <v>1.3.2.07.01.08.129</v>
          </cell>
          <cell r="I5183" t="str">
            <v>Re-Her Coagulator</v>
          </cell>
        </row>
        <row r="5184">
          <cell r="H5184" t="str">
            <v>1.3.2.07.01.08.130</v>
          </cell>
          <cell r="I5184" t="str">
            <v>Rollyng Soal Type</v>
          </cell>
        </row>
        <row r="5185">
          <cell r="H5185" t="str">
            <v>1.3.2.07.01.08.131</v>
          </cell>
          <cell r="I5185" t="str">
            <v>Safe Ruber Elektrode</v>
          </cell>
        </row>
        <row r="5186">
          <cell r="H5186" t="str">
            <v>1.3.2.07.01.08.132</v>
          </cell>
          <cell r="I5186" t="str">
            <v>Sarus Stemal Saur</v>
          </cell>
        </row>
        <row r="5187">
          <cell r="H5187" t="str">
            <v>1.3.2.07.01.08.133</v>
          </cell>
          <cell r="I5187" t="str">
            <v>Senaker</v>
          </cell>
        </row>
        <row r="5188">
          <cell r="H5188" t="str">
            <v>1.3.2.07.01.08.134</v>
          </cell>
          <cell r="I5188" t="str">
            <v>Sherum Holder Red</v>
          </cell>
        </row>
        <row r="5189">
          <cell r="H5189" t="str">
            <v>1.3.2.07.01.08.135</v>
          </cell>
          <cell r="I5189" t="str">
            <v>Starmunsuar</v>
          </cell>
        </row>
        <row r="5190">
          <cell r="H5190" t="str">
            <v>1.3.2.07.01.08.136</v>
          </cell>
          <cell r="I5190" t="str">
            <v>Static/Kinetik Projection Perimeter</v>
          </cell>
        </row>
        <row r="5191">
          <cell r="H5191" t="str">
            <v>1.3.2.07.01.08.137</v>
          </cell>
          <cell r="I5191" t="str">
            <v>Stertes System</v>
          </cell>
        </row>
        <row r="5192">
          <cell r="H5192" t="str">
            <v>1.3.2.07.01.08.138</v>
          </cell>
          <cell r="I5192" t="str">
            <v>Steten Card Electric</v>
          </cell>
        </row>
        <row r="5193">
          <cell r="H5193" t="str">
            <v>1.3.2.07.01.08.139</v>
          </cell>
          <cell r="I5193" t="str">
            <v>Style Stetescope Bomopaculain</v>
          </cell>
        </row>
        <row r="5194">
          <cell r="H5194" t="str">
            <v>1.3.2.07.01.08.140</v>
          </cell>
          <cell r="I5194" t="str">
            <v>Syringe Pump (Alat Kedokteran Bagian Penyakit Dalam)</v>
          </cell>
        </row>
        <row r="5195">
          <cell r="H5195" t="str">
            <v>1.3.2.07.01.08.141</v>
          </cell>
          <cell r="I5195" t="str">
            <v>S.314 Forcep Dressing</v>
          </cell>
        </row>
        <row r="5196">
          <cell r="H5196" t="str">
            <v>1.3.2.07.01.08.142</v>
          </cell>
          <cell r="I5196" t="str">
            <v>Tampion Tempromoridior/Pancing</v>
          </cell>
        </row>
        <row r="5197">
          <cell r="H5197" t="str">
            <v>1.3.2.07.01.08.143</v>
          </cell>
          <cell r="I5197" t="str">
            <v>Temperatur Modul</v>
          </cell>
        </row>
        <row r="5198">
          <cell r="H5198" t="str">
            <v>1.3.2.07.01.08.144</v>
          </cell>
          <cell r="I5198" t="str">
            <v>The Salingan Galmore Intalumialier Antriper</v>
          </cell>
        </row>
        <row r="5199">
          <cell r="H5199" t="str">
            <v>1.3.2.07.01.08.145</v>
          </cell>
          <cell r="I5199" t="str">
            <v>Tixtiser</v>
          </cell>
        </row>
        <row r="5200">
          <cell r="H5200" t="str">
            <v>1.3.2.07.01.08.146</v>
          </cell>
          <cell r="I5200" t="str">
            <v>TP.1000 Turbotanti Dehabitas ER 2-Bcr Resies Cateter Set +</v>
          </cell>
        </row>
        <row r="5201">
          <cell r="H5201" t="str">
            <v>1.3.2.07.01.08.147</v>
          </cell>
          <cell r="I5201" t="str">
            <v>TP.9900Rj - 9900 Trolly Emergency</v>
          </cell>
        </row>
        <row r="5202">
          <cell r="H5202" t="str">
            <v>1.3.2.07.01.08.148</v>
          </cell>
          <cell r="I5202" t="str">
            <v>Tranformen</v>
          </cell>
        </row>
        <row r="5203">
          <cell r="H5203" t="str">
            <v>1.3.2.07.01.08.149</v>
          </cell>
          <cell r="I5203" t="str">
            <v>Vital Sign Monitor</v>
          </cell>
        </row>
        <row r="5204">
          <cell r="H5204" t="str">
            <v>1.3.2.07.01.08.150</v>
          </cell>
          <cell r="I5204" t="str">
            <v>Two Baul Standard</v>
          </cell>
        </row>
        <row r="5205">
          <cell r="H5205" t="str">
            <v>1.3.2.07.01.08.151</v>
          </cell>
          <cell r="I5205" t="str">
            <v>T.2529 Foto Turapith</v>
          </cell>
        </row>
        <row r="5206">
          <cell r="H5206" t="str">
            <v>1.3.2.07.01.08.152</v>
          </cell>
          <cell r="I5206" t="str">
            <v>T.2670 Forcep Trauma</v>
          </cell>
        </row>
        <row r="5207">
          <cell r="H5207" t="str">
            <v>1.3.2.07.01.08.153</v>
          </cell>
          <cell r="I5207" t="str">
            <v>Vacum Ectrator (AB)</v>
          </cell>
        </row>
        <row r="5208">
          <cell r="H5208" t="str">
            <v>1.3.2.07.01.08.154</v>
          </cell>
          <cell r="I5208" t="str">
            <v>Vrisur Gerg Mt 600 X 3 Pzola</v>
          </cell>
        </row>
        <row r="5209">
          <cell r="H5209" t="str">
            <v>1.3.2.07.01.08.155</v>
          </cell>
          <cell r="I5209" t="str">
            <v>Walker Polding</v>
          </cell>
        </row>
        <row r="5210">
          <cell r="H5210" t="str">
            <v>1.3.2.07.01.08.156</v>
          </cell>
          <cell r="I5210" t="str">
            <v>Wall Rail Unit</v>
          </cell>
        </row>
        <row r="5211">
          <cell r="H5211" t="str">
            <v>1.3.2.07.01.08.157</v>
          </cell>
          <cell r="I5211" t="str">
            <v>Wright Respirometer</v>
          </cell>
        </row>
        <row r="5212">
          <cell r="H5212" t="str">
            <v>......</v>
          </cell>
        </row>
        <row r="5213">
          <cell r="H5213" t="str">
            <v>......</v>
          </cell>
        </row>
        <row r="5214">
          <cell r="H5214" t="str">
            <v>......</v>
          </cell>
        </row>
        <row r="5215">
          <cell r="H5215" t="str">
            <v>......</v>
          </cell>
        </row>
        <row r="5216">
          <cell r="H5216" t="str">
            <v>......</v>
          </cell>
        </row>
        <row r="5217">
          <cell r="H5217" t="str">
            <v>......</v>
          </cell>
        </row>
        <row r="5218">
          <cell r="H5218" t="str">
            <v>......</v>
          </cell>
        </row>
        <row r="5219">
          <cell r="H5219" t="str">
            <v>......</v>
          </cell>
        </row>
        <row r="5220">
          <cell r="H5220" t="str">
            <v>......</v>
          </cell>
        </row>
        <row r="5221">
          <cell r="H5221" t="str">
            <v>......</v>
          </cell>
        </row>
        <row r="5222">
          <cell r="H5222" t="str">
            <v>......</v>
          </cell>
        </row>
        <row r="5223">
          <cell r="H5223" t="str">
            <v>......</v>
          </cell>
        </row>
        <row r="5224">
          <cell r="H5224" t="str">
            <v>......</v>
          </cell>
        </row>
        <row r="5225">
          <cell r="H5225" t="str">
            <v>......</v>
          </cell>
        </row>
        <row r="5226">
          <cell r="H5226" t="str">
            <v>......</v>
          </cell>
        </row>
        <row r="5227">
          <cell r="H5227" t="str">
            <v>......</v>
          </cell>
        </row>
        <row r="5228">
          <cell r="H5228" t="str">
            <v>......</v>
          </cell>
        </row>
        <row r="5229">
          <cell r="H5229" t="str">
            <v>......</v>
          </cell>
        </row>
        <row r="5230">
          <cell r="H5230" t="str">
            <v>......</v>
          </cell>
        </row>
        <row r="5231">
          <cell r="H5231" t="str">
            <v>......</v>
          </cell>
        </row>
        <row r="5232">
          <cell r="H5232" t="str">
            <v>......</v>
          </cell>
        </row>
        <row r="5233">
          <cell r="H5233" t="str">
            <v>......</v>
          </cell>
        </row>
        <row r="5234">
          <cell r="H5234" t="str">
            <v>......</v>
          </cell>
        </row>
        <row r="5235">
          <cell r="H5235" t="str">
            <v>......</v>
          </cell>
        </row>
        <row r="5236">
          <cell r="H5236" t="str">
            <v>......</v>
          </cell>
        </row>
        <row r="5237">
          <cell r="H5237" t="str">
            <v>......</v>
          </cell>
        </row>
        <row r="5238">
          <cell r="H5238" t="str">
            <v>......</v>
          </cell>
        </row>
        <row r="5239">
          <cell r="H5239" t="str">
            <v>......</v>
          </cell>
        </row>
        <row r="5240">
          <cell r="H5240" t="str">
            <v>......</v>
          </cell>
        </row>
        <row r="5241">
          <cell r="H5241" t="str">
            <v>......</v>
          </cell>
        </row>
        <row r="5242">
          <cell r="H5242" t="str">
            <v>......</v>
          </cell>
        </row>
        <row r="5243">
          <cell r="H5243" t="str">
            <v>......</v>
          </cell>
        </row>
        <row r="5244">
          <cell r="H5244" t="str">
            <v>......</v>
          </cell>
        </row>
        <row r="5245">
          <cell r="H5245" t="str">
            <v>......</v>
          </cell>
        </row>
        <row r="5246">
          <cell r="H5246" t="str">
            <v>......</v>
          </cell>
        </row>
        <row r="5247">
          <cell r="H5247" t="str">
            <v>......</v>
          </cell>
        </row>
        <row r="5248">
          <cell r="H5248" t="str">
            <v>......</v>
          </cell>
        </row>
        <row r="5249">
          <cell r="H5249" t="str">
            <v>......</v>
          </cell>
        </row>
        <row r="5250">
          <cell r="H5250" t="str">
            <v>......</v>
          </cell>
        </row>
        <row r="5251">
          <cell r="H5251" t="str">
            <v>......</v>
          </cell>
        </row>
        <row r="5252">
          <cell r="H5252" t="str">
            <v>......</v>
          </cell>
        </row>
        <row r="5253">
          <cell r="H5253" t="str">
            <v>......</v>
          </cell>
        </row>
        <row r="5254">
          <cell r="H5254" t="str">
            <v>......</v>
          </cell>
        </row>
        <row r="5255">
          <cell r="H5255" t="str">
            <v>......</v>
          </cell>
        </row>
        <row r="5256">
          <cell r="H5256" t="str">
            <v>......</v>
          </cell>
        </row>
        <row r="5257">
          <cell r="H5257" t="str">
            <v>......</v>
          </cell>
        </row>
        <row r="5258">
          <cell r="H5258" t="str">
            <v>......</v>
          </cell>
        </row>
        <row r="5259">
          <cell r="H5259" t="str">
            <v>......</v>
          </cell>
        </row>
        <row r="5260">
          <cell r="H5260" t="str">
            <v>......</v>
          </cell>
        </row>
        <row r="5261">
          <cell r="H5261" t="str">
            <v>......</v>
          </cell>
        </row>
        <row r="5262">
          <cell r="H5262" t="str">
            <v>1.3.2.07.01.09.</v>
          </cell>
          <cell r="I5262" t="str">
            <v>ALAT KEDOKTERAN KAMAR JENASAH/MORTUARY</v>
          </cell>
        </row>
        <row r="5263">
          <cell r="H5263" t="str">
            <v>1.3.2.07.01.09.001</v>
          </cell>
          <cell r="I5263" t="str">
            <v>Autopsy Table</v>
          </cell>
        </row>
        <row r="5264">
          <cell r="H5264" t="str">
            <v>1.3.2.07.01.09.002</v>
          </cell>
          <cell r="I5264" t="str">
            <v>Motuary Refrigerator</v>
          </cell>
        </row>
        <row r="5265">
          <cell r="H5265" t="str">
            <v>1.3.2.07.01.09.003</v>
          </cell>
          <cell r="I5265" t="str">
            <v>Operating Lamp</v>
          </cell>
        </row>
        <row r="5266">
          <cell r="H5266" t="str">
            <v>1.3.2.07.01.09.004</v>
          </cell>
          <cell r="I5266" t="str">
            <v>Autopsi Set</v>
          </cell>
        </row>
        <row r="5267">
          <cell r="H5267" t="str">
            <v>1.3.2.07.01.09.005</v>
          </cell>
          <cell r="I5267" t="str">
            <v>Mortuary Racks</v>
          </cell>
        </row>
        <row r="5268">
          <cell r="H5268" t="str">
            <v>......</v>
          </cell>
        </row>
        <row r="5269">
          <cell r="H5269" t="str">
            <v>1.3.2.07.01.10.</v>
          </cell>
          <cell r="I5269" t="str">
            <v xml:space="preserve">ALAT KEDOKTERAN ANAK </v>
          </cell>
        </row>
        <row r="5270">
          <cell r="H5270" t="str">
            <v>1.3.2.07.01.10.001</v>
          </cell>
          <cell r="I5270" t="str">
            <v>Intravenous &amp; Transfusion Needle</v>
          </cell>
        </row>
        <row r="5271">
          <cell r="H5271" t="str">
            <v>1.3.2.07.01.10.002</v>
          </cell>
          <cell r="I5271" t="str">
            <v>Wing Needle Scalpvem Needle</v>
          </cell>
        </row>
        <row r="5272">
          <cell r="H5272" t="str">
            <v>1.3.2.07.01.10.003</v>
          </cell>
          <cell r="I5272" t="str">
            <v>Hypodermic Needle (Alat Kedokteran Anak)</v>
          </cell>
        </row>
        <row r="5273">
          <cell r="H5273" t="str">
            <v>1.3.2.07.01.10.004</v>
          </cell>
          <cell r="I5273" t="str">
            <v>Syrnge Case-Syringe Container 2Cc/5cc</v>
          </cell>
        </row>
        <row r="5274">
          <cell r="H5274" t="str">
            <v>1.3.2.07.01.10.005</v>
          </cell>
          <cell r="I5274" t="str">
            <v>Sliim Zuiger Elektric Suction 110-220 Vilt/50Hz</v>
          </cell>
        </row>
        <row r="5275">
          <cell r="H5275" t="str">
            <v>1.3.2.07.01.10.006</v>
          </cell>
          <cell r="I5275" t="str">
            <v>Suction Hand Pump</v>
          </cell>
        </row>
        <row r="5276">
          <cell r="H5276" t="str">
            <v>1.3.2.07.01.10.007</v>
          </cell>
          <cell r="I5276" t="str">
            <v>Tangue Depressor Stainless Steel</v>
          </cell>
        </row>
        <row r="5277">
          <cell r="H5277" t="str">
            <v>1.3.2.07.01.10.008</v>
          </cell>
          <cell r="I5277" t="str">
            <v>Pecusion Hammer</v>
          </cell>
        </row>
        <row r="5278">
          <cell r="H5278" t="str">
            <v>1.3.2.07.01.10.009</v>
          </cell>
          <cell r="I5278" t="str">
            <v>Premature Infant Incubator</v>
          </cell>
        </row>
        <row r="5279">
          <cell r="H5279" t="str">
            <v>1.3.2.07.01.10.010</v>
          </cell>
          <cell r="I5279" t="str">
            <v>Waskom 400 Meter Stainless</v>
          </cell>
        </row>
        <row r="5280">
          <cell r="H5280" t="str">
            <v>1.3.2.07.01.10.011</v>
          </cell>
          <cell r="I5280" t="str">
            <v>Neirbekken Stainless Steel</v>
          </cell>
        </row>
        <row r="5281">
          <cell r="H5281" t="str">
            <v>1.3.2.07.01.10.012</v>
          </cell>
          <cell r="I5281" t="str">
            <v>Thorax Puncture</v>
          </cell>
        </row>
        <row r="5282">
          <cell r="H5282" t="str">
            <v>1.3.2.07.01.10.013</v>
          </cell>
          <cell r="I5282" t="str">
            <v>Water Seal Drainage Set</v>
          </cell>
        </row>
        <row r="5283">
          <cell r="H5283" t="str">
            <v>1.3.2.07.01.10.014</v>
          </cell>
          <cell r="I5283" t="str">
            <v>Pleural Byopsy Puncture Set</v>
          </cell>
        </row>
        <row r="5284">
          <cell r="H5284" t="str">
            <v>1.3.2.07.01.10.015</v>
          </cell>
          <cell r="I5284" t="str">
            <v>Lumbal Puncture Needle</v>
          </cell>
        </row>
        <row r="5285">
          <cell r="H5285" t="str">
            <v>1.3.2.07.01.10.016</v>
          </cell>
          <cell r="I5285" t="str">
            <v>Vanasectie Set</v>
          </cell>
        </row>
        <row r="5286">
          <cell r="H5286" t="str">
            <v>1.3.2.07.01.10.017</v>
          </cell>
          <cell r="I5286" t="str">
            <v>Syringe 2cc, 5cc, 10cc, 100cc</v>
          </cell>
        </row>
        <row r="5287">
          <cell r="H5287" t="str">
            <v>1.3.2.07.01.10.018</v>
          </cell>
          <cell r="I5287" t="str">
            <v>Insrumen Tray Stainless Steel 36X30X5 cm</v>
          </cell>
        </row>
        <row r="5288">
          <cell r="H5288" t="str">
            <v>1.3.2.07.01.10.019</v>
          </cell>
          <cell r="I5288" t="str">
            <v>Transilumination Lamp</v>
          </cell>
        </row>
        <row r="5289">
          <cell r="H5289" t="str">
            <v>1.3.2.07.01.10.020</v>
          </cell>
          <cell r="I5289" t="str">
            <v>Tuberculine Syringe 1 cc</v>
          </cell>
        </row>
        <row r="5290">
          <cell r="H5290" t="str">
            <v>1.3.2.07.01.10.021</v>
          </cell>
          <cell r="I5290" t="str">
            <v>Tuberculine Needle</v>
          </cell>
        </row>
        <row r="5291">
          <cell r="H5291" t="str">
            <v>1.3.2.07.01.10.022</v>
          </cell>
          <cell r="I5291" t="str">
            <v>Ice Compress Cup</v>
          </cell>
        </row>
        <row r="5292">
          <cell r="H5292" t="str">
            <v>1.3.2.07.01.10.023</v>
          </cell>
          <cell r="I5292" t="str">
            <v>Tracheotomi Set In Case</v>
          </cell>
        </row>
        <row r="5293">
          <cell r="H5293" t="str">
            <v>1.3.2.07.01.10.024</v>
          </cell>
          <cell r="I5293" t="str">
            <v>Portable ECG AC/DC 1 Chanel</v>
          </cell>
        </row>
        <row r="5294">
          <cell r="H5294" t="str">
            <v>1.3.2.07.01.10.025</v>
          </cell>
          <cell r="I5294" t="str">
            <v>Pulscoxy Meter</v>
          </cell>
        </row>
        <row r="5295">
          <cell r="H5295" t="str">
            <v>1.3.2.07.01.10.026</v>
          </cell>
          <cell r="I5295" t="str">
            <v>Blood Sedimentation Rate Count Set</v>
          </cell>
        </row>
        <row r="5296">
          <cell r="H5296" t="str">
            <v>1.3.2.07.01.10.027</v>
          </cell>
          <cell r="I5296" t="str">
            <v>Test Tube Box</v>
          </cell>
        </row>
        <row r="5297">
          <cell r="H5297" t="str">
            <v>1.3.2.07.01.10.028</v>
          </cell>
          <cell r="I5297" t="str">
            <v>Gastric Juice Examining Set</v>
          </cell>
        </row>
        <row r="5298">
          <cell r="H5298" t="str">
            <v>1.3.2.07.01.10.029</v>
          </cell>
          <cell r="I5298" t="str">
            <v>Trachea Canula (Alat Kedokteran Anak)</v>
          </cell>
        </row>
        <row r="5299">
          <cell r="H5299" t="str">
            <v>1.3.2.07.01.10.030</v>
          </cell>
          <cell r="I5299" t="str">
            <v>Urinometer (Alat Kedokteran Anak)</v>
          </cell>
        </row>
        <row r="5300">
          <cell r="H5300" t="str">
            <v>1.3.2.07.01.10.031</v>
          </cell>
          <cell r="I5300" t="str">
            <v>Urinoir Salbuminometer</v>
          </cell>
        </row>
        <row r="5301">
          <cell r="H5301" t="str">
            <v>1.3.2.07.01.10.032</v>
          </cell>
          <cell r="I5301" t="str">
            <v>Es Bach' Salbuminometer</v>
          </cell>
        </row>
        <row r="5302">
          <cell r="H5302" t="str">
            <v>1.3.2.07.01.10.033</v>
          </cell>
          <cell r="I5302" t="str">
            <v>HB Meter</v>
          </cell>
        </row>
        <row r="5303">
          <cell r="H5303" t="str">
            <v>1.3.2.07.01.10.034</v>
          </cell>
          <cell r="I5303" t="str">
            <v>Bone Narrow Puncture Needle</v>
          </cell>
        </row>
        <row r="5304">
          <cell r="H5304" t="str">
            <v>1.3.2.07.01.10.035</v>
          </cell>
          <cell r="I5304" t="str">
            <v>Measuring Rods Infat With Rail</v>
          </cell>
        </row>
        <row r="5305">
          <cell r="H5305" t="str">
            <v>1.3.2.07.01.10.036</v>
          </cell>
          <cell r="I5305" t="str">
            <v>Measuring Tape</v>
          </cell>
        </row>
        <row r="5306">
          <cell r="H5306" t="str">
            <v>1.3.2.07.01.10.037</v>
          </cell>
          <cell r="I5306" t="str">
            <v>Weight Scale Capacity 120 Kg</v>
          </cell>
        </row>
        <row r="5307">
          <cell r="H5307" t="str">
            <v>1.3.2.07.01.10.038</v>
          </cell>
          <cell r="I5307" t="str">
            <v>Ascites Trocar</v>
          </cell>
        </row>
        <row r="5308">
          <cell r="H5308" t="str">
            <v>1.3.2.07.01.10.039</v>
          </cell>
          <cell r="I5308" t="str">
            <v>Blood Type Viewer Illuminated</v>
          </cell>
        </row>
        <row r="5309">
          <cell r="H5309" t="str">
            <v>1.3.2.07.01.10.040</v>
          </cell>
          <cell r="I5309" t="str">
            <v>Blood Visiting Kit</v>
          </cell>
        </row>
        <row r="5310">
          <cell r="H5310" t="str">
            <v>1.3.2.07.01.10.041</v>
          </cell>
          <cell r="I5310" t="str">
            <v>Blood Donor Set</v>
          </cell>
        </row>
        <row r="5311">
          <cell r="H5311" t="str">
            <v>1.3.2.07.01.10.042</v>
          </cell>
          <cell r="I5311" t="str">
            <v>3-Way Coeks</v>
          </cell>
        </row>
        <row r="5312">
          <cell r="H5312" t="str">
            <v>1.3.2.07.01.10.043</v>
          </cell>
          <cell r="I5312" t="str">
            <v>Liver Biopsy Needle</v>
          </cell>
        </row>
        <row r="5313">
          <cell r="H5313" t="str">
            <v>1.3.2.07.01.10.044</v>
          </cell>
          <cell r="I5313" t="str">
            <v>Doek Klem-Towel Forceps</v>
          </cell>
        </row>
        <row r="5314">
          <cell r="H5314" t="str">
            <v>1.3.2.07.01.10.045</v>
          </cell>
          <cell r="I5314" t="str">
            <v>Small Instrument Sterelizes</v>
          </cell>
        </row>
        <row r="5315">
          <cell r="H5315" t="str">
            <v>1.3.2.07.01.10.046</v>
          </cell>
          <cell r="I5315" t="str">
            <v>Alcohol Cotton Case</v>
          </cell>
        </row>
        <row r="5316">
          <cell r="H5316" t="str">
            <v>1.3.2.07.01.10.047</v>
          </cell>
          <cell r="I5316" t="str">
            <v>Rubber Gloves 7-7,5</v>
          </cell>
        </row>
        <row r="5317">
          <cell r="H5317" t="str">
            <v>1.3.2.07.01.10.048</v>
          </cell>
          <cell r="I5317" t="str">
            <v>Stethoscope Duplex Untuk Anak</v>
          </cell>
        </row>
        <row r="5318">
          <cell r="H5318" t="str">
            <v>1.3.2.07.01.10.049</v>
          </cell>
          <cell r="I5318" t="str">
            <v>Meja Periksa 200X90X100 cc</v>
          </cell>
        </row>
        <row r="5319">
          <cell r="H5319" t="str">
            <v>1.3.2.07.01.10.050</v>
          </cell>
          <cell r="I5319" t="str">
            <v>Pocket Lamp Complete With Battery</v>
          </cell>
        </row>
        <row r="5320">
          <cell r="H5320" t="str">
            <v>1.3.2.07.01.10.051</v>
          </cell>
          <cell r="I5320" t="str">
            <v>Combination Weight And Height Scale</v>
          </cell>
        </row>
        <row r="5321">
          <cell r="H5321" t="str">
            <v>1.3.2.07.01.10.052</v>
          </cell>
          <cell r="I5321" t="str">
            <v>Measuring Infant Baby With Rail</v>
          </cell>
        </row>
        <row r="5322">
          <cell r="H5322" t="str">
            <v>1.3.2.07.01.10.053</v>
          </cell>
          <cell r="I5322" t="str">
            <v>Pneumatic Torniquite</v>
          </cell>
        </row>
        <row r="5323">
          <cell r="H5323" t="str">
            <v>1.3.2.07.01.10.054</v>
          </cell>
          <cell r="I5323" t="str">
            <v>Tubercolusis Diagnostic Kit</v>
          </cell>
        </row>
        <row r="5324">
          <cell r="H5324" t="str">
            <v>1.3.2.07.01.10.055</v>
          </cell>
          <cell r="I5324" t="str">
            <v>Vaccination Needle Set</v>
          </cell>
        </row>
        <row r="5325">
          <cell r="H5325" t="str">
            <v>1.3.2.07.01.10.056</v>
          </cell>
          <cell r="I5325" t="str">
            <v>Vacinating Instrumen Kit</v>
          </cell>
        </row>
        <row r="5326">
          <cell r="H5326" t="str">
            <v>1.3.2.07.01.10.057</v>
          </cell>
          <cell r="I5326" t="str">
            <v>Anuscope</v>
          </cell>
        </row>
        <row r="5327">
          <cell r="H5327" t="str">
            <v>1.3.2.07.01.10.058</v>
          </cell>
          <cell r="I5327" t="str">
            <v>Ear Speculum Set</v>
          </cell>
        </row>
        <row r="5328">
          <cell r="H5328" t="str">
            <v>1.3.2.07.01.10.059</v>
          </cell>
          <cell r="I5328" t="str">
            <v>Nasal Speculum Set</v>
          </cell>
        </row>
        <row r="5329">
          <cell r="H5329" t="str">
            <v>1.3.2.07.01.10.060</v>
          </cell>
          <cell r="I5329" t="str">
            <v>Rectal Magnifier With Lamp</v>
          </cell>
        </row>
        <row r="5330">
          <cell r="H5330" t="str">
            <v>1.3.2.07.01.10.061</v>
          </cell>
          <cell r="I5330" t="str">
            <v>Rectal Tougies Hegar Dilatator Set</v>
          </cell>
        </row>
        <row r="5331">
          <cell r="H5331" t="str">
            <v>1.3.2.07.01.10.062</v>
          </cell>
          <cell r="I5331" t="str">
            <v>Stomach Evacuator</v>
          </cell>
        </row>
        <row r="5332">
          <cell r="H5332" t="str">
            <v>1.3.2.07.01.10.063</v>
          </cell>
          <cell r="I5332" t="str">
            <v>Stomach Irrigator</v>
          </cell>
        </row>
        <row r="5333">
          <cell r="H5333" t="str">
            <v>1.3.2.07.01.10.064</v>
          </cell>
          <cell r="I5333" t="str">
            <v>Tuberculosis Diagnostic Outfit</v>
          </cell>
        </row>
        <row r="5334">
          <cell r="H5334" t="str">
            <v>1.3.2.07.01.10.065</v>
          </cell>
          <cell r="I5334" t="str">
            <v>Baby Incubator (Alat Kedokteran Anak)</v>
          </cell>
        </row>
        <row r="5335">
          <cell r="H5335" t="str">
            <v>1.3.2.07.01.10.066</v>
          </cell>
          <cell r="I5335" t="str">
            <v>Blue Light</v>
          </cell>
        </row>
        <row r="5336">
          <cell r="H5336" t="str">
            <v>1.3.2.07.01.10.067</v>
          </cell>
          <cell r="I5336" t="str">
            <v>Pediatric/Infant Ventilator (Alat Kedokteran Anak)</v>
          </cell>
        </row>
        <row r="5337">
          <cell r="H5337" t="str">
            <v>1.3.2.07.01.10.068</v>
          </cell>
          <cell r="I5337" t="str">
            <v>Pediatric Surveillance Monitor (Alat Kedokteran Anak)</v>
          </cell>
        </row>
        <row r="5338">
          <cell r="H5338" t="str">
            <v>1.3.2.07.01.10.069</v>
          </cell>
          <cell r="I5338" t="str">
            <v>Baby Examination</v>
          </cell>
        </row>
        <row r="5339">
          <cell r="H5339" t="str">
            <v>1.3.2.07.01.10.070</v>
          </cell>
          <cell r="I5339" t="str">
            <v>Baby Measuring Device</v>
          </cell>
        </row>
        <row r="5340">
          <cell r="H5340" t="str">
            <v>1.3.2.07.01.10.071</v>
          </cell>
          <cell r="I5340" t="str">
            <v>Ecg Recorder Single Channel</v>
          </cell>
        </row>
        <row r="5341">
          <cell r="H5341" t="str">
            <v>1.3.2.07.01.10.072</v>
          </cell>
          <cell r="I5341" t="str">
            <v>Electric Sterilisator</v>
          </cell>
        </row>
        <row r="5342">
          <cell r="H5342" t="str">
            <v>1.3.2.07.01.10.073</v>
          </cell>
          <cell r="I5342" t="str">
            <v>Hi-Flow Antibiotic Nebulizer Solution Unit</v>
          </cell>
        </row>
        <row r="5343">
          <cell r="H5343" t="str">
            <v>1.3.2.07.01.10.074</v>
          </cell>
          <cell r="I5343" t="str">
            <v>Incubator Transport</v>
          </cell>
        </row>
        <row r="5344">
          <cell r="H5344" t="str">
            <v>1.3.2.07.01.10.075</v>
          </cell>
          <cell r="I5344" t="str">
            <v>Infant Care Unit With Servocontrole</v>
          </cell>
        </row>
        <row r="5345">
          <cell r="H5345" t="str">
            <v>1.3.2.07.01.10.076</v>
          </cell>
          <cell r="I5345" t="str">
            <v>Infant Incubator Mobile</v>
          </cell>
        </row>
        <row r="5346">
          <cell r="H5346" t="str">
            <v>1.3.2.07.01.10.077</v>
          </cell>
          <cell r="I5346" t="str">
            <v>Infantcare Centre</v>
          </cell>
        </row>
        <row r="5347">
          <cell r="H5347" t="str">
            <v>1.3.2.07.01.10.078</v>
          </cell>
          <cell r="I5347" t="str">
            <v>Maag Sonde Premature For Baby</v>
          </cell>
        </row>
        <row r="5348">
          <cell r="H5348" t="str">
            <v>1.3.2.07.01.10.079</v>
          </cell>
          <cell r="I5348" t="str">
            <v>Mercurial Sphymamometer With Baby Cuff</v>
          </cell>
        </row>
        <row r="5349">
          <cell r="H5349" t="str">
            <v>1.3.2.07.01.10.080</v>
          </cell>
          <cell r="I5349" t="str">
            <v>Pulseoxy Meter</v>
          </cell>
        </row>
        <row r="5350">
          <cell r="H5350" t="str">
            <v>1.3.2.07.01.10.081</v>
          </cell>
          <cell r="I5350" t="str">
            <v>Rectan Origator</v>
          </cell>
        </row>
        <row r="5351">
          <cell r="H5351" t="str">
            <v>1.3.2.07.01.10.082</v>
          </cell>
          <cell r="I5351" t="str">
            <v>Refflex Hammer</v>
          </cell>
        </row>
        <row r="5352">
          <cell r="H5352" t="str">
            <v>1.3.2.07.01.10.083</v>
          </cell>
          <cell r="I5352" t="str">
            <v>Stethoscope For Infant/Baby</v>
          </cell>
        </row>
        <row r="5353">
          <cell r="H5353" t="str">
            <v>1.3.2.07.01.10.084</v>
          </cell>
          <cell r="I5353" t="str">
            <v>Swaddling Table</v>
          </cell>
        </row>
        <row r="5354">
          <cell r="H5354" t="str">
            <v>......</v>
          </cell>
        </row>
        <row r="5355">
          <cell r="H5355" t="str">
            <v>1.3.2.07.01.11.</v>
          </cell>
          <cell r="I5355" t="str">
            <v xml:space="preserve">ALAT KEDOKTERAN POLIKLINIK </v>
          </cell>
        </row>
        <row r="5356">
          <cell r="H5356" t="str">
            <v>1.3.2.07.01.11.001</v>
          </cell>
          <cell r="I5356" t="str">
            <v>Basin Kidly, Stainless, Length 25 cm</v>
          </cell>
        </row>
        <row r="5357">
          <cell r="H5357" t="str">
            <v>1.3.2.07.01.11.002</v>
          </cell>
          <cell r="I5357" t="str">
            <v>Bed Pan For Child</v>
          </cell>
        </row>
        <row r="5358">
          <cell r="H5358" t="str">
            <v>1.3.2.07.01.11.003</v>
          </cell>
          <cell r="I5358" t="str">
            <v>Bed Pan For Adult 310 mm Complete</v>
          </cell>
        </row>
        <row r="5359">
          <cell r="H5359" t="str">
            <v>1.3.2.07.01.11.004</v>
          </cell>
          <cell r="I5359" t="str">
            <v>Basis Solution</v>
          </cell>
        </row>
        <row r="5360">
          <cell r="H5360" t="str">
            <v>1.3.2.07.01.11.005</v>
          </cell>
          <cell r="I5360" t="str">
            <v>Hammer Reffex</v>
          </cell>
        </row>
        <row r="5361">
          <cell r="H5361" t="str">
            <v>1.3.2.07.01.11.006</v>
          </cell>
          <cell r="I5361" t="str">
            <v>Thermometer Oral, Air Raksa</v>
          </cell>
        </row>
        <row r="5362">
          <cell r="H5362" t="str">
            <v>1.3.2.07.01.11.007</v>
          </cell>
          <cell r="I5362" t="str">
            <v>Thermometer Rectal, Air Raksa</v>
          </cell>
        </row>
        <row r="5363">
          <cell r="H5363" t="str">
            <v>1.3.2.07.01.11.008</v>
          </cell>
          <cell r="I5363" t="str">
            <v>Diagnostic Set In Case Metal Stainless Steel</v>
          </cell>
        </row>
        <row r="5364">
          <cell r="H5364" t="str">
            <v>1.3.2.07.01.11.009</v>
          </cell>
          <cell r="I5364" t="str">
            <v>Blood Pressure Meter With Pump Raksa</v>
          </cell>
        </row>
        <row r="5365">
          <cell r="H5365" t="str">
            <v>1.3.2.07.01.11.010</v>
          </cell>
          <cell r="I5365" t="str">
            <v>Suture Needle</v>
          </cell>
        </row>
        <row r="5366">
          <cell r="H5366" t="str">
            <v>1.3.2.07.01.11.011</v>
          </cell>
          <cell r="I5366" t="str">
            <v>Hypodermic Needle (Alat Kedokteran Poliklinik)</v>
          </cell>
        </row>
        <row r="5367">
          <cell r="H5367" t="str">
            <v>1.3.2.07.01.11.012</v>
          </cell>
          <cell r="I5367" t="str">
            <v>Michel Wound Clips Steel To Container Record</v>
          </cell>
        </row>
        <row r="5368">
          <cell r="H5368" t="str">
            <v>1.3.2.07.01.11.013</v>
          </cell>
          <cell r="I5368" t="str">
            <v>Syringe Container Stainless</v>
          </cell>
        </row>
        <row r="5369">
          <cell r="H5369" t="str">
            <v>1.3.2.07.01.11.014</v>
          </cell>
          <cell r="I5369" t="str">
            <v>Syringe Tuberculine 1 ml</v>
          </cell>
        </row>
        <row r="5370">
          <cell r="H5370" t="str">
            <v>1.3.2.07.01.11.015</v>
          </cell>
          <cell r="I5370" t="str">
            <v>Case With Closing Handles 500X200X60 mm</v>
          </cell>
        </row>
        <row r="5371">
          <cell r="H5371" t="str">
            <v>1.3.2.07.01.11.016</v>
          </cell>
          <cell r="I5371" t="str">
            <v>Leather Case For Metal Container</v>
          </cell>
        </row>
        <row r="5372">
          <cell r="H5372" t="str">
            <v>1.3.2.07.01.11.017</v>
          </cell>
          <cell r="I5372" t="str">
            <v>Container For Tuberculine Syringe</v>
          </cell>
        </row>
        <row r="5373">
          <cell r="H5373" t="str">
            <v>1.3.2.07.01.11.018</v>
          </cell>
          <cell r="I5373" t="str">
            <v>Container For Syringe</v>
          </cell>
        </row>
        <row r="5374">
          <cell r="H5374" t="str">
            <v>1.3.2.07.01.11.019</v>
          </cell>
          <cell r="I5374" t="str">
            <v>Spiritus Burner</v>
          </cell>
        </row>
        <row r="5375">
          <cell r="H5375" t="str">
            <v>1.3.2.07.01.11.020</v>
          </cell>
          <cell r="I5375" t="str">
            <v>Sterilizer For Spirit Heating</v>
          </cell>
        </row>
        <row r="5376">
          <cell r="H5376" t="str">
            <v>1.3.2.07.01.11.021</v>
          </cell>
          <cell r="I5376" t="str">
            <v>Dressing Forceps</v>
          </cell>
        </row>
        <row r="5377">
          <cell r="H5377" t="str">
            <v>1.3.2.07.01.11.022</v>
          </cell>
          <cell r="I5377" t="str">
            <v>Stirilizer For Syringe</v>
          </cell>
        </row>
        <row r="5378">
          <cell r="H5378" t="str">
            <v>1.3.2.07.01.11.023</v>
          </cell>
          <cell r="I5378" t="str">
            <v>Kelly Heam Forceps 14 cm</v>
          </cell>
        </row>
        <row r="5379">
          <cell r="H5379" t="str">
            <v>1.3.2.07.01.11.024</v>
          </cell>
          <cell r="I5379" t="str">
            <v>Khocer Heam Forceps 10,5 cm</v>
          </cell>
        </row>
        <row r="5380">
          <cell r="H5380" t="str">
            <v>1.3.2.07.01.11.025</v>
          </cell>
          <cell r="I5380" t="str">
            <v>Halsread Mosquito Forceps 12,5 cm</v>
          </cell>
        </row>
        <row r="5381">
          <cell r="H5381" t="str">
            <v>1.3.2.07.01.11.026</v>
          </cell>
          <cell r="I5381" t="str">
            <v>Rocherter Pean Forceps 10,5 cm</v>
          </cell>
        </row>
        <row r="5382">
          <cell r="H5382" t="str">
            <v>1.3.2.07.01.11.027</v>
          </cell>
          <cell r="I5382" t="str">
            <v>Probes 14,5 cm</v>
          </cell>
        </row>
        <row r="5383">
          <cell r="H5383" t="str">
            <v>1.3.2.07.01.11.028</v>
          </cell>
          <cell r="I5383" t="str">
            <v>Hegar Mayo'S Needle Holder 15 cm</v>
          </cell>
        </row>
        <row r="5384">
          <cell r="H5384" t="str">
            <v>1.3.2.07.01.11.029</v>
          </cell>
          <cell r="I5384" t="str">
            <v>Burning Tongue Pressure</v>
          </cell>
        </row>
        <row r="5385">
          <cell r="H5385" t="str">
            <v>1.3.2.07.01.11.030</v>
          </cell>
          <cell r="I5385" t="str">
            <v>Operating Scissors Blunt Sharp</v>
          </cell>
        </row>
        <row r="5386">
          <cell r="H5386" t="str">
            <v>1.3.2.07.01.11.031</v>
          </cell>
          <cell r="I5386" t="str">
            <v>Knife Handle</v>
          </cell>
        </row>
        <row r="5387">
          <cell r="H5387" t="str">
            <v>1.3.2.07.01.11.032</v>
          </cell>
          <cell r="I5387" t="str">
            <v>Scalpels Blades</v>
          </cell>
        </row>
        <row r="5388">
          <cell r="H5388" t="str">
            <v>1.3.2.07.01.11.033</v>
          </cell>
          <cell r="I5388" t="str">
            <v>Foster Sponge Holding</v>
          </cell>
        </row>
        <row r="5389">
          <cell r="H5389" t="str">
            <v>1.3.2.07.01.11.034</v>
          </cell>
          <cell r="I5389" t="str">
            <v>Scissors Gips</v>
          </cell>
        </row>
        <row r="5390">
          <cell r="H5390" t="str">
            <v>1.3.2.07.01.11.035</v>
          </cell>
          <cell r="I5390" t="str">
            <v>Universal Scissors</v>
          </cell>
        </row>
        <row r="5391">
          <cell r="H5391" t="str">
            <v>1.3.2.07.01.11.036</v>
          </cell>
          <cell r="I5391" t="str">
            <v>Tray Plain 250X1 30X30 Ml</v>
          </cell>
        </row>
        <row r="5392">
          <cell r="H5392" t="str">
            <v>1.3.2.07.01.11.037</v>
          </cell>
          <cell r="I5392" t="str">
            <v>Mayo Hegar'S Holder</v>
          </cell>
        </row>
        <row r="5393">
          <cell r="H5393" t="str">
            <v>1.3.2.07.01.11.038</v>
          </cell>
          <cell r="I5393" t="str">
            <v>Retractor Langeback</v>
          </cell>
        </row>
        <row r="5394">
          <cell r="H5394" t="str">
            <v>1.3.2.07.01.11.039</v>
          </cell>
          <cell r="I5394" t="str">
            <v>Retractor Volkman</v>
          </cell>
        </row>
        <row r="5395">
          <cell r="H5395" t="str">
            <v>1.3.2.07.01.11.040</v>
          </cell>
          <cell r="I5395" t="str">
            <v>Retractor Farabeuf</v>
          </cell>
        </row>
        <row r="5396">
          <cell r="H5396" t="str">
            <v>1.3.2.07.01.11.041</v>
          </cell>
          <cell r="I5396" t="str">
            <v>Retractor Roux</v>
          </cell>
        </row>
        <row r="5397">
          <cell r="H5397" t="str">
            <v>1.3.2.07.01.11.042</v>
          </cell>
          <cell r="I5397" t="str">
            <v>Cheron Sponge Forceps</v>
          </cell>
        </row>
        <row r="5398">
          <cell r="H5398" t="str">
            <v>1.3.2.07.01.11.043</v>
          </cell>
          <cell r="I5398" t="str">
            <v>Dissecting Forceps</v>
          </cell>
        </row>
        <row r="5399">
          <cell r="H5399" t="str">
            <v>1.3.2.07.01.11.044</v>
          </cell>
          <cell r="I5399" t="str">
            <v>Suture Mochel Set</v>
          </cell>
        </row>
        <row r="5400">
          <cell r="H5400" t="str">
            <v>1.3.2.07.01.11.045</v>
          </cell>
          <cell r="I5400" t="str">
            <v>Tape Measure</v>
          </cell>
        </row>
        <row r="5401">
          <cell r="H5401" t="str">
            <v>1.3.2.07.01.11.046</v>
          </cell>
          <cell r="I5401" t="str">
            <v>Bowl Solution</v>
          </cell>
        </row>
        <row r="5402">
          <cell r="H5402" t="str">
            <v>1.3.2.07.01.11.047</v>
          </cell>
          <cell r="I5402" t="str">
            <v>Sheating Plastic</v>
          </cell>
        </row>
        <row r="5403">
          <cell r="H5403" t="str">
            <v>1.3.2.07.01.11.048</v>
          </cell>
          <cell r="I5403" t="str">
            <v>Brush</v>
          </cell>
        </row>
        <row r="5404">
          <cell r="H5404" t="str">
            <v>1.3.2.07.01.11.049</v>
          </cell>
          <cell r="I5404" t="str">
            <v>Suture Cotton Sice</v>
          </cell>
        </row>
        <row r="5405">
          <cell r="H5405" t="str">
            <v>1.3.2.07.01.11.050</v>
          </cell>
          <cell r="I5405" t="str">
            <v>Forceps Sterilizer Cheattles</v>
          </cell>
        </row>
        <row r="5406">
          <cell r="H5406" t="str">
            <v>1.3.2.07.01.11.051</v>
          </cell>
          <cell r="I5406" t="str">
            <v>Scissors Bandage</v>
          </cell>
        </row>
        <row r="5407">
          <cell r="H5407" t="str">
            <v>1.3.2.07.01.11.052</v>
          </cell>
          <cell r="I5407" t="str">
            <v>Charst Vision Testing</v>
          </cell>
        </row>
        <row r="5408">
          <cell r="H5408" t="str">
            <v>1.3.2.07.01.11.053</v>
          </cell>
          <cell r="I5408" t="str">
            <v>Head Mirror</v>
          </cell>
        </row>
        <row r="5409">
          <cell r="H5409" t="str">
            <v>1.3.2.07.01.11.054</v>
          </cell>
          <cell r="I5409" t="str">
            <v>Clips And Applying And Removing</v>
          </cell>
        </row>
        <row r="5410">
          <cell r="H5410" t="str">
            <v>1.3.2.07.01.11.055</v>
          </cell>
          <cell r="I5410" t="str">
            <v>Paratus (cc)</v>
          </cell>
        </row>
        <row r="5411">
          <cell r="H5411" t="str">
            <v>1.3.2.07.01.11.056</v>
          </cell>
          <cell r="I5411" t="str">
            <v>Tabung Periksa HB</v>
          </cell>
        </row>
        <row r="5412">
          <cell r="H5412" t="str">
            <v>1.3.2.07.01.11.057</v>
          </cell>
          <cell r="I5412" t="str">
            <v>Dressing Jar</v>
          </cell>
        </row>
        <row r="5413">
          <cell r="H5413" t="str">
            <v>1.3.2.07.01.11.058</v>
          </cell>
          <cell r="I5413" t="str">
            <v>Lodin Cup</v>
          </cell>
        </row>
        <row r="5414">
          <cell r="H5414" t="str">
            <v>......</v>
          </cell>
        </row>
        <row r="5415">
          <cell r="H5415" t="str">
            <v>......</v>
          </cell>
        </row>
        <row r="5416">
          <cell r="H5416" t="str">
            <v>......</v>
          </cell>
        </row>
        <row r="5417">
          <cell r="H5417" t="str">
            <v>......</v>
          </cell>
        </row>
        <row r="5418">
          <cell r="H5418" t="str">
            <v>......</v>
          </cell>
        </row>
        <row r="5419">
          <cell r="H5419" t="str">
            <v>......</v>
          </cell>
        </row>
        <row r="5420">
          <cell r="H5420" t="str">
            <v>......</v>
          </cell>
        </row>
        <row r="5421">
          <cell r="H5421" t="str">
            <v>......</v>
          </cell>
        </row>
        <row r="5422">
          <cell r="H5422" t="str">
            <v>......</v>
          </cell>
        </row>
        <row r="5423">
          <cell r="H5423" t="str">
            <v>......</v>
          </cell>
        </row>
        <row r="5424">
          <cell r="H5424" t="str">
            <v>......</v>
          </cell>
        </row>
        <row r="5425">
          <cell r="H5425" t="str">
            <v>......</v>
          </cell>
        </row>
        <row r="5426">
          <cell r="H5426" t="str">
            <v>......</v>
          </cell>
        </row>
        <row r="5427">
          <cell r="H5427" t="str">
            <v>1.3.2.07.01.12.</v>
          </cell>
          <cell r="I5427" t="str">
            <v xml:space="preserve">ALAT KESEHATAN REHABILITASI MEDIS </v>
          </cell>
        </row>
        <row r="5428">
          <cell r="H5428" t="str">
            <v>1.3.2.07.01.12.001</v>
          </cell>
          <cell r="I5428" t="str">
            <v>Crude</v>
          </cell>
        </row>
        <row r="5429">
          <cell r="H5429" t="str">
            <v>1.3.2.07.01.12.002</v>
          </cell>
          <cell r="I5429" t="str">
            <v>Wheel Chair (Alat Kesehatan Rehabilitasi Medis)</v>
          </cell>
        </row>
        <row r="5430">
          <cell r="H5430" t="str">
            <v>1.3.2.07.01.12.003</v>
          </cell>
          <cell r="I5430" t="str">
            <v>Artetis</v>
          </cell>
        </row>
        <row r="5431">
          <cell r="H5431" t="str">
            <v>1.3.2.07.01.12.004</v>
          </cell>
          <cell r="I5431" t="str">
            <v>Ringen</v>
          </cell>
        </row>
        <row r="5432">
          <cell r="H5432" t="str">
            <v>1.3.2.07.01.12.005</v>
          </cell>
          <cell r="I5432" t="str">
            <v>Trade Sandow</v>
          </cell>
        </row>
        <row r="5433">
          <cell r="H5433" t="str">
            <v>1.3.2.07.01.12.006</v>
          </cell>
          <cell r="I5433" t="str">
            <v>Hardstock</v>
          </cell>
        </row>
        <row r="5434">
          <cell r="H5434" t="str">
            <v>1.3.2.07.01.12.007</v>
          </cell>
          <cell r="I5434" t="str">
            <v>Tiang Keseimbangan</v>
          </cell>
        </row>
        <row r="5435">
          <cell r="H5435" t="str">
            <v>1.3.2.07.01.12.008</v>
          </cell>
          <cell r="I5435" t="str">
            <v>Acupunture Therapy</v>
          </cell>
        </row>
        <row r="5436">
          <cell r="H5436" t="str">
            <v>1.3.2.07.01.12.009</v>
          </cell>
          <cell r="I5436" t="str">
            <v>Audio Treater Portable</v>
          </cell>
        </row>
        <row r="5437">
          <cell r="H5437" t="str">
            <v>1.3.2.07.01.12.010</v>
          </cell>
          <cell r="I5437" t="str">
            <v>Balance Beam Set</v>
          </cell>
        </row>
        <row r="5438">
          <cell r="H5438" t="str">
            <v>1.3.2.07.01.12.011</v>
          </cell>
          <cell r="I5438" t="str">
            <v>Bath Wirl Pool</v>
          </cell>
        </row>
        <row r="5439">
          <cell r="H5439" t="str">
            <v>1.3.2.07.01.12.012</v>
          </cell>
          <cell r="I5439" t="str">
            <v>Compression Therapy</v>
          </cell>
        </row>
        <row r="5440">
          <cell r="H5440" t="str">
            <v>1.3.2.07.01.12.013</v>
          </cell>
          <cell r="I5440" t="str">
            <v>Electro Stimulation &amp; Analgesia</v>
          </cell>
        </row>
        <row r="5441">
          <cell r="H5441" t="str">
            <v>1.3.2.07.01.12.014</v>
          </cell>
          <cell r="I5441" t="str">
            <v>Electro Tilt Table</v>
          </cell>
        </row>
        <row r="5442">
          <cell r="H5442" t="str">
            <v>1.3.2.07.01.12.015</v>
          </cell>
          <cell r="I5442" t="str">
            <v>Ergocycle</v>
          </cell>
        </row>
        <row r="5443">
          <cell r="H5443" t="str">
            <v>1.3.2.07.01.12.016</v>
          </cell>
          <cell r="I5443" t="str">
            <v>Exercise Bicysles</v>
          </cell>
        </row>
        <row r="5444">
          <cell r="H5444" t="str">
            <v>1.3.2.07.01.12.017</v>
          </cell>
          <cell r="I5444" t="str">
            <v>Exercise Equipment</v>
          </cell>
        </row>
        <row r="5445">
          <cell r="H5445" t="str">
            <v>1.3.2.07.01.12.018</v>
          </cell>
          <cell r="I5445" t="str">
            <v>Exercise Pulley Weight</v>
          </cell>
        </row>
        <row r="5446">
          <cell r="H5446" t="str">
            <v>1.3.2.07.01.12.019</v>
          </cell>
          <cell r="I5446" t="str">
            <v>Exercise Treadmil</v>
          </cell>
        </row>
        <row r="5447">
          <cell r="H5447" t="str">
            <v>1.3.2.07.01.12.020</v>
          </cell>
          <cell r="I5447" t="str">
            <v>Faradic-Galvanic Therapy</v>
          </cell>
        </row>
        <row r="5448">
          <cell r="H5448" t="str">
            <v>1.3.2.07.01.12.021</v>
          </cell>
          <cell r="I5448" t="str">
            <v>Faradisasi</v>
          </cell>
        </row>
        <row r="5449">
          <cell r="H5449" t="str">
            <v>1.3.2.07.01.12.022</v>
          </cell>
          <cell r="I5449" t="str">
            <v>Finger Exercise Table</v>
          </cell>
        </row>
        <row r="5450">
          <cell r="H5450" t="str">
            <v>1.3.2.07.01.12.023</v>
          </cell>
          <cell r="I5450" t="str">
            <v>Finger Muscle Therapy</v>
          </cell>
        </row>
        <row r="5451">
          <cell r="H5451" t="str">
            <v>1.3.2.07.01.12.024</v>
          </cell>
          <cell r="I5451" t="str">
            <v>Hydro Therapy</v>
          </cell>
        </row>
        <row r="5452">
          <cell r="H5452" t="str">
            <v>1.3.2.07.01.12.025</v>
          </cell>
          <cell r="I5452" t="str">
            <v>Infra Red &amp; Ultraviolet</v>
          </cell>
        </row>
        <row r="5453">
          <cell r="H5453" t="str">
            <v>1.3.2.07.01.12.026</v>
          </cell>
          <cell r="I5453" t="str">
            <v>Isostations For Accurate</v>
          </cell>
        </row>
        <row r="5454">
          <cell r="H5454" t="str">
            <v>1.3.2.07.01.12.027</v>
          </cell>
          <cell r="I5454" t="str">
            <v>Laser Therapy</v>
          </cell>
        </row>
        <row r="5455">
          <cell r="H5455" t="str">
            <v>1.3.2.07.01.12.028</v>
          </cell>
          <cell r="I5455" t="str">
            <v>Lymphatic Physiotherapy</v>
          </cell>
        </row>
        <row r="5456">
          <cell r="H5456" t="str">
            <v>1.3.2.07.01.12.029</v>
          </cell>
          <cell r="I5456" t="str">
            <v>L.F. Electro Therapy</v>
          </cell>
        </row>
        <row r="5457">
          <cell r="H5457" t="str">
            <v>1.3.2.07.01.12.030</v>
          </cell>
          <cell r="I5457" t="str">
            <v>Micro Wave Diathermy</v>
          </cell>
        </row>
        <row r="5458">
          <cell r="H5458" t="str">
            <v>1.3.2.07.01.12.031</v>
          </cell>
          <cell r="I5458" t="str">
            <v>Modular Electro Therapy</v>
          </cell>
        </row>
        <row r="5459">
          <cell r="H5459" t="str">
            <v>1.3.2.07.01.12.032</v>
          </cell>
          <cell r="I5459" t="str">
            <v>Parafin Bath</v>
          </cell>
        </row>
        <row r="5460">
          <cell r="H5460" t="str">
            <v>1.3.2.07.01.12.033</v>
          </cell>
          <cell r="I5460" t="str">
            <v>Pulsa Erator Unit</v>
          </cell>
        </row>
        <row r="5461">
          <cell r="H5461" t="str">
            <v>1.3.2.07.01.12.034</v>
          </cell>
          <cell r="I5461" t="str">
            <v>Quadricerps Table</v>
          </cell>
        </row>
        <row r="5462">
          <cell r="H5462" t="str">
            <v>1.3.2.07.01.12.035</v>
          </cell>
          <cell r="I5462" t="str">
            <v>Rotary Wrist Exercise</v>
          </cell>
        </row>
        <row r="5463">
          <cell r="H5463" t="str">
            <v>1.3.2.07.01.12.036</v>
          </cell>
          <cell r="I5463" t="str">
            <v>Rowing Machine</v>
          </cell>
        </row>
        <row r="5464">
          <cell r="H5464" t="str">
            <v>1.3.2.07.01.12.037</v>
          </cell>
          <cell r="I5464" t="str">
            <v>Short Wave Diathermy</v>
          </cell>
        </row>
        <row r="5465">
          <cell r="H5465" t="str">
            <v>1.3.2.07.01.12.038</v>
          </cell>
          <cell r="I5465" t="str">
            <v>Shoulder Whell Exercise</v>
          </cell>
        </row>
        <row r="5466">
          <cell r="H5466" t="str">
            <v>1.3.2.07.01.12.039</v>
          </cell>
          <cell r="I5466" t="str">
            <v>Suspension &amp; Pulley Equipment</v>
          </cell>
        </row>
        <row r="5467">
          <cell r="H5467" t="str">
            <v>1.3.2.07.01.12.040</v>
          </cell>
          <cell r="I5467" t="str">
            <v>Therapeutical Nerve &amp; Muscle Situmulation</v>
          </cell>
        </row>
        <row r="5468">
          <cell r="H5468" t="str">
            <v>1.3.2.07.01.12.041</v>
          </cell>
          <cell r="I5468" t="str">
            <v>Traction Unit</v>
          </cell>
        </row>
        <row r="5469">
          <cell r="H5469" t="str">
            <v>1.3.2.07.01.12.042</v>
          </cell>
          <cell r="I5469" t="str">
            <v>Tread Mill Treatment</v>
          </cell>
        </row>
        <row r="5470">
          <cell r="H5470" t="str">
            <v>1.3.2.07.01.12.043</v>
          </cell>
          <cell r="I5470" t="str">
            <v>Ultra Saound Theraphy</v>
          </cell>
        </row>
        <row r="5471">
          <cell r="H5471" t="str">
            <v>1.3.2.07.01.12.044</v>
          </cell>
          <cell r="I5471" t="str">
            <v>Ultrasonic Theraphy Unit</v>
          </cell>
        </row>
        <row r="5472">
          <cell r="H5472" t="str">
            <v>......</v>
          </cell>
        </row>
        <row r="5473">
          <cell r="H5473" t="str">
            <v>......</v>
          </cell>
        </row>
        <row r="5474">
          <cell r="H5474" t="str">
            <v>......</v>
          </cell>
        </row>
        <row r="5475">
          <cell r="H5475" t="str">
            <v>......</v>
          </cell>
        </row>
        <row r="5476">
          <cell r="H5476" t="str">
            <v>......</v>
          </cell>
        </row>
        <row r="5477">
          <cell r="H5477" t="str">
            <v>......</v>
          </cell>
        </row>
        <row r="5478">
          <cell r="H5478" t="str">
            <v>......</v>
          </cell>
        </row>
        <row r="5479">
          <cell r="H5479" t="str">
            <v>1.3.2.07.01.13.</v>
          </cell>
          <cell r="I5479" t="str">
            <v xml:space="preserve">ALAT KEDOKTERAN NEUROLOGI (SYARAF) </v>
          </cell>
        </row>
        <row r="5480">
          <cell r="H5480" t="str">
            <v>1.3.2.07.01.13.001</v>
          </cell>
          <cell r="I5480" t="str">
            <v>Electro Encephalograph (Alat Kedokteran Neurologi (syaraf))</v>
          </cell>
        </row>
        <row r="5481">
          <cell r="H5481" t="str">
            <v>1.3.2.07.01.13.002</v>
          </cell>
          <cell r="I5481" t="str">
            <v>Echo Encephalograph</v>
          </cell>
        </row>
        <row r="5482">
          <cell r="H5482" t="str">
            <v>1.3.2.07.01.13.003</v>
          </cell>
          <cell r="I5482" t="str">
            <v>Electro Myograph</v>
          </cell>
        </row>
        <row r="5483">
          <cell r="H5483" t="str">
            <v>1.3.2.07.01.13.004</v>
          </cell>
          <cell r="I5483" t="str">
            <v>Electro Stimulator (Alat Kedokteran Neurologi (syaraf))</v>
          </cell>
        </row>
        <row r="5484">
          <cell r="H5484" t="str">
            <v>1.3.2.07.01.13.005</v>
          </cell>
          <cell r="I5484" t="str">
            <v>Patient Monitor</v>
          </cell>
        </row>
        <row r="5485">
          <cell r="H5485" t="str">
            <v>1.3.2.07.01.13.006</v>
          </cell>
          <cell r="I5485" t="str">
            <v>Brain Mapping</v>
          </cell>
        </row>
        <row r="5486">
          <cell r="H5486" t="str">
            <v>1.3.2.07.01.13.007</v>
          </cell>
          <cell r="I5486" t="str">
            <v>Electro Surgery (Alat Kedokteran Neurologi (syaraf))</v>
          </cell>
        </row>
        <row r="5487">
          <cell r="H5487" t="str">
            <v>1.3.2.07.01.13.008</v>
          </cell>
          <cell r="I5487" t="str">
            <v>Evoked Potensial System</v>
          </cell>
        </row>
        <row r="5488">
          <cell r="H5488" t="str">
            <v>1.3.2.07.01.13.009</v>
          </cell>
          <cell r="I5488" t="str">
            <v>Digital Mammography Sistem</v>
          </cell>
        </row>
        <row r="5489">
          <cell r="H5489" t="str">
            <v>1.3.2.07.01.13.010</v>
          </cell>
          <cell r="I5489" t="str">
            <v>Neuro Navigasi</v>
          </cell>
        </row>
        <row r="5490">
          <cell r="H5490" t="str">
            <v>1.3.2.07.01.13.011</v>
          </cell>
          <cell r="I5490" t="str">
            <v>Alat Imunology</v>
          </cell>
        </row>
        <row r="5491">
          <cell r="H5491" t="str">
            <v>1.3.2.07.01.13.012</v>
          </cell>
          <cell r="I5491" t="str">
            <v>Stationery X Ray</v>
          </cell>
        </row>
        <row r="5492">
          <cell r="H5492" t="str">
            <v>1.3.2.07.01.13.013</v>
          </cell>
          <cell r="I5492" t="str">
            <v>Patien Monitor Philip Efficia CM 150</v>
          </cell>
        </row>
        <row r="5493">
          <cell r="H5493" t="str">
            <v>......</v>
          </cell>
        </row>
        <row r="5494">
          <cell r="H5494" t="str">
            <v>......</v>
          </cell>
        </row>
        <row r="5495">
          <cell r="H5495" t="str">
            <v>......</v>
          </cell>
        </row>
        <row r="5496">
          <cell r="H5496" t="str">
            <v>......</v>
          </cell>
        </row>
        <row r="5497">
          <cell r="H5497" t="str">
            <v>......</v>
          </cell>
        </row>
        <row r="5498">
          <cell r="H5498" t="str">
            <v>1.3.2.07.01.14.</v>
          </cell>
          <cell r="I5498" t="str">
            <v xml:space="preserve">ALAT KEDOKTERAN JANTUNG </v>
          </cell>
        </row>
        <row r="5499">
          <cell r="H5499" t="str">
            <v>1.3.2.07.01.14.001</v>
          </cell>
          <cell r="I5499" t="str">
            <v>Electrocardiograph</v>
          </cell>
        </row>
        <row r="5500">
          <cell r="H5500" t="str">
            <v>1.3.2.07.01.14.002</v>
          </cell>
          <cell r="I5500" t="str">
            <v>Operating Table Jantung</v>
          </cell>
        </row>
        <row r="5501">
          <cell r="H5501" t="str">
            <v>1.3.2.07.01.14.003</v>
          </cell>
          <cell r="I5501" t="str">
            <v>Oxygen Tank</v>
          </cell>
        </row>
        <row r="5502">
          <cell r="H5502" t="str">
            <v>1.3.2.07.01.14.004</v>
          </cell>
          <cell r="I5502" t="str">
            <v>Central Gas</v>
          </cell>
        </row>
        <row r="5503">
          <cell r="H5503" t="str">
            <v>1.3.2.07.01.14.005</v>
          </cell>
          <cell r="I5503" t="str">
            <v>Central Suction (Alat Kedokteran Jantung)</v>
          </cell>
        </row>
        <row r="5504">
          <cell r="H5504" t="str">
            <v>1.3.2.07.01.14.006</v>
          </cell>
          <cell r="I5504" t="str">
            <v>Heart Rate Monitor</v>
          </cell>
        </row>
        <row r="5505">
          <cell r="H5505" t="str">
            <v>1.3.2.07.01.14.007</v>
          </cell>
          <cell r="I5505" t="str">
            <v>Repiration Monitor (Alat Kedokteran Jantung)</v>
          </cell>
        </row>
        <row r="5506">
          <cell r="H5506" t="str">
            <v>1.3.2.07.01.14.008</v>
          </cell>
          <cell r="I5506" t="str">
            <v>Blood Pressure Monitor (Alat Kedokteran Jantung)</v>
          </cell>
        </row>
        <row r="5507">
          <cell r="H5507" t="str">
            <v>1.3.2.07.01.14.009</v>
          </cell>
          <cell r="I5507" t="str">
            <v>Temperature Monitor (Alat Kedokteran Jantung)</v>
          </cell>
        </row>
        <row r="5508">
          <cell r="H5508" t="str">
            <v>1.3.2.07.01.14.010</v>
          </cell>
          <cell r="I5508" t="str">
            <v>Arrytmia Monitor</v>
          </cell>
        </row>
        <row r="5509">
          <cell r="H5509" t="str">
            <v>1.3.2.07.01.14.011</v>
          </cell>
          <cell r="I5509" t="str">
            <v>Blood Gas Analyzer (Alat Kedokteran Jantung)</v>
          </cell>
        </row>
        <row r="5510">
          <cell r="H5510" t="str">
            <v>1.3.2.07.01.14.012</v>
          </cell>
          <cell r="I5510" t="str">
            <v>Cabinet AC &amp; DC Defibrilator Cardioc And Recorder Seward</v>
          </cell>
        </row>
        <row r="5511">
          <cell r="H5511" t="str">
            <v>1.3.2.07.01.14.013</v>
          </cell>
          <cell r="I5511" t="str">
            <v>Cabinet Untuk EKG</v>
          </cell>
        </row>
        <row r="5512">
          <cell r="H5512" t="str">
            <v>1.3.2.07.01.14.014</v>
          </cell>
          <cell r="I5512" t="str">
            <v>Capugraph Modul</v>
          </cell>
        </row>
        <row r="5513">
          <cell r="H5513" t="str">
            <v>1.3.2.07.01.14.015</v>
          </cell>
          <cell r="I5513" t="str">
            <v>Cardiac Output Modul</v>
          </cell>
        </row>
        <row r="5514">
          <cell r="H5514" t="str">
            <v>1.3.2.07.01.14.016</v>
          </cell>
          <cell r="I5514" t="str">
            <v>Cardiac Chair</v>
          </cell>
        </row>
        <row r="5515">
          <cell r="H5515" t="str">
            <v>1.3.2.07.01.14.017</v>
          </cell>
          <cell r="I5515" t="str">
            <v>Cardiac Massage Unit</v>
          </cell>
        </row>
        <row r="5516">
          <cell r="H5516" t="str">
            <v>1.3.2.07.01.14.018</v>
          </cell>
          <cell r="I5516" t="str">
            <v>Cardiac Output</v>
          </cell>
        </row>
        <row r="5517">
          <cell r="H5517" t="str">
            <v>1.3.2.07.01.14.019</v>
          </cell>
          <cell r="I5517" t="str">
            <v>Cardiac Recorder</v>
          </cell>
        </row>
        <row r="5518">
          <cell r="H5518" t="str">
            <v>1.3.2.07.01.14.020</v>
          </cell>
          <cell r="I5518" t="str">
            <v>Cardiac Resuscitator</v>
          </cell>
        </row>
        <row r="5519">
          <cell r="H5519" t="str">
            <v>1.3.2.07.01.14.021</v>
          </cell>
          <cell r="I5519" t="str">
            <v>Defibrilator Phisiocontrol</v>
          </cell>
        </row>
        <row r="5520">
          <cell r="H5520" t="str">
            <v>1.3.2.07.01.14.022</v>
          </cell>
          <cell r="I5520" t="str">
            <v>ECG 3 Channel</v>
          </cell>
        </row>
        <row r="5521">
          <cell r="H5521" t="str">
            <v>1.3.2.07.01.14.023</v>
          </cell>
          <cell r="I5521" t="str">
            <v>Echo Cardiograph System</v>
          </cell>
        </row>
        <row r="5522">
          <cell r="H5522" t="str">
            <v>1.3.2.07.01.14.024</v>
          </cell>
          <cell r="I5522" t="str">
            <v>Echo Cateter Isolation</v>
          </cell>
        </row>
        <row r="5523">
          <cell r="H5523" t="str">
            <v>1.3.2.07.01.14.025</v>
          </cell>
          <cell r="I5523" t="str">
            <v>Echocolor Doppler</v>
          </cell>
        </row>
        <row r="5524">
          <cell r="H5524" t="str">
            <v>1.3.2.07.01.14.026</v>
          </cell>
          <cell r="I5524" t="str">
            <v>EKG Elektro Photo Cardiograph For Recording Elektro And</v>
          </cell>
        </row>
        <row r="5525">
          <cell r="H5525" t="str">
            <v>1.3.2.07.01.14.027</v>
          </cell>
          <cell r="I5525" t="str">
            <v>EKG Monitor</v>
          </cell>
        </row>
        <row r="5526">
          <cell r="H5526" t="str">
            <v>1.3.2.07.01.14.028</v>
          </cell>
          <cell r="I5526" t="str">
            <v>EKG Simulation</v>
          </cell>
        </row>
        <row r="5527">
          <cell r="H5527" t="str">
            <v>1.3.2.07.01.14.029</v>
          </cell>
          <cell r="I5527" t="str">
            <v>Electrolyt Analyzer</v>
          </cell>
        </row>
        <row r="5528">
          <cell r="H5528" t="str">
            <v>1.3.2.07.01.14.030</v>
          </cell>
          <cell r="I5528" t="str">
            <v>Exercise Treadmil Test</v>
          </cell>
        </row>
        <row r="5529">
          <cell r="H5529" t="str">
            <v>1.3.2.07.01.14.031</v>
          </cell>
          <cell r="I5529" t="str">
            <v>Haemodyalisis Unit</v>
          </cell>
        </row>
        <row r="5530">
          <cell r="H5530" t="str">
            <v>1.3.2.07.01.14.032</v>
          </cell>
          <cell r="I5530" t="str">
            <v>Holter Monitor</v>
          </cell>
        </row>
        <row r="5531">
          <cell r="H5531" t="str">
            <v>1.3.2.07.01.14.033</v>
          </cell>
          <cell r="I5531" t="str">
            <v>Kg Sol - B III Japan</v>
          </cell>
        </row>
        <row r="5532">
          <cell r="H5532" t="str">
            <v>1.3.2.07.01.14.034</v>
          </cell>
          <cell r="I5532" t="str">
            <v>Master Test (Jepang)</v>
          </cell>
        </row>
        <row r="5533">
          <cell r="H5533" t="str">
            <v>1.3.2.07.01.14.035</v>
          </cell>
          <cell r="I5533" t="str">
            <v>Mobile X-Ray &amp; Image Int.</v>
          </cell>
        </row>
        <row r="5534">
          <cell r="H5534" t="str">
            <v>1.3.2.07.01.14.036</v>
          </cell>
          <cell r="I5534" t="str">
            <v>Oxator Head Complete</v>
          </cell>
        </row>
        <row r="5535">
          <cell r="H5535" t="str">
            <v>1.3.2.07.01.14.037</v>
          </cell>
          <cell r="I5535" t="str">
            <v>Pace Maker</v>
          </cell>
        </row>
        <row r="5536">
          <cell r="H5536" t="str">
            <v>1.3.2.07.01.14.038</v>
          </cell>
          <cell r="I5536" t="str">
            <v>Phonocardiograph</v>
          </cell>
        </row>
        <row r="5537">
          <cell r="H5537" t="str">
            <v>1.3.2.07.01.14.039</v>
          </cell>
          <cell r="I5537" t="str">
            <v>Survase 45,7 X 13</v>
          </cell>
        </row>
        <row r="5538">
          <cell r="H5538" t="str">
            <v>1.3.2.07.01.14.040</v>
          </cell>
          <cell r="I5538" t="str">
            <v>S.9910 Cardiomonitor AC/SC Seward</v>
          </cell>
        </row>
        <row r="5539">
          <cell r="H5539" t="str">
            <v>1.3.2.07.01.14.041</v>
          </cell>
          <cell r="I5539" t="str">
            <v>Temporay Fase Maker</v>
          </cell>
        </row>
        <row r="5540">
          <cell r="H5540" t="str">
            <v>1.3.2.07.01.14.042</v>
          </cell>
          <cell r="I5540" t="str">
            <v>Treadmill Spedroge 2-4 16 KMA Elektrical System Walking</v>
          </cell>
        </row>
        <row r="5541">
          <cell r="H5541" t="str">
            <v>1.3.2.07.01.14.043</v>
          </cell>
          <cell r="I5541" t="str">
            <v>Treadmill/On (Giken)</v>
          </cell>
        </row>
        <row r="5542">
          <cell r="H5542" t="str">
            <v>1.3.2.07.01.14.044</v>
          </cell>
          <cell r="I5542" t="str">
            <v>Tunturi Sepeda</v>
          </cell>
        </row>
        <row r="5543">
          <cell r="H5543" t="str">
            <v>1.3.2.07.01.14.045</v>
          </cell>
          <cell r="I5543" t="str">
            <v>RAMP analyzer</v>
          </cell>
        </row>
        <row r="5544">
          <cell r="H5544" t="str">
            <v>1.3.2.07.01.14.046</v>
          </cell>
          <cell r="I5544" t="str">
            <v>Alat SPEA(K-IT) Spech pathology exercise With books</v>
          </cell>
        </row>
        <row r="5545">
          <cell r="H5545" t="str">
            <v>1.3.2.07.01.14.047</v>
          </cell>
          <cell r="I5545" t="str">
            <v>Scrub Station</v>
          </cell>
        </row>
        <row r="5546">
          <cell r="H5546" t="str">
            <v>......</v>
          </cell>
        </row>
        <row r="5547">
          <cell r="H5547" t="str">
            <v>......</v>
          </cell>
        </row>
        <row r="5548">
          <cell r="H5548" t="str">
            <v>......</v>
          </cell>
        </row>
        <row r="5549">
          <cell r="H5549" t="str">
            <v>......</v>
          </cell>
        </row>
        <row r="5550">
          <cell r="H5550" t="str">
            <v>......</v>
          </cell>
        </row>
        <row r="5551">
          <cell r="H5551" t="str">
            <v>......</v>
          </cell>
        </row>
        <row r="5552">
          <cell r="H5552" t="str">
            <v>......</v>
          </cell>
        </row>
        <row r="5553">
          <cell r="H5553" t="str">
            <v>......</v>
          </cell>
        </row>
        <row r="5554">
          <cell r="H5554" t="str">
            <v>......</v>
          </cell>
        </row>
        <row r="5555">
          <cell r="H5555" t="str">
            <v>......</v>
          </cell>
        </row>
        <row r="5556">
          <cell r="H5556" t="str">
            <v>......</v>
          </cell>
        </row>
        <row r="5557">
          <cell r="H5557" t="str">
            <v>......</v>
          </cell>
        </row>
        <row r="5558">
          <cell r="H5558" t="str">
            <v>......</v>
          </cell>
        </row>
        <row r="5559">
          <cell r="H5559" t="str">
            <v>......</v>
          </cell>
        </row>
        <row r="5560">
          <cell r="H5560" t="str">
            <v>......</v>
          </cell>
        </row>
        <row r="5561">
          <cell r="H5561" t="str">
            <v>......</v>
          </cell>
        </row>
        <row r="5562">
          <cell r="H5562" t="str">
            <v>......</v>
          </cell>
        </row>
        <row r="5563">
          <cell r="H5563" t="str">
            <v>......</v>
          </cell>
        </row>
        <row r="5564">
          <cell r="H5564" t="str">
            <v>......</v>
          </cell>
        </row>
        <row r="5565">
          <cell r="H5565" t="str">
            <v>......</v>
          </cell>
        </row>
        <row r="5566">
          <cell r="H5566" t="str">
            <v>1.3.2.07.01.15.</v>
          </cell>
          <cell r="I5566" t="str">
            <v xml:space="preserve">ALAT KEDOKTERAN RADIODIAGNOSTIC </v>
          </cell>
        </row>
        <row r="5567">
          <cell r="H5567" t="str">
            <v>1.3.2.07.01.15.001</v>
          </cell>
          <cell r="I5567" t="str">
            <v>Angiography Unit</v>
          </cell>
        </row>
        <row r="5568">
          <cell r="H5568" t="str">
            <v>1.3.2.07.01.15.002</v>
          </cell>
          <cell r="I5568" t="str">
            <v>Apron</v>
          </cell>
        </row>
        <row r="5569">
          <cell r="H5569" t="str">
            <v>1.3.2.07.01.15.003</v>
          </cell>
          <cell r="I5569" t="str">
            <v>Automatic Film Processing Unit</v>
          </cell>
        </row>
        <row r="5570">
          <cell r="H5570" t="str">
            <v>1.3.2.07.01.15.004</v>
          </cell>
          <cell r="I5570" t="str">
            <v>Bucky Table/Tomography</v>
          </cell>
        </row>
        <row r="5571">
          <cell r="H5571" t="str">
            <v>1.3.2.07.01.15.005</v>
          </cell>
          <cell r="I5571" t="str">
            <v>Bucky Stand</v>
          </cell>
        </row>
        <row r="5572">
          <cell r="H5572" t="str">
            <v>1.3.2.07.01.15.006</v>
          </cell>
          <cell r="I5572" t="str">
            <v>Cassete Film (Alat Kedokteran Radiodiagnostic)</v>
          </cell>
        </row>
        <row r="5573">
          <cell r="H5573" t="str">
            <v>1.3.2.07.01.15.007</v>
          </cell>
          <cell r="I5573" t="str">
            <v>Film Processing Tank</v>
          </cell>
        </row>
        <row r="5574">
          <cell r="H5574" t="str">
            <v>1.3.2.07.01.15.008</v>
          </cell>
          <cell r="I5574" t="str">
            <v>General Purpose X-Ray Unit</v>
          </cell>
        </row>
        <row r="5575">
          <cell r="H5575" t="str">
            <v>1.3.2.07.01.15.009</v>
          </cell>
          <cell r="I5575" t="str">
            <v>X-Ray Tomography Unit</v>
          </cell>
        </row>
        <row r="5576">
          <cell r="H5576" t="str">
            <v>1.3.2.07.01.15.010</v>
          </cell>
          <cell r="I5576" t="str">
            <v>Grid</v>
          </cell>
        </row>
        <row r="5577">
          <cell r="H5577" t="str">
            <v>1.3.2.07.01.15.011</v>
          </cell>
          <cell r="I5577" t="str">
            <v>Inten Sifying Screen</v>
          </cell>
        </row>
        <row r="5578">
          <cell r="H5578" t="str">
            <v>1.3.2.07.01.15.012</v>
          </cell>
          <cell r="I5578" t="str">
            <v>MRI (Magnitic Resonanse/Imaging)</v>
          </cell>
        </row>
        <row r="5579">
          <cell r="H5579" t="str">
            <v>1.3.2.07.01.15.013</v>
          </cell>
          <cell r="I5579" t="str">
            <v>Spect</v>
          </cell>
        </row>
        <row r="5580">
          <cell r="H5580" t="str">
            <v>1.3.2.07.01.15.014</v>
          </cell>
          <cell r="I5580" t="str">
            <v>X-Ray Mobile Unit</v>
          </cell>
        </row>
        <row r="5581">
          <cell r="H5581" t="str">
            <v>1.3.2.07.01.15.015</v>
          </cell>
          <cell r="I5581" t="str">
            <v>Radiology Unit (Rongent)</v>
          </cell>
        </row>
        <row r="5582">
          <cell r="H5582" t="str">
            <v>1.3.2.07.01.15.016</v>
          </cell>
          <cell r="I5582" t="str">
            <v>Basic Radiography System</v>
          </cell>
        </row>
        <row r="5583">
          <cell r="H5583" t="str">
            <v>1.3.2.07.01.15.017</v>
          </cell>
          <cell r="I5583" t="str">
            <v>General Examination</v>
          </cell>
        </row>
        <row r="5584">
          <cell r="H5584" t="str">
            <v>1.3.2.07.01.15.018</v>
          </cell>
          <cell r="I5584" t="str">
            <v>Mass Chest Unit</v>
          </cell>
        </row>
        <row r="5585">
          <cell r="H5585" t="str">
            <v>1.3.2.07.01.15.019</v>
          </cell>
          <cell r="I5585" t="str">
            <v>Skul Unit (Cranio)</v>
          </cell>
        </row>
        <row r="5586">
          <cell r="H5586" t="str">
            <v>1.3.2.07.01.15.020</v>
          </cell>
          <cell r="I5586" t="str">
            <v>Mamography X-Ray Unit</v>
          </cell>
        </row>
        <row r="5587">
          <cell r="H5587" t="str">
            <v>1.3.2.07.01.15.021</v>
          </cell>
          <cell r="I5587" t="str">
            <v>Tomograph Unit</v>
          </cell>
        </row>
        <row r="5588">
          <cell r="H5588" t="str">
            <v>1.3.2.07.01.15.022</v>
          </cell>
          <cell r="I5588" t="str">
            <v>Angiography</v>
          </cell>
        </row>
        <row r="5589">
          <cell r="H5589" t="str">
            <v>1.3.2.07.01.15.023</v>
          </cell>
          <cell r="I5589" t="str">
            <v>Zonography Unit</v>
          </cell>
        </row>
        <row r="5590">
          <cell r="H5590" t="str">
            <v>1.3.2.07.01.15.024</v>
          </cell>
          <cell r="I5590" t="str">
            <v>CT-Scan</v>
          </cell>
        </row>
        <row r="5591">
          <cell r="H5591" t="str">
            <v>1.3.2.07.01.15.025</v>
          </cell>
          <cell r="I5591" t="str">
            <v>Magnetic Resonanie Imaging</v>
          </cell>
        </row>
        <row r="5592">
          <cell r="H5592" t="str">
            <v>1.3.2.07.01.15.026</v>
          </cell>
          <cell r="I5592" t="str">
            <v>Digital Subtract Angiong</v>
          </cell>
        </row>
        <row r="5593">
          <cell r="H5593" t="str">
            <v>1.3.2.07.01.15.027</v>
          </cell>
          <cell r="I5593" t="str">
            <v>Dental Panaromic</v>
          </cell>
        </row>
        <row r="5594">
          <cell r="H5594" t="str">
            <v>1.3.2.07.01.15.028</v>
          </cell>
          <cell r="I5594" t="str">
            <v>Automatic Film Processing</v>
          </cell>
        </row>
        <row r="5595">
          <cell r="H5595" t="str">
            <v>1.3.2.07.01.15.029</v>
          </cell>
          <cell r="I5595" t="str">
            <v>X-Ray Contect Therapy</v>
          </cell>
        </row>
        <row r="5596">
          <cell r="H5596" t="str">
            <v>1.3.2.07.01.15.030</v>
          </cell>
          <cell r="I5596" t="str">
            <v>X-Ray Superficial Therapy</v>
          </cell>
        </row>
        <row r="5597">
          <cell r="H5597" t="str">
            <v>1.3.2.07.01.15.031</v>
          </cell>
          <cell r="I5597" t="str">
            <v>Deep Therapy</v>
          </cell>
        </row>
        <row r="5598">
          <cell r="H5598" t="str">
            <v>1.3.2.07.01.15.032</v>
          </cell>
          <cell r="I5598" t="str">
            <v>Medium Voltage Therapy</v>
          </cell>
        </row>
        <row r="5599">
          <cell r="H5599" t="str">
            <v>1.3.2.07.01.15.033</v>
          </cell>
          <cell r="I5599" t="str">
            <v>Linier Accelarator</v>
          </cell>
        </row>
        <row r="5600">
          <cell r="H5600" t="str">
            <v>1.3.2.07.01.15.034</v>
          </cell>
          <cell r="I5600" t="str">
            <v>After Loading</v>
          </cell>
        </row>
        <row r="5601">
          <cell r="H5601" t="str">
            <v>1.3.2.07.01.15.035</v>
          </cell>
          <cell r="I5601" t="str">
            <v>Treatment Plan Computer</v>
          </cell>
        </row>
        <row r="5602">
          <cell r="H5602" t="str">
            <v>1.3.2.07.01.15.036</v>
          </cell>
          <cell r="I5602" t="str">
            <v>Localizer/Stimulator</v>
          </cell>
        </row>
        <row r="5603">
          <cell r="H5603" t="str">
            <v>......</v>
          </cell>
        </row>
        <row r="5604">
          <cell r="H5604" t="str">
            <v>......</v>
          </cell>
        </row>
        <row r="5605">
          <cell r="H5605" t="str">
            <v>......</v>
          </cell>
        </row>
        <row r="5606">
          <cell r="H5606" t="str">
            <v>......</v>
          </cell>
        </row>
        <row r="5607">
          <cell r="H5607" t="str">
            <v>......</v>
          </cell>
        </row>
        <row r="5608">
          <cell r="H5608" t="str">
            <v>......</v>
          </cell>
        </row>
        <row r="5609">
          <cell r="H5609" t="str">
            <v>......</v>
          </cell>
        </row>
        <row r="5610">
          <cell r="H5610" t="str">
            <v>......</v>
          </cell>
        </row>
        <row r="5611">
          <cell r="H5611" t="str">
            <v>......</v>
          </cell>
        </row>
        <row r="5612">
          <cell r="H5612" t="str">
            <v>......</v>
          </cell>
        </row>
        <row r="5613">
          <cell r="H5613" t="str">
            <v>1.3.2.07.01.16.</v>
          </cell>
          <cell r="I5613" t="str">
            <v xml:space="preserve">ALAT KEDOKTERAN PATALOGI ANATOMY </v>
          </cell>
        </row>
        <row r="5614">
          <cell r="H5614" t="str">
            <v>1.3.2.07.01.16.001</v>
          </cell>
          <cell r="I5614" t="str">
            <v>Automatic Rotary Microtome</v>
          </cell>
        </row>
        <row r="5615">
          <cell r="H5615" t="str">
            <v>1.3.2.07.01.16.002</v>
          </cell>
          <cell r="I5615" t="str">
            <v>Automatic Tisue Prosessor</v>
          </cell>
        </row>
        <row r="5616">
          <cell r="H5616" t="str">
            <v>1.3.2.07.01.16.003</v>
          </cell>
          <cell r="I5616" t="str">
            <v>Autopsi Set (Post Mortem Dissectiong Set)</v>
          </cell>
        </row>
        <row r="5617">
          <cell r="H5617" t="str">
            <v>1.3.2.07.01.16.004</v>
          </cell>
          <cell r="I5617" t="str">
            <v>Binoculer Microscope (Alat Kedokteran Patologi Anatomy)</v>
          </cell>
        </row>
        <row r="5618">
          <cell r="H5618" t="str">
            <v>1.3.2.07.01.16.005</v>
          </cell>
          <cell r="I5618" t="str">
            <v>Cytopsin 2</v>
          </cell>
        </row>
        <row r="5619">
          <cell r="H5619" t="str">
            <v>1.3.2.07.01.16.006</v>
          </cell>
          <cell r="I5619" t="str">
            <v>Fluoeresenci Microscope</v>
          </cell>
        </row>
        <row r="5620">
          <cell r="H5620" t="str">
            <v>1.3.2.07.01.16.007</v>
          </cell>
          <cell r="I5620" t="str">
            <v>Histoblok</v>
          </cell>
        </row>
        <row r="5621">
          <cell r="H5621" t="str">
            <v>1.3.2.07.01.16.008</v>
          </cell>
          <cell r="I5621" t="str">
            <v>Hotplate</v>
          </cell>
        </row>
        <row r="5622">
          <cell r="H5622" t="str">
            <v>1.3.2.07.01.16.009</v>
          </cell>
          <cell r="I5622" t="str">
            <v>Inverteed Microscope</v>
          </cell>
        </row>
        <row r="5623">
          <cell r="H5623" t="str">
            <v>1.3.2.07.01.16.010</v>
          </cell>
          <cell r="I5623" t="str">
            <v>Laminari Air Flow</v>
          </cell>
        </row>
        <row r="5624">
          <cell r="H5624" t="str">
            <v>1.3.2.07.01.16.011</v>
          </cell>
          <cell r="I5624" t="str">
            <v>Magnetic Stifer Termolyne</v>
          </cell>
        </row>
        <row r="5625">
          <cell r="H5625" t="str">
            <v>1.3.2.07.01.16.012</v>
          </cell>
          <cell r="I5625" t="str">
            <v>Minimash Millipore</v>
          </cell>
        </row>
        <row r="5626">
          <cell r="H5626" t="str">
            <v>1.3.2.07.01.16.013</v>
          </cell>
          <cell r="I5626" t="str">
            <v>Timbangan Halus</v>
          </cell>
        </row>
        <row r="5627">
          <cell r="H5627" t="str">
            <v>1.3.2.07.01.16.014</v>
          </cell>
          <cell r="I5627" t="str">
            <v>Universal Microscope</v>
          </cell>
        </row>
        <row r="5628">
          <cell r="H5628" t="str">
            <v>1.3.2.07.01.16.015</v>
          </cell>
          <cell r="I5628" t="str">
            <v>Microtome (Alat Kedokteran Patologi Anatomy)</v>
          </cell>
        </row>
        <row r="5629">
          <cell r="H5629" t="str">
            <v>1.3.2.07.01.16.016</v>
          </cell>
          <cell r="I5629" t="str">
            <v>Sonography Unit</v>
          </cell>
        </row>
        <row r="5630">
          <cell r="H5630" t="str">
            <v>1.3.2.07.01.16.017</v>
          </cell>
          <cell r="I5630" t="str">
            <v>Pediatric Unit</v>
          </cell>
        </row>
        <row r="5631">
          <cell r="H5631" t="str">
            <v>1.3.2.07.01.16.018</v>
          </cell>
          <cell r="I5631" t="str">
            <v>CT Scanner</v>
          </cell>
        </row>
        <row r="5632">
          <cell r="H5632" t="str">
            <v>......</v>
          </cell>
        </row>
        <row r="5633">
          <cell r="H5633" t="str">
            <v>1.3.2.07.01.17.</v>
          </cell>
          <cell r="I5633" t="str">
            <v xml:space="preserve">ALAT KEDOKTERAN TRANSFUSI DARAH </v>
          </cell>
        </row>
        <row r="5634">
          <cell r="H5634" t="str">
            <v>1.3.2.07.01.17.001</v>
          </cell>
          <cell r="I5634" t="str">
            <v>Blood Bank</v>
          </cell>
        </row>
        <row r="5635">
          <cell r="H5635" t="str">
            <v>1.3.2.07.01.17.002</v>
          </cell>
          <cell r="I5635" t="str">
            <v>Centrifuge MLA</v>
          </cell>
        </row>
        <row r="5636">
          <cell r="H5636" t="str">
            <v>1.3.2.07.01.17.003</v>
          </cell>
          <cell r="I5636" t="str">
            <v>Centrifuge Sera</v>
          </cell>
        </row>
        <row r="5637">
          <cell r="H5637" t="str">
            <v>1.3.2.07.01.17.004</v>
          </cell>
          <cell r="I5637" t="str">
            <v>Centrifuge Sorval</v>
          </cell>
        </row>
        <row r="5638">
          <cell r="H5638" t="str">
            <v>......</v>
          </cell>
        </row>
        <row r="5639">
          <cell r="H5639" t="str">
            <v>1.3.2.07.01.18.</v>
          </cell>
          <cell r="I5639" t="str">
            <v xml:space="preserve">ALAT KEDOKTERAN RADIOTERAPY </v>
          </cell>
        </row>
        <row r="5640">
          <cell r="H5640" t="str">
            <v>1.3.2.07.01.18.001</v>
          </cell>
          <cell r="I5640" t="str">
            <v>After Loading</v>
          </cell>
        </row>
        <row r="5641">
          <cell r="H5641" t="str">
            <v>1.3.2.07.01.18.002</v>
          </cell>
          <cell r="I5641" t="str">
            <v>Bed Instrubator</v>
          </cell>
        </row>
        <row r="5642">
          <cell r="H5642" t="str">
            <v>1.3.2.07.01.18.003</v>
          </cell>
          <cell r="I5642" t="str">
            <v>Blitz Lamp</v>
          </cell>
        </row>
        <row r="5643">
          <cell r="H5643" t="str">
            <v>1.3.2.07.01.18.004</v>
          </cell>
          <cell r="I5643" t="str">
            <v>Blood Irradiator</v>
          </cell>
        </row>
        <row r="5644">
          <cell r="H5644" t="str">
            <v>1.3.2.07.01.18.005</v>
          </cell>
          <cell r="I5644" t="str">
            <v>Cassete Film (Alat Kedokteran Radioterapy)</v>
          </cell>
        </row>
        <row r="5645">
          <cell r="H5645" t="str">
            <v>1.3.2.07.01.18.006</v>
          </cell>
          <cell r="I5645" t="str">
            <v>Cineting Cable For Recorder Light 0,8 mm</v>
          </cell>
        </row>
        <row r="5646">
          <cell r="H5646" t="str">
            <v>1.3.2.07.01.18.007</v>
          </cell>
          <cell r="I5646" t="str">
            <v>Cobalt 60</v>
          </cell>
        </row>
        <row r="5647">
          <cell r="H5647" t="str">
            <v>1.3.2.07.01.18.008</v>
          </cell>
          <cell r="I5647" t="str">
            <v>Conection Cable 23 Linght 3 mm</v>
          </cell>
        </row>
        <row r="5648">
          <cell r="H5648" t="str">
            <v>1.3.2.07.01.18.009</v>
          </cell>
          <cell r="I5648" t="str">
            <v>Counetring Cable</v>
          </cell>
        </row>
        <row r="5649">
          <cell r="H5649" t="str">
            <v>1.3.2.07.01.18.010</v>
          </cell>
          <cell r="I5649" t="str">
            <v>Stimulator (Alat Kedokteran Radioterapy)</v>
          </cell>
        </row>
        <row r="5650">
          <cell r="H5650" t="str">
            <v>1.3.2.07.01.18.011</v>
          </cell>
          <cell r="I5650" t="str">
            <v>Data Catridge</v>
          </cell>
        </row>
        <row r="5651">
          <cell r="H5651" t="str">
            <v>1.3.2.07.01.18.012</v>
          </cell>
          <cell r="I5651" t="str">
            <v>Dosimeter</v>
          </cell>
        </row>
        <row r="5652">
          <cell r="H5652" t="str">
            <v>1.3.2.07.01.18.013</v>
          </cell>
          <cell r="I5652" t="str">
            <v>Film Dryer</v>
          </cell>
        </row>
        <row r="5653">
          <cell r="H5653" t="str">
            <v>1.3.2.07.01.18.014</v>
          </cell>
          <cell r="I5653" t="str">
            <v>Film Hanger</v>
          </cell>
        </row>
        <row r="5654">
          <cell r="H5654" t="str">
            <v>1.3.2.07.01.18.015</v>
          </cell>
          <cell r="I5654" t="str">
            <v>Film Marker</v>
          </cell>
        </row>
        <row r="5655">
          <cell r="H5655" t="str">
            <v>1.3.2.07.01.18.016</v>
          </cell>
          <cell r="I5655" t="str">
            <v>Film Pass Box</v>
          </cell>
        </row>
        <row r="5656">
          <cell r="H5656" t="str">
            <v>1.3.2.07.01.18.017</v>
          </cell>
          <cell r="I5656" t="str">
            <v>Flaw Directic Pacing Cathasen</v>
          </cell>
        </row>
        <row r="5657">
          <cell r="H5657" t="str">
            <v>1.3.2.07.01.18.018</v>
          </cell>
          <cell r="I5657" t="str">
            <v>Flush Immanted (Siemens)</v>
          </cell>
        </row>
        <row r="5658">
          <cell r="H5658" t="str">
            <v>1.3.2.07.01.18.019</v>
          </cell>
          <cell r="I5658" t="str">
            <v>Head Hunidifier</v>
          </cell>
        </row>
        <row r="5659">
          <cell r="H5659" t="str">
            <v>1.3.2.07.01.18.020</v>
          </cell>
          <cell r="I5659" t="str">
            <v>Lead Apron</v>
          </cell>
        </row>
        <row r="5660">
          <cell r="H5660" t="str">
            <v>1.3.2.07.01.18.021</v>
          </cell>
          <cell r="I5660" t="str">
            <v>Linier Accelerator</v>
          </cell>
        </row>
        <row r="5661">
          <cell r="H5661" t="str">
            <v>1.3.2.07.01.18.022</v>
          </cell>
          <cell r="I5661" t="str">
            <v>Lisholm Grid</v>
          </cell>
        </row>
        <row r="5662">
          <cell r="H5662" t="str">
            <v>1.3.2.07.01.18.023</v>
          </cell>
          <cell r="I5662" t="str">
            <v>Lisholm Ukuran 30 X 45</v>
          </cell>
        </row>
        <row r="5663">
          <cell r="H5663" t="str">
            <v>1.3.2.07.01.18.024</v>
          </cell>
          <cell r="I5663" t="str">
            <v>Lisholm Ukuran 35 X 35</v>
          </cell>
        </row>
        <row r="5664">
          <cell r="H5664" t="str">
            <v>1.3.2.07.01.18.025</v>
          </cell>
          <cell r="I5664" t="str">
            <v>Mediscape Star (USA)</v>
          </cell>
        </row>
        <row r="5665">
          <cell r="H5665" t="str">
            <v>1.3.2.07.01.18.026</v>
          </cell>
          <cell r="I5665" t="str">
            <v>Minitor 44 cm 625 Lines Siemens</v>
          </cell>
        </row>
        <row r="5666">
          <cell r="H5666" t="str">
            <v>1.3.2.07.01.18.027</v>
          </cell>
          <cell r="I5666" t="str">
            <v>Minitor Carese Siemens</v>
          </cell>
        </row>
        <row r="5667">
          <cell r="H5667" t="str">
            <v>1.3.2.07.01.18.028</v>
          </cell>
          <cell r="I5667" t="str">
            <v>X-Ray Medium Therapy</v>
          </cell>
        </row>
        <row r="5668">
          <cell r="H5668" t="str">
            <v>1.3.2.07.01.18.029</v>
          </cell>
          <cell r="I5668" t="str">
            <v>Monographie Device</v>
          </cell>
        </row>
        <row r="5669">
          <cell r="H5669" t="str">
            <v>1.3.2.07.01.18.030</v>
          </cell>
          <cell r="I5669" t="str">
            <v>Mould Room</v>
          </cell>
        </row>
        <row r="5670">
          <cell r="H5670" t="str">
            <v>1.3.2.07.01.18.031</v>
          </cell>
          <cell r="I5670" t="str">
            <v>Peac Flw Mater Imniright</v>
          </cell>
        </row>
        <row r="5671">
          <cell r="H5671" t="str">
            <v>1.3.2.07.01.18.032</v>
          </cell>
          <cell r="I5671" t="str">
            <v>Selectron</v>
          </cell>
        </row>
        <row r="5672">
          <cell r="H5672" t="str">
            <v>1.3.2.07.01.18.033</v>
          </cell>
          <cell r="I5672" t="str">
            <v>Survey Meter (Alat Kedokteran Radioterapy)</v>
          </cell>
        </row>
        <row r="5673">
          <cell r="H5673" t="str">
            <v>1.3.2.07.01.18.034</v>
          </cell>
          <cell r="I5673" t="str">
            <v>Telegama Therapy</v>
          </cell>
        </row>
        <row r="5674">
          <cell r="H5674" t="str">
            <v>1.3.2.07.01.18.035</v>
          </cell>
          <cell r="I5674" t="str">
            <v>Treatment Plan Computer</v>
          </cell>
        </row>
        <row r="5675">
          <cell r="H5675" t="str">
            <v>1.3.2.07.01.18.036</v>
          </cell>
          <cell r="I5675" t="str">
            <v>X-Ray Contect Therapy</v>
          </cell>
        </row>
        <row r="5676">
          <cell r="H5676" t="str">
            <v>1.3.2.07.01.18.037</v>
          </cell>
          <cell r="I5676" t="str">
            <v>X-Ray Superficial Therapy</v>
          </cell>
        </row>
        <row r="5677">
          <cell r="H5677" t="str">
            <v>......</v>
          </cell>
        </row>
        <row r="5678">
          <cell r="H5678" t="str">
            <v>1.3.2.07.01.19.</v>
          </cell>
          <cell r="I5678" t="str">
            <v xml:space="preserve">ALAT KEDOKTERAN NUKLIR </v>
          </cell>
        </row>
        <row r="5679">
          <cell r="H5679" t="str">
            <v>1.3.2.07.01.19.001</v>
          </cell>
          <cell r="I5679" t="str">
            <v>Auto Bed Washer</v>
          </cell>
        </row>
        <row r="5680">
          <cell r="H5680" t="str">
            <v>1.3.2.07.01.19.002</v>
          </cell>
          <cell r="I5680" t="str">
            <v>Auto Well Gamma System</v>
          </cell>
        </row>
        <row r="5681">
          <cell r="H5681" t="str">
            <v>1.3.2.07.01.19.003</v>
          </cell>
          <cell r="I5681" t="str">
            <v>Calibrator DST Kit</v>
          </cell>
        </row>
        <row r="5682">
          <cell r="H5682" t="str">
            <v>1.3.2.07.01.19.004</v>
          </cell>
          <cell r="I5682" t="str">
            <v>Complete Stese Test System With Bicycle</v>
          </cell>
        </row>
        <row r="5683">
          <cell r="H5683" t="str">
            <v>1.3.2.07.01.19.005</v>
          </cell>
          <cell r="I5683" t="str">
            <v>Contaminator Monitor</v>
          </cell>
        </row>
        <row r="5684">
          <cell r="H5684" t="str">
            <v>1.3.2.07.01.19.006</v>
          </cell>
          <cell r="I5684" t="str">
            <v>CS 137 Chank Source 10 Micro</v>
          </cell>
        </row>
        <row r="5685">
          <cell r="H5685" t="str">
            <v>1.3.2.07.01.19.007</v>
          </cell>
          <cell r="I5685" t="str">
            <v>Currie Pie Survey Meter</v>
          </cell>
        </row>
        <row r="5686">
          <cell r="H5686" t="str">
            <v>1.3.2.07.01.19.008</v>
          </cell>
          <cell r="I5686" t="str">
            <v>Deep Freezer (Alat Kedokteran Nuklir)</v>
          </cell>
        </row>
        <row r="5687">
          <cell r="H5687" t="str">
            <v>1.3.2.07.01.19.009</v>
          </cell>
          <cell r="I5687" t="str">
            <v>Dehumidifier (Alat Kedokteran Nuklir)</v>
          </cell>
        </row>
        <row r="5688">
          <cell r="H5688" t="str">
            <v>1.3.2.07.01.19.010</v>
          </cell>
          <cell r="I5688" t="str">
            <v>Film Formator</v>
          </cell>
        </row>
        <row r="5689">
          <cell r="H5689" t="str">
            <v>1.3.2.07.01.19.011</v>
          </cell>
          <cell r="I5689" t="str">
            <v>Gamma Cammera</v>
          </cell>
        </row>
        <row r="5690">
          <cell r="H5690" t="str">
            <v>1.3.2.07.01.19.012</v>
          </cell>
          <cell r="I5690" t="str">
            <v>Generator TC</v>
          </cell>
        </row>
        <row r="5691">
          <cell r="H5691" t="str">
            <v>1.3.2.07.01.19.013</v>
          </cell>
          <cell r="I5691" t="str">
            <v>Glove Box (Alat Kedokteran Nuklir)</v>
          </cell>
        </row>
        <row r="5692">
          <cell r="H5692" t="str">
            <v>1.3.2.07.01.19.014</v>
          </cell>
          <cell r="I5692" t="str">
            <v>Hand Foot And Clotes Monitor</v>
          </cell>
        </row>
        <row r="5693">
          <cell r="H5693" t="str">
            <v>1.3.2.07.01.19.015</v>
          </cell>
          <cell r="I5693" t="str">
            <v>Hand Foot + Cloth Monitor</v>
          </cell>
        </row>
        <row r="5694">
          <cell r="H5694" t="str">
            <v>1.3.2.07.01.19.016</v>
          </cell>
          <cell r="I5694" t="str">
            <v>Lab.Equipmen Techne Shaker</v>
          </cell>
        </row>
        <row r="5695">
          <cell r="H5695" t="str">
            <v>1.3.2.07.01.19.017</v>
          </cell>
          <cell r="I5695" t="str">
            <v>Low Energy Hight Resolution Collimator</v>
          </cell>
        </row>
        <row r="5696">
          <cell r="H5696" t="str">
            <v>1.3.2.07.01.19.018</v>
          </cell>
          <cell r="I5696" t="str">
            <v>Mobil Unit Ditector System</v>
          </cell>
        </row>
        <row r="5697">
          <cell r="H5697" t="str">
            <v>1.3.2.07.01.19.019</v>
          </cell>
          <cell r="I5697" t="str">
            <v>Multi Format Cammera</v>
          </cell>
        </row>
        <row r="5698">
          <cell r="H5698" t="str">
            <v>1.3.2.07.01.19.020</v>
          </cell>
          <cell r="I5698" t="str">
            <v>Nuclear Medicine Data Processor</v>
          </cell>
        </row>
        <row r="5699">
          <cell r="H5699" t="str">
            <v>1.3.2.07.01.19.021</v>
          </cell>
          <cell r="I5699" t="str">
            <v>Optical Disk 800 Mb Front Loading Cartridge</v>
          </cell>
        </row>
        <row r="5700">
          <cell r="H5700" t="str">
            <v>1.3.2.07.01.19.022</v>
          </cell>
          <cell r="I5700" t="str">
            <v>Personal Digital Dosimeter</v>
          </cell>
        </row>
        <row r="5701">
          <cell r="H5701" t="str">
            <v>1.3.2.07.01.19.023</v>
          </cell>
          <cell r="I5701" t="str">
            <v>Qurimeter + Printer</v>
          </cell>
        </row>
        <row r="5702">
          <cell r="H5702" t="str">
            <v>1.3.2.07.01.19.024</v>
          </cell>
          <cell r="I5702" t="str">
            <v>Refrigated Centrifuge</v>
          </cell>
        </row>
        <row r="5703">
          <cell r="H5703" t="str">
            <v>1.3.2.07.01.19.025</v>
          </cell>
          <cell r="I5703" t="str">
            <v>Renograph</v>
          </cell>
        </row>
        <row r="5704">
          <cell r="H5704" t="str">
            <v>1.3.2.07.01.19.026</v>
          </cell>
          <cell r="I5704" t="str">
            <v>Serosym</v>
          </cell>
        </row>
        <row r="5705">
          <cell r="H5705" t="str">
            <v>1.3.2.07.01.19.027</v>
          </cell>
          <cell r="I5705" t="str">
            <v>Shaker Bath</v>
          </cell>
        </row>
        <row r="5706">
          <cell r="H5706" t="str">
            <v>1.3.2.07.01.19.028</v>
          </cell>
          <cell r="I5706" t="str">
            <v>Cammera DST</v>
          </cell>
        </row>
        <row r="5707">
          <cell r="H5707" t="str">
            <v>1.3.2.07.01.19.029</v>
          </cell>
          <cell r="I5707" t="str">
            <v>Spect Genesys + Accesoires</v>
          </cell>
        </row>
        <row r="5708">
          <cell r="H5708" t="str">
            <v>1.3.2.07.01.19.030</v>
          </cell>
          <cell r="I5708" t="str">
            <v>Surver Meter/Dosirate Meter</v>
          </cell>
        </row>
        <row r="5709">
          <cell r="H5709" t="str">
            <v>1.3.2.07.01.19.031</v>
          </cell>
          <cell r="I5709" t="str">
            <v>Therminal Transfer Color Printer</v>
          </cell>
        </row>
        <row r="5710">
          <cell r="H5710" t="str">
            <v>1.3.2.07.01.19.032</v>
          </cell>
          <cell r="I5710" t="str">
            <v>Thyroid Up Take</v>
          </cell>
        </row>
        <row r="5711">
          <cell r="H5711" t="str">
            <v>1.3.2.07.01.19.033</v>
          </cell>
          <cell r="I5711" t="str">
            <v>Uninterupted Power System</v>
          </cell>
        </row>
        <row r="5712">
          <cell r="H5712" t="str">
            <v>1.3.2.07.01.19.034</v>
          </cell>
          <cell r="I5712" t="str">
            <v>Scinlation Scanner</v>
          </cell>
        </row>
        <row r="5713">
          <cell r="H5713" t="str">
            <v>1.3.2.07.01.19.035</v>
          </cell>
          <cell r="I5713" t="str">
            <v>Varios Collimatror</v>
          </cell>
        </row>
        <row r="5714">
          <cell r="H5714" t="str">
            <v>1.3.2.07.01.19.036</v>
          </cell>
          <cell r="I5714" t="str">
            <v>Well Type Scintillatoin Counter Scale+Ratemate</v>
          </cell>
        </row>
        <row r="5715">
          <cell r="H5715" t="str">
            <v>1.3.2.07.01.19.037</v>
          </cell>
          <cell r="I5715" t="str">
            <v>Whole Body Cough</v>
          </cell>
        </row>
        <row r="5716">
          <cell r="H5716" t="str">
            <v>1.3.2.07.01.19.038</v>
          </cell>
          <cell r="I5716" t="str">
            <v>Ria Equipment</v>
          </cell>
        </row>
        <row r="5717">
          <cell r="H5717" t="str">
            <v>1.3.2.07.01.19.039</v>
          </cell>
          <cell r="I5717" t="str">
            <v>Hand Microtome</v>
          </cell>
        </row>
        <row r="5718">
          <cell r="H5718" t="str">
            <v>1.3.2.07.01.19.040</v>
          </cell>
          <cell r="I5718" t="str">
            <v>Rotary Microtome</v>
          </cell>
        </row>
        <row r="5719">
          <cell r="H5719" t="str">
            <v>1.3.2.07.01.19.041</v>
          </cell>
          <cell r="I5719" t="str">
            <v>Freezy Microtome (Cry Cut Microtome)</v>
          </cell>
        </row>
        <row r="5720">
          <cell r="H5720" t="str">
            <v>1.3.2.07.01.19.042</v>
          </cell>
          <cell r="I5720" t="str">
            <v>Microtomr Knife Sharpener</v>
          </cell>
        </row>
        <row r="5721">
          <cell r="H5721" t="str">
            <v>1.3.2.07.01.19.043</v>
          </cell>
          <cell r="I5721" t="str">
            <v>Automatic Tissue Processor (Alat Kedokteran Nuklir)</v>
          </cell>
        </row>
        <row r="5722">
          <cell r="H5722" t="str">
            <v>1.3.2.07.01.19.044</v>
          </cell>
          <cell r="I5722" t="str">
            <v>Fisher Bridge Warmer</v>
          </cell>
        </row>
        <row r="5723">
          <cell r="H5723" t="str">
            <v>1.3.2.07.01.19.045</v>
          </cell>
          <cell r="I5723" t="str">
            <v>Lamianir Air Flo</v>
          </cell>
        </row>
        <row r="5724">
          <cell r="H5724" t="str">
            <v>1.3.2.07.01.19.046</v>
          </cell>
          <cell r="I5724" t="str">
            <v>Steam Sterilizer (Alat Kedokteran Nuklir)</v>
          </cell>
        </row>
        <row r="5725">
          <cell r="H5725" t="str">
            <v>1.3.2.07.01.19.047</v>
          </cell>
          <cell r="I5725" t="str">
            <v>Instrument Sterilizer</v>
          </cell>
        </row>
        <row r="5726">
          <cell r="H5726" t="str">
            <v>1.3.2.07.01.19.048</v>
          </cell>
          <cell r="I5726" t="str">
            <v>radiation Sterilizer</v>
          </cell>
        </row>
        <row r="5727">
          <cell r="H5727" t="str">
            <v>1.3.2.07.01.19.049</v>
          </cell>
          <cell r="I5727" t="str">
            <v>Hot Air Sterilizer</v>
          </cell>
        </row>
        <row r="5728">
          <cell r="H5728" t="str">
            <v>1.3.2.07.01.19.050</v>
          </cell>
          <cell r="I5728" t="str">
            <v>High Pressure Sterilizer</v>
          </cell>
        </row>
        <row r="5729">
          <cell r="H5729" t="str">
            <v>1.3.2.07.01.19.051</v>
          </cell>
          <cell r="I5729" t="str">
            <v>Microwave Cleaning Bath</v>
          </cell>
        </row>
        <row r="5730">
          <cell r="H5730" t="str">
            <v>1.3.2.07.01.19.052</v>
          </cell>
          <cell r="I5730" t="str">
            <v>ultrasonic Cleaning Bath</v>
          </cell>
        </row>
        <row r="5731">
          <cell r="H5731" t="str">
            <v>1.3.2.07.01.19.053</v>
          </cell>
          <cell r="I5731" t="str">
            <v>Sereologi Bath</v>
          </cell>
        </row>
        <row r="5732">
          <cell r="H5732" t="str">
            <v>1.3.2.07.01.19.054</v>
          </cell>
          <cell r="I5732" t="str">
            <v>Roller Tube Culture Apparatus</v>
          </cell>
        </row>
        <row r="5733">
          <cell r="H5733" t="str">
            <v>1.3.2.07.01.19.055</v>
          </cell>
          <cell r="I5733" t="str">
            <v>Roller Tube Incubator</v>
          </cell>
        </row>
        <row r="5734">
          <cell r="H5734" t="str">
            <v>1.3.2.07.01.19.056</v>
          </cell>
          <cell r="I5734" t="str">
            <v>Growth Chanber</v>
          </cell>
        </row>
        <row r="5735">
          <cell r="H5735" t="str">
            <v>1.3.2.07.01.19.057</v>
          </cell>
          <cell r="I5735" t="str">
            <v>Reffigerated Incubator</v>
          </cell>
        </row>
        <row r="5736">
          <cell r="H5736" t="str">
            <v>1.3.2.07.01.19.058</v>
          </cell>
          <cell r="I5736" t="str">
            <v>Anaerobic Culture Incubator</v>
          </cell>
        </row>
        <row r="5737">
          <cell r="H5737" t="str">
            <v>1.3.2.07.01.19.059</v>
          </cell>
          <cell r="I5737" t="str">
            <v>Cell Culture Incubator</v>
          </cell>
        </row>
        <row r="5738">
          <cell r="H5738" t="str">
            <v>1.3.2.07.01.19.060</v>
          </cell>
          <cell r="I5738" t="str">
            <v>Shaking incubator</v>
          </cell>
        </row>
        <row r="5739">
          <cell r="H5739" t="str">
            <v>1.3.2.07.01.19.061</v>
          </cell>
          <cell r="I5739" t="str">
            <v>Isotemp Dry Heat Incubator</v>
          </cell>
        </row>
        <row r="5740">
          <cell r="H5740" t="str">
            <v>1.3.2.07.01.19.062</v>
          </cell>
          <cell r="I5740" t="str">
            <v>Gravity Convection Incubator</v>
          </cell>
        </row>
        <row r="5741">
          <cell r="H5741" t="str">
            <v>1.3.2.07.01.19.063</v>
          </cell>
          <cell r="I5741" t="str">
            <v>Air Flow Incubator</v>
          </cell>
        </row>
        <row r="5742">
          <cell r="H5742" t="str">
            <v>1.3.2.07.01.19.064</v>
          </cell>
          <cell r="I5742" t="str">
            <v>Bacterial Colony Counter</v>
          </cell>
        </row>
        <row r="5743">
          <cell r="H5743" t="str">
            <v>1.3.2.07.01.19.065</v>
          </cell>
          <cell r="I5743" t="str">
            <v>Hand Tally Counter</v>
          </cell>
        </row>
        <row r="5744">
          <cell r="H5744" t="str">
            <v>1.3.2.07.01.19.066</v>
          </cell>
          <cell r="I5744" t="str">
            <v>Blood Conting Instrument</v>
          </cell>
        </row>
        <row r="5745">
          <cell r="H5745" t="str">
            <v>1.3.2.07.01.19.067</v>
          </cell>
          <cell r="I5745" t="str">
            <v>Blood Sedimentation Apparatus</v>
          </cell>
        </row>
        <row r="5746">
          <cell r="H5746" t="str">
            <v>1.3.2.07.01.19.068</v>
          </cell>
          <cell r="I5746" t="str">
            <v>Blood Investigation Set</v>
          </cell>
        </row>
        <row r="5747">
          <cell r="H5747" t="str">
            <v>1.3.2.07.01.19.069</v>
          </cell>
          <cell r="I5747" t="str">
            <v>Sahli Haemometer</v>
          </cell>
        </row>
        <row r="5748">
          <cell r="H5748" t="str">
            <v>1.3.2.07.01.19.070</v>
          </cell>
          <cell r="I5748" t="str">
            <v>Blood Presure Meter/Tensimeter</v>
          </cell>
        </row>
        <row r="5749">
          <cell r="H5749" t="str">
            <v>1.3.2.07.01.19.071</v>
          </cell>
          <cell r="I5749" t="str">
            <v>Haemachyto Meter</v>
          </cell>
        </row>
        <row r="5750">
          <cell r="H5750" t="str">
            <v>1.3.2.07.01.19.072</v>
          </cell>
          <cell r="I5750" t="str">
            <v>Blood Gas Analyzer (Alat Kedokteran Nuklir)</v>
          </cell>
        </row>
        <row r="5751">
          <cell r="H5751" t="str">
            <v>1.3.2.07.01.19.073</v>
          </cell>
          <cell r="I5751" t="str">
            <v>Blood Calcium Analyzer</v>
          </cell>
        </row>
        <row r="5752">
          <cell r="H5752" t="str">
            <v>1.3.2.07.01.19.074</v>
          </cell>
          <cell r="I5752" t="str">
            <v>Blood ClorineAnalyzer</v>
          </cell>
        </row>
        <row r="5753">
          <cell r="H5753" t="str">
            <v>1.3.2.07.01.19.075</v>
          </cell>
          <cell r="I5753" t="str">
            <v>Blood Sodium Potasium Analyzer</v>
          </cell>
        </row>
        <row r="5754">
          <cell r="H5754" t="str">
            <v>1.3.2.07.01.19.076</v>
          </cell>
          <cell r="I5754" t="str">
            <v>Haemotology Analyzer</v>
          </cell>
        </row>
        <row r="5755">
          <cell r="H5755" t="str">
            <v>1.3.2.07.01.19.077</v>
          </cell>
          <cell r="I5755" t="str">
            <v>Erithroyte Sedimentation Pate (ESR) Recorder</v>
          </cell>
        </row>
        <row r="5756">
          <cell r="H5756" t="str">
            <v>1.3.2.07.01.19.078</v>
          </cell>
          <cell r="I5756" t="str">
            <v>Defferential Blood Cell Counter</v>
          </cell>
        </row>
        <row r="5757">
          <cell r="H5757" t="str">
            <v>1.3.2.07.01.19.079</v>
          </cell>
          <cell r="I5757" t="str">
            <v>Electro Cardiograph</v>
          </cell>
        </row>
        <row r="5758">
          <cell r="H5758" t="str">
            <v>1.3.2.07.01.19.080</v>
          </cell>
          <cell r="I5758" t="str">
            <v>Electro Encephalograph (Alat Kedokteran Nuklir)</v>
          </cell>
        </row>
        <row r="5759">
          <cell r="H5759" t="str">
            <v>1.3.2.07.01.19.081</v>
          </cell>
          <cell r="I5759" t="str">
            <v>Cardio Vascular Instrument</v>
          </cell>
        </row>
        <row r="5760">
          <cell r="H5760" t="str">
            <v>1.3.2.07.01.19.082</v>
          </cell>
          <cell r="I5760" t="str">
            <v>Urine Meter</v>
          </cell>
        </row>
        <row r="5761">
          <cell r="H5761" t="str">
            <v>1.3.2.07.01.19.083</v>
          </cell>
          <cell r="I5761" t="str">
            <v>Stetoscope (Alat Kedokteran Nuklir)</v>
          </cell>
        </row>
        <row r="5762">
          <cell r="H5762" t="str">
            <v>1.3.2.07.01.19.084</v>
          </cell>
          <cell r="I5762" t="str">
            <v>Reflex Hammer (Alat Kedokteran Nuklir)</v>
          </cell>
        </row>
        <row r="5763">
          <cell r="H5763" t="str">
            <v>1.3.2.07.01.19.085</v>
          </cell>
          <cell r="I5763" t="str">
            <v>Diagnostic Set</v>
          </cell>
        </row>
        <row r="5764">
          <cell r="H5764" t="str">
            <v>1.3.2.07.01.19.086</v>
          </cell>
          <cell r="I5764" t="str">
            <v>Ben Pan (For Child Adult)</v>
          </cell>
        </row>
        <row r="5765">
          <cell r="H5765" t="str">
            <v>1.3.2.07.01.19.087</v>
          </cell>
          <cell r="I5765" t="str">
            <v>Head Lamp (Alat Kedokteran Nuklir)</v>
          </cell>
        </row>
        <row r="5766">
          <cell r="H5766" t="str">
            <v>1.3.2.07.01.19.088</v>
          </cell>
          <cell r="I5766" t="str">
            <v>Geneocology Table</v>
          </cell>
        </row>
        <row r="5767">
          <cell r="H5767" t="str">
            <v>1.3.2.07.01.19.089</v>
          </cell>
          <cell r="I5767" t="str">
            <v>Thyroid Uptake System</v>
          </cell>
        </row>
        <row r="5768">
          <cell r="H5768" t="str">
            <v>1.3.2.07.01.19.090</v>
          </cell>
          <cell r="I5768" t="str">
            <v>Renography Sistem</v>
          </cell>
        </row>
        <row r="5769">
          <cell r="H5769" t="str">
            <v>1.3.2.07.01.19.091</v>
          </cell>
          <cell r="I5769" t="str">
            <v>Whole Bode Scanner</v>
          </cell>
        </row>
        <row r="5770">
          <cell r="H5770" t="str">
            <v>1.3.2.07.01.19.092</v>
          </cell>
          <cell r="I5770" t="str">
            <v>Wellytype Gamma Scanner</v>
          </cell>
        </row>
        <row r="5771">
          <cell r="H5771" t="str">
            <v>1.3.2.07.01.19.093</v>
          </cell>
          <cell r="I5771" t="str">
            <v>Syringe</v>
          </cell>
        </row>
        <row r="5772">
          <cell r="H5772" t="str">
            <v>1.3.2.07.01.19.094</v>
          </cell>
          <cell r="I5772" t="str">
            <v>Lead Syringe</v>
          </cell>
        </row>
        <row r="5773">
          <cell r="H5773" t="str">
            <v>1.3.2.07.01.19.095</v>
          </cell>
          <cell r="I5773" t="str">
            <v>Sutine Reedle</v>
          </cell>
        </row>
        <row r="5774">
          <cell r="H5774" t="str">
            <v>1.3.2.07.01.19.096</v>
          </cell>
          <cell r="I5774" t="str">
            <v>Sutine</v>
          </cell>
        </row>
        <row r="5775">
          <cell r="H5775" t="str">
            <v>1.3.2.07.01.19.097</v>
          </cell>
          <cell r="I5775" t="str">
            <v>Micro Tic Kit</v>
          </cell>
        </row>
        <row r="5776">
          <cell r="H5776" t="str">
            <v>1.3.2.07.01.19.098</v>
          </cell>
          <cell r="I5776" t="str">
            <v>Minor Sugry Set</v>
          </cell>
        </row>
        <row r="5777">
          <cell r="H5777" t="str">
            <v>1.3.2.07.01.19.099</v>
          </cell>
          <cell r="I5777" t="str">
            <v>Major Sugry Set</v>
          </cell>
        </row>
        <row r="5778">
          <cell r="H5778" t="str">
            <v>1.3.2.07.01.19.100</v>
          </cell>
          <cell r="I5778" t="str">
            <v>Nephecto Set</v>
          </cell>
        </row>
        <row r="5779">
          <cell r="H5779" t="str">
            <v>1.3.2.07.01.19.101</v>
          </cell>
          <cell r="I5779" t="str">
            <v>Circumcion Set</v>
          </cell>
        </row>
        <row r="5780">
          <cell r="H5780" t="str">
            <v>1.3.2.07.01.19.102</v>
          </cell>
          <cell r="I5780" t="str">
            <v>Orthopae Set</v>
          </cell>
        </row>
        <row r="5781">
          <cell r="H5781" t="str">
            <v>1.3.2.07.01.19.103</v>
          </cell>
          <cell r="I5781" t="str">
            <v>Pectum Set</v>
          </cell>
        </row>
        <row r="5782">
          <cell r="H5782" t="str">
            <v>1.3.2.07.01.19.104</v>
          </cell>
          <cell r="I5782" t="str">
            <v>Tracheotr Set</v>
          </cell>
        </row>
        <row r="5783">
          <cell r="H5783" t="str">
            <v>1.3.2.07.01.19.105</v>
          </cell>
          <cell r="I5783" t="str">
            <v>Gastorlistinal Set</v>
          </cell>
        </row>
        <row r="5784">
          <cell r="H5784" t="str">
            <v>1.3.2.07.01.19.106</v>
          </cell>
          <cell r="I5784" t="str">
            <v>Metal Catcher</v>
          </cell>
        </row>
        <row r="5785">
          <cell r="H5785" t="str">
            <v>1.3.2.07.01.19.107</v>
          </cell>
          <cell r="I5785" t="str">
            <v>Blood Exchange Set (Alat Kedokteran Nuklir)</v>
          </cell>
        </row>
        <row r="5786">
          <cell r="H5786" t="str">
            <v>1.3.2.07.01.19.108</v>
          </cell>
          <cell r="I5786" t="str">
            <v>Urology Set</v>
          </cell>
        </row>
        <row r="5787">
          <cell r="H5787" t="str">
            <v>1.3.2.07.01.19.109</v>
          </cell>
          <cell r="I5787" t="str">
            <v>Thyroid Set</v>
          </cell>
        </row>
        <row r="5788">
          <cell r="H5788" t="str">
            <v>1.3.2.07.01.19.110</v>
          </cell>
          <cell r="I5788" t="str">
            <v>Operation Lamp</v>
          </cell>
        </row>
        <row r="5789">
          <cell r="H5789" t="str">
            <v>......</v>
          </cell>
        </row>
        <row r="5790">
          <cell r="H5790" t="str">
            <v>......</v>
          </cell>
        </row>
        <row r="5791">
          <cell r="H5791" t="str">
            <v>......</v>
          </cell>
        </row>
        <row r="5792">
          <cell r="H5792" t="str">
            <v>......</v>
          </cell>
        </row>
        <row r="5793">
          <cell r="H5793" t="str">
            <v>......</v>
          </cell>
        </row>
        <row r="5794">
          <cell r="H5794" t="str">
            <v>......</v>
          </cell>
        </row>
        <row r="5795">
          <cell r="H5795" t="str">
            <v>......</v>
          </cell>
        </row>
        <row r="5796">
          <cell r="H5796" t="str">
            <v>......</v>
          </cell>
        </row>
        <row r="5797">
          <cell r="H5797" t="str">
            <v>......</v>
          </cell>
        </row>
        <row r="5798">
          <cell r="H5798" t="str">
            <v>1.3.2.07.01.20.</v>
          </cell>
          <cell r="I5798" t="str">
            <v xml:space="preserve">ALAT KEDOKTERAN KULIT DAN KELAMIN </v>
          </cell>
        </row>
        <row r="5799">
          <cell r="H5799" t="str">
            <v>1.3.2.07.01.20.001</v>
          </cell>
          <cell r="I5799" t="str">
            <v>Dermatology Laser</v>
          </cell>
        </row>
        <row r="5800">
          <cell r="H5800" t="str">
            <v>1.3.2.07.01.20.002</v>
          </cell>
          <cell r="I5800" t="str">
            <v>Electro Surgery Treatment</v>
          </cell>
        </row>
        <row r="5801">
          <cell r="H5801" t="str">
            <v>1.3.2.07.01.20.003</v>
          </cell>
          <cell r="I5801" t="str">
            <v>Skin Drafting</v>
          </cell>
        </row>
        <row r="5802">
          <cell r="H5802" t="str">
            <v>1.3.2.07.01.20.004</v>
          </cell>
          <cell r="I5802" t="str">
            <v>Tissue Incubator</v>
          </cell>
        </row>
        <row r="5803">
          <cell r="H5803" t="str">
            <v>1.3.2.07.01.20.005</v>
          </cell>
          <cell r="I5803" t="str">
            <v>Air Jacketed Dry C02 Incubator</v>
          </cell>
        </row>
        <row r="5804">
          <cell r="H5804" t="str">
            <v>1.3.2.07.01.20.006</v>
          </cell>
          <cell r="I5804" t="str">
            <v>Anuscope &amp; Rectoscope</v>
          </cell>
        </row>
        <row r="5805">
          <cell r="H5805" t="str">
            <v>1.3.2.07.01.20.007</v>
          </cell>
          <cell r="I5805" t="str">
            <v>Fluorescense Mikroscope</v>
          </cell>
        </row>
        <row r="5806">
          <cell r="H5806" t="str">
            <v>1.3.2.07.01.20.008</v>
          </cell>
          <cell r="I5806" t="str">
            <v>High Resolution Stereoscopic Documentation - Colposcopy Lengkap</v>
          </cell>
        </row>
        <row r="5807">
          <cell r="H5807" t="str">
            <v>1.3.2.07.01.20.009</v>
          </cell>
          <cell r="I5807" t="str">
            <v>Ice Cryostat Microtome</v>
          </cell>
        </row>
        <row r="5808">
          <cell r="H5808" t="str">
            <v>1.3.2.07.01.20.010</v>
          </cell>
          <cell r="I5808" t="str">
            <v>Kursi Gynecologi</v>
          </cell>
        </row>
        <row r="5809">
          <cell r="H5809" t="str">
            <v>1.3.2.07.01.20.011</v>
          </cell>
          <cell r="I5809" t="str">
            <v>Kasur Anti Decubitus</v>
          </cell>
        </row>
        <row r="5810">
          <cell r="H5810" t="str">
            <v>1.3.2.07.01.20.012</v>
          </cell>
          <cell r="I5810" t="str">
            <v>Mikroscope Labophot</v>
          </cell>
        </row>
        <row r="5811">
          <cell r="H5811" t="str">
            <v>......</v>
          </cell>
        </row>
        <row r="5812">
          <cell r="H5812" t="str">
            <v>......</v>
          </cell>
        </row>
        <row r="5813">
          <cell r="H5813" t="str">
            <v>......</v>
          </cell>
        </row>
        <row r="5814">
          <cell r="H5814" t="str">
            <v>......</v>
          </cell>
        </row>
        <row r="5815">
          <cell r="H5815" t="str">
            <v>......</v>
          </cell>
        </row>
        <row r="5816">
          <cell r="H5816" t="str">
            <v>1.3.2.07.01.21.</v>
          </cell>
          <cell r="I5816" t="str">
            <v xml:space="preserve">ALAT KEDOKTERAN GAWAT DARURAT </v>
          </cell>
        </row>
        <row r="5817">
          <cell r="H5817" t="str">
            <v>1.3.2.07.01.21.001</v>
          </cell>
          <cell r="I5817" t="str">
            <v>Amnioscope (Alat Kedokteran Gawat Darurat)</v>
          </cell>
        </row>
        <row r="5818">
          <cell r="H5818" t="str">
            <v>1.3.2.07.01.21.002</v>
          </cell>
          <cell r="I5818" t="str">
            <v>Automatic Film Processor</v>
          </cell>
        </row>
        <row r="5819">
          <cell r="H5819" t="str">
            <v>1.3.2.07.01.21.003</v>
          </cell>
          <cell r="I5819" t="str">
            <v>Basic Appendectomy Set</v>
          </cell>
        </row>
        <row r="5820">
          <cell r="H5820" t="str">
            <v>1.3.2.07.01.21.004</v>
          </cell>
          <cell r="I5820" t="str">
            <v>Basic Craniotomy Set</v>
          </cell>
        </row>
        <row r="5821">
          <cell r="H5821" t="str">
            <v>1.3.2.07.01.21.005</v>
          </cell>
          <cell r="I5821" t="str">
            <v>Basic Diagnostic Kit (Alat Kedokteran Gawat Darurat)</v>
          </cell>
        </row>
        <row r="5822">
          <cell r="H5822" t="str">
            <v>1.3.2.07.01.21.006</v>
          </cell>
          <cell r="I5822" t="str">
            <v>Basic Thoracic Set</v>
          </cell>
        </row>
        <row r="5823">
          <cell r="H5823" t="str">
            <v>1.3.2.07.01.21.007</v>
          </cell>
          <cell r="I5823" t="str">
            <v>Bath Tub For Hydrotherapy</v>
          </cell>
        </row>
        <row r="5824">
          <cell r="H5824" t="str">
            <v>1.3.2.07.01.21.008</v>
          </cell>
          <cell r="I5824" t="str">
            <v>Blanket Roll</v>
          </cell>
        </row>
        <row r="5825">
          <cell r="H5825" t="str">
            <v>1.3.2.07.01.21.009</v>
          </cell>
          <cell r="I5825" t="str">
            <v>Blood Bank Refrigerator (Alat Kedokteran Gawat Darurat)</v>
          </cell>
        </row>
        <row r="5826">
          <cell r="H5826" t="str">
            <v>1.3.2.07.01.21.010</v>
          </cell>
          <cell r="I5826" t="str">
            <v>Blood Pressure Monitor (Alat Kedokteran Gawat Darurat)</v>
          </cell>
        </row>
        <row r="5827">
          <cell r="H5827" t="str">
            <v>1.3.2.07.01.21.011</v>
          </cell>
          <cell r="I5827" t="str">
            <v>Bronshoscope</v>
          </cell>
        </row>
        <row r="5828">
          <cell r="H5828" t="str">
            <v>1.3.2.07.01.21.012</v>
          </cell>
          <cell r="I5828" t="str">
            <v>Centrifuge Haematocrit</v>
          </cell>
        </row>
        <row r="5829">
          <cell r="H5829" t="str">
            <v>1.3.2.07.01.21.013</v>
          </cell>
          <cell r="I5829" t="str">
            <v>Colposcopy</v>
          </cell>
        </row>
        <row r="5830">
          <cell r="H5830" t="str">
            <v>1.3.2.07.01.21.014</v>
          </cell>
          <cell r="I5830" t="str">
            <v>Crystoscope</v>
          </cell>
        </row>
        <row r="5831">
          <cell r="H5831" t="str">
            <v>1.3.2.07.01.21.015</v>
          </cell>
          <cell r="I5831" t="str">
            <v>Cyto Urethroscope</v>
          </cell>
        </row>
        <row r="5832">
          <cell r="H5832" t="str">
            <v>1.3.2.07.01.21.016</v>
          </cell>
          <cell r="I5832" t="str">
            <v>Deionizing Unit</v>
          </cell>
        </row>
        <row r="5833">
          <cell r="H5833" t="str">
            <v>1.3.2.07.01.21.017</v>
          </cell>
          <cell r="I5833" t="str">
            <v>Dermatome And Mesh</v>
          </cell>
        </row>
        <row r="5834">
          <cell r="H5834" t="str">
            <v>1.3.2.07.01.21.018</v>
          </cell>
          <cell r="I5834" t="str">
            <v>Differential Leucocyte Counter</v>
          </cell>
        </row>
        <row r="5835">
          <cell r="H5835" t="str">
            <v>1.3.2.07.01.21.019</v>
          </cell>
          <cell r="I5835" t="str">
            <v>Electro Surgery (Alat Kedokteran Gawat Darurat)</v>
          </cell>
        </row>
        <row r="5836">
          <cell r="H5836" t="str">
            <v>1.3.2.07.01.21.020</v>
          </cell>
          <cell r="I5836" t="str">
            <v>Electrolyte Analyzer</v>
          </cell>
        </row>
        <row r="5837">
          <cell r="H5837" t="str">
            <v>1.3.2.07.01.21.021</v>
          </cell>
          <cell r="I5837" t="str">
            <v>Electronic Reading Balance (Alat Kedokteran Gawat Darurat)</v>
          </cell>
        </row>
        <row r="5838">
          <cell r="H5838" t="str">
            <v>1.3.2.07.01.21.022</v>
          </cell>
          <cell r="I5838" t="str">
            <v>Emergency Kit</v>
          </cell>
        </row>
        <row r="5839">
          <cell r="H5839" t="str">
            <v>1.3.2.07.01.21.023</v>
          </cell>
          <cell r="I5839" t="str">
            <v>ENT Operating Set</v>
          </cell>
        </row>
        <row r="5840">
          <cell r="H5840" t="str">
            <v>1.3.2.07.01.21.024</v>
          </cell>
          <cell r="I5840" t="str">
            <v>ENT Treatment Unit</v>
          </cell>
        </row>
        <row r="5841">
          <cell r="H5841" t="str">
            <v>1.3.2.07.01.21.025</v>
          </cell>
          <cell r="I5841" t="str">
            <v>Hemacyrometer</v>
          </cell>
        </row>
        <row r="5842">
          <cell r="H5842" t="str">
            <v>1.3.2.07.01.21.026</v>
          </cell>
          <cell r="I5842" t="str">
            <v>Hemorrhage Detection Unit</v>
          </cell>
        </row>
        <row r="5843">
          <cell r="H5843" t="str">
            <v>1.3.2.07.01.21.027</v>
          </cell>
          <cell r="I5843" t="str">
            <v>Hysteroscope &amp; Light Source</v>
          </cell>
        </row>
        <row r="5844">
          <cell r="H5844" t="str">
            <v>1.3.2.07.01.21.028</v>
          </cell>
          <cell r="I5844" t="str">
            <v>Infant Ventilator</v>
          </cell>
        </row>
        <row r="5845">
          <cell r="H5845" t="str">
            <v>1.3.2.07.01.21.029</v>
          </cell>
          <cell r="I5845" t="str">
            <v>Inhalation Unit</v>
          </cell>
        </row>
        <row r="5846">
          <cell r="H5846" t="str">
            <v>1.3.2.07.01.21.030</v>
          </cell>
          <cell r="I5846" t="str">
            <v>Laparotomy Set</v>
          </cell>
        </row>
        <row r="5847">
          <cell r="H5847" t="str">
            <v>1.3.2.07.01.21.031</v>
          </cell>
          <cell r="I5847" t="str">
            <v>Manual Resuscitatian Set Adult &amp; Child</v>
          </cell>
        </row>
        <row r="5848">
          <cell r="H5848" t="str">
            <v>1.3.2.07.01.21.032</v>
          </cell>
          <cell r="I5848" t="str">
            <v>Meja Obat</v>
          </cell>
        </row>
        <row r="5849">
          <cell r="H5849" t="str">
            <v>1.3.2.07.01.21.033</v>
          </cell>
          <cell r="I5849" t="str">
            <v>Microcell Counter</v>
          </cell>
        </row>
        <row r="5850">
          <cell r="H5850" t="str">
            <v>1.3.2.07.01.21.034</v>
          </cell>
          <cell r="I5850" t="str">
            <v>Neonatal Monitor (Alat Kedokteran Gawat Darurat)</v>
          </cell>
        </row>
        <row r="5851">
          <cell r="H5851" t="str">
            <v>1.3.2.07.01.21.035</v>
          </cell>
          <cell r="I5851" t="str">
            <v>Neurosurgery Operating Set</v>
          </cell>
        </row>
        <row r="5852">
          <cell r="H5852" t="str">
            <v>1.3.2.07.01.21.036</v>
          </cell>
          <cell r="I5852" t="str">
            <v>Obsgyn Operating Set</v>
          </cell>
        </row>
        <row r="5853">
          <cell r="H5853" t="str">
            <v>1.3.2.07.01.21.037</v>
          </cell>
          <cell r="I5853" t="str">
            <v>Obstetric Stethoscope</v>
          </cell>
        </row>
        <row r="5854">
          <cell r="H5854" t="str">
            <v>1.3.2.07.01.21.038</v>
          </cell>
          <cell r="I5854" t="str">
            <v>Opthalmic Operating Set (Alat Kedokteran Gawat Darurat)</v>
          </cell>
        </row>
        <row r="5855">
          <cell r="H5855" t="str">
            <v>1.3.2.07.01.21.039</v>
          </cell>
          <cell r="I5855" t="str">
            <v>Opthalmic Set</v>
          </cell>
        </row>
        <row r="5856">
          <cell r="H5856" t="str">
            <v>1.3.2.07.01.21.040</v>
          </cell>
          <cell r="I5856" t="str">
            <v>Osmometer (Alat Kedokteran Gawat Darurat)</v>
          </cell>
        </row>
        <row r="5857">
          <cell r="H5857" t="str">
            <v>1.3.2.07.01.21.041</v>
          </cell>
          <cell r="I5857" t="str">
            <v>Othalpaedic Set</v>
          </cell>
        </row>
        <row r="5858">
          <cell r="H5858" t="str">
            <v>1.3.2.07.01.21.042</v>
          </cell>
          <cell r="I5858" t="str">
            <v>Patient Strecher</v>
          </cell>
        </row>
        <row r="5859">
          <cell r="H5859" t="str">
            <v>1.3.2.07.01.21.043</v>
          </cell>
          <cell r="I5859" t="str">
            <v>Rectoscope</v>
          </cell>
        </row>
        <row r="5860">
          <cell r="H5860" t="str">
            <v>1.3.2.07.01.21.044</v>
          </cell>
          <cell r="I5860" t="str">
            <v>Slit Lamp (Alat Kedokteran Gawat Darurat)</v>
          </cell>
        </row>
        <row r="5861">
          <cell r="H5861" t="str">
            <v>1.3.2.07.01.21.045</v>
          </cell>
          <cell r="I5861" t="str">
            <v>Suture Episiotomy Set</v>
          </cell>
        </row>
        <row r="5862">
          <cell r="H5862" t="str">
            <v>1.3.2.07.01.21.046</v>
          </cell>
          <cell r="I5862" t="str">
            <v>Temperature Monitor (Alat Kedokteran Gawat Darurat)</v>
          </cell>
        </row>
        <row r="5863">
          <cell r="H5863" t="str">
            <v>1.3.2.07.01.21.047</v>
          </cell>
          <cell r="I5863" t="str">
            <v>Tracheotomy Instrument Set</v>
          </cell>
        </row>
        <row r="5864">
          <cell r="H5864" t="str">
            <v>1.3.2.07.01.21.048</v>
          </cell>
          <cell r="I5864" t="str">
            <v>Verban Set</v>
          </cell>
        </row>
        <row r="5865">
          <cell r="H5865" t="str">
            <v>1.3.2.07.01.21.049</v>
          </cell>
          <cell r="I5865" t="str">
            <v>Wheel Chair (Alat Kedokteran Gawat Darurat)</v>
          </cell>
        </row>
        <row r="5866">
          <cell r="H5866" t="str">
            <v>1.3.2.07.01.21.050</v>
          </cell>
          <cell r="I5866" t="str">
            <v>DC Shock Defiblator</v>
          </cell>
        </row>
        <row r="5867">
          <cell r="H5867" t="str">
            <v>......</v>
          </cell>
        </row>
        <row r="5868">
          <cell r="H5868" t="str">
            <v>......</v>
          </cell>
        </row>
        <row r="5869">
          <cell r="H5869" t="str">
            <v>......</v>
          </cell>
        </row>
        <row r="5870">
          <cell r="H5870" t="str">
            <v>......</v>
          </cell>
        </row>
        <row r="5871">
          <cell r="H5871" t="str">
            <v>......</v>
          </cell>
        </row>
        <row r="5872">
          <cell r="H5872" t="str">
            <v>......</v>
          </cell>
        </row>
        <row r="5873">
          <cell r="H5873" t="str">
            <v>......</v>
          </cell>
        </row>
        <row r="5874">
          <cell r="H5874" t="str">
            <v>......</v>
          </cell>
        </row>
        <row r="5875">
          <cell r="H5875" t="str">
            <v>......</v>
          </cell>
        </row>
        <row r="5876">
          <cell r="H5876" t="str">
            <v>......</v>
          </cell>
        </row>
        <row r="5877">
          <cell r="H5877" t="str">
            <v>......</v>
          </cell>
        </row>
        <row r="5878">
          <cell r="H5878" t="str">
            <v>......</v>
          </cell>
        </row>
        <row r="5879">
          <cell r="H5879" t="str">
            <v>......</v>
          </cell>
        </row>
        <row r="5880">
          <cell r="H5880" t="str">
            <v>......</v>
          </cell>
        </row>
        <row r="5881">
          <cell r="H5881" t="str">
            <v>......</v>
          </cell>
        </row>
        <row r="5882">
          <cell r="H5882" t="str">
            <v>......</v>
          </cell>
        </row>
        <row r="5883">
          <cell r="H5883" t="str">
            <v>1.3.2.07.01.22.</v>
          </cell>
          <cell r="I5883" t="str">
            <v xml:space="preserve">ALAT KEDOKTERAN JIWA </v>
          </cell>
        </row>
        <row r="5884">
          <cell r="H5884" t="str">
            <v>1.3.2.07.01.22.001</v>
          </cell>
          <cell r="I5884" t="str">
            <v>Electro Shock Therapy</v>
          </cell>
        </row>
        <row r="5885">
          <cell r="H5885" t="str">
            <v>1.3.2.07.01.22.002</v>
          </cell>
          <cell r="I5885" t="str">
            <v>Electro Stimulator (Alat Kedokteran Jiwa)</v>
          </cell>
        </row>
        <row r="5886">
          <cell r="H5886" t="str">
            <v>1.3.2.07.01.22.003</v>
          </cell>
          <cell r="I5886" t="str">
            <v>EMG</v>
          </cell>
        </row>
        <row r="5887">
          <cell r="H5887" t="str">
            <v>1.3.2.07.01.22.004</v>
          </cell>
          <cell r="I5887" t="str">
            <v>Stroboscope (Alat Kedokteran Jiwa)</v>
          </cell>
        </row>
        <row r="5888">
          <cell r="H5888" t="str">
            <v>......</v>
          </cell>
        </row>
        <row r="5889">
          <cell r="H5889" t="str">
            <v>......</v>
          </cell>
        </row>
        <row r="5890">
          <cell r="H5890" t="str">
            <v>......</v>
          </cell>
        </row>
        <row r="5891">
          <cell r="H5891" t="str">
            <v>......</v>
          </cell>
        </row>
        <row r="5892">
          <cell r="H5892" t="str">
            <v>......</v>
          </cell>
        </row>
        <row r="5893">
          <cell r="H5893" t="str">
            <v>......</v>
          </cell>
        </row>
        <row r="5894">
          <cell r="H5894" t="str">
            <v>......</v>
          </cell>
        </row>
        <row r="5895">
          <cell r="H5895" t="str">
            <v>......</v>
          </cell>
        </row>
        <row r="5896">
          <cell r="H5896" t="str">
            <v>......</v>
          </cell>
        </row>
        <row r="5897">
          <cell r="H5897" t="str">
            <v>......</v>
          </cell>
        </row>
        <row r="5898">
          <cell r="H5898" t="str">
            <v>......</v>
          </cell>
        </row>
        <row r="5899">
          <cell r="H5899" t="str">
            <v>1.3.2.07.01.23.</v>
          </cell>
          <cell r="I5899" t="str">
            <v xml:space="preserve">ALAT KEDOKTERAN BEDAH ORTHOPEDI </v>
          </cell>
        </row>
        <row r="5900">
          <cell r="H5900" t="str">
            <v>1.3.2.07.01.23.001</v>
          </cell>
          <cell r="I5900" t="str">
            <v>Amputating Knife</v>
          </cell>
        </row>
        <row r="5901">
          <cell r="H5901" t="str">
            <v>1.3.2.07.01.23.002</v>
          </cell>
          <cell r="I5901" t="str">
            <v>Bone</v>
          </cell>
        </row>
        <row r="5902">
          <cell r="H5902" t="str">
            <v>1.3.2.07.01.23.003</v>
          </cell>
          <cell r="I5902" t="str">
            <v>Boor Reamer</v>
          </cell>
        </row>
        <row r="5903">
          <cell r="H5903" t="str">
            <v>1.3.2.07.01.23.004</v>
          </cell>
          <cell r="I5903" t="str">
            <v>Brown Spalk</v>
          </cell>
        </row>
        <row r="5904">
          <cell r="H5904" t="str">
            <v>1.3.2.07.01.23.005</v>
          </cell>
          <cell r="I5904" t="str">
            <v>Chisel And Tounges Obteotomi</v>
          </cell>
        </row>
        <row r="5905">
          <cell r="H5905" t="str">
            <v>1.3.2.07.01.23.006</v>
          </cell>
          <cell r="I5905" t="str">
            <v>Dispector</v>
          </cell>
        </row>
        <row r="5906">
          <cell r="H5906" t="str">
            <v>1.3.2.07.01.23.007</v>
          </cell>
          <cell r="I5906" t="str">
            <v>Elevator (Alat Kedokteran Bedah Orthopedi)</v>
          </cell>
        </row>
        <row r="5907">
          <cell r="H5907" t="str">
            <v>1.3.2.07.01.23.008</v>
          </cell>
          <cell r="I5907" t="str">
            <v>Gunting Gips</v>
          </cell>
        </row>
        <row r="5908">
          <cell r="H5908" t="str">
            <v>1.3.2.07.01.23.009</v>
          </cell>
          <cell r="I5908" t="str">
            <v>Hand Driil Feet Contrak</v>
          </cell>
        </row>
        <row r="5909">
          <cell r="H5909" t="str">
            <v>1.3.2.07.01.23.010</v>
          </cell>
          <cell r="I5909" t="str">
            <v>Osteotomi Knife</v>
          </cell>
        </row>
        <row r="5910">
          <cell r="H5910" t="str">
            <v>1.3.2.07.01.23.011</v>
          </cell>
          <cell r="I5910" t="str">
            <v>Pemotong Tulang</v>
          </cell>
        </row>
        <row r="5911">
          <cell r="H5911" t="str">
            <v>1.3.2.07.01.23.012</v>
          </cell>
          <cell r="I5911" t="str">
            <v>Reduction Forceps</v>
          </cell>
        </row>
        <row r="5912">
          <cell r="H5912" t="str">
            <v>1.3.2.07.01.23.013</v>
          </cell>
          <cell r="I5912" t="str">
            <v>Respatories</v>
          </cell>
        </row>
        <row r="5913">
          <cell r="H5913" t="str">
            <v>1.3.2.07.01.23.014</v>
          </cell>
          <cell r="I5913" t="str">
            <v>Set AO</v>
          </cell>
        </row>
        <row r="5914">
          <cell r="H5914" t="str">
            <v>1.3.2.07.01.23.015</v>
          </cell>
          <cell r="I5914" t="str">
            <v>Set Countering Bonef</v>
          </cell>
        </row>
        <row r="5915">
          <cell r="H5915" t="str">
            <v>1.3.2.07.01.23.016</v>
          </cell>
          <cell r="I5915" t="str">
            <v>Set Stepper</v>
          </cell>
        </row>
        <row r="5916">
          <cell r="H5916" t="str">
            <v>1.3.2.07.01.23.017</v>
          </cell>
          <cell r="I5916" t="str">
            <v>Srwo Driver</v>
          </cell>
        </row>
        <row r="5917">
          <cell r="H5917" t="str">
            <v>1.3.2.07.01.23.018</v>
          </cell>
          <cell r="I5917" t="str">
            <v>Stille/Pemotong Gip</v>
          </cell>
        </row>
        <row r="5918">
          <cell r="H5918" t="str">
            <v>1.3.2.07.01.23.019</v>
          </cell>
          <cell r="I5918" t="str">
            <v>Tissue Prosessor</v>
          </cell>
        </row>
        <row r="5919">
          <cell r="H5919" t="str">
            <v>1.3.2.07.01.23.020</v>
          </cell>
          <cell r="I5919" t="str">
            <v>Traksi Set + Gantungan Beban</v>
          </cell>
        </row>
        <row r="5920">
          <cell r="H5920" t="str">
            <v>1.3.2.07.01.23.021</v>
          </cell>
          <cell r="I5920" t="str">
            <v>Wire Lighting Plier</v>
          </cell>
        </row>
        <row r="5921">
          <cell r="H5921" t="str">
            <v>1.3.2.07.01.23.022</v>
          </cell>
          <cell r="I5921" t="str">
            <v>Athroscopy Set</v>
          </cell>
        </row>
        <row r="5922">
          <cell r="H5922" t="str">
            <v>......</v>
          </cell>
        </row>
        <row r="5923">
          <cell r="H5923" t="str">
            <v>1.3.2.07.01.24.</v>
          </cell>
          <cell r="I5923" t="str">
            <v xml:space="preserve">ALAT KEDOKTERAN I C U </v>
          </cell>
        </row>
        <row r="5924">
          <cell r="H5924" t="str">
            <v>1.3.2.07.01.24.001</v>
          </cell>
          <cell r="I5924" t="str">
            <v>Automatic Blood Pressure</v>
          </cell>
        </row>
        <row r="5925">
          <cell r="H5925" t="str">
            <v>1.3.2.07.01.24.002</v>
          </cell>
          <cell r="I5925" t="str">
            <v>Blood Gas Analyzer (Alat Kedokteran I C U)</v>
          </cell>
        </row>
        <row r="5926">
          <cell r="H5926" t="str">
            <v>1.3.2.07.01.24.003</v>
          </cell>
          <cell r="I5926" t="str">
            <v>Co2 Analyzer (Alat Kedokteran I C U)</v>
          </cell>
        </row>
        <row r="5927">
          <cell r="H5927" t="str">
            <v>1.3.2.07.01.24.004</v>
          </cell>
          <cell r="I5927" t="str">
            <v>Icu Bed Electric</v>
          </cell>
        </row>
        <row r="5928">
          <cell r="H5928" t="str">
            <v>......</v>
          </cell>
        </row>
        <row r="5929">
          <cell r="H5929" t="str">
            <v>1.3.2.07.01.25.</v>
          </cell>
          <cell r="I5929" t="str">
            <v xml:space="preserve">ALAT KEDOKTERAN I C C U </v>
          </cell>
        </row>
        <row r="5930">
          <cell r="H5930" t="str">
            <v>1.3.2.07.01.25.001</v>
          </cell>
          <cell r="I5930" t="str">
            <v>Bedside Monitor</v>
          </cell>
        </row>
        <row r="5931">
          <cell r="H5931" t="str">
            <v>1.3.2.07.01.25.002</v>
          </cell>
          <cell r="I5931" t="str">
            <v>Central Oxygen</v>
          </cell>
        </row>
        <row r="5932">
          <cell r="H5932" t="str">
            <v>1.3.2.07.01.25.003</v>
          </cell>
          <cell r="I5932" t="str">
            <v>Central Suction (Alat Kedokteran I C C U)</v>
          </cell>
        </row>
        <row r="5933">
          <cell r="H5933" t="str">
            <v>1.3.2.07.01.25.004</v>
          </cell>
          <cell r="I5933" t="str">
            <v>Pulseoxymeter</v>
          </cell>
        </row>
        <row r="5934">
          <cell r="H5934" t="str">
            <v>......</v>
          </cell>
        </row>
        <row r="5935">
          <cell r="H5935" t="str">
            <v>1.3.2.07.01.26.</v>
          </cell>
          <cell r="I5935" t="str">
            <v xml:space="preserve">ALAT KEDOKTERAN BEDAH JANTUNG </v>
          </cell>
        </row>
        <row r="5936">
          <cell r="H5936" t="str">
            <v>1.3.2.07.01.26.001</v>
          </cell>
          <cell r="I5936" t="str">
            <v>Continous Suction Unit</v>
          </cell>
        </row>
        <row r="5937">
          <cell r="H5937" t="str">
            <v>1.3.2.07.01.26.002</v>
          </cell>
          <cell r="I5937" t="str">
            <v>Diathermy Valley Lab</v>
          </cell>
        </row>
        <row r="5938">
          <cell r="H5938" t="str">
            <v>1.3.2.07.01.26.003</v>
          </cell>
          <cell r="I5938" t="str">
            <v>Gergaji Sternum</v>
          </cell>
        </row>
        <row r="5939">
          <cell r="H5939" t="str">
            <v>1.3.2.07.01.26.004</v>
          </cell>
          <cell r="I5939" t="str">
            <v>Hyper Hypothermia System (Alat Kedokteran Bedah Jantung)</v>
          </cell>
        </row>
        <row r="5940">
          <cell r="H5940" t="str">
            <v>1.3.2.07.01.26.005</v>
          </cell>
          <cell r="I5940" t="str">
            <v>Mesin Jantung Paru</v>
          </cell>
        </row>
        <row r="5941">
          <cell r="H5941" t="str">
            <v>1.3.2.07.01.26.006</v>
          </cell>
          <cell r="I5941" t="str">
            <v>Multi Purpose Operating Table</v>
          </cell>
        </row>
        <row r="5942">
          <cell r="H5942" t="str">
            <v>1.3.2.07.01.26.007</v>
          </cell>
          <cell r="I5942" t="str">
            <v>NVS Vital Sign Monitor (Alat Kedokteran Bedah Jantung)</v>
          </cell>
        </row>
        <row r="5943">
          <cell r="H5943" t="str">
            <v>1.3.2.07.01.26.008</v>
          </cell>
          <cell r="I5943" t="str">
            <v>Pressure Transducer For NIBP</v>
          </cell>
        </row>
        <row r="5944">
          <cell r="H5944" t="str">
            <v>1.3.2.07.01.26.009</v>
          </cell>
          <cell r="I5944" t="str">
            <v>Pulse Oxymeter</v>
          </cell>
        </row>
        <row r="5945">
          <cell r="H5945" t="str">
            <v>1.3.2.07.01.26.010</v>
          </cell>
          <cell r="I5945" t="str">
            <v>Video Asisted Throcoscope Surgery</v>
          </cell>
        </row>
        <row r="5946">
          <cell r="H5946" t="str">
            <v>......</v>
          </cell>
        </row>
        <row r="5947">
          <cell r="H5947" t="str">
            <v>1.3.2.07.01.27.</v>
          </cell>
          <cell r="I5947" t="str">
            <v xml:space="preserve">ALAT KEDOKTERAN TRADITIONAL MEDICINE </v>
          </cell>
        </row>
        <row r="5948">
          <cell r="H5948" t="str">
            <v>1.3.2.07.01.27.001</v>
          </cell>
          <cell r="I5948" t="str">
            <v>DF 22 Multipurpose Akupuntur Aparatus</v>
          </cell>
        </row>
        <row r="5949">
          <cell r="H5949" t="str">
            <v>1.3.2.07.01.27.002</v>
          </cell>
          <cell r="I5949" t="str">
            <v>Eav Dermatron With Variopit</v>
          </cell>
        </row>
        <row r="5950">
          <cell r="H5950" t="str">
            <v>1.3.2.07.01.27.003</v>
          </cell>
          <cell r="I5950" t="str">
            <v>Model W 10 A Multiple Electrik Akupuntur</v>
          </cell>
        </row>
        <row r="5951">
          <cell r="H5951" t="str">
            <v>1.3.2.07.01.27.004</v>
          </cell>
          <cell r="I5951" t="str">
            <v>Timer (Alat Kedokteran Traditional Medicine)</v>
          </cell>
        </row>
        <row r="5952">
          <cell r="H5952" t="str">
            <v>......</v>
          </cell>
        </row>
        <row r="5953">
          <cell r="H5953" t="str">
            <v>1.3.2.07.01.28.</v>
          </cell>
          <cell r="I5953" t="str">
            <v xml:space="preserve">ALAT KEDOKTERAN ANAESTHESI </v>
          </cell>
        </row>
        <row r="5954">
          <cell r="H5954" t="str">
            <v>1.3.2.07.01.28.001</v>
          </cell>
          <cell r="I5954" t="str">
            <v>Anesthesi Apparatus</v>
          </cell>
        </row>
        <row r="5955">
          <cell r="H5955" t="str">
            <v>......</v>
          </cell>
        </row>
        <row r="5956">
          <cell r="H5956" t="str">
            <v>1.3.2.07.01.29.</v>
          </cell>
          <cell r="I5956" t="str">
            <v xml:space="preserve">ALAT KEDOKTERAN LAINNYA </v>
          </cell>
        </row>
        <row r="5957">
          <cell r="H5957" t="str">
            <v>1.3.2.07.01.30.001</v>
          </cell>
          <cell r="I5957" t="str">
            <v>Rool O`Pack</v>
          </cell>
        </row>
        <row r="5958">
          <cell r="H5958" t="str">
            <v>......</v>
          </cell>
        </row>
        <row r="5959">
          <cell r="H5959" t="str">
            <v>1.3.2.07.02..</v>
          </cell>
          <cell r="I5959" t="str">
            <v>ALAT KESEHATAN UMUM</v>
          </cell>
        </row>
        <row r="5960">
          <cell r="H5960" t="str">
            <v>......</v>
          </cell>
        </row>
        <row r="5961">
          <cell r="H5961" t="str">
            <v>......</v>
          </cell>
        </row>
        <row r="5962">
          <cell r="H5962" t="str">
            <v>......</v>
          </cell>
        </row>
        <row r="5963">
          <cell r="H5963" t="str">
            <v>......</v>
          </cell>
        </row>
        <row r="5964">
          <cell r="H5964" t="str">
            <v>......</v>
          </cell>
        </row>
        <row r="5965">
          <cell r="H5965" t="str">
            <v>......</v>
          </cell>
        </row>
        <row r="5966">
          <cell r="H5966" t="str">
            <v>......</v>
          </cell>
        </row>
        <row r="5967">
          <cell r="H5967" t="str">
            <v>......</v>
          </cell>
        </row>
        <row r="5968">
          <cell r="H5968" t="str">
            <v>......</v>
          </cell>
        </row>
        <row r="5969">
          <cell r="H5969" t="str">
            <v>......</v>
          </cell>
        </row>
        <row r="5970">
          <cell r="H5970" t="str">
            <v>......</v>
          </cell>
        </row>
        <row r="5971">
          <cell r="H5971" t="str">
            <v>......</v>
          </cell>
        </row>
        <row r="5972">
          <cell r="H5972" t="str">
            <v>......</v>
          </cell>
        </row>
        <row r="5973">
          <cell r="H5973" t="str">
            <v>......</v>
          </cell>
        </row>
        <row r="5974">
          <cell r="H5974" t="str">
            <v>......</v>
          </cell>
        </row>
        <row r="5975">
          <cell r="H5975" t="str">
            <v>......</v>
          </cell>
        </row>
        <row r="5976">
          <cell r="H5976" t="str">
            <v>......</v>
          </cell>
        </row>
        <row r="5977">
          <cell r="H5977" t="str">
            <v>......</v>
          </cell>
        </row>
        <row r="5978">
          <cell r="H5978" t="str">
            <v>......</v>
          </cell>
        </row>
        <row r="5979">
          <cell r="H5979" t="str">
            <v>......</v>
          </cell>
        </row>
        <row r="5980">
          <cell r="H5980" t="str">
            <v>......</v>
          </cell>
        </row>
        <row r="5981">
          <cell r="H5981" t="str">
            <v>......</v>
          </cell>
        </row>
        <row r="5982">
          <cell r="H5982" t="str">
            <v>......</v>
          </cell>
        </row>
        <row r="5983">
          <cell r="H5983" t="str">
            <v>......</v>
          </cell>
        </row>
        <row r="5984">
          <cell r="H5984" t="str">
            <v>......</v>
          </cell>
        </row>
        <row r="5985">
          <cell r="H5985" t="str">
            <v>......</v>
          </cell>
        </row>
        <row r="5986">
          <cell r="H5986" t="str">
            <v>......</v>
          </cell>
        </row>
        <row r="5987">
          <cell r="H5987" t="str">
            <v>......</v>
          </cell>
        </row>
        <row r="5988">
          <cell r="H5988" t="str">
            <v>......</v>
          </cell>
        </row>
        <row r="5989">
          <cell r="H5989" t="str">
            <v>......</v>
          </cell>
        </row>
        <row r="5990">
          <cell r="H5990" t="str">
            <v>......</v>
          </cell>
        </row>
        <row r="5991">
          <cell r="H5991" t="str">
            <v>......</v>
          </cell>
        </row>
        <row r="5992">
          <cell r="H5992" t="str">
            <v>......</v>
          </cell>
        </row>
        <row r="5993">
          <cell r="H5993" t="str">
            <v>......</v>
          </cell>
        </row>
        <row r="5994">
          <cell r="H5994" t="str">
            <v>......</v>
          </cell>
        </row>
        <row r="5995">
          <cell r="H5995" t="str">
            <v>......</v>
          </cell>
        </row>
        <row r="5996">
          <cell r="H5996" t="str">
            <v>......</v>
          </cell>
        </row>
        <row r="5997">
          <cell r="H5997" t="str">
            <v>......</v>
          </cell>
        </row>
        <row r="5998">
          <cell r="H5998" t="str">
            <v>......</v>
          </cell>
        </row>
        <row r="5999">
          <cell r="H5999" t="str">
            <v>......</v>
          </cell>
        </row>
        <row r="6000">
          <cell r="H6000" t="str">
            <v>......</v>
          </cell>
        </row>
        <row r="6001">
          <cell r="H6001" t="str">
            <v>......</v>
          </cell>
        </row>
        <row r="6002">
          <cell r="H6002" t="str">
            <v>......</v>
          </cell>
        </row>
        <row r="6003">
          <cell r="H6003" t="str">
            <v>......</v>
          </cell>
        </row>
        <row r="6004">
          <cell r="H6004" t="str">
            <v>......</v>
          </cell>
        </row>
        <row r="6005">
          <cell r="H6005" t="str">
            <v>......</v>
          </cell>
        </row>
        <row r="6006">
          <cell r="H6006" t="str">
            <v>......</v>
          </cell>
        </row>
        <row r="6007">
          <cell r="H6007" t="str">
            <v>......</v>
          </cell>
        </row>
        <row r="6008">
          <cell r="H6008" t="str">
            <v>......</v>
          </cell>
        </row>
        <row r="6009">
          <cell r="H6009" t="str">
            <v>......</v>
          </cell>
        </row>
        <row r="6010">
          <cell r="H6010" t="str">
            <v>......</v>
          </cell>
        </row>
        <row r="6011">
          <cell r="H6011" t="str">
            <v>......</v>
          </cell>
        </row>
        <row r="6012">
          <cell r="H6012" t="str">
            <v>......</v>
          </cell>
        </row>
        <row r="6013">
          <cell r="H6013" t="str">
            <v>......</v>
          </cell>
        </row>
        <row r="6014">
          <cell r="H6014" t="str">
            <v>......</v>
          </cell>
        </row>
        <row r="6015">
          <cell r="H6015" t="str">
            <v>......</v>
          </cell>
        </row>
        <row r="6016">
          <cell r="H6016" t="str">
            <v>......</v>
          </cell>
        </row>
        <row r="6017">
          <cell r="H6017" t="str">
            <v>......</v>
          </cell>
        </row>
        <row r="6018">
          <cell r="H6018" t="str">
            <v>......</v>
          </cell>
        </row>
        <row r="6019">
          <cell r="H6019" t="str">
            <v>......</v>
          </cell>
        </row>
        <row r="6020">
          <cell r="H6020" t="str">
            <v>......</v>
          </cell>
        </row>
        <row r="6021">
          <cell r="H6021" t="str">
            <v>......</v>
          </cell>
        </row>
        <row r="6022">
          <cell r="H6022" t="str">
            <v>......</v>
          </cell>
        </row>
        <row r="6023">
          <cell r="H6023" t="str">
            <v>......</v>
          </cell>
        </row>
        <row r="6024">
          <cell r="H6024" t="str">
            <v>......</v>
          </cell>
        </row>
        <row r="6025">
          <cell r="H6025" t="str">
            <v>......</v>
          </cell>
        </row>
        <row r="6026">
          <cell r="H6026" t="str">
            <v>......</v>
          </cell>
        </row>
        <row r="6027">
          <cell r="H6027" t="str">
            <v>......</v>
          </cell>
        </row>
        <row r="6028">
          <cell r="H6028" t="str">
            <v>......</v>
          </cell>
        </row>
        <row r="6029">
          <cell r="H6029" t="str">
            <v>......</v>
          </cell>
        </row>
        <row r="6030">
          <cell r="H6030" t="str">
            <v>......</v>
          </cell>
        </row>
        <row r="6031">
          <cell r="H6031" t="str">
            <v>......</v>
          </cell>
        </row>
        <row r="6032">
          <cell r="H6032" t="str">
            <v>......</v>
          </cell>
        </row>
        <row r="6033">
          <cell r="H6033" t="str">
            <v>......</v>
          </cell>
        </row>
        <row r="6034">
          <cell r="H6034" t="str">
            <v>......</v>
          </cell>
        </row>
        <row r="6035">
          <cell r="H6035" t="str">
            <v>......</v>
          </cell>
        </row>
        <row r="6036">
          <cell r="H6036" t="str">
            <v>......</v>
          </cell>
        </row>
        <row r="6037">
          <cell r="H6037" t="str">
            <v>......</v>
          </cell>
        </row>
        <row r="6038">
          <cell r="H6038" t="str">
            <v>......</v>
          </cell>
        </row>
        <row r="6039">
          <cell r="H6039" t="str">
            <v>......</v>
          </cell>
        </row>
        <row r="6040">
          <cell r="H6040" t="str">
            <v>......</v>
          </cell>
        </row>
        <row r="6041">
          <cell r="H6041" t="str">
            <v>......</v>
          </cell>
        </row>
        <row r="6042">
          <cell r="H6042" t="str">
            <v>......</v>
          </cell>
        </row>
        <row r="6043">
          <cell r="H6043" t="str">
            <v>......</v>
          </cell>
        </row>
        <row r="6044">
          <cell r="H6044" t="str">
            <v>......</v>
          </cell>
        </row>
        <row r="6045">
          <cell r="H6045" t="str">
            <v>1.3.2.07.02.01.</v>
          </cell>
          <cell r="I6045" t="str">
            <v xml:space="preserve">ALAT KESEHATAN MATRA LAUT </v>
          </cell>
        </row>
        <row r="6046">
          <cell r="H6046" t="str">
            <v>1.3.2.07.02.01.001</v>
          </cell>
          <cell r="I6046" t="str">
            <v>Alat-Alat Mikroklimat</v>
          </cell>
        </row>
        <row r="6047">
          <cell r="H6047" t="str">
            <v>1.3.2.07.02.01.002</v>
          </cell>
          <cell r="I6047" t="str">
            <v>Audimeter Computerized</v>
          </cell>
        </row>
        <row r="6048">
          <cell r="H6048" t="str">
            <v>1.3.2.07.02.01.003</v>
          </cell>
          <cell r="I6048" t="str">
            <v>Audio/Vidio Comunication</v>
          </cell>
        </row>
        <row r="6049">
          <cell r="H6049" t="str">
            <v>1.3.2.07.02.01.004</v>
          </cell>
          <cell r="I6049" t="str">
            <v>Bubble Nitrogen Detector</v>
          </cell>
        </row>
        <row r="6050">
          <cell r="H6050" t="str">
            <v>1.3.2.07.02.01.005</v>
          </cell>
          <cell r="I6050" t="str">
            <v>Chiller System Equipment</v>
          </cell>
        </row>
        <row r="6051">
          <cell r="H6051" t="str">
            <v>1.3.2.07.02.01.006</v>
          </cell>
          <cell r="I6051" t="str">
            <v>Compressor</v>
          </cell>
        </row>
        <row r="6052">
          <cell r="H6052" t="str">
            <v>1.3.2.07.02.01.007</v>
          </cell>
          <cell r="I6052" t="str">
            <v>Compressor High Pressure</v>
          </cell>
        </row>
        <row r="6053">
          <cell r="H6053" t="str">
            <v>1.3.2.07.02.01.008</v>
          </cell>
          <cell r="I6053" t="str">
            <v>Compressor Low Pressure</v>
          </cell>
        </row>
        <row r="6054">
          <cell r="H6054" t="str">
            <v>1.3.2.07.02.01.009</v>
          </cell>
          <cell r="I6054" t="str">
            <v>Diving Tank</v>
          </cell>
        </row>
        <row r="6055">
          <cell r="H6055" t="str">
            <v>1.3.2.07.02.01.010</v>
          </cell>
          <cell r="I6055" t="str">
            <v>Ergo Cycle</v>
          </cell>
        </row>
        <row r="6056">
          <cell r="H6056" t="str">
            <v>1.3.2.07.02.01.011</v>
          </cell>
          <cell r="I6056" t="str">
            <v>Fire Extinghuizer</v>
          </cell>
        </row>
        <row r="6057">
          <cell r="H6057" t="str">
            <v>1.3.2.07.02.01.012</v>
          </cell>
          <cell r="I6057" t="str">
            <v>Mixed Gas Central Equipment</v>
          </cell>
        </row>
        <row r="6058">
          <cell r="H6058" t="str">
            <v>1.3.2.07.02.01.013</v>
          </cell>
          <cell r="I6058" t="str">
            <v>Monoplane Chamber</v>
          </cell>
        </row>
        <row r="6059">
          <cell r="H6059" t="str">
            <v>1.3.2.07.02.01.014</v>
          </cell>
          <cell r="I6059" t="str">
            <v>O 2, N 2 Blood Analyzer</v>
          </cell>
        </row>
        <row r="6060">
          <cell r="H6060" t="str">
            <v>1.3.2.07.02.01.015</v>
          </cell>
          <cell r="I6060" t="str">
            <v>O 2 Gas Analyzer</v>
          </cell>
        </row>
        <row r="6061">
          <cell r="H6061" t="str">
            <v>1.3.2.07.02.01.016</v>
          </cell>
          <cell r="I6061" t="str">
            <v>O 2 Masker</v>
          </cell>
        </row>
        <row r="6062">
          <cell r="H6062" t="str">
            <v>1.3.2.07.02.01.017</v>
          </cell>
          <cell r="I6062" t="str">
            <v>Scrubber Equipment</v>
          </cell>
        </row>
        <row r="6063">
          <cell r="H6063" t="str">
            <v>1.3.2.07.02.01.018</v>
          </cell>
          <cell r="I6063" t="str">
            <v>Scuba Closed Circuit</v>
          </cell>
        </row>
        <row r="6064">
          <cell r="H6064" t="str">
            <v>1.3.2.07.02.01.019</v>
          </cell>
          <cell r="I6064" t="str">
            <v>Sound Level Meter (Alat Kesehatan Matra Laut)</v>
          </cell>
        </row>
        <row r="6065">
          <cell r="H6065" t="str">
            <v>1.3.2.07.02.01.020</v>
          </cell>
          <cell r="I6065" t="str">
            <v>Spirometer Bmr</v>
          </cell>
        </row>
        <row r="6066">
          <cell r="H6066" t="str">
            <v>1.3.2.07.02.01.021</v>
          </cell>
          <cell r="I6066" t="str">
            <v>Spirometer VO Max</v>
          </cell>
        </row>
        <row r="6067">
          <cell r="H6067" t="str">
            <v>1.3.2.07.02.01.022</v>
          </cell>
          <cell r="I6067" t="str">
            <v>Superlife 17B</v>
          </cell>
        </row>
        <row r="6068">
          <cell r="H6068" t="str">
            <v>1.3.2.07.02.01.023</v>
          </cell>
          <cell r="I6068" t="str">
            <v>Telemeter</v>
          </cell>
        </row>
        <row r="6069">
          <cell r="H6069" t="str">
            <v>1.3.2.07.02.01.024</v>
          </cell>
          <cell r="I6069" t="str">
            <v>Vestibulator Test Equip</v>
          </cell>
        </row>
        <row r="6070">
          <cell r="H6070" t="str">
            <v>1.3.2.07.02.01.025</v>
          </cell>
          <cell r="I6070" t="str">
            <v>Vision Screneer</v>
          </cell>
        </row>
        <row r="6071">
          <cell r="H6071" t="str">
            <v>1.3.2.07.02.01.026</v>
          </cell>
          <cell r="I6071" t="str">
            <v>Walk In</v>
          </cell>
        </row>
        <row r="6072">
          <cell r="H6072" t="str">
            <v>1.3.2.07.02.01.027</v>
          </cell>
          <cell r="I6072" t="str">
            <v>Walk In Chamb Monocomp</v>
          </cell>
        </row>
        <row r="6073">
          <cell r="H6073" t="str">
            <v>1.3.2.07.02.01.028</v>
          </cell>
          <cell r="I6073" t="str">
            <v>Walk In Chamb Multicomp</v>
          </cell>
        </row>
        <row r="6074">
          <cell r="H6074" t="str">
            <v>......</v>
          </cell>
        </row>
        <row r="6075">
          <cell r="H6075" t="str">
            <v>......</v>
          </cell>
        </row>
        <row r="6076">
          <cell r="H6076" t="str">
            <v>......</v>
          </cell>
        </row>
        <row r="6077">
          <cell r="H6077" t="str">
            <v>......</v>
          </cell>
        </row>
        <row r="6078">
          <cell r="H6078" t="str">
            <v>......</v>
          </cell>
        </row>
        <row r="6079">
          <cell r="H6079" t="str">
            <v>......</v>
          </cell>
        </row>
        <row r="6080">
          <cell r="H6080" t="str">
            <v>......</v>
          </cell>
        </row>
        <row r="6081">
          <cell r="H6081" t="str">
            <v>1.3.2.07.02.02.</v>
          </cell>
          <cell r="I6081" t="str">
            <v xml:space="preserve">ALAT KESEHATAN MATRA UDARA </v>
          </cell>
        </row>
        <row r="6082">
          <cell r="H6082" t="str">
            <v>1.3.2.07.02.02.001</v>
          </cell>
          <cell r="I6082" t="str">
            <v>Auto Spirometer</v>
          </cell>
        </row>
        <row r="6083">
          <cell r="H6083" t="str">
            <v>1.3.2.07.02.02.002</v>
          </cell>
          <cell r="I6083" t="str">
            <v>Decompression Chamber</v>
          </cell>
        </row>
        <row r="6084">
          <cell r="H6084" t="str">
            <v>1.3.2.07.02.02.003</v>
          </cell>
          <cell r="I6084" t="str">
            <v>Ejection Seat Trainter</v>
          </cell>
        </row>
        <row r="6085">
          <cell r="H6085" t="str">
            <v>1.3.2.07.02.02.004</v>
          </cell>
          <cell r="I6085" t="str">
            <v>Human Centrifuge</v>
          </cell>
        </row>
        <row r="6086">
          <cell r="H6086" t="str">
            <v>1.3.2.07.02.02.005</v>
          </cell>
          <cell r="I6086" t="str">
            <v>ECG/EEG Recorder</v>
          </cell>
        </row>
        <row r="6087">
          <cell r="H6087" t="str">
            <v>1.3.2.07.02.02.006</v>
          </cell>
          <cell r="I6087" t="str">
            <v>ECG Unit</v>
          </cell>
        </row>
        <row r="6088">
          <cell r="H6088" t="str">
            <v>1.3.2.07.02.02.007</v>
          </cell>
          <cell r="I6088" t="str">
            <v>EEG Unit</v>
          </cell>
        </row>
        <row r="6089">
          <cell r="H6089" t="str">
            <v>......</v>
          </cell>
        </row>
        <row r="6090">
          <cell r="H6090" t="str">
            <v>......</v>
          </cell>
        </row>
        <row r="6091">
          <cell r="H6091" t="str">
            <v>1.3.2.07.02.03.</v>
          </cell>
          <cell r="I6091" t="str">
            <v xml:space="preserve">ALAT KESEHATAN KEPOLISIAN </v>
          </cell>
        </row>
        <row r="6092">
          <cell r="H6092" t="str">
            <v>1.3.2.07.02.03.001</v>
          </cell>
          <cell r="I6092" t="str">
            <v>Airpolution Test Equip</v>
          </cell>
        </row>
        <row r="6093">
          <cell r="H6093" t="str">
            <v>1.3.2.07.02.03.002</v>
          </cell>
          <cell r="I6093" t="str">
            <v>Anthropometer Set</v>
          </cell>
        </row>
        <row r="6094">
          <cell r="H6094" t="str">
            <v>1.3.2.07.02.03.003</v>
          </cell>
          <cell r="I6094" t="str">
            <v>Boneka</v>
          </cell>
        </row>
        <row r="6095">
          <cell r="H6095" t="str">
            <v>1.3.2.07.02.03.004</v>
          </cell>
          <cell r="I6095" t="str">
            <v>Boneka Anatomi</v>
          </cell>
        </row>
        <row r="6096">
          <cell r="H6096" t="str">
            <v>1.3.2.07.02.03.005</v>
          </cell>
          <cell r="I6096" t="str">
            <v>Boneka Resucitasi Anne</v>
          </cell>
        </row>
        <row r="6097">
          <cell r="H6097" t="str">
            <v>1.3.2.07.02.03.006</v>
          </cell>
          <cell r="I6097" t="str">
            <v>Boneka Resucitasi Anne Rec</v>
          </cell>
        </row>
        <row r="6098">
          <cell r="H6098" t="str">
            <v>1.3.2.07.02.03.007</v>
          </cell>
          <cell r="I6098" t="str">
            <v>Emergency Adult</v>
          </cell>
        </row>
        <row r="6099">
          <cell r="H6099" t="str">
            <v>1.3.2.07.02.03.008</v>
          </cell>
          <cell r="I6099" t="str">
            <v>Forensic Odontology Set</v>
          </cell>
        </row>
        <row r="6100">
          <cell r="H6100" t="str">
            <v>1.3.2.07.02.03.009</v>
          </cell>
          <cell r="I6100" t="str">
            <v>Infition Trainer</v>
          </cell>
        </row>
        <row r="6101">
          <cell r="H6101" t="str">
            <v>1.3.2.07.02.03.010</v>
          </cell>
          <cell r="I6101" t="str">
            <v>Intubation Trainer</v>
          </cell>
        </row>
        <row r="6102">
          <cell r="H6102" t="str">
            <v>......</v>
          </cell>
        </row>
        <row r="6103">
          <cell r="H6103" t="str">
            <v>1.3.2.07.02.04.</v>
          </cell>
          <cell r="I6103" t="str">
            <v xml:space="preserve">ALAT KESEHATAN OLAH RAGA </v>
          </cell>
        </row>
        <row r="6104">
          <cell r="H6104" t="str">
            <v>1.3.2.07.02.04.001</v>
          </cell>
          <cell r="I6104" t="str">
            <v>Sepeda Statis</v>
          </cell>
        </row>
        <row r="6105">
          <cell r="H6105" t="str">
            <v>1.3.2.07.02.04.002</v>
          </cell>
          <cell r="I6105" t="str">
            <v>Track Sendo</v>
          </cell>
        </row>
        <row r="6106">
          <cell r="H6106" t="str">
            <v>......</v>
          </cell>
        </row>
        <row r="6107">
          <cell r="H6107" t="str">
            <v>......</v>
          </cell>
        </row>
        <row r="6108">
          <cell r="H6108" t="str">
            <v>1.3.2.07.02.05.</v>
          </cell>
          <cell r="I6108" t="str">
            <v xml:space="preserve">ALAT KESEHATAN UMUM LAINNYA </v>
          </cell>
        </row>
        <row r="6109">
          <cell r="H6109" t="str">
            <v>1.3.2.07.02.05.001</v>
          </cell>
          <cell r="I6109" t="str">
            <v>Alat Vacasional Asessment IGVAT)</v>
          </cell>
        </row>
        <row r="6110">
          <cell r="H6110" t="str">
            <v>1.3.2.07.02.05.002</v>
          </cell>
          <cell r="I6110" t="str">
            <v>Aim Tester</v>
          </cell>
        </row>
        <row r="6111">
          <cell r="H6111" t="str">
            <v>1.3.2.07.02.05.003</v>
          </cell>
          <cell r="I6111" t="str">
            <v>Coordination Tester</v>
          </cell>
        </row>
        <row r="6112">
          <cell r="H6112" t="str">
            <v>1.3.2.07.02.05.004</v>
          </cell>
          <cell r="I6112" t="str">
            <v>Ring Inserting Tester</v>
          </cell>
        </row>
        <row r="6113">
          <cell r="H6113" t="str">
            <v>1.3.2.07.02.05.005</v>
          </cell>
          <cell r="I6113" t="str">
            <v>Block Assembly Tester</v>
          </cell>
        </row>
        <row r="6114">
          <cell r="H6114" t="str">
            <v>1.3.2.07.02.05.006</v>
          </cell>
          <cell r="I6114" t="str">
            <v>Form Board Tester</v>
          </cell>
        </row>
        <row r="6115">
          <cell r="H6115" t="str">
            <v>1.3.2.07.02.05.007</v>
          </cell>
          <cell r="I6115" t="str">
            <v>Mental Reaction Tester</v>
          </cell>
        </row>
        <row r="6116">
          <cell r="H6116" t="str">
            <v>1.3.2.07.02.05.008</v>
          </cell>
          <cell r="I6116" t="str">
            <v>Verbal Discrimination Tester</v>
          </cell>
        </row>
        <row r="6117">
          <cell r="H6117" t="str">
            <v>1.3.2.07.02.05.009</v>
          </cell>
          <cell r="I6117" t="str">
            <v>Vacational Aptitude Examination Tester</v>
          </cell>
        </row>
        <row r="6118">
          <cell r="H6118" t="str">
            <v>1.3.2.07.02.05.010</v>
          </cell>
          <cell r="I6118" t="str">
            <v>Coin Sorting Sortir</v>
          </cell>
        </row>
        <row r="6119">
          <cell r="H6119" t="str">
            <v>1.3.2.07.02.05.011</v>
          </cell>
          <cell r="I6119" t="str">
            <v>Digital Bach Muscle Dynamometer</v>
          </cell>
        </row>
        <row r="6120">
          <cell r="H6120" t="str">
            <v>1.3.2.07.02.05.012</v>
          </cell>
          <cell r="I6120" t="str">
            <v>Tapping Tester</v>
          </cell>
        </row>
        <row r="6121">
          <cell r="H6121" t="str">
            <v>1.3.2.07.02.05.013</v>
          </cell>
          <cell r="I6121" t="str">
            <v>Reaction Time Tester</v>
          </cell>
        </row>
        <row r="6122">
          <cell r="H6122" t="str">
            <v>1.3.2.07.02.05.014</v>
          </cell>
          <cell r="I6122" t="str">
            <v>Block Chaos Tester</v>
          </cell>
        </row>
        <row r="6123">
          <cell r="H6123" t="str">
            <v>1.3.2.07.02.05.015</v>
          </cell>
          <cell r="I6123" t="str">
            <v>Buku Buta Warna</v>
          </cell>
        </row>
        <row r="6124">
          <cell r="H6124" t="str">
            <v>1.3.2.07.02.05.016</v>
          </cell>
          <cell r="I6124" t="str">
            <v>Genaral Aptitude Tester Battery (MNOP)</v>
          </cell>
        </row>
        <row r="6125">
          <cell r="H6125" t="str">
            <v>1.3.2.07.02.05.017</v>
          </cell>
          <cell r="I6125" t="str">
            <v>Wais</v>
          </cell>
        </row>
        <row r="6126">
          <cell r="H6126" t="str">
            <v>1.3.2.07.02.05.018</v>
          </cell>
          <cell r="I6126" t="str">
            <v>Timbangan Badan (Alat Kesehatan Umum Lain)</v>
          </cell>
        </row>
        <row r="6127">
          <cell r="H6127" t="str">
            <v>1.3.2.07.02.05.019</v>
          </cell>
          <cell r="I6127" t="str">
            <v>Grip Dinamo Meter</v>
          </cell>
        </row>
        <row r="6128">
          <cell r="H6128" t="str">
            <v>1.3.2.07.02.05.020</v>
          </cell>
          <cell r="I6128" t="str">
            <v>Ukur Tinggi Badan</v>
          </cell>
        </row>
        <row r="6129">
          <cell r="H6129" t="str">
            <v>1.3.2.07.02.05.021</v>
          </cell>
          <cell r="I6129" t="str">
            <v>Ketajaman Mata</v>
          </cell>
        </row>
        <row r="6130">
          <cell r="H6130" t="str">
            <v>1.3.2.07.02.05.022</v>
          </cell>
          <cell r="I6130" t="str">
            <v>Audiometer (Alat Kesehatan Umum Lain)</v>
          </cell>
        </row>
        <row r="6131">
          <cell r="H6131" t="str">
            <v>1.3.2.07.02.05.023</v>
          </cell>
          <cell r="I6131" t="str">
            <v>Vital Lapacity</v>
          </cell>
        </row>
        <row r="6132">
          <cell r="H6132" t="str">
            <v>1.3.2.07.02.05.024</v>
          </cell>
          <cell r="I6132" t="str">
            <v>Alat Jarak Pandang</v>
          </cell>
        </row>
        <row r="6133">
          <cell r="H6133" t="str">
            <v>1.3.2.07.02.05.025</v>
          </cell>
          <cell r="I6133" t="str">
            <v>Bed Head Aluminium</v>
          </cell>
        </row>
        <row r="6134">
          <cell r="H6134" t="str">
            <v>1.3.2.07.02.05.026</v>
          </cell>
          <cell r="I6134" t="str">
            <v>Caping Bed</v>
          </cell>
        </row>
        <row r="6135">
          <cell r="H6135" t="str">
            <v>......</v>
          </cell>
        </row>
        <row r="6136">
          <cell r="H6136" t="str">
            <v>1.3.2.08...</v>
          </cell>
          <cell r="I6136" t="str">
            <v>ALAT LABORATORIUM</v>
          </cell>
        </row>
        <row r="6137">
          <cell r="H6137" t="str">
            <v>1.3.2.08.01..</v>
          </cell>
          <cell r="I6137" t="str">
            <v>UNIT ALAT LABORATORIUM</v>
          </cell>
        </row>
        <row r="6138">
          <cell r="H6138" t="str">
            <v>1.3.2.08.01.01.</v>
          </cell>
          <cell r="I6138" t="str">
            <v xml:space="preserve">ALAT LABORATORIUM KIMIA AIR TEKNIK PENYEHATAN </v>
          </cell>
        </row>
        <row r="6139">
          <cell r="H6139" t="str">
            <v>1.3.2.08.01.01.001</v>
          </cell>
          <cell r="I6139" t="str">
            <v>Conductivity Meter (Alat Laboratorium Kimia Air Teknik Penyehatan</v>
          </cell>
        </row>
        <row r="6140">
          <cell r="H6140" t="str">
            <v>1.3.2.08.01.01.002</v>
          </cell>
          <cell r="I6140" t="str">
            <v>Hellege Comperator</v>
          </cell>
        </row>
        <row r="6141">
          <cell r="H6141" t="str">
            <v>1.3.2.08.01.01.003</v>
          </cell>
          <cell r="I6141" t="str">
            <v>Hellege Turbidity Meter</v>
          </cell>
        </row>
        <row r="6142">
          <cell r="H6142" t="str">
            <v>1.3.2.08.01.01.004</v>
          </cell>
          <cell r="I6142" t="str">
            <v>Spectro Photo Meter</v>
          </cell>
        </row>
        <row r="6143">
          <cell r="H6143" t="str">
            <v>1.3.2.08.01.01.005</v>
          </cell>
          <cell r="I6143" t="str">
            <v>Discicator/Eksicator</v>
          </cell>
        </row>
        <row r="6144">
          <cell r="H6144" t="str">
            <v>1.3.2.08.01.01.006</v>
          </cell>
          <cell r="I6144" t="str">
            <v>Roffluk Bottle &amp; Standar</v>
          </cell>
        </row>
        <row r="6145">
          <cell r="H6145" t="str">
            <v>1.3.2.08.01.01.007</v>
          </cell>
          <cell r="I6145" t="str">
            <v>In Off, Cone &amp; Standar</v>
          </cell>
        </row>
        <row r="6146">
          <cell r="H6146" t="str">
            <v>1.3.2.08.01.01.008</v>
          </cell>
          <cell r="I6146" t="str">
            <v>Yart Test</v>
          </cell>
        </row>
        <row r="6147">
          <cell r="H6147" t="str">
            <v>1.3.2.08.01.01.009</v>
          </cell>
          <cell r="I6147" t="str">
            <v>Timbangan Elektronik</v>
          </cell>
        </row>
        <row r="6148">
          <cell r="H6148" t="str">
            <v>1.3.2.08.01.01.010</v>
          </cell>
          <cell r="I6148" t="str">
            <v>Alat Penguji Daya Tembus Air</v>
          </cell>
        </row>
        <row r="6149">
          <cell r="H6149" t="str">
            <v>1.3.2.08.01.01.011</v>
          </cell>
          <cell r="I6149" t="str">
            <v>Alat Pengukur Kadar Air</v>
          </cell>
        </row>
        <row r="6150">
          <cell r="H6150" t="str">
            <v>1.3.2.08.01.01.012</v>
          </cell>
          <cell r="I6150" t="str">
            <v>Alat Pengukur Kelembaban</v>
          </cell>
        </row>
        <row r="6151">
          <cell r="H6151" t="str">
            <v>1.3.2.08.01.01.013</v>
          </cell>
          <cell r="I6151" t="str">
            <v>Alat Penguji Penerapan Udara Air</v>
          </cell>
        </row>
        <row r="6152">
          <cell r="H6152" t="str">
            <v>1.3.2.08.01.01.014</v>
          </cell>
          <cell r="I6152" t="str">
            <v>Alat Penguji Tembus Udara</v>
          </cell>
        </row>
        <row r="6153">
          <cell r="H6153" t="str">
            <v>1.3.2.08.01.01.015</v>
          </cell>
          <cell r="I6153" t="str">
            <v>Kjedhli Digestion APP</v>
          </cell>
        </row>
        <row r="6154">
          <cell r="H6154" t="str">
            <v>1.3.2.08.01.01.016</v>
          </cell>
          <cell r="I6154" t="str">
            <v>Drat Chamber</v>
          </cell>
        </row>
        <row r="6155">
          <cell r="H6155" t="str">
            <v>1.3.2.08.01.01.017</v>
          </cell>
          <cell r="I6155" t="str">
            <v>Kjedhli Digestion APP</v>
          </cell>
        </row>
        <row r="6156">
          <cell r="H6156" t="str">
            <v>1.3.2.08.01.01.018</v>
          </cell>
          <cell r="I6156" t="str">
            <v>Drat Chamber</v>
          </cell>
        </row>
        <row r="6157">
          <cell r="H6157" t="str">
            <v>1.3.2.08.01.01.019</v>
          </cell>
          <cell r="I6157" t="str">
            <v>Beaker Glass</v>
          </cell>
        </row>
        <row r="6158">
          <cell r="H6158" t="str">
            <v>......</v>
          </cell>
        </row>
        <row r="6159">
          <cell r="H6159" t="str">
            <v>......</v>
          </cell>
        </row>
        <row r="6160">
          <cell r="H6160" t="str">
            <v>......</v>
          </cell>
        </row>
        <row r="6161">
          <cell r="H6161" t="str">
            <v>......</v>
          </cell>
        </row>
        <row r="6162">
          <cell r="H6162" t="str">
            <v>......</v>
          </cell>
        </row>
        <row r="6163">
          <cell r="H6163" t="str">
            <v>......</v>
          </cell>
        </row>
        <row r="6164">
          <cell r="H6164" t="str">
            <v>......</v>
          </cell>
        </row>
        <row r="6165">
          <cell r="H6165" t="str">
            <v>......</v>
          </cell>
        </row>
        <row r="6166">
          <cell r="H6166" t="str">
            <v>1.3.2.08.01.02.</v>
          </cell>
          <cell r="I6166" t="str">
            <v xml:space="preserve">ALAT LABORATORIUM MICRO BIOLOGI TEKNIK PENYEHATAN </v>
          </cell>
        </row>
        <row r="6167">
          <cell r="H6167" t="str">
            <v>1.3.2.08.01.02.001</v>
          </cell>
          <cell r="I6167" t="str">
            <v>Autoclave Unit (Alat Lab. Micro Biologi Tehnik Penyehatan)</v>
          </cell>
        </row>
        <row r="6168">
          <cell r="H6168" t="str">
            <v>1.3.2.08.01.02.002</v>
          </cell>
          <cell r="I6168" t="str">
            <v>Plate Count Chambre</v>
          </cell>
        </row>
        <row r="6169">
          <cell r="H6169" t="str">
            <v>1.3.2.08.01.02.003</v>
          </cell>
          <cell r="I6169" t="str">
            <v>Alat Pengambil Sample Air</v>
          </cell>
        </row>
        <row r="6170">
          <cell r="H6170" t="str">
            <v>1.3.2.08.01.02.004</v>
          </cell>
          <cell r="I6170" t="str">
            <v>Alat Dekantansi</v>
          </cell>
        </row>
        <row r="6171">
          <cell r="H6171" t="str">
            <v>1.3.2.08.01.02.005</v>
          </cell>
          <cell r="I6171" t="str">
            <v>Sistem Quinching</v>
          </cell>
        </row>
        <row r="6172">
          <cell r="H6172" t="str">
            <v>1.3.2.08.01.02.006</v>
          </cell>
          <cell r="I6172" t="str">
            <v>Alat Pelarut Pengendapan</v>
          </cell>
        </row>
        <row r="6173">
          <cell r="H6173" t="str">
            <v>1.3.2.08.01.02.007</v>
          </cell>
          <cell r="I6173" t="str">
            <v>Alat Dekantasi</v>
          </cell>
        </row>
        <row r="6174">
          <cell r="H6174" t="str">
            <v>1.3.2.08.01.02.008</v>
          </cell>
          <cell r="I6174" t="str">
            <v>Sistem Quinching</v>
          </cell>
        </row>
        <row r="6175">
          <cell r="H6175" t="str">
            <v>1.3.2.08.01.02.009</v>
          </cell>
          <cell r="I6175" t="str">
            <v>Alat Pelarut Pengendapan</v>
          </cell>
        </row>
        <row r="6176">
          <cell r="H6176" t="str">
            <v>......</v>
          </cell>
        </row>
        <row r="6177">
          <cell r="H6177" t="str">
            <v>1.3.2.08.01.03.</v>
          </cell>
          <cell r="I6177" t="str">
            <v xml:space="preserve">ALAT LABORATORIUM HIDROKIMIA </v>
          </cell>
        </row>
        <row r="6178">
          <cell r="H6178" t="str">
            <v>1.3.2.08.01.03.001</v>
          </cell>
          <cell r="I6178" t="str">
            <v>Portable Elektro Sounding Test</v>
          </cell>
        </row>
        <row r="6179">
          <cell r="H6179" t="str">
            <v>1.3.2.08.01.03.002</v>
          </cell>
          <cell r="I6179" t="str">
            <v>Elektronik Thermometer</v>
          </cell>
        </row>
        <row r="6180">
          <cell r="H6180" t="str">
            <v>1.3.2.08.01.03.003</v>
          </cell>
          <cell r="I6180" t="str">
            <v>Mikroscop Dengan Camera</v>
          </cell>
        </row>
        <row r="6181">
          <cell r="H6181" t="str">
            <v>1.3.2.08.01.03.004</v>
          </cell>
          <cell r="I6181" t="str">
            <v>Macnetic Stiner</v>
          </cell>
        </row>
        <row r="6182">
          <cell r="H6182" t="str">
            <v>1.3.2.08.01.03.005</v>
          </cell>
          <cell r="I6182" t="str">
            <v>Bacteri Colorimeter</v>
          </cell>
        </row>
        <row r="6183">
          <cell r="H6183" t="str">
            <v>1.3.2.08.01.03.006</v>
          </cell>
          <cell r="I6183" t="str">
            <v>Fitting Plat</v>
          </cell>
        </row>
        <row r="6184">
          <cell r="H6184" t="str">
            <v>1.3.2.08.01.03.007</v>
          </cell>
          <cell r="I6184" t="str">
            <v>Water Test</v>
          </cell>
        </row>
        <row r="6185">
          <cell r="H6185" t="str">
            <v>1.3.2.08.01.03.008</v>
          </cell>
          <cell r="I6185" t="str">
            <v>Rin Meter Unit</v>
          </cell>
        </row>
        <row r="6186">
          <cell r="H6186" t="str">
            <v>1.3.2.08.01.03.009</v>
          </cell>
          <cell r="I6186" t="str">
            <v>Visuil Acumulation Jump</v>
          </cell>
        </row>
        <row r="6187">
          <cell r="H6187" t="str">
            <v>1.3.2.08.01.03.010</v>
          </cell>
          <cell r="I6187" t="str">
            <v>Circulation Tank</v>
          </cell>
        </row>
        <row r="6188">
          <cell r="H6188" t="str">
            <v>1.3.2.08.01.03.011</v>
          </cell>
          <cell r="I6188" t="str">
            <v>Fire Lab Turbidity</v>
          </cell>
        </row>
        <row r="6189">
          <cell r="H6189" t="str">
            <v>1.3.2.08.01.03.012</v>
          </cell>
          <cell r="I6189" t="str">
            <v>Ecosonder</v>
          </cell>
        </row>
        <row r="6190">
          <cell r="H6190" t="str">
            <v>1.3.2.08.01.03.013</v>
          </cell>
          <cell r="I6190" t="str">
            <v>Pott Maker</v>
          </cell>
        </row>
        <row r="6191">
          <cell r="H6191" t="str">
            <v>1.3.2.08.01.03.014</v>
          </cell>
          <cell r="I6191" t="str">
            <v>D.O. Meter</v>
          </cell>
        </row>
        <row r="6192">
          <cell r="H6192" t="str">
            <v>1.3.2.08.01.03.015</v>
          </cell>
          <cell r="I6192" t="str">
            <v>Sediment Sampler</v>
          </cell>
        </row>
        <row r="6193">
          <cell r="H6193" t="str">
            <v>1.3.2.08.01.03.016</v>
          </cell>
          <cell r="I6193" t="str">
            <v>Destiling Apparaat</v>
          </cell>
        </row>
        <row r="6194">
          <cell r="H6194" t="str">
            <v>1.3.2.08.01.03.017</v>
          </cell>
          <cell r="I6194" t="str">
            <v>Delf Bottler</v>
          </cell>
        </row>
        <row r="6195">
          <cell r="H6195" t="str">
            <v>1.3.2.08.01.03.018</v>
          </cell>
          <cell r="I6195" t="str">
            <v>Crosible Cours</v>
          </cell>
        </row>
        <row r="6196">
          <cell r="H6196" t="str">
            <v>1.3.2.08.01.03.019</v>
          </cell>
          <cell r="I6196" t="str">
            <v>Water Current Meter (Alat Laboratorium Hidrokimia)</v>
          </cell>
        </row>
        <row r="6197">
          <cell r="H6197" t="str">
            <v>1.3.2.08.01.03.020</v>
          </cell>
          <cell r="I6197" t="str">
            <v>Carbon Rod Auto Meter</v>
          </cell>
        </row>
        <row r="6198">
          <cell r="H6198" t="str">
            <v>1.3.2.08.01.03.021</v>
          </cell>
          <cell r="I6198" t="str">
            <v>N A C C O L</v>
          </cell>
        </row>
        <row r="6199">
          <cell r="H6199" t="str">
            <v>1.3.2.08.01.03.022</v>
          </cell>
          <cell r="I6199" t="str">
            <v>E L E K T R O D A</v>
          </cell>
        </row>
        <row r="6200">
          <cell r="H6200" t="str">
            <v>1.3.2.08.01.03.023</v>
          </cell>
          <cell r="I6200" t="str">
            <v>Automatic Burete</v>
          </cell>
        </row>
        <row r="6201">
          <cell r="H6201" t="str">
            <v>1.3.2.08.01.03.024</v>
          </cell>
          <cell r="I6201" t="str">
            <v>Mechanical Mortar</v>
          </cell>
        </row>
        <row r="6202">
          <cell r="H6202" t="str">
            <v>1.3.2.08.01.03.025</v>
          </cell>
          <cell r="I6202" t="str">
            <v>Conedrop Test (Alat Laboratorium Hidrokimia)</v>
          </cell>
        </row>
        <row r="6203">
          <cell r="H6203" t="str">
            <v>1.3.2.08.01.03.026</v>
          </cell>
          <cell r="I6203" t="str">
            <v>Standar Warna Gardner</v>
          </cell>
        </row>
        <row r="6204">
          <cell r="H6204" t="str">
            <v>1.3.2.08.01.03.027</v>
          </cell>
          <cell r="I6204" t="str">
            <v>Fisher Arst Gas Apparatus</v>
          </cell>
        </row>
        <row r="6205">
          <cell r="H6205" t="str">
            <v>1.3.2.08.01.03.028</v>
          </cell>
          <cell r="I6205" t="str">
            <v>Automatic Burette</v>
          </cell>
        </row>
        <row r="6206">
          <cell r="H6206" t="str">
            <v>1.3.2.08.01.04.</v>
          </cell>
          <cell r="I6206" t="str">
            <v xml:space="preserve">ALAT LABORATORIUM MODEL HIDROLIKA </v>
          </cell>
        </row>
        <row r="6207">
          <cell r="H6207" t="str">
            <v>1.3.2.08.01.04.001</v>
          </cell>
          <cell r="I6207" t="str">
            <v>Rechbock</v>
          </cell>
        </row>
        <row r="6208">
          <cell r="H6208" t="str">
            <v>1.3.2.08.01.04.002</v>
          </cell>
          <cell r="I6208" t="str">
            <v>Cipoletti</v>
          </cell>
        </row>
        <row r="6209">
          <cell r="H6209" t="str">
            <v>1.3.2.08.01.04.003</v>
          </cell>
          <cell r="I6209" t="str">
            <v>Thompson</v>
          </cell>
        </row>
        <row r="6210">
          <cell r="H6210" t="str">
            <v>1.3.2.08.01.04.004</v>
          </cell>
          <cell r="I6210" t="str">
            <v>Water Level Meter</v>
          </cell>
        </row>
        <row r="6211">
          <cell r="H6211" t="str">
            <v>1.3.2.08.01.04.005</v>
          </cell>
          <cell r="I6211" t="str">
            <v>Afsluiter</v>
          </cell>
        </row>
        <row r="6212">
          <cell r="H6212" t="str">
            <v>1.3.2.08.01.04.006</v>
          </cell>
          <cell r="I6212" t="str">
            <v>Ground Water Anologous</v>
          </cell>
        </row>
        <row r="6213">
          <cell r="H6213" t="str">
            <v>1.3.2.08.01.04.007</v>
          </cell>
          <cell r="I6213" t="str">
            <v>Water Level Recorder</v>
          </cell>
        </row>
        <row r="6214">
          <cell r="H6214" t="str">
            <v>1.3.2.08.01.04.008</v>
          </cell>
          <cell r="I6214" t="str">
            <v>Maal Profil</v>
          </cell>
        </row>
        <row r="6215">
          <cell r="H6215" t="str">
            <v>1.3.2.08.01.04.009</v>
          </cell>
          <cell r="I6215" t="str">
            <v>Water Supplier</v>
          </cell>
        </row>
        <row r="6216">
          <cell r="H6216" t="str">
            <v>1.3.2.08.01.04.010</v>
          </cell>
          <cell r="I6216" t="str">
            <v>Disk Agrometer</v>
          </cell>
        </row>
        <row r="6217">
          <cell r="H6217" t="str">
            <v>1.3.2.08.01.04.011</v>
          </cell>
          <cell r="I6217" t="str">
            <v>Tools</v>
          </cell>
        </row>
        <row r="6218">
          <cell r="H6218" t="str">
            <v>......</v>
          </cell>
        </row>
        <row r="6219">
          <cell r="H6219" t="str">
            <v>1.3.2.08.01.05.</v>
          </cell>
          <cell r="I6219" t="str">
            <v xml:space="preserve">ALAT LABORATORIUM BATUAN/GEOLOGI </v>
          </cell>
        </row>
        <row r="6220">
          <cell r="H6220" t="str">
            <v>1.3.2.08.01.05.001</v>
          </cell>
          <cell r="I6220" t="str">
            <v>Diamond Rock Saw</v>
          </cell>
        </row>
        <row r="6221">
          <cell r="H6221" t="str">
            <v>1.3.2.08.01.05.002</v>
          </cell>
          <cell r="I6221" t="str">
            <v>Geological Hammert</v>
          </cell>
        </row>
        <row r="6222">
          <cell r="H6222" t="str">
            <v>1.3.2.08.01.05.003</v>
          </cell>
          <cell r="I6222" t="str">
            <v>Geological Compass</v>
          </cell>
        </row>
        <row r="6223">
          <cell r="H6223" t="str">
            <v>1.3.2.08.01.05.004</v>
          </cell>
          <cell r="I6223" t="str">
            <v>Tripod Compass</v>
          </cell>
        </row>
        <row r="6224">
          <cell r="H6224" t="str">
            <v>1.3.2.08.01.05.005</v>
          </cell>
          <cell r="I6224" t="str">
            <v>Car Compass</v>
          </cell>
        </row>
        <row r="6225">
          <cell r="H6225" t="str">
            <v>1.3.2.08.01.05.006</v>
          </cell>
          <cell r="I6225" t="str">
            <v>Pocket Steroscope</v>
          </cell>
        </row>
        <row r="6226">
          <cell r="H6226" t="str">
            <v>1.3.2.08.01.05.007</v>
          </cell>
          <cell r="I6226" t="str">
            <v>Camero Photo Micrograph</v>
          </cell>
        </row>
        <row r="6227">
          <cell r="H6227" t="str">
            <v>1.3.2.08.01.05.008</v>
          </cell>
          <cell r="I6227" t="str">
            <v>Curve Meter/MAO Measure</v>
          </cell>
        </row>
        <row r="6228">
          <cell r="H6228" t="str">
            <v>1.3.2.08.01.05.009</v>
          </cell>
          <cell r="I6228" t="str">
            <v>Photo Micrograph Camera</v>
          </cell>
        </row>
        <row r="6229">
          <cell r="H6229" t="str">
            <v>1.3.2.08.01.05.010</v>
          </cell>
          <cell r="I6229" t="str">
            <v>Polarizing Micrograph</v>
          </cell>
        </row>
        <row r="6230">
          <cell r="H6230" t="str">
            <v>1.3.2.08.01.05.011</v>
          </cell>
          <cell r="I6230" t="str">
            <v>Slede Rules Duplex</v>
          </cell>
        </row>
        <row r="6231">
          <cell r="H6231" t="str">
            <v>1.3.2.08.01.05.012</v>
          </cell>
          <cell r="I6231" t="str">
            <v>Rock Squareness Gough</v>
          </cell>
        </row>
        <row r="6232">
          <cell r="H6232" t="str">
            <v>1.3.2.08.01.05.013</v>
          </cell>
          <cell r="I6232" t="str">
            <v>Rock Clasification</v>
          </cell>
        </row>
        <row r="6233">
          <cell r="H6233" t="str">
            <v>1.3.2.08.01.05.014</v>
          </cell>
          <cell r="I6233" t="str">
            <v>Rock Speciment Holder</v>
          </cell>
        </row>
        <row r="6234">
          <cell r="H6234" t="str">
            <v>1.3.2.08.01.05.015</v>
          </cell>
          <cell r="I6234" t="str">
            <v>FX Rock Grade</v>
          </cell>
        </row>
        <row r="6235">
          <cell r="H6235" t="str">
            <v>1.3.2.08.01.05.016</v>
          </cell>
          <cell r="I6235" t="str">
            <v>Rock Toughness Tester</v>
          </cell>
        </row>
        <row r="6236">
          <cell r="H6236" t="str">
            <v>1.3.2.08.01.05.017</v>
          </cell>
          <cell r="I6236" t="str">
            <v>Hand Compression Falker</v>
          </cell>
        </row>
        <row r="6237">
          <cell r="H6237" t="str">
            <v>1.3.2.08.01.05.018</v>
          </cell>
          <cell r="I6237" t="str">
            <v>Rock Masonry Felker</v>
          </cell>
        </row>
        <row r="6238">
          <cell r="H6238" t="str">
            <v>1.3.2.08.01.05.019</v>
          </cell>
          <cell r="I6238" t="str">
            <v>Polishing Grinder</v>
          </cell>
        </row>
        <row r="6239">
          <cell r="H6239" t="str">
            <v>1.3.2.08.01.05.020</v>
          </cell>
          <cell r="I6239" t="str">
            <v>Electrik Compression Tester</v>
          </cell>
        </row>
        <row r="6240">
          <cell r="H6240" t="str">
            <v>1.3.2.08.01.05.021</v>
          </cell>
          <cell r="I6240" t="str">
            <v>Soft Rock Compression Machine</v>
          </cell>
        </row>
        <row r="6241">
          <cell r="H6241" t="str">
            <v>1.3.2.08.01.05.022</v>
          </cell>
          <cell r="I6241" t="str">
            <v>Rock Stress Ass Gauge</v>
          </cell>
        </row>
        <row r="6242">
          <cell r="H6242" t="str">
            <v>1.3.2.08.01.05.023</v>
          </cell>
          <cell r="I6242" t="str">
            <v>Seive Shaker Ass</v>
          </cell>
        </row>
        <row r="6243">
          <cell r="H6243" t="str">
            <v>1.3.2.08.01.05.024</v>
          </cell>
          <cell r="I6243" t="str">
            <v>Safety Goggles</v>
          </cell>
        </row>
        <row r="6244">
          <cell r="H6244" t="str">
            <v>1.3.2.08.01.05.025</v>
          </cell>
          <cell r="I6244" t="str">
            <v>Micrometer Eyefece</v>
          </cell>
        </row>
        <row r="6245">
          <cell r="H6245" t="str">
            <v>1.3.2.08.01.05.026</v>
          </cell>
          <cell r="I6245" t="str">
            <v>Rock Coulor Chart</v>
          </cell>
        </row>
        <row r="6246">
          <cell r="H6246" t="str">
            <v>1.3.2.08.01.05.027</v>
          </cell>
          <cell r="I6246" t="str">
            <v>Rock Masonry Saw</v>
          </cell>
        </row>
        <row r="6247">
          <cell r="H6247" t="str">
            <v>......</v>
          </cell>
        </row>
        <row r="6248">
          <cell r="H6248" t="str">
            <v>......</v>
          </cell>
        </row>
        <row r="6249">
          <cell r="H6249" t="str">
            <v>1.3.2.08.01.06.</v>
          </cell>
          <cell r="I6249" t="str">
            <v xml:space="preserve">ALAT LABORATORIUM BAHAN BANGUNAN KONSTRUKSI </v>
          </cell>
        </row>
        <row r="6250">
          <cell r="H6250" t="str">
            <v>1.3.2.08.01.06.001</v>
          </cell>
          <cell r="I6250" t="str">
            <v>Plane Machine For Wood</v>
          </cell>
        </row>
        <row r="6251">
          <cell r="H6251" t="str">
            <v>1.3.2.08.01.06.002</v>
          </cell>
          <cell r="I6251" t="str">
            <v>Pulling Power Test</v>
          </cell>
        </row>
        <row r="6252">
          <cell r="H6252" t="str">
            <v>1.3.2.08.01.06.003</v>
          </cell>
          <cell r="I6252" t="str">
            <v>Drill Machine</v>
          </cell>
        </row>
        <row r="6253">
          <cell r="H6253" t="str">
            <v>1.3.2.08.01.06.004</v>
          </cell>
          <cell r="I6253" t="str">
            <v>Hot Press</v>
          </cell>
        </row>
        <row r="6254">
          <cell r="H6254" t="str">
            <v>1.3.2.08.01.06.005</v>
          </cell>
          <cell r="I6254" t="str">
            <v>Cold Press</v>
          </cell>
        </row>
        <row r="6255">
          <cell r="H6255" t="str">
            <v>1.3.2.08.01.06.006</v>
          </cell>
          <cell r="I6255" t="str">
            <v>Removal Rell</v>
          </cell>
        </row>
        <row r="6256">
          <cell r="H6256" t="str">
            <v>1.3.2.08.01.06.007</v>
          </cell>
          <cell r="I6256" t="str">
            <v>Dutring Wood Machine</v>
          </cell>
        </row>
        <row r="6257">
          <cell r="H6257" t="str">
            <v>1.3.2.08.01.06.008</v>
          </cell>
          <cell r="I6257" t="str">
            <v>Crusher Saw Dust</v>
          </cell>
        </row>
        <row r="6258">
          <cell r="H6258" t="str">
            <v>1.3.2.08.01.06.009</v>
          </cell>
          <cell r="I6258" t="str">
            <v>Smooth Machine</v>
          </cell>
        </row>
        <row r="6259">
          <cell r="H6259" t="str">
            <v>1.3.2.08.01.06.010</v>
          </cell>
          <cell r="I6259" t="str">
            <v>Speading Machine</v>
          </cell>
        </row>
        <row r="6260">
          <cell r="H6260" t="str">
            <v>1.3.2.08.01.06.011</v>
          </cell>
          <cell r="I6260" t="str">
            <v>Felsh Steam Boiler</v>
          </cell>
        </row>
        <row r="6261">
          <cell r="H6261" t="str">
            <v>1.3.2.08.01.06.012</v>
          </cell>
          <cell r="I6261" t="str">
            <v>Test Press/Strenght Test</v>
          </cell>
        </row>
        <row r="6262">
          <cell r="H6262" t="str">
            <v>1.3.2.08.01.06.013</v>
          </cell>
          <cell r="I6262" t="str">
            <v>Therme P.A.C</v>
          </cell>
        </row>
        <row r="6263">
          <cell r="H6263" t="str">
            <v>1.3.2.08.01.06.014</v>
          </cell>
          <cell r="I6263" t="str">
            <v>Heater Sprayklin</v>
          </cell>
        </row>
        <row r="6264">
          <cell r="H6264" t="str">
            <v>1.3.2.08.01.06.015</v>
          </cell>
          <cell r="I6264" t="str">
            <v>Saw Machine For Concret</v>
          </cell>
        </row>
        <row r="6265">
          <cell r="H6265" t="str">
            <v>1.3.2.08.01.06.016</v>
          </cell>
          <cell r="I6265" t="str">
            <v>Cinva Ran</v>
          </cell>
        </row>
        <row r="6266">
          <cell r="H6266" t="str">
            <v>1.3.2.08.01.06.017</v>
          </cell>
          <cell r="I6266" t="str">
            <v>Hardness Test Machine</v>
          </cell>
        </row>
        <row r="6267">
          <cell r="H6267" t="str">
            <v>1.3.2.08.01.06.018</v>
          </cell>
          <cell r="I6267" t="str">
            <v>Bamboo Machine</v>
          </cell>
        </row>
        <row r="6268">
          <cell r="H6268" t="str">
            <v>1.3.2.08.01.06.019</v>
          </cell>
          <cell r="I6268" t="str">
            <v>Line Machine</v>
          </cell>
        </row>
        <row r="6269">
          <cell r="H6269" t="str">
            <v>1.3.2.08.01.06.020</v>
          </cell>
          <cell r="I6269" t="str">
            <v>Frais Machine</v>
          </cell>
        </row>
        <row r="6270">
          <cell r="H6270" t="str">
            <v>1.3.2.08.01.06.021</v>
          </cell>
          <cell r="I6270" t="str">
            <v>Wolding Range</v>
          </cell>
        </row>
        <row r="6271">
          <cell r="H6271" t="str">
            <v>1.3.2.08.01.06.022</v>
          </cell>
          <cell r="I6271" t="str">
            <v>Block Making Machine</v>
          </cell>
        </row>
        <row r="6272">
          <cell r="H6272" t="str">
            <v>1.3.2.08.01.06.023</v>
          </cell>
          <cell r="I6272" t="str">
            <v>Batako Press Test</v>
          </cell>
        </row>
        <row r="6273">
          <cell r="H6273" t="str">
            <v>1.3.2.08.01.06.024</v>
          </cell>
          <cell r="I6273" t="str">
            <v>Cell Unit</v>
          </cell>
        </row>
        <row r="6274">
          <cell r="H6274" t="str">
            <v>1.3.2.08.01.06.025</v>
          </cell>
          <cell r="I6274" t="str">
            <v>Direcshear Unit</v>
          </cell>
        </row>
        <row r="6275">
          <cell r="H6275" t="str">
            <v>1.3.2.08.01.06.026</v>
          </cell>
          <cell r="I6275" t="str">
            <v>Atterberg</v>
          </cell>
        </row>
        <row r="6276">
          <cell r="H6276" t="str">
            <v>1.3.2.08.01.06.027</v>
          </cell>
          <cell r="I6276" t="str">
            <v>Compaction</v>
          </cell>
        </row>
        <row r="6277">
          <cell r="H6277" t="str">
            <v>1.3.2.08.01.06.028</v>
          </cell>
          <cell r="I6277" t="str">
            <v>Zondering Machine Unit</v>
          </cell>
        </row>
        <row r="6278">
          <cell r="H6278" t="str">
            <v>1.3.2.08.01.06.029</v>
          </cell>
          <cell r="I6278" t="str">
            <v>Stroler Apparoat</v>
          </cell>
        </row>
        <row r="6279">
          <cell r="H6279" t="str">
            <v>1.3.2.08.01.06.030</v>
          </cell>
          <cell r="I6279" t="str">
            <v>Sticle Apparoat</v>
          </cell>
        </row>
        <row r="6280">
          <cell r="H6280" t="str">
            <v>1.3.2.08.01.06.031</v>
          </cell>
          <cell r="I6280" t="str">
            <v>Bending Press</v>
          </cell>
        </row>
        <row r="6281">
          <cell r="H6281" t="str">
            <v>1.3.2.08.01.06.032</v>
          </cell>
          <cell r="I6281" t="str">
            <v>Universal Test Machine (Alat Laboratorium Bahan Bangunan Konstruksi)</v>
          </cell>
        </row>
        <row r="6282">
          <cell r="H6282" t="str">
            <v>1.3.2.08.01.06.033</v>
          </cell>
          <cell r="I6282" t="str">
            <v>Water Impermeability</v>
          </cell>
        </row>
        <row r="6283">
          <cell r="H6283" t="str">
            <v>1.3.2.08.01.06.034</v>
          </cell>
          <cell r="I6283" t="str">
            <v>Cancrete Boring</v>
          </cell>
        </row>
        <row r="6284">
          <cell r="H6284" t="str">
            <v>1.3.2.08.01.06.035</v>
          </cell>
          <cell r="I6284" t="str">
            <v>Stressing &amp; Manometer</v>
          </cell>
        </row>
        <row r="6285">
          <cell r="H6285" t="str">
            <v>1.3.2.08.01.06.036</v>
          </cell>
          <cell r="I6285" t="str">
            <v>Grooting</v>
          </cell>
        </row>
        <row r="6286">
          <cell r="H6286" t="str">
            <v>1.3.2.08.01.06.037</v>
          </cell>
          <cell r="I6286" t="str">
            <v>Mesin Penumbuk</v>
          </cell>
        </row>
        <row r="6287">
          <cell r="H6287" t="str">
            <v>1.3.2.08.01.06.038</v>
          </cell>
          <cell r="I6287" t="str">
            <v>Concreta Mixer/Penumbuk Beton</v>
          </cell>
        </row>
        <row r="6288">
          <cell r="H6288" t="str">
            <v>1.3.2.08.01.06.039</v>
          </cell>
          <cell r="I6288" t="str">
            <v>Vibrating Unit</v>
          </cell>
        </row>
        <row r="6289">
          <cell r="H6289" t="str">
            <v>1.3.2.08.01.06.040</v>
          </cell>
          <cell r="I6289" t="str">
            <v>Abration Machine</v>
          </cell>
        </row>
        <row r="6290">
          <cell r="H6290" t="str">
            <v>1.3.2.08.01.06.041</v>
          </cell>
          <cell r="I6290" t="str">
            <v>Greep Appraat</v>
          </cell>
        </row>
        <row r="6291">
          <cell r="H6291" t="str">
            <v>1.3.2.08.01.06.042</v>
          </cell>
          <cell r="I6291" t="str">
            <v>Stone Crusher</v>
          </cell>
        </row>
        <row r="6292">
          <cell r="H6292" t="str">
            <v>1.3.2.08.01.06.043</v>
          </cell>
          <cell r="I6292" t="str">
            <v>Instrument Strain Gauge</v>
          </cell>
        </row>
        <row r="6293">
          <cell r="H6293" t="str">
            <v>1.3.2.08.01.06.044</v>
          </cell>
          <cell r="I6293" t="str">
            <v>Alat Pemeriksa Semen</v>
          </cell>
        </row>
        <row r="6294">
          <cell r="H6294" t="str">
            <v>1.3.2.08.01.06.045</v>
          </cell>
          <cell r="I6294" t="str">
            <v>Vicat Apparatur</v>
          </cell>
        </row>
        <row r="6295">
          <cell r="H6295" t="str">
            <v>1.3.2.08.01.06.046</v>
          </cell>
          <cell r="I6295" t="str">
            <v>Mortar (Alat Laboratorium Bahan Bangunan Konstruksi)</v>
          </cell>
        </row>
        <row r="6296">
          <cell r="H6296" t="str">
            <v>1.3.2.08.01.06.047</v>
          </cell>
          <cell r="I6296" t="str">
            <v>Termometer For Coumpound</v>
          </cell>
        </row>
        <row r="6297">
          <cell r="H6297" t="str">
            <v>1.3.2.08.01.06.048</v>
          </cell>
          <cell r="I6297" t="str">
            <v>Alat Pemeriksa Agrigat</v>
          </cell>
        </row>
        <row r="6298">
          <cell r="H6298" t="str">
            <v>1.3.2.08.01.06.049</v>
          </cell>
          <cell r="I6298" t="str">
            <v>Sample Splitter Set</v>
          </cell>
        </row>
        <row r="6299">
          <cell r="H6299" t="str">
            <v>1.3.2.08.01.06.050</v>
          </cell>
          <cell r="I6299" t="str">
            <v>Weight Percopit Yield &amp; Air Content</v>
          </cell>
        </row>
        <row r="6300">
          <cell r="H6300" t="str">
            <v>1.3.2.08.01.06.051</v>
          </cell>
          <cell r="I6300" t="str">
            <v>Alat Pemeriksa SP Gavity Air</v>
          </cell>
        </row>
        <row r="6301">
          <cell r="H6301" t="str">
            <v>1.3.2.08.01.06.052</v>
          </cell>
          <cell r="I6301" t="str">
            <v>Prganic Impuris Test Set</v>
          </cell>
        </row>
        <row r="6302">
          <cell r="H6302" t="str">
            <v>1.3.2.08.01.06.053</v>
          </cell>
          <cell r="I6302" t="str">
            <v>Soundeness Apparatus</v>
          </cell>
        </row>
        <row r="6303">
          <cell r="H6303" t="str">
            <v>1.3.2.08.01.06.054</v>
          </cell>
          <cell r="I6303" t="str">
            <v>Straight Edge</v>
          </cell>
        </row>
        <row r="6304">
          <cell r="H6304" t="str">
            <v>1.3.2.08.01.06.055</v>
          </cell>
          <cell r="I6304" t="str">
            <v>Alat Pemeriksa Beton</v>
          </cell>
        </row>
        <row r="6305">
          <cell r="H6305" t="str">
            <v>1.3.2.08.01.06.056</v>
          </cell>
          <cell r="I6305" t="str">
            <v>Slump Test Set</v>
          </cell>
        </row>
        <row r="6306">
          <cell r="H6306" t="str">
            <v>1.3.2.08.01.06.057</v>
          </cell>
          <cell r="I6306" t="str">
            <v>Air Content Of Freckly Miced Concrette</v>
          </cell>
        </row>
        <row r="6307">
          <cell r="H6307" t="str">
            <v>1.3.2.08.01.06.058</v>
          </cell>
          <cell r="I6307" t="str">
            <v>Standard Spesial Spatula</v>
          </cell>
        </row>
        <row r="6308">
          <cell r="H6308" t="str">
            <v>1.3.2.08.01.06.059</v>
          </cell>
          <cell r="I6308" t="str">
            <v>Tempat Benda Uji</v>
          </cell>
        </row>
        <row r="6309">
          <cell r="H6309" t="str">
            <v>1.3.2.08.01.06.060</v>
          </cell>
          <cell r="I6309" t="str">
            <v>Basic Cylinder Capping Set</v>
          </cell>
        </row>
        <row r="6310">
          <cell r="H6310" t="str">
            <v>1.3.2.08.01.06.061</v>
          </cell>
          <cell r="I6310" t="str">
            <v>Calibration Anvil For Concrette</v>
          </cell>
        </row>
        <row r="6311">
          <cell r="H6311" t="str">
            <v>1.3.2.08.01.06.062</v>
          </cell>
          <cell r="I6311" t="str">
            <v>Concrette Hammer Set</v>
          </cell>
        </row>
        <row r="6312">
          <cell r="H6312" t="str">
            <v>1.3.2.08.01.06.063</v>
          </cell>
          <cell r="I6312" t="str">
            <v>Asbes Cosst</v>
          </cell>
        </row>
        <row r="6313">
          <cell r="H6313" t="str">
            <v>1.3.2.08.01.06.064</v>
          </cell>
          <cell r="I6313" t="str">
            <v>Beaker Toll From Graduates</v>
          </cell>
        </row>
        <row r="6314">
          <cell r="H6314" t="str">
            <v>1.3.2.08.01.06.065</v>
          </cell>
          <cell r="I6314" t="str">
            <v>Beaker Low</v>
          </cell>
        </row>
        <row r="6315">
          <cell r="H6315" t="str">
            <v>1.3.2.08.01.06.066</v>
          </cell>
          <cell r="I6315" t="str">
            <v>Bottle Wighing High</v>
          </cell>
        </row>
        <row r="6316">
          <cell r="H6316" t="str">
            <v>1.3.2.08.01.06.067</v>
          </cell>
          <cell r="I6316" t="str">
            <v>Biling Flash</v>
          </cell>
        </row>
        <row r="6317">
          <cell r="H6317" t="str">
            <v>1.3.2.08.01.06.068</v>
          </cell>
          <cell r="I6317" t="str">
            <v>Static With Rechtangular Base</v>
          </cell>
        </row>
        <row r="6318">
          <cell r="H6318" t="str">
            <v>1.3.2.08.01.06.069</v>
          </cell>
          <cell r="I6318" t="str">
            <v>Trianle With Vorcelen Pipe Stems</v>
          </cell>
        </row>
        <row r="6319">
          <cell r="H6319" t="str">
            <v>1.3.2.08.01.06.070</v>
          </cell>
          <cell r="I6319" t="str">
            <v>Burrete &amp; Standres</v>
          </cell>
        </row>
        <row r="6320">
          <cell r="H6320" t="str">
            <v>1.3.2.08.01.06.071</v>
          </cell>
          <cell r="I6320" t="str">
            <v>Volume Metric Flash</v>
          </cell>
        </row>
        <row r="6321">
          <cell r="H6321" t="str">
            <v>1.3.2.08.01.06.072</v>
          </cell>
          <cell r="I6321" t="str">
            <v>Analytical Balance (Alat Laboratorium Bahan Bangunan Konstruksi)</v>
          </cell>
        </row>
        <row r="6322">
          <cell r="H6322" t="str">
            <v>1.3.2.08.01.06.073</v>
          </cell>
          <cell r="I6322" t="str">
            <v>Aggregate Scale</v>
          </cell>
        </row>
        <row r="6323">
          <cell r="H6323" t="str">
            <v>1.3.2.08.01.06.074</v>
          </cell>
          <cell r="I6323" t="str">
            <v>Dial Flow</v>
          </cell>
        </row>
        <row r="6324">
          <cell r="H6324" t="str">
            <v>1.3.2.08.01.06.075</v>
          </cell>
          <cell r="I6324" t="str">
            <v>Cylinde Vorcelen</v>
          </cell>
        </row>
        <row r="6325">
          <cell r="H6325" t="str">
            <v>1.3.2.08.01.06.076</v>
          </cell>
          <cell r="I6325" t="str">
            <v>Extensic Meter</v>
          </cell>
        </row>
        <row r="6326">
          <cell r="H6326" t="str">
            <v>1.3.2.08.01.06.077</v>
          </cell>
          <cell r="I6326" t="str">
            <v>Le Chatelier Flash</v>
          </cell>
        </row>
        <row r="6327">
          <cell r="H6327" t="str">
            <v>1.3.2.08.01.06.078</v>
          </cell>
          <cell r="I6327" t="str">
            <v>Flash Filtering</v>
          </cell>
        </row>
        <row r="6328">
          <cell r="H6328" t="str">
            <v>1.3.2.08.01.06.079</v>
          </cell>
          <cell r="I6328" t="str">
            <v>Lantai Uji</v>
          </cell>
        </row>
        <row r="6329">
          <cell r="H6329" t="str">
            <v>1.3.2.08.01.06.080</v>
          </cell>
          <cell r="I6329" t="str">
            <v>Rig Uji Universal</v>
          </cell>
        </row>
        <row r="6330">
          <cell r="H6330" t="str">
            <v>1.3.2.08.01.06.081</v>
          </cell>
          <cell r="I6330" t="str">
            <v>Sumber Daya Hydrolik</v>
          </cell>
        </row>
        <row r="6331">
          <cell r="H6331" t="str">
            <v>1.3.2.08.01.06.082</v>
          </cell>
          <cell r="I6331" t="str">
            <v>Mesin Uji Getar</v>
          </cell>
        </row>
        <row r="6332">
          <cell r="H6332" t="str">
            <v>1.3.2.08.01.06.083</v>
          </cell>
          <cell r="I6332" t="str">
            <v>Mesin Uji Hidrolik</v>
          </cell>
        </row>
        <row r="6333">
          <cell r="H6333" t="str">
            <v>1.3.2.08.01.06.084</v>
          </cell>
          <cell r="I6333" t="str">
            <v>Mesin Uji Listrik</v>
          </cell>
        </row>
        <row r="6334">
          <cell r="H6334" t="str">
            <v>1.3.2.08.01.06.085</v>
          </cell>
          <cell r="I6334" t="str">
            <v>Mesin Uji Mekanik(Manual)</v>
          </cell>
        </row>
        <row r="6335">
          <cell r="H6335" t="str">
            <v>1.3.2.08.01.06.086</v>
          </cell>
          <cell r="I6335" t="str">
            <v>Aktuator</v>
          </cell>
        </row>
        <row r="6336">
          <cell r="H6336" t="str">
            <v>1.3.2.08.01.06.087</v>
          </cell>
          <cell r="I6336" t="str">
            <v>Pompa Hidrolik</v>
          </cell>
        </row>
        <row r="6337">
          <cell r="H6337" t="str">
            <v>1.3.2.08.01.06.088</v>
          </cell>
          <cell r="I6337" t="str">
            <v>Organic Impuriestest Set</v>
          </cell>
        </row>
        <row r="6338">
          <cell r="H6338" t="str">
            <v>1.3.2.08.01.06.089</v>
          </cell>
          <cell r="I6338" t="str">
            <v>Volumetric Flask</v>
          </cell>
        </row>
        <row r="6339">
          <cell r="H6339" t="str">
            <v>1.3.2.08.01.06.090</v>
          </cell>
          <cell r="I6339" t="str">
            <v>Mud Pump</v>
          </cell>
        </row>
        <row r="6340">
          <cell r="H6340" t="str">
            <v>1.3.2.08.01.06.091</v>
          </cell>
          <cell r="I6340" t="str">
            <v>Alat Uji Beton Mates</v>
          </cell>
        </row>
        <row r="6341">
          <cell r="H6341" t="str">
            <v>......</v>
          </cell>
        </row>
        <row r="6342">
          <cell r="H6342" t="str">
            <v>......</v>
          </cell>
        </row>
        <row r="6343">
          <cell r="H6343" t="str">
            <v>......</v>
          </cell>
        </row>
        <row r="6344">
          <cell r="H6344" t="str">
            <v>......</v>
          </cell>
        </row>
        <row r="6345">
          <cell r="H6345" t="str">
            <v>......</v>
          </cell>
        </row>
        <row r="6346">
          <cell r="H6346" t="str">
            <v>1.3.2.08.01.07.</v>
          </cell>
          <cell r="I6346" t="str">
            <v xml:space="preserve">ALAT LABORATORIUM ASPAL, CAT DAN KIMIA </v>
          </cell>
        </row>
        <row r="6347">
          <cell r="H6347" t="str">
            <v>1.3.2.08.01.07.001</v>
          </cell>
          <cell r="I6347" t="str">
            <v>Oven Loss Onheating</v>
          </cell>
        </row>
        <row r="6348">
          <cell r="H6348" t="str">
            <v>1.3.2.08.01.07.002</v>
          </cell>
          <cell r="I6348" t="str">
            <v>Visibility Yar Bath</v>
          </cell>
        </row>
        <row r="6349">
          <cell r="H6349" t="str">
            <v>1.3.2.08.01.07.003</v>
          </cell>
          <cell r="I6349" t="str">
            <v>Viscosimeter (Alat Laboratorium Aspal,cat Dan Kimia)</v>
          </cell>
        </row>
        <row r="6350">
          <cell r="H6350" t="str">
            <v>1.3.2.08.01.07.004</v>
          </cell>
          <cell r="I6350" t="str">
            <v>Dustility Engler</v>
          </cell>
        </row>
        <row r="6351">
          <cell r="H6351" t="str">
            <v>1.3.2.08.01.07.005</v>
          </cell>
          <cell r="I6351" t="str">
            <v>Penctrometer</v>
          </cell>
        </row>
        <row r="6352">
          <cell r="H6352" t="str">
            <v>1.3.2.08.01.07.006</v>
          </cell>
          <cell r="I6352" t="str">
            <v>Surface Tension</v>
          </cell>
        </row>
        <row r="6353">
          <cell r="H6353" t="str">
            <v>1.3.2.08.01.07.007</v>
          </cell>
          <cell r="I6353" t="str">
            <v>Polarimeter (Alat Laboratorium Aspal,cat Dan Kimia)</v>
          </cell>
        </row>
        <row r="6354">
          <cell r="H6354" t="str">
            <v>1.3.2.08.01.07.008</v>
          </cell>
          <cell r="I6354" t="str">
            <v>Microskop Binacular</v>
          </cell>
        </row>
        <row r="6355">
          <cell r="H6355" t="str">
            <v>1.3.2.08.01.07.009</v>
          </cell>
          <cell r="I6355" t="str">
            <v>Rectitice</v>
          </cell>
        </row>
        <row r="6356">
          <cell r="H6356" t="str">
            <v>1.3.2.08.01.07.010</v>
          </cell>
          <cell r="I6356" t="str">
            <v>Ring Ball Sparepart</v>
          </cell>
        </row>
        <row r="6357">
          <cell r="H6357" t="str">
            <v>1.3.2.08.01.07.011</v>
          </cell>
          <cell r="I6357" t="str">
            <v>Mantel Destilasi</v>
          </cell>
        </row>
        <row r="6358">
          <cell r="H6358" t="str">
            <v>1.3.2.08.01.07.012</v>
          </cell>
          <cell r="I6358" t="str">
            <v>Hand Operated Extrator</v>
          </cell>
        </row>
        <row r="6359">
          <cell r="H6359" t="str">
            <v>1.3.2.08.01.07.013</v>
          </cell>
          <cell r="I6359" t="str">
            <v>Fitter</v>
          </cell>
        </row>
        <row r="6360">
          <cell r="H6360" t="str">
            <v>1.3.2.08.01.07.014</v>
          </cell>
          <cell r="I6360" t="str">
            <v>Pesawat Kip</v>
          </cell>
        </row>
        <row r="6361">
          <cell r="H6361" t="str">
            <v>1.3.2.08.01.07.015</v>
          </cell>
          <cell r="I6361" t="str">
            <v>Pinggan Uap</v>
          </cell>
        </row>
        <row r="6362">
          <cell r="H6362" t="str">
            <v>1.3.2.08.01.07.016</v>
          </cell>
          <cell r="I6362" t="str">
            <v>Destilasi Aspal</v>
          </cell>
        </row>
        <row r="6363">
          <cell r="H6363" t="str">
            <v>1.3.2.08.01.07.017</v>
          </cell>
          <cell r="I6363" t="str">
            <v>Corong Pemisah</v>
          </cell>
        </row>
        <row r="6364">
          <cell r="H6364" t="str">
            <v>1.3.2.08.01.07.018</v>
          </cell>
          <cell r="I6364" t="str">
            <v>Destilasi Flux</v>
          </cell>
        </row>
        <row r="6365">
          <cell r="H6365" t="str">
            <v>1.3.2.08.01.07.019</v>
          </cell>
          <cell r="I6365" t="str">
            <v>Labu Syabolt Furol</v>
          </cell>
        </row>
        <row r="6366">
          <cell r="H6366" t="str">
            <v>1.3.2.08.01.07.020</v>
          </cell>
          <cell r="I6366" t="str">
            <v>Rubber Mallet Atgentyler</v>
          </cell>
        </row>
        <row r="6367">
          <cell r="H6367" t="str">
            <v>1.3.2.08.01.07.021</v>
          </cell>
          <cell r="I6367" t="str">
            <v>Linongeless</v>
          </cell>
        </row>
        <row r="6368">
          <cell r="H6368" t="str">
            <v>1.3.2.08.01.07.022</v>
          </cell>
          <cell r="I6368" t="str">
            <v>Density Basket</v>
          </cell>
        </row>
        <row r="6369">
          <cell r="H6369" t="str">
            <v>1.3.2.08.01.07.023</v>
          </cell>
          <cell r="I6369" t="str">
            <v>Sand Equivalent</v>
          </cell>
        </row>
        <row r="6370">
          <cell r="H6370" t="str">
            <v>1.3.2.08.01.07.024</v>
          </cell>
          <cell r="I6370" t="str">
            <v>Hand Extraction</v>
          </cell>
        </row>
        <row r="6371">
          <cell r="H6371" t="str">
            <v>1.3.2.08.01.07.025</v>
          </cell>
          <cell r="I6371" t="str">
            <v>Talang CBR</v>
          </cell>
        </row>
        <row r="6372">
          <cell r="H6372" t="str">
            <v>1.3.2.08.01.07.026</v>
          </cell>
          <cell r="I6372" t="str">
            <v>Cylinder</v>
          </cell>
        </row>
        <row r="6373">
          <cell r="H6373" t="str">
            <v>1.3.2.08.01.07.027</v>
          </cell>
          <cell r="I6373" t="str">
            <v>Dial Gauge LC.13</v>
          </cell>
        </row>
        <row r="6374">
          <cell r="H6374" t="str">
            <v>1.3.2.08.01.07.028</v>
          </cell>
          <cell r="I6374" t="str">
            <v>Cbr Lab. Set Cl.284</v>
          </cell>
        </row>
        <row r="6375">
          <cell r="H6375" t="str">
            <v>1.3.2.08.01.07.029</v>
          </cell>
          <cell r="I6375" t="str">
            <v>Sample Spliter Set Cl.284</v>
          </cell>
        </row>
        <row r="6376">
          <cell r="H6376" t="str">
            <v>1.3.2.08.01.07.030</v>
          </cell>
          <cell r="I6376" t="str">
            <v>Centriguge Hemsine Eq.App</v>
          </cell>
        </row>
        <row r="6377">
          <cell r="H6377" t="str">
            <v>1.3.2.08.01.07.031</v>
          </cell>
          <cell r="I6377" t="str">
            <v>Extraction Filter</v>
          </cell>
        </row>
        <row r="6378">
          <cell r="H6378" t="str">
            <v>1.3.2.08.01.07.032</v>
          </cell>
          <cell r="I6378" t="str">
            <v>Stability Mold Ap. 169</v>
          </cell>
        </row>
        <row r="6379">
          <cell r="H6379" t="str">
            <v>1.3.2.08.01.07.033</v>
          </cell>
          <cell r="I6379" t="str">
            <v>Filed Leveset Cl.320</v>
          </cell>
        </row>
        <row r="6380">
          <cell r="H6380" t="str">
            <v>1.3.2.08.01.07.034</v>
          </cell>
          <cell r="I6380" t="str">
            <v>Swimming Ginding Mils</v>
          </cell>
        </row>
        <row r="6381">
          <cell r="H6381" t="str">
            <v>1.3.2.08.01.07.035</v>
          </cell>
          <cell r="I6381" t="str">
            <v>Wet Test Analysis</v>
          </cell>
        </row>
        <row r="6382">
          <cell r="H6382" t="str">
            <v>1.3.2.08.01.07.036</v>
          </cell>
          <cell r="I6382" t="str">
            <v>Strohlen Aas For Rafid Determination</v>
          </cell>
        </row>
        <row r="6383">
          <cell r="H6383" t="str">
            <v>1.3.2.08.01.07.037</v>
          </cell>
          <cell r="I6383" t="str">
            <v>Poetable Glass Meter</v>
          </cell>
        </row>
        <row r="6384">
          <cell r="H6384" t="str">
            <v>1.3.2.08.01.07.038</v>
          </cell>
          <cell r="I6384" t="str">
            <v>Sybro/Thermolyne</v>
          </cell>
        </row>
        <row r="6385">
          <cell r="H6385" t="str">
            <v>1.3.2.08.01.07.039</v>
          </cell>
          <cell r="I6385" t="str">
            <v>Flash Point Bay Pensky Martens Closed Tester</v>
          </cell>
        </row>
        <row r="6386">
          <cell r="H6386" t="str">
            <v>1.3.2.08.01.07.040</v>
          </cell>
          <cell r="I6386" t="str">
            <v>Tag Closed Tester</v>
          </cell>
        </row>
        <row r="6387">
          <cell r="H6387" t="str">
            <v>1.3.2.08.01.07.041</v>
          </cell>
          <cell r="I6387" t="str">
            <v>Wet Film Trickness Gege Dan Keona Tator Surface Profit</v>
          </cell>
        </row>
        <row r="6388">
          <cell r="H6388" t="str">
            <v>1.3.2.08.01.07.042</v>
          </cell>
          <cell r="I6388" t="str">
            <v>Dew Point Calculator</v>
          </cell>
        </row>
        <row r="6389">
          <cell r="H6389" t="str">
            <v>1.3.2.08.01.07.043</v>
          </cell>
          <cell r="I6389" t="str">
            <v>Surface Steel Temperature</v>
          </cell>
        </row>
        <row r="6390">
          <cell r="H6390" t="str">
            <v>1.3.2.08.01.07.044</v>
          </cell>
          <cell r="I6390" t="str">
            <v>Flaw Cup</v>
          </cell>
        </row>
        <row r="6391">
          <cell r="H6391" t="str">
            <v>1.3.2.08.01.07.045</v>
          </cell>
          <cell r="I6391" t="str">
            <v>Dip Viscosity Cup</v>
          </cell>
        </row>
        <row r="6392">
          <cell r="H6392" t="str">
            <v>1.3.2.08.01.07.046</v>
          </cell>
          <cell r="I6392" t="str">
            <v>Grindometer</v>
          </cell>
        </row>
        <row r="6393">
          <cell r="H6393" t="str">
            <v>1.3.2.08.01.07.047</v>
          </cell>
          <cell r="I6393" t="str">
            <v>Bending Tester (Alat Laboratorium Aspal,cat Dan Kimia)</v>
          </cell>
        </row>
        <row r="6394">
          <cell r="H6394" t="str">
            <v>1.3.2.08.01.07.048</v>
          </cell>
          <cell r="I6394" t="str">
            <v>Fund Cryptometer</v>
          </cell>
        </row>
        <row r="6395">
          <cell r="H6395" t="str">
            <v>1.3.2.08.01.07.049</v>
          </cell>
          <cell r="I6395" t="str">
            <v>Demulsibility Chracter Labricating Oils</v>
          </cell>
        </row>
        <row r="6396">
          <cell r="H6396" t="str">
            <v>1.3.2.08.01.07.050</v>
          </cell>
          <cell r="I6396" t="str">
            <v>Dase Rate Measuring Device Graets</v>
          </cell>
        </row>
        <row r="6397">
          <cell r="H6397" t="str">
            <v>1.3.2.08.01.07.051</v>
          </cell>
          <cell r="I6397" t="str">
            <v>Bendix Personal Monitoring</v>
          </cell>
        </row>
        <row r="6398">
          <cell r="H6398" t="str">
            <v>1.3.2.08.01.07.052</v>
          </cell>
          <cell r="I6398" t="str">
            <v>Pycnometer</v>
          </cell>
        </row>
        <row r="6399">
          <cell r="H6399" t="str">
            <v>1.3.2.08.01.07.053</v>
          </cell>
          <cell r="I6399" t="str">
            <v>Corong Pisah</v>
          </cell>
        </row>
        <row r="6400">
          <cell r="H6400" t="str">
            <v>......</v>
          </cell>
        </row>
        <row r="6401">
          <cell r="H6401" t="str">
            <v>......</v>
          </cell>
        </row>
        <row r="6402">
          <cell r="H6402" t="str">
            <v>......</v>
          </cell>
        </row>
        <row r="6403">
          <cell r="H6403" t="str">
            <v>......</v>
          </cell>
        </row>
        <row r="6404">
          <cell r="H6404" t="str">
            <v>......</v>
          </cell>
        </row>
        <row r="6405">
          <cell r="H6405" t="str">
            <v>......</v>
          </cell>
        </row>
        <row r="6406">
          <cell r="H6406" t="str">
            <v>......</v>
          </cell>
        </row>
        <row r="6407">
          <cell r="H6407" t="str">
            <v>......</v>
          </cell>
        </row>
        <row r="6408">
          <cell r="H6408" t="str">
            <v>......</v>
          </cell>
        </row>
        <row r="6409">
          <cell r="H6409" t="str">
            <v>......</v>
          </cell>
        </row>
        <row r="6410">
          <cell r="H6410" t="str">
            <v>......</v>
          </cell>
        </row>
        <row r="6411">
          <cell r="H6411" t="str">
            <v>......</v>
          </cell>
        </row>
        <row r="6412">
          <cell r="H6412" t="str">
            <v>......</v>
          </cell>
        </row>
        <row r="6413">
          <cell r="H6413" t="str">
            <v>......</v>
          </cell>
        </row>
        <row r="6414">
          <cell r="H6414" t="str">
            <v>......</v>
          </cell>
        </row>
        <row r="6415">
          <cell r="H6415" t="str">
            <v>1.3.2.08.01.08.</v>
          </cell>
          <cell r="I6415" t="str">
            <v xml:space="preserve">ALAT LABORATORIUM MEKANIKA TANAH DAN BATUAN </v>
          </cell>
        </row>
        <row r="6416">
          <cell r="H6416" t="str">
            <v>1.3.2.08.01.08.001</v>
          </cell>
          <cell r="I6416" t="str">
            <v>Unconfinet Soil Test</v>
          </cell>
        </row>
        <row r="6417">
          <cell r="H6417" t="str">
            <v>1.3.2.08.01.08.002</v>
          </cell>
          <cell r="I6417" t="str">
            <v>Sieve</v>
          </cell>
        </row>
        <row r="6418">
          <cell r="H6418" t="str">
            <v>1.3.2.08.01.08.003</v>
          </cell>
          <cell r="I6418" t="str">
            <v>Linear Shikage</v>
          </cell>
        </row>
        <row r="6419">
          <cell r="H6419" t="str">
            <v>1.3.2.08.01.08.004</v>
          </cell>
          <cell r="I6419" t="str">
            <v>Barntand &amp; Termometer</v>
          </cell>
        </row>
        <row r="6420">
          <cell r="H6420" t="str">
            <v>1.3.2.08.01.08.005</v>
          </cell>
          <cell r="I6420" t="str">
            <v>Triaxal For Sample</v>
          </cell>
        </row>
        <row r="6421">
          <cell r="H6421" t="str">
            <v>1.3.2.08.01.08.006</v>
          </cell>
          <cell r="I6421" t="str">
            <v>Exstoder/Extruder</v>
          </cell>
        </row>
        <row r="6422">
          <cell r="H6422" t="str">
            <v>1.3.2.08.01.08.007</v>
          </cell>
          <cell r="I6422" t="str">
            <v>Unconfined Air &amp; Manometer</v>
          </cell>
        </row>
        <row r="6423">
          <cell r="H6423" t="str">
            <v>1.3.2.08.01.08.008</v>
          </cell>
          <cell r="I6423" t="str">
            <v>Jack CBR</v>
          </cell>
        </row>
        <row r="6424">
          <cell r="H6424" t="str">
            <v>1.3.2.08.01.08.009</v>
          </cell>
          <cell r="I6424" t="str">
            <v>Triaxal CBR</v>
          </cell>
        </row>
        <row r="6425">
          <cell r="H6425" t="str">
            <v>1.3.2.08.01.08.010</v>
          </cell>
          <cell r="I6425" t="str">
            <v>Diract Shear</v>
          </cell>
        </row>
        <row r="6426">
          <cell r="H6426" t="str">
            <v>1.3.2.08.01.08.011</v>
          </cell>
          <cell r="I6426" t="str">
            <v>Swell Pressure App</v>
          </cell>
        </row>
        <row r="6427">
          <cell r="H6427" t="str">
            <v>1.3.2.08.01.08.012</v>
          </cell>
          <cell r="I6427" t="str">
            <v>Dial Propping Ring</v>
          </cell>
        </row>
        <row r="6428">
          <cell r="H6428" t="str">
            <v>1.3.2.08.01.08.013</v>
          </cell>
          <cell r="I6428" t="str">
            <v>Konsolidasi</v>
          </cell>
        </row>
        <row r="6429">
          <cell r="H6429" t="str">
            <v>1.3.2.08.01.08.014</v>
          </cell>
          <cell r="I6429" t="str">
            <v>Dispersion Cups</v>
          </cell>
        </row>
        <row r="6430">
          <cell r="H6430" t="str">
            <v>1.3.2.08.01.08.015</v>
          </cell>
          <cell r="I6430" t="str">
            <v>Proctor Standard</v>
          </cell>
        </row>
        <row r="6431">
          <cell r="H6431" t="str">
            <v>1.3.2.08.01.08.016</v>
          </cell>
          <cell r="I6431" t="str">
            <v>Proctor Modified</v>
          </cell>
        </row>
        <row r="6432">
          <cell r="H6432" t="str">
            <v>1.3.2.08.01.08.017</v>
          </cell>
          <cell r="I6432" t="str">
            <v>Wash Bottle Purex</v>
          </cell>
        </row>
        <row r="6433">
          <cell r="H6433" t="str">
            <v>1.3.2.08.01.08.018</v>
          </cell>
          <cell r="I6433" t="str">
            <v>Safe Card</v>
          </cell>
        </row>
        <row r="6434">
          <cell r="H6434" t="str">
            <v>1.3.2.08.01.08.019</v>
          </cell>
          <cell r="I6434" t="str">
            <v>Walton Humidifier</v>
          </cell>
        </row>
        <row r="6435">
          <cell r="H6435" t="str">
            <v>1.3.2.08.01.08.020</v>
          </cell>
          <cell r="I6435" t="str">
            <v>Soil Test</v>
          </cell>
        </row>
        <row r="6436">
          <cell r="H6436" t="str">
            <v>1.3.2.08.01.08.021</v>
          </cell>
          <cell r="I6436" t="str">
            <v>Camera Atterberg</v>
          </cell>
        </row>
        <row r="6437">
          <cell r="H6437" t="str">
            <v>1.3.2.08.01.08.022</v>
          </cell>
          <cell r="I6437" t="str">
            <v>Comodifier</v>
          </cell>
        </row>
        <row r="6438">
          <cell r="H6438" t="str">
            <v>1.3.2.08.01.08.023</v>
          </cell>
          <cell r="I6438" t="str">
            <v>Mobile Laboratorium Set</v>
          </cell>
        </row>
        <row r="6439">
          <cell r="H6439" t="str">
            <v>1.3.2.08.01.08.024</v>
          </cell>
          <cell r="I6439" t="str">
            <v>Liquid Limit</v>
          </cell>
        </row>
        <row r="6440">
          <cell r="H6440" t="str">
            <v>1.3.2.08.01.08.025</v>
          </cell>
          <cell r="I6440" t="str">
            <v>Gravity Oven</v>
          </cell>
        </row>
        <row r="6441">
          <cell r="H6441" t="str">
            <v>1.3.2.08.01.08.026</v>
          </cell>
          <cell r="I6441" t="str">
            <v>Modified Mold</v>
          </cell>
        </row>
        <row r="6442">
          <cell r="H6442" t="str">
            <v>1.3.2.08.01.08.027</v>
          </cell>
          <cell r="I6442" t="str">
            <v>Allon Box</v>
          </cell>
        </row>
        <row r="6443">
          <cell r="H6443" t="str">
            <v>1.3.2.08.01.08.028</v>
          </cell>
          <cell r="I6443" t="str">
            <v>Propping Ring</v>
          </cell>
        </row>
        <row r="6444">
          <cell r="H6444" t="str">
            <v>1.3.2.08.01.08.029</v>
          </cell>
          <cell r="I6444" t="str">
            <v>Triple Beam Balance Cent Gram</v>
          </cell>
        </row>
        <row r="6445">
          <cell r="H6445" t="str">
            <v>1.3.2.08.01.08.030</v>
          </cell>
          <cell r="I6445" t="str">
            <v>Heavy Duty Solution Balance</v>
          </cell>
        </row>
        <row r="6446">
          <cell r="H6446" t="str">
            <v>1.3.2.08.01.08.031</v>
          </cell>
          <cell r="I6446" t="str">
            <v>Balance (Alat Laboratorium Mekanika Tanah Dan Batuan)</v>
          </cell>
        </row>
        <row r="6447">
          <cell r="H6447" t="str">
            <v>1.3.2.08.01.08.032</v>
          </cell>
          <cell r="I6447" t="str">
            <v>Thermolyne</v>
          </cell>
        </row>
        <row r="6448">
          <cell r="H6448" t="str">
            <v>1.3.2.08.01.08.033</v>
          </cell>
          <cell r="I6448" t="str">
            <v>Torab Sieve Shaker</v>
          </cell>
        </row>
        <row r="6449">
          <cell r="H6449" t="str">
            <v>1.3.2.08.01.08.034</v>
          </cell>
          <cell r="I6449" t="str">
            <v>Modified Field Compaction Mold</v>
          </cell>
        </row>
        <row r="6450">
          <cell r="H6450" t="str">
            <v>1.3.2.08.01.08.035</v>
          </cell>
          <cell r="I6450" t="str">
            <v>C E N C</v>
          </cell>
        </row>
        <row r="6451">
          <cell r="H6451" t="str">
            <v>1.3.2.08.01.08.036</v>
          </cell>
          <cell r="I6451" t="str">
            <v>Cenc Meinzer Sieve Shaker</v>
          </cell>
        </row>
        <row r="6452">
          <cell r="H6452" t="str">
            <v>1.3.2.08.01.08.037</v>
          </cell>
          <cell r="I6452" t="str">
            <v>Drilling</v>
          </cell>
        </row>
        <row r="6453">
          <cell r="H6453" t="str">
            <v>1.3.2.08.01.08.038</v>
          </cell>
          <cell r="I6453" t="str">
            <v>Auger Machine</v>
          </cell>
        </row>
        <row r="6454">
          <cell r="H6454" t="str">
            <v>1.3.2.08.01.08.039</v>
          </cell>
          <cell r="I6454" t="str">
            <v>Visibility Jarbath</v>
          </cell>
        </row>
        <row r="6455">
          <cell r="H6455" t="str">
            <v>1.3.2.08.01.08.040</v>
          </cell>
          <cell r="I6455" t="str">
            <v>Aggregates</v>
          </cell>
        </row>
        <row r="6456">
          <cell r="H6456" t="str">
            <v>1.3.2.08.01.08.041</v>
          </cell>
          <cell r="I6456" t="str">
            <v>Matrial (Warna Kuning)</v>
          </cell>
        </row>
        <row r="6457">
          <cell r="H6457" t="str">
            <v>1.3.2.08.01.08.042</v>
          </cell>
          <cell r="I6457" t="str">
            <v>Deluxe Asphalt</v>
          </cell>
        </row>
        <row r="6458">
          <cell r="H6458" t="str">
            <v>1.3.2.08.01.08.043</v>
          </cell>
          <cell r="I6458" t="str">
            <v>Electric Stop Watch</v>
          </cell>
        </row>
        <row r="6459">
          <cell r="H6459" t="str">
            <v>1.3.2.08.01.08.044</v>
          </cell>
          <cell r="I6459" t="str">
            <v>Lightweight Concrete Test Hammer</v>
          </cell>
        </row>
        <row r="6460">
          <cell r="H6460" t="str">
            <v>1.3.2.08.01.08.045</v>
          </cell>
          <cell r="I6460" t="str">
            <v>Harvard Tripple Balance</v>
          </cell>
        </row>
        <row r="6461">
          <cell r="H6461" t="str">
            <v>1.3.2.08.01.08.046</v>
          </cell>
          <cell r="I6461" t="str">
            <v>Asphalt Stability Testing Machine</v>
          </cell>
        </row>
        <row r="6462">
          <cell r="H6462" t="str">
            <v>1.3.2.08.01.08.047</v>
          </cell>
          <cell r="I6462" t="str">
            <v>Stability Mold</v>
          </cell>
        </row>
        <row r="6463">
          <cell r="H6463" t="str">
            <v>1.3.2.08.01.08.048</v>
          </cell>
          <cell r="I6463" t="str">
            <v>Versa Tester</v>
          </cell>
        </row>
        <row r="6464">
          <cell r="H6464" t="str">
            <v>1.3.2.08.01.08.049</v>
          </cell>
          <cell r="I6464" t="str">
            <v>Penetrasi Asphalt (Universal Penetrometer)</v>
          </cell>
        </row>
        <row r="6465">
          <cell r="H6465" t="str">
            <v>1.3.2.08.01.08.050</v>
          </cell>
          <cell r="I6465" t="str">
            <v>Air Circulationpan</v>
          </cell>
        </row>
        <row r="6466">
          <cell r="H6466" t="str">
            <v>1.3.2.08.01.08.051</v>
          </cell>
          <cell r="I6466" t="str">
            <v>Mechanical Leading Press</v>
          </cell>
        </row>
        <row r="6467">
          <cell r="H6467" t="str">
            <v>1.3.2.08.01.08.052</v>
          </cell>
          <cell r="I6467" t="str">
            <v>Unci Fined Apparatus</v>
          </cell>
        </row>
        <row r="6468">
          <cell r="H6468" t="str">
            <v>1.3.2.08.01.08.053</v>
          </cell>
          <cell r="I6468" t="str">
            <v>Vicat Apparatus</v>
          </cell>
        </row>
        <row r="6469">
          <cell r="H6469" t="str">
            <v>1.3.2.08.01.08.054</v>
          </cell>
          <cell r="I6469" t="str">
            <v>Flow Table (Alat Laboratorium Mekanika Tanah Dan Batuan)</v>
          </cell>
        </row>
        <row r="6470">
          <cell r="H6470" t="str">
            <v>1.3.2.08.01.08.055</v>
          </cell>
          <cell r="I6470" t="str">
            <v>Field Scale</v>
          </cell>
        </row>
        <row r="6471">
          <cell r="H6471" t="str">
            <v>1.3.2.08.01.08.056</v>
          </cell>
          <cell r="I6471" t="str">
            <v>Analytical Balance (Alat Laboratorium Mekanika Tanah Dan Batuan)</v>
          </cell>
        </row>
        <row r="6472">
          <cell r="H6472" t="str">
            <v>1.3.2.08.01.08.057</v>
          </cell>
          <cell r="I6472" t="str">
            <v>Stump Test T</v>
          </cell>
        </row>
        <row r="6473">
          <cell r="H6473" t="str">
            <v>1.3.2.08.01.08.058</v>
          </cell>
          <cell r="I6473" t="str">
            <v>Asphalt Density Recorder</v>
          </cell>
        </row>
        <row r="6474">
          <cell r="H6474" t="str">
            <v>1.3.2.08.01.08.059</v>
          </cell>
          <cell r="I6474" t="str">
            <v>Switch Backer</v>
          </cell>
        </row>
        <row r="6475">
          <cell r="H6475" t="str">
            <v>1.3.2.08.01.08.060</v>
          </cell>
          <cell r="I6475" t="str">
            <v>Air Compressor (Alat Laboratorium Mekanika Tanah Dan Batuan)</v>
          </cell>
        </row>
        <row r="6476">
          <cell r="H6476" t="str">
            <v>1.3.2.08.01.08.061</v>
          </cell>
          <cell r="I6476" t="str">
            <v>Hydrometer Jarbath</v>
          </cell>
        </row>
        <row r="6477">
          <cell r="H6477" t="str">
            <v>1.3.2.08.01.08.062</v>
          </cell>
          <cell r="I6477" t="str">
            <v>Gravity Core Sediment Sampler</v>
          </cell>
        </row>
        <row r="6478">
          <cell r="H6478" t="str">
            <v>......</v>
          </cell>
        </row>
        <row r="6479">
          <cell r="H6479" t="str">
            <v>......</v>
          </cell>
        </row>
        <row r="6480">
          <cell r="H6480" t="str">
            <v>......</v>
          </cell>
        </row>
        <row r="6481">
          <cell r="H6481" t="str">
            <v>......</v>
          </cell>
        </row>
        <row r="6482">
          <cell r="H6482" t="str">
            <v>......</v>
          </cell>
        </row>
        <row r="6483">
          <cell r="H6483" t="str">
            <v>......</v>
          </cell>
        </row>
        <row r="6484">
          <cell r="H6484" t="str">
            <v>......</v>
          </cell>
        </row>
        <row r="6485">
          <cell r="H6485" t="str">
            <v>......</v>
          </cell>
        </row>
        <row r="6486">
          <cell r="H6486" t="str">
            <v>......</v>
          </cell>
        </row>
        <row r="6487">
          <cell r="H6487" t="str">
            <v>1.3.2.08.01.09.</v>
          </cell>
          <cell r="I6487" t="str">
            <v xml:space="preserve">ALAT LABORATORIUM COCOK TANAM </v>
          </cell>
        </row>
        <row r="6488">
          <cell r="H6488" t="str">
            <v>1.3.2.08.01.09.001</v>
          </cell>
          <cell r="I6488" t="str">
            <v>Test For Hunmudity</v>
          </cell>
        </row>
        <row r="6489">
          <cell r="H6489" t="str">
            <v>1.3.2.08.01.09.002</v>
          </cell>
          <cell r="I6489" t="str">
            <v>Test For Temperature</v>
          </cell>
        </row>
        <row r="6490">
          <cell r="H6490" t="str">
            <v>1.3.2.08.01.09.003</v>
          </cell>
          <cell r="I6490" t="str">
            <v>Test For Wind/Flow</v>
          </cell>
        </row>
        <row r="6491">
          <cell r="H6491" t="str">
            <v>1.3.2.08.01.09.004</v>
          </cell>
          <cell r="I6491" t="str">
            <v>Test For Pressure</v>
          </cell>
        </row>
        <row r="6492">
          <cell r="H6492" t="str">
            <v>1.3.2.08.01.09.005</v>
          </cell>
          <cell r="I6492" t="str">
            <v>Test Presipitation</v>
          </cell>
        </row>
        <row r="6493">
          <cell r="H6493" t="str">
            <v>1.3.2.08.01.09.006</v>
          </cell>
          <cell r="I6493" t="str">
            <v>Test Evaporation</v>
          </cell>
        </row>
        <row r="6494">
          <cell r="H6494" t="str">
            <v>1.3.2.08.01.09.007</v>
          </cell>
          <cell r="I6494" t="str">
            <v>Test Sunshine</v>
          </cell>
        </row>
        <row r="6495">
          <cell r="H6495" t="str">
            <v>1.3.2.08.01.09.008</v>
          </cell>
          <cell r="I6495" t="str">
            <v>Micronaire (Alat Laboratorium Cocok Tanam)</v>
          </cell>
        </row>
        <row r="6496">
          <cell r="H6496" t="str">
            <v>......</v>
          </cell>
        </row>
        <row r="6497">
          <cell r="H6497" t="str">
            <v>1.3.2.08.01.10.</v>
          </cell>
          <cell r="I6497" t="str">
            <v xml:space="preserve">ALAT LABORATORIUM LOGAM, MESIN DAN LISTRIK </v>
          </cell>
        </row>
        <row r="6498">
          <cell r="H6498" t="str">
            <v>1.3.2.08.01.10.001</v>
          </cell>
          <cell r="I6498" t="str">
            <v>Wheel Balancer</v>
          </cell>
        </row>
        <row r="6499">
          <cell r="H6499" t="str">
            <v>1.3.2.08.01.10.002</v>
          </cell>
          <cell r="I6499" t="str">
            <v>Speed Band Tester</v>
          </cell>
        </row>
        <row r="6500">
          <cell r="H6500" t="str">
            <v>1.3.2.08.01.10.003</v>
          </cell>
          <cell r="I6500" t="str">
            <v>Speed Meter Tester</v>
          </cell>
        </row>
        <row r="6501">
          <cell r="H6501" t="str">
            <v>1.3.2.08.01.10.004</v>
          </cell>
          <cell r="I6501" t="str">
            <v>Engine Dinamo Meter</v>
          </cell>
        </row>
        <row r="6502">
          <cell r="H6502" t="str">
            <v>1.3.2.08.01.10.005</v>
          </cell>
          <cell r="I6502" t="str">
            <v>Head Light Tester</v>
          </cell>
        </row>
        <row r="6503">
          <cell r="H6503" t="str">
            <v>1.3.2.08.01.10.006</v>
          </cell>
          <cell r="I6503" t="str">
            <v>Wheel Aligment Tester</v>
          </cell>
        </row>
        <row r="6504">
          <cell r="H6504" t="str">
            <v>1.3.2.08.01.10.007</v>
          </cell>
          <cell r="I6504" t="str">
            <v>Camber Caster King Pin Gauge</v>
          </cell>
        </row>
        <row r="6505">
          <cell r="H6505" t="str">
            <v>1.3.2.08.01.10.008</v>
          </cell>
          <cell r="I6505" t="str">
            <v>Toe In Gauge</v>
          </cell>
        </row>
        <row r="6506">
          <cell r="H6506" t="str">
            <v>1.3.2.08.01.10.009</v>
          </cell>
          <cell r="I6506" t="str">
            <v>Rough Load Tester</v>
          </cell>
        </row>
        <row r="6507">
          <cell r="H6507" t="str">
            <v>1.3.2.08.01.10.010</v>
          </cell>
          <cell r="I6507" t="str">
            <v>Tilting Tester</v>
          </cell>
        </row>
        <row r="6508">
          <cell r="H6508" t="str">
            <v>1.3.2.08.01.10.011</v>
          </cell>
          <cell r="I6508" t="str">
            <v>Axle Load Tester</v>
          </cell>
        </row>
        <row r="6509">
          <cell r="H6509" t="str">
            <v>1.3.2.08.01.10.012</v>
          </cell>
          <cell r="I6509" t="str">
            <v>Steering Angle Tester</v>
          </cell>
        </row>
        <row r="6510">
          <cell r="H6510" t="str">
            <v>1.3.2.08.01.10.013</v>
          </cell>
          <cell r="I6510" t="str">
            <v>Diesel Injection Pump Tester</v>
          </cell>
        </row>
        <row r="6511">
          <cell r="H6511" t="str">
            <v>1.3.2.08.01.10.014</v>
          </cell>
          <cell r="I6511" t="str">
            <v>Nozle Tester</v>
          </cell>
        </row>
        <row r="6512">
          <cell r="H6512" t="str">
            <v>1.3.2.08.01.10.015</v>
          </cell>
          <cell r="I6512" t="str">
            <v>Engine Running In Tester</v>
          </cell>
        </row>
        <row r="6513">
          <cell r="H6513" t="str">
            <v>1.3.2.08.01.10.016</v>
          </cell>
          <cell r="I6513" t="str">
            <v>Diesel Smoke Tester</v>
          </cell>
        </row>
        <row r="6514">
          <cell r="H6514" t="str">
            <v>1.3.2.08.01.10.017</v>
          </cell>
          <cell r="I6514" t="str">
            <v>Hidraulik System Tester</v>
          </cell>
        </row>
        <row r="6515">
          <cell r="H6515" t="str">
            <v>1.3.2.08.01.10.018</v>
          </cell>
          <cell r="I6515" t="str">
            <v>Valve Spring Tester</v>
          </cell>
        </row>
        <row r="6516">
          <cell r="H6516" t="str">
            <v>1.3.2.08.01.10.019</v>
          </cell>
          <cell r="I6516" t="str">
            <v>Tune Up Tester (Alat Laboratorium Logam, Mesin Dan Listrik)</v>
          </cell>
        </row>
        <row r="6517">
          <cell r="H6517" t="str">
            <v>1.3.2.08.01.10.020</v>
          </cell>
          <cell r="I6517" t="str">
            <v>Universal Test</v>
          </cell>
        </row>
        <row r="6518">
          <cell r="H6518" t="str">
            <v>1.3.2.08.01.10.021</v>
          </cell>
          <cell r="I6518" t="str">
            <v>Generator Test</v>
          </cell>
        </row>
        <row r="6519">
          <cell r="H6519" t="str">
            <v>1.3.2.08.01.10.022</v>
          </cell>
          <cell r="I6519" t="str">
            <v>Auto Analyser Unit</v>
          </cell>
        </row>
        <row r="6520">
          <cell r="H6520" t="str">
            <v>1.3.2.08.01.10.023</v>
          </cell>
          <cell r="I6520" t="str">
            <v>Timing Advancetester</v>
          </cell>
        </row>
        <row r="6521">
          <cell r="H6521" t="str">
            <v>1.3.2.08.01.10.024</v>
          </cell>
          <cell r="I6521" t="str">
            <v>Cam Angle Tester</v>
          </cell>
        </row>
        <row r="6522">
          <cell r="H6522" t="str">
            <v>1.3.2.08.01.10.025</v>
          </cell>
          <cell r="I6522" t="str">
            <v>Combustion Tester</v>
          </cell>
        </row>
        <row r="6523">
          <cell r="H6523" t="str">
            <v>1.3.2.08.01.10.026</v>
          </cell>
          <cell r="I6523" t="str">
            <v>Coil Condeser Tester</v>
          </cell>
        </row>
        <row r="6524">
          <cell r="H6524" t="str">
            <v>1.3.2.08.01.10.027</v>
          </cell>
          <cell r="I6524" t="str">
            <v>Plug Scope</v>
          </cell>
        </row>
        <row r="6525">
          <cell r="H6525" t="str">
            <v>1.3.2.08.01.10.028</v>
          </cell>
          <cell r="I6525" t="str">
            <v>Volt Ampere Tester</v>
          </cell>
        </row>
        <row r="6526">
          <cell r="H6526" t="str">
            <v>1.3.2.08.01.10.029</v>
          </cell>
          <cell r="I6526" t="str">
            <v>Distributor Tester</v>
          </cell>
        </row>
        <row r="6527">
          <cell r="H6527" t="str">
            <v>1.3.2.08.01.10.030</v>
          </cell>
          <cell r="I6527" t="str">
            <v>Voltage Regulator Tester</v>
          </cell>
        </row>
        <row r="6528">
          <cell r="H6528" t="str">
            <v>1.3.2.08.01.10.031</v>
          </cell>
          <cell r="I6528" t="str">
            <v>Diode Tester</v>
          </cell>
        </row>
        <row r="6529">
          <cell r="H6529" t="str">
            <v>1.3.2.08.01.10.032</v>
          </cell>
          <cell r="I6529" t="str">
            <v>Altenator Scope</v>
          </cell>
        </row>
        <row r="6530">
          <cell r="H6530" t="str">
            <v>1.3.2.08.01.10.033</v>
          </cell>
          <cell r="I6530" t="str">
            <v>L.P Gas Detector</v>
          </cell>
        </row>
        <row r="6531">
          <cell r="H6531" t="str">
            <v>1.3.2.08.01.10.034</v>
          </cell>
          <cell r="I6531" t="str">
            <v>Alat Penguji Tegangan (Tarik Tekan)</v>
          </cell>
        </row>
        <row r="6532">
          <cell r="H6532" t="str">
            <v>1.3.2.08.01.10.035</v>
          </cell>
          <cell r="I6532" t="str">
            <v>Alat Penguji Kekerasan (Hardness Tester)</v>
          </cell>
        </row>
        <row r="6533">
          <cell r="H6533" t="str">
            <v>1.3.2.08.01.10.036</v>
          </cell>
          <cell r="I6533" t="str">
            <v>Alat Penguji Keretakan</v>
          </cell>
        </row>
        <row r="6534">
          <cell r="H6534" t="str">
            <v>1.3.2.08.01.10.037</v>
          </cell>
          <cell r="I6534" t="str">
            <v>Alat Penguji Jenis Logam</v>
          </cell>
        </row>
        <row r="6535">
          <cell r="H6535" t="str">
            <v>1.3.2.08.01.10.038</v>
          </cell>
          <cell r="I6535" t="str">
            <v>Abrations Srength Tester (Alat Penguji Tahan Aus)</v>
          </cell>
        </row>
        <row r="6536">
          <cell r="H6536" t="str">
            <v>1.3.2.08.01.10.039</v>
          </cell>
          <cell r="I6536" t="str">
            <v>Bursting Srength Tester (Alat Penguji Letup)</v>
          </cell>
        </row>
        <row r="6537">
          <cell r="H6537" t="str">
            <v>1.3.2.08.01.10.040</v>
          </cell>
          <cell r="I6537" t="str">
            <v>Upper Leather Water Proff Ness Tester</v>
          </cell>
        </row>
        <row r="6538">
          <cell r="H6538" t="str">
            <v>1.3.2.08.01.10.041</v>
          </cell>
          <cell r="I6538" t="str">
            <v>Finish Head Resistance Tester</v>
          </cell>
        </row>
        <row r="6539">
          <cell r="H6539" t="str">
            <v>1.3.2.08.01.10.042</v>
          </cell>
          <cell r="I6539" t="str">
            <v>Sastra Adhesion Tester</v>
          </cell>
        </row>
        <row r="6540">
          <cell r="H6540" t="str">
            <v>1.3.2.08.01.10.043</v>
          </cell>
          <cell r="I6540" t="str">
            <v>Adhesion Of Finish Tester</v>
          </cell>
        </row>
        <row r="6541">
          <cell r="H6541" t="str">
            <v>1.3.2.08.01.10.044</v>
          </cell>
          <cell r="I6541" t="str">
            <v>Stiff Ness Tester</v>
          </cell>
        </row>
        <row r="6542">
          <cell r="H6542" t="str">
            <v>1.3.2.08.01.10.045</v>
          </cell>
          <cell r="I6542" t="str">
            <v>Folding Endurance Tester</v>
          </cell>
        </row>
        <row r="6543">
          <cell r="H6543" t="str">
            <v>1.3.2.08.01.10.046</v>
          </cell>
          <cell r="I6543" t="str">
            <v>Tearing Tester</v>
          </cell>
        </row>
        <row r="6544">
          <cell r="H6544" t="str">
            <v>1.3.2.08.01.10.047</v>
          </cell>
          <cell r="I6544" t="str">
            <v>Falling Dart Impact Tester</v>
          </cell>
        </row>
        <row r="6545">
          <cell r="H6545" t="str">
            <v>1.3.2.08.01.10.048</v>
          </cell>
          <cell r="I6545" t="str">
            <v>Rubber Compresion Tester</v>
          </cell>
        </row>
        <row r="6546">
          <cell r="H6546" t="str">
            <v>1.3.2.08.01.10.049</v>
          </cell>
          <cell r="I6546" t="str">
            <v>Starain Tester</v>
          </cell>
        </row>
        <row r="6547">
          <cell r="H6547" t="str">
            <v>1.3.2.08.01.10.050</v>
          </cell>
          <cell r="I6547" t="str">
            <v>BOD Tester</v>
          </cell>
        </row>
        <row r="6548">
          <cell r="H6548" t="str">
            <v>1.3.2.08.01.10.051</v>
          </cell>
          <cell r="I6548" t="str">
            <v>Drop Test</v>
          </cell>
        </row>
        <row r="6549">
          <cell r="H6549" t="str">
            <v>1.3.2.08.01.10.052</v>
          </cell>
          <cell r="I6549" t="str">
            <v>Alat Penguji Kekuatan Pengeras Depan Sepatu</v>
          </cell>
        </row>
        <row r="6550">
          <cell r="H6550" t="str">
            <v>1.3.2.08.01.10.053</v>
          </cell>
          <cell r="I6550" t="str">
            <v>Upper Meterial Flexing</v>
          </cell>
        </row>
        <row r="6551">
          <cell r="H6551" t="str">
            <v>1.3.2.08.01.10.054</v>
          </cell>
          <cell r="I6551" t="str">
            <v>Finish Fastness</v>
          </cell>
        </row>
        <row r="6552">
          <cell r="H6552" t="str">
            <v>1.3.2.08.01.10.055</v>
          </cell>
          <cell r="I6552" t="str">
            <v>Alat Tera Sastra</v>
          </cell>
        </row>
        <row r="6553">
          <cell r="H6553" t="str">
            <v>1.3.2.08.01.10.056</v>
          </cell>
          <cell r="I6553" t="str">
            <v>Alfa Laboratory Sample Cutter</v>
          </cell>
        </row>
        <row r="6554">
          <cell r="H6554" t="str">
            <v>1.3.2.08.01.10.057</v>
          </cell>
          <cell r="I6554" t="str">
            <v>Shobury Corumeter</v>
          </cell>
        </row>
        <row r="6555">
          <cell r="H6555" t="str">
            <v>1.3.2.08.01.10.058</v>
          </cell>
          <cell r="I6555" t="str">
            <v>Handle Strenght</v>
          </cell>
        </row>
        <row r="6556">
          <cell r="H6556" t="str">
            <v>1.3.2.08.01.10.059</v>
          </cell>
          <cell r="I6556" t="str">
            <v>Alat Pelobang (Cork Borer)</v>
          </cell>
        </row>
        <row r="6557">
          <cell r="H6557" t="str">
            <v>1.3.2.08.01.10.060</v>
          </cell>
          <cell r="I6557" t="str">
            <v>Tensile Head Distortion (Alat Laboratorium Logam, Mesin Dan Listrik)</v>
          </cell>
        </row>
        <row r="6558">
          <cell r="H6558" t="str">
            <v>1.3.2.08.01.10.061</v>
          </cell>
          <cell r="I6558" t="str">
            <v>Ultrasonic Flow Detector (Alat Laboratorium Logam, Mesin Dan Listrik)</v>
          </cell>
        </row>
        <row r="6559">
          <cell r="H6559" t="str">
            <v>1.3.2.08.01.10.062</v>
          </cell>
          <cell r="I6559" t="str">
            <v>Dinamic Signal Analizer</v>
          </cell>
        </row>
        <row r="6560">
          <cell r="H6560" t="str">
            <v>1.3.2.08.01.10.063</v>
          </cell>
          <cell r="I6560" t="str">
            <v>Pressure Gauge (Alat Laboratorium Logam, Mesin Dan Listrik)</v>
          </cell>
        </row>
        <row r="6561">
          <cell r="H6561" t="str">
            <v>1.3.2.08.01.10.064</v>
          </cell>
          <cell r="I6561" t="str">
            <v>Extenso Meter</v>
          </cell>
        </row>
        <row r="6562">
          <cell r="H6562" t="str">
            <v>1.3.2.08.01.10.065</v>
          </cell>
          <cell r="I6562" t="str">
            <v>Torsimeter</v>
          </cell>
        </row>
        <row r="6563">
          <cell r="H6563" t="str">
            <v>1.3.2.08.01.10.066</v>
          </cell>
          <cell r="I6563" t="str">
            <v>Thermohygrometer (Alat Laboratorium Logam, Mesin Dan Listrik)</v>
          </cell>
        </row>
        <row r="6564">
          <cell r="H6564" t="str">
            <v>1.3.2.08.01.10.067</v>
          </cell>
          <cell r="I6564" t="str">
            <v>Fatique Tester (Alat Laboratorium Logam, Mesin Dan Listrik)</v>
          </cell>
        </row>
        <row r="6565">
          <cell r="H6565" t="str">
            <v>1.3.2.08.01.10.068</v>
          </cell>
          <cell r="I6565" t="str">
            <v>Thickness Tester For Metal</v>
          </cell>
        </row>
        <row r="6566">
          <cell r="H6566" t="str">
            <v>1.3.2.08.01.10.069</v>
          </cell>
          <cell r="I6566" t="str">
            <v>Thickness Tester For Coating</v>
          </cell>
        </row>
        <row r="6567">
          <cell r="H6567" t="str">
            <v>1.3.2.08.01.10.070</v>
          </cell>
          <cell r="I6567" t="str">
            <v>Vierner &amp; Micrometer</v>
          </cell>
        </row>
        <row r="6568">
          <cell r="H6568" t="str">
            <v>1.3.2.08.01.10.071</v>
          </cell>
          <cell r="I6568" t="str">
            <v>Dial &amp; Test Indikator</v>
          </cell>
        </row>
        <row r="6569">
          <cell r="H6569" t="str">
            <v>1.3.2.08.01.10.072</v>
          </cell>
          <cell r="I6569" t="str">
            <v>Alat Ukur Kelurusan</v>
          </cell>
        </row>
        <row r="6570">
          <cell r="H6570" t="str">
            <v>1.3.2.08.01.10.073</v>
          </cell>
          <cell r="I6570" t="str">
            <v>Alat Ukur Ketegaklurusan</v>
          </cell>
        </row>
        <row r="6571">
          <cell r="H6571" t="str">
            <v>1.3.2.08.01.10.074</v>
          </cell>
          <cell r="I6571" t="str">
            <v>Alat Ukur Sudut</v>
          </cell>
        </row>
        <row r="6572">
          <cell r="H6572" t="str">
            <v>1.3.2.08.01.10.075</v>
          </cell>
          <cell r="I6572" t="str">
            <v>Data Processor</v>
          </cell>
        </row>
        <row r="6573">
          <cell r="H6573" t="str">
            <v>1.3.2.08.01.10.076</v>
          </cell>
          <cell r="I6573" t="str">
            <v>Mesin Bubut Presisi</v>
          </cell>
        </row>
        <row r="6574">
          <cell r="H6574" t="str">
            <v>1.3.2.08.01.10.077</v>
          </cell>
          <cell r="I6574" t="str">
            <v>60 Mesin Milling Precesi</v>
          </cell>
        </row>
        <row r="6575">
          <cell r="H6575" t="str">
            <v>1.3.2.08.01.10.078</v>
          </cell>
          <cell r="I6575" t="str">
            <v>Schoper Folding Enduranche</v>
          </cell>
        </row>
        <row r="6576">
          <cell r="H6576" t="str">
            <v>1.3.2.08.01.10.079</v>
          </cell>
          <cell r="I6576" t="str">
            <v>Low Level Scanner</v>
          </cell>
        </row>
        <row r="6577">
          <cell r="H6577" t="str">
            <v>1.3.2.08.01.10.080</v>
          </cell>
          <cell r="I6577" t="str">
            <v>High Voltage Meter</v>
          </cell>
        </row>
        <row r="6578">
          <cell r="H6578" t="str">
            <v>1.3.2.08.01.10.081</v>
          </cell>
          <cell r="I6578" t="str">
            <v>Cutting &amp; Welding Kit</v>
          </cell>
        </row>
        <row r="6579">
          <cell r="H6579" t="str">
            <v>1.3.2.08.01.10.082</v>
          </cell>
          <cell r="I6579" t="str">
            <v>Heavy Duty Hidraulic Cylender</v>
          </cell>
        </row>
        <row r="6580">
          <cell r="H6580" t="str">
            <v>1.3.2.08.01.10.083</v>
          </cell>
          <cell r="I6580" t="str">
            <v>Alat Uji Bakteri</v>
          </cell>
        </row>
        <row r="6581">
          <cell r="H6581" t="str">
            <v>1.3.2.08.01.10.084</v>
          </cell>
          <cell r="I6581" t="str">
            <v>Portable Polishing Equipment</v>
          </cell>
        </row>
        <row r="6582">
          <cell r="H6582" t="str">
            <v>1.3.2.08.01.10.085</v>
          </cell>
          <cell r="I6582" t="str">
            <v>Specimen Mount Press</v>
          </cell>
        </row>
        <row r="6583">
          <cell r="H6583" t="str">
            <v>1.3.2.08.01.10.086</v>
          </cell>
          <cell r="I6583" t="str">
            <v>Esab Tig Welding Machine</v>
          </cell>
        </row>
        <row r="6584">
          <cell r="H6584" t="str">
            <v>1.3.2.08.01.10.087</v>
          </cell>
          <cell r="I6584" t="str">
            <v>Magnetic Particle (Alat Laboratorium Logam, Mesin Dan Listrik)</v>
          </cell>
        </row>
        <row r="6585">
          <cell r="H6585" t="str">
            <v>1.3.2.08.01.10.088</v>
          </cell>
          <cell r="I6585" t="str">
            <v>Radiographis Equipment</v>
          </cell>
        </row>
        <row r="6586">
          <cell r="H6586" t="str">
            <v>1.3.2.08.01.10.089</v>
          </cell>
          <cell r="I6586" t="str">
            <v>Alat Uji Tekan Hydrotastic</v>
          </cell>
        </row>
        <row r="6587">
          <cell r="H6587" t="str">
            <v>1.3.2.08.01.10.090</v>
          </cell>
          <cell r="I6587" t="str">
            <v>Acoustic Emmission</v>
          </cell>
        </row>
        <row r="6588">
          <cell r="H6588" t="str">
            <v>1.3.2.08.01.10.091</v>
          </cell>
          <cell r="I6588" t="str">
            <v>Level Recorder</v>
          </cell>
        </row>
        <row r="6589">
          <cell r="H6589" t="str">
            <v>1.3.2.08.01.10.092</v>
          </cell>
          <cell r="I6589" t="str">
            <v>Alat Electrolisa</v>
          </cell>
        </row>
        <row r="6590">
          <cell r="H6590" t="str">
            <v>1.3.2.08.01.10.093</v>
          </cell>
          <cell r="I6590" t="str">
            <v>Hand Roll</v>
          </cell>
        </row>
        <row r="6591">
          <cell r="H6591" t="str">
            <v>1.3.2.08.01.10.094</v>
          </cell>
          <cell r="I6591" t="str">
            <v>Iron Tester</v>
          </cell>
        </row>
        <row r="6592">
          <cell r="H6592" t="str">
            <v>1.3.2.08.01.10.095</v>
          </cell>
          <cell r="I6592" t="str">
            <v>Perspiration</v>
          </cell>
        </row>
        <row r="6593">
          <cell r="H6593" t="str">
            <v>1.3.2.08.01.10.096</v>
          </cell>
          <cell r="I6593" t="str">
            <v>Yarn Friction &amp; Rubbing Tester</v>
          </cell>
        </row>
        <row r="6594">
          <cell r="H6594" t="str">
            <v>1.3.2.08.01.10.097</v>
          </cell>
          <cell r="I6594" t="str">
            <v>Coloumetric Planting</v>
          </cell>
        </row>
        <row r="6595">
          <cell r="H6595" t="str">
            <v>1.3.2.08.01.10.098</v>
          </cell>
          <cell r="I6595" t="str">
            <v>Alat Uji Pukul Bola Bulutangkis</v>
          </cell>
        </row>
        <row r="6596">
          <cell r="H6596" t="str">
            <v>1.3.2.08.01.10.099</v>
          </cell>
          <cell r="I6596" t="str">
            <v>Temperatur &amp; Humudity Tester</v>
          </cell>
        </row>
        <row r="6597">
          <cell r="H6597" t="str">
            <v>1.3.2.08.01.10.100</v>
          </cell>
          <cell r="I6597" t="str">
            <v>Alat Uji Diameter</v>
          </cell>
        </row>
        <row r="6598">
          <cell r="H6598" t="str">
            <v>1.3.2.08.01.10.101</v>
          </cell>
          <cell r="I6598" t="str">
            <v>Digital Melting Point</v>
          </cell>
        </row>
        <row r="6599">
          <cell r="H6599" t="str">
            <v>1.3.2.08.01.10.102</v>
          </cell>
          <cell r="I6599" t="str">
            <v>Alat Uji Gas Buang</v>
          </cell>
        </row>
        <row r="6600">
          <cell r="H6600" t="str">
            <v>1.3.2.08.01.10.103</v>
          </cell>
          <cell r="I6600" t="str">
            <v>Xyclo Crack Detector Kit</v>
          </cell>
        </row>
        <row r="6601">
          <cell r="H6601" t="str">
            <v>1.3.2.08.01.10.104</v>
          </cell>
          <cell r="I6601" t="str">
            <v>Digital Indicator (Alat Laboratorium Logam, Mesin Dan Listrik)</v>
          </cell>
        </row>
        <row r="6602">
          <cell r="H6602" t="str">
            <v>1.3.2.08.01.10.105</v>
          </cell>
          <cell r="I6602" t="str">
            <v>Techometer Digital Multimeter</v>
          </cell>
        </row>
        <row r="6603">
          <cell r="H6603" t="str">
            <v>1.3.2.08.01.10.106</v>
          </cell>
          <cell r="I6603" t="str">
            <v>Uniterup Tible Supply</v>
          </cell>
        </row>
        <row r="6604">
          <cell r="H6604" t="str">
            <v>1.3.2.08.01.10.107</v>
          </cell>
          <cell r="I6604" t="str">
            <v>Ultrasonic Thickness Meter</v>
          </cell>
        </row>
        <row r="6605">
          <cell r="H6605" t="str">
            <v>1.3.2.08.01.10.108</v>
          </cell>
          <cell r="I6605" t="str">
            <v>Torque Wrench With Socket Head</v>
          </cell>
        </row>
        <row r="6606">
          <cell r="H6606" t="str">
            <v>1.3.2.08.01.10.109</v>
          </cell>
          <cell r="I6606" t="str">
            <v>Mega Ohm Meter</v>
          </cell>
        </row>
        <row r="6607">
          <cell r="H6607" t="str">
            <v>1.3.2.08.01.10.110</v>
          </cell>
          <cell r="I6607" t="str">
            <v>Vernier Caliper Height Gauge</v>
          </cell>
        </row>
        <row r="6608">
          <cell r="H6608" t="str">
            <v>1.3.2.08.01.10.111</v>
          </cell>
          <cell r="I6608" t="str">
            <v>Precicion Bevel Protector</v>
          </cell>
        </row>
        <row r="6609">
          <cell r="H6609" t="str">
            <v>1.3.2.08.01.10.112</v>
          </cell>
          <cell r="I6609" t="str">
            <v>Engineers Combination Square Set</v>
          </cell>
        </row>
        <row r="6610">
          <cell r="H6610" t="str">
            <v>1.3.2.08.01.10.113</v>
          </cell>
          <cell r="I6610" t="str">
            <v>Drying Oven</v>
          </cell>
        </row>
        <row r="6611">
          <cell r="H6611" t="str">
            <v>1.3.2.08.01.10.114</v>
          </cell>
          <cell r="I6611" t="str">
            <v>Vibrating Test Equipment</v>
          </cell>
        </row>
        <row r="6612">
          <cell r="H6612" t="str">
            <v>1.3.2.08.01.10.115</v>
          </cell>
          <cell r="I6612" t="str">
            <v>Measuring Instrument</v>
          </cell>
        </row>
        <row r="6613">
          <cell r="H6613" t="str">
            <v>1.3.2.08.01.10.116</v>
          </cell>
          <cell r="I6613" t="str">
            <v>Permanent Magnet Kit</v>
          </cell>
        </row>
        <row r="6614">
          <cell r="H6614" t="str">
            <v>1.3.2.08.01.10.117</v>
          </cell>
          <cell r="I6614" t="str">
            <v>Refletance</v>
          </cell>
        </row>
        <row r="6615">
          <cell r="H6615" t="str">
            <v>1.3.2.08.01.10.118</v>
          </cell>
          <cell r="I6615" t="str">
            <v>Bondet Searing Jig For Disk Pad</v>
          </cell>
        </row>
        <row r="6616">
          <cell r="H6616" t="str">
            <v>1.3.2.08.01.10.119</v>
          </cell>
          <cell r="I6616" t="str">
            <v>Sperometer For Mirror</v>
          </cell>
        </row>
        <row r="6617">
          <cell r="H6617" t="str">
            <v>1.3.2.08.01.10.120</v>
          </cell>
          <cell r="I6617" t="str">
            <v>Pressure Relaxtion For Iror</v>
          </cell>
        </row>
        <row r="6618">
          <cell r="H6618" t="str">
            <v>1.3.2.08.01.10.121</v>
          </cell>
          <cell r="I6618" t="str">
            <v>Shook Relaction Jig For Brake Linning</v>
          </cell>
        </row>
        <row r="6619">
          <cell r="H6619" t="str">
            <v>1.3.2.08.01.10.122</v>
          </cell>
          <cell r="I6619" t="str">
            <v>Pressurizing Jig For Brake Linning</v>
          </cell>
        </row>
        <row r="6620">
          <cell r="H6620" t="str">
            <v>1.3.2.08.01.10.123</v>
          </cell>
          <cell r="I6620" t="str">
            <v>Peeling Force For Disk Pads</v>
          </cell>
        </row>
        <row r="6621">
          <cell r="H6621" t="str">
            <v>1.3.2.08.01.10.124</v>
          </cell>
          <cell r="I6621" t="str">
            <v>Disturtion Factor Tester For Mirror</v>
          </cell>
        </row>
        <row r="6622">
          <cell r="H6622" t="str">
            <v>1.3.2.08.01.10.125</v>
          </cell>
          <cell r="I6622" t="str">
            <v>Probe Mwb 704 Nbb</v>
          </cell>
        </row>
        <row r="6623">
          <cell r="H6623" t="str">
            <v>1.3.2.08.01.10.126</v>
          </cell>
          <cell r="I6623" t="str">
            <v>Cole Palmers Immersion Calculator</v>
          </cell>
        </row>
        <row r="6624">
          <cell r="H6624" t="str">
            <v>1.3.2.08.01.10.127</v>
          </cell>
          <cell r="I6624" t="str">
            <v>Step Up/Down (Alat Laboratorium Logam, Mesin Dan Listrik)</v>
          </cell>
        </row>
        <row r="6625">
          <cell r="H6625" t="str">
            <v>1.3.2.08.01.10.128</v>
          </cell>
          <cell r="I6625" t="str">
            <v>Xray Unit</v>
          </cell>
        </row>
        <row r="6626">
          <cell r="H6626" t="str">
            <v>1.3.2.08.01.10.129</v>
          </cell>
          <cell r="I6626" t="str">
            <v>Hot Water Hosty Type 50</v>
          </cell>
        </row>
        <row r="6627">
          <cell r="H6627" t="str">
            <v>1.3.2.08.01.10.130</v>
          </cell>
          <cell r="I6627" t="str">
            <v>Mufle Furnace</v>
          </cell>
        </row>
        <row r="6628">
          <cell r="H6628" t="str">
            <v>1.3.2.08.01.10.131</v>
          </cell>
          <cell r="I6628" t="str">
            <v>Cylotex Sample Min</v>
          </cell>
        </row>
        <row r="6629">
          <cell r="H6629" t="str">
            <v>1.3.2.08.01.10.132</v>
          </cell>
          <cell r="I6629" t="str">
            <v>Anemometer Portable Digital</v>
          </cell>
        </row>
        <row r="6630">
          <cell r="H6630" t="str">
            <v>1.3.2.08.01.10.133</v>
          </cell>
          <cell r="I6630" t="str">
            <v>Tensile Tester</v>
          </cell>
        </row>
        <row r="6631">
          <cell r="H6631" t="str">
            <v>1.3.2.08.01.10.134</v>
          </cell>
          <cell r="I6631" t="str">
            <v>Transpol</v>
          </cell>
        </row>
        <row r="6632">
          <cell r="H6632" t="str">
            <v>1.3.2.08.01.10.135</v>
          </cell>
          <cell r="I6632" t="str">
            <v>Alat Uji Untuk Kerja Radiator</v>
          </cell>
        </row>
        <row r="6633">
          <cell r="H6633" t="str">
            <v>1.3.2.08.01.10.136</v>
          </cell>
          <cell r="I6633" t="str">
            <v>Alat Uji Tekan Hidrostatic Impact Test</v>
          </cell>
        </row>
        <row r="6634">
          <cell r="H6634" t="str">
            <v>1.3.2.08.01.10.137</v>
          </cell>
          <cell r="I6634" t="str">
            <v>Alat Uji Tarik Sederhana</v>
          </cell>
        </row>
        <row r="6635">
          <cell r="H6635" t="str">
            <v>1.3.2.08.01.10.138</v>
          </cell>
          <cell r="I6635" t="str">
            <v>Micro Meter</v>
          </cell>
        </row>
        <row r="6636">
          <cell r="H6636" t="str">
            <v>1.3.2.08.01.10.139</v>
          </cell>
          <cell r="I6636" t="str">
            <v>Boresscope</v>
          </cell>
        </row>
        <row r="6637">
          <cell r="H6637" t="str">
            <v>1.3.2.08.01.10.140</v>
          </cell>
          <cell r="I6637" t="str">
            <v>Electrometer (Alat Laboratorium Logam, Mesin Dan Listrik)</v>
          </cell>
        </row>
        <row r="6638">
          <cell r="H6638" t="str">
            <v>1.3.2.08.01.10.141</v>
          </cell>
          <cell r="I6638" t="str">
            <v>Preccision Thermocouple Calibration Standard</v>
          </cell>
        </row>
        <row r="6639">
          <cell r="H6639" t="str">
            <v>1.3.2.08.01.10.142</v>
          </cell>
          <cell r="I6639" t="str">
            <v>Constat Temperatur Calibration Ice Batth</v>
          </cell>
        </row>
        <row r="6640">
          <cell r="H6640" t="str">
            <v>1.3.2.08.01.10.143</v>
          </cell>
          <cell r="I6640" t="str">
            <v>Probe Calibrating Gas</v>
          </cell>
        </row>
        <row r="6641">
          <cell r="H6641" t="str">
            <v>1.3.2.08.01.10.144</v>
          </cell>
          <cell r="I6641" t="str">
            <v>Vioce Grioppe</v>
          </cell>
        </row>
        <row r="6642">
          <cell r="H6642" t="str">
            <v>1.3.2.08.01.10.145</v>
          </cell>
          <cell r="I6642" t="str">
            <v>Rochhet Driver Vessel</v>
          </cell>
        </row>
        <row r="6643">
          <cell r="H6643" t="str">
            <v>1.3.2.08.01.10.146</v>
          </cell>
          <cell r="I6643" t="str">
            <v>Mosses Oiml</v>
          </cell>
        </row>
        <row r="6644">
          <cell r="H6644" t="str">
            <v>1.3.2.08.01.10.147</v>
          </cell>
          <cell r="I6644" t="str">
            <v>Alat Uji Perendam Gas Buang</v>
          </cell>
        </row>
        <row r="6645">
          <cell r="H6645" t="str">
            <v>1.3.2.08.01.10.148</v>
          </cell>
          <cell r="I6645" t="str">
            <v>Alat Uji Crack</v>
          </cell>
        </row>
        <row r="6646">
          <cell r="H6646" t="str">
            <v>1.3.2.08.01.10.149</v>
          </cell>
          <cell r="I6646" t="str">
            <v>Alat Uji Ultrasonic</v>
          </cell>
        </row>
        <row r="6647">
          <cell r="H6647" t="str">
            <v>1.3.2.08.01.10.150</v>
          </cell>
          <cell r="I6647" t="str">
            <v>Alat Uji Korosi</v>
          </cell>
        </row>
        <row r="6648">
          <cell r="H6648" t="str">
            <v>1.3.2.08.01.10.151</v>
          </cell>
          <cell r="I6648" t="str">
            <v>Alat Uji Struktur Kimia Logam</v>
          </cell>
        </row>
        <row r="6649">
          <cell r="H6649" t="str">
            <v>1.3.2.08.01.10.152</v>
          </cell>
          <cell r="I6649" t="str">
            <v>Vacum Coating</v>
          </cell>
        </row>
        <row r="6650">
          <cell r="H6650" t="str">
            <v>1.3.2.08.01.10.153</v>
          </cell>
          <cell r="I6650" t="str">
            <v>Reflection Polariscope</v>
          </cell>
        </row>
        <row r="6651">
          <cell r="H6651" t="str">
            <v>1.3.2.08.01.10.154</v>
          </cell>
          <cell r="I6651" t="str">
            <v>Scattered Light Polariscope</v>
          </cell>
        </row>
        <row r="6652">
          <cell r="H6652" t="str">
            <v>1.3.2.08.01.10.155</v>
          </cell>
          <cell r="I6652" t="str">
            <v>Lateral Extensometer</v>
          </cell>
        </row>
        <row r="6653">
          <cell r="H6653" t="str">
            <v>1.3.2.08.01.10.156</v>
          </cell>
          <cell r="I6653" t="str">
            <v>Proyektion Polariscope</v>
          </cell>
        </row>
        <row r="6654">
          <cell r="H6654" t="str">
            <v>1.3.2.08.01.10.157</v>
          </cell>
          <cell r="I6654" t="str">
            <v>Ultrasonic Testes</v>
          </cell>
        </row>
        <row r="6655">
          <cell r="H6655" t="str">
            <v>1.3.2.08.01.10.158</v>
          </cell>
          <cell r="I6655" t="str">
            <v>Magnetic Powder Crack Detector</v>
          </cell>
        </row>
        <row r="6656">
          <cell r="H6656" t="str">
            <v>1.3.2.08.01.10.159</v>
          </cell>
          <cell r="I6656" t="str">
            <v>Parker Magnetic Yoke</v>
          </cell>
        </row>
        <row r="6657">
          <cell r="H6657" t="str">
            <v>1.3.2.08.01.10.160</v>
          </cell>
          <cell r="I6657" t="str">
            <v>Crack Depth Detector</v>
          </cell>
        </row>
        <row r="6658">
          <cell r="H6658" t="str">
            <v>1.3.2.08.01.10.161</v>
          </cell>
          <cell r="I6658" t="str">
            <v>Electro Plating/Pelapisan Metal</v>
          </cell>
        </row>
        <row r="6659">
          <cell r="H6659" t="str">
            <v>1.3.2.08.01.10.162</v>
          </cell>
          <cell r="I6659" t="str">
            <v>Perangkat CAD/CAE/Cam</v>
          </cell>
        </row>
        <row r="6660">
          <cell r="H6660" t="str">
            <v>1.3.2.08.01.10.163</v>
          </cell>
          <cell r="I6660" t="str">
            <v>Vertical Stang For Bernouli And Losestest</v>
          </cell>
        </row>
        <row r="6661">
          <cell r="H6661" t="str">
            <v>1.3.2.08.01.10.164</v>
          </cell>
          <cell r="I6661" t="str">
            <v>Vernier Calliper (Alat Laboratorium Logam, Mesin Dan Listrik)</v>
          </cell>
        </row>
        <row r="6662">
          <cell r="H6662" t="str">
            <v>1.3.2.08.01.10.165</v>
          </cell>
          <cell r="I6662" t="str">
            <v>Flow Table (Alat Laboratorium Logam, Mesin Dan Listrik)</v>
          </cell>
        </row>
        <row r="6663">
          <cell r="H6663" t="str">
            <v>1.3.2.08.01.10.166</v>
          </cell>
          <cell r="I6663" t="str">
            <v>Surface Plate/Graplate</v>
          </cell>
        </row>
        <row r="6664">
          <cell r="H6664" t="str">
            <v>1.3.2.08.01.10.167</v>
          </cell>
          <cell r="I6664" t="str">
            <v>Variale Gradient Chn</v>
          </cell>
        </row>
        <row r="6665">
          <cell r="H6665" t="str">
            <v>1.3.2.08.01.10.168</v>
          </cell>
          <cell r="I6665" t="str">
            <v>Out Side Micrometer (ratchel Stop)</v>
          </cell>
        </row>
        <row r="6666">
          <cell r="H6666" t="str">
            <v>1.3.2.08.01.10.169</v>
          </cell>
          <cell r="I6666" t="str">
            <v>Adjustable Bel Flw Channel</v>
          </cell>
        </row>
        <row r="6667">
          <cell r="H6667" t="str">
            <v>1.3.2.08.01.10.170</v>
          </cell>
          <cell r="I6667" t="str">
            <v>Dial Indicator</v>
          </cell>
        </row>
        <row r="6668">
          <cell r="H6668" t="str">
            <v>1.3.2.08.01.10.171</v>
          </cell>
          <cell r="I6668" t="str">
            <v>Explotion Engine</v>
          </cell>
        </row>
        <row r="6669">
          <cell r="H6669" t="str">
            <v>1.3.2.08.01.10.172</v>
          </cell>
          <cell r="I6669" t="str">
            <v>Digimatic Callipers</v>
          </cell>
        </row>
        <row r="6670">
          <cell r="H6670" t="str">
            <v>1.3.2.08.01.10.173</v>
          </cell>
          <cell r="I6670" t="str">
            <v>Diesel Engine</v>
          </cell>
        </row>
        <row r="6671">
          <cell r="H6671" t="str">
            <v>1.3.2.08.01.10.174</v>
          </cell>
          <cell r="I6671" t="str">
            <v>Bech Work</v>
          </cell>
        </row>
        <row r="6672">
          <cell r="H6672" t="str">
            <v>1.3.2.08.01.10.175</v>
          </cell>
          <cell r="I6672" t="str">
            <v>Ward Leonard Motor</v>
          </cell>
        </row>
        <row r="6673">
          <cell r="H6673" t="str">
            <v>1.3.2.08.01.10.176</v>
          </cell>
          <cell r="I6673" t="str">
            <v>PLC</v>
          </cell>
        </row>
        <row r="6674">
          <cell r="H6674" t="str">
            <v>1.3.2.08.01.10.177</v>
          </cell>
          <cell r="I6674" t="str">
            <v>D'Alhendred Motor</v>
          </cell>
        </row>
        <row r="6675">
          <cell r="H6675" t="str">
            <v>1.3.2.08.01.10.178</v>
          </cell>
          <cell r="I6675" t="str">
            <v>Motor Induksi</v>
          </cell>
        </row>
        <row r="6676">
          <cell r="H6676" t="str">
            <v>1.3.2.08.01.10.179</v>
          </cell>
          <cell r="I6676" t="str">
            <v>Electric Network</v>
          </cell>
        </row>
        <row r="6677">
          <cell r="H6677" t="str">
            <v>1.3.2.08.01.10.180</v>
          </cell>
          <cell r="I6677" t="str">
            <v>Universal Programmer and Testor</v>
          </cell>
        </row>
        <row r="6678">
          <cell r="H6678" t="str">
            <v>1.3.2.08.01.10.181</v>
          </cell>
          <cell r="I6678" t="str">
            <v>Emergency Supply</v>
          </cell>
        </row>
        <row r="6679">
          <cell r="H6679" t="str">
            <v>1.3.2.08.01.10.182</v>
          </cell>
          <cell r="I6679" t="str">
            <v>Anc Milling Machine</v>
          </cell>
        </row>
        <row r="6680">
          <cell r="H6680" t="str">
            <v>1.3.2.08.01.10.183</v>
          </cell>
          <cell r="I6680" t="str">
            <v>Boat Light</v>
          </cell>
        </row>
        <row r="6681">
          <cell r="H6681" t="str">
            <v>1.3.2.08.01.10.184</v>
          </cell>
          <cell r="I6681" t="str">
            <v>Surface And Pore Size Analyzer</v>
          </cell>
        </row>
        <row r="6682">
          <cell r="H6682" t="str">
            <v>1.3.2.08.01.10.185</v>
          </cell>
          <cell r="I6682" t="str">
            <v>Echo Sonder Trenduser</v>
          </cell>
        </row>
        <row r="6683">
          <cell r="H6683" t="str">
            <v>1.3.2.08.01.10.186</v>
          </cell>
          <cell r="I6683" t="str">
            <v>Steam House Mala</v>
          </cell>
        </row>
        <row r="6684">
          <cell r="H6684" t="str">
            <v>1.3.2.08.01.10.187</v>
          </cell>
          <cell r="I6684" t="str">
            <v>Buoysmoke Similar</v>
          </cell>
        </row>
        <row r="6685">
          <cell r="H6685" t="str">
            <v>1.3.2.08.01.10.188</v>
          </cell>
          <cell r="I6685" t="str">
            <v>Stering Compac Baltic</v>
          </cell>
        </row>
        <row r="6686">
          <cell r="H6686" t="str">
            <v>1.3.2.08.01.10.189</v>
          </cell>
          <cell r="I6686" t="str">
            <v>Programmable AC/DC Power Source</v>
          </cell>
        </row>
        <row r="6687">
          <cell r="H6687" t="str">
            <v>......</v>
          </cell>
        </row>
        <row r="6688">
          <cell r="H6688" t="str">
            <v>......</v>
          </cell>
        </row>
        <row r="6689">
          <cell r="H6689" t="str">
            <v>......</v>
          </cell>
        </row>
        <row r="6690">
          <cell r="H6690" t="str">
            <v>......</v>
          </cell>
        </row>
        <row r="6691">
          <cell r="H6691" t="str">
            <v>......</v>
          </cell>
        </row>
        <row r="6692">
          <cell r="H6692" t="str">
            <v>......</v>
          </cell>
        </row>
        <row r="6693">
          <cell r="H6693" t="str">
            <v>......</v>
          </cell>
        </row>
        <row r="6694">
          <cell r="H6694" t="str">
            <v>......</v>
          </cell>
        </row>
        <row r="6695">
          <cell r="H6695" t="str">
            <v>......</v>
          </cell>
        </row>
        <row r="6696">
          <cell r="H6696" t="str">
            <v>......</v>
          </cell>
        </row>
        <row r="6697">
          <cell r="H6697" t="str">
            <v>......</v>
          </cell>
        </row>
        <row r="6698">
          <cell r="H6698" t="str">
            <v>......</v>
          </cell>
        </row>
        <row r="6699">
          <cell r="H6699" t="str">
            <v>......</v>
          </cell>
        </row>
        <row r="6700">
          <cell r="H6700" t="str">
            <v>......</v>
          </cell>
        </row>
        <row r="6701">
          <cell r="H6701" t="str">
            <v>......</v>
          </cell>
        </row>
        <row r="6702">
          <cell r="H6702" t="str">
            <v>......</v>
          </cell>
        </row>
        <row r="6703">
          <cell r="H6703" t="str">
            <v>1.3.2.08.01.11.</v>
          </cell>
          <cell r="I6703" t="str">
            <v xml:space="preserve">ALAT LABORATORIUM UMUM </v>
          </cell>
        </row>
        <row r="6704">
          <cell r="H6704" t="str">
            <v>1.3.2.08.01.11.001</v>
          </cell>
          <cell r="I6704" t="str">
            <v>Centrifuge (Alat Laboratorium Umum)</v>
          </cell>
        </row>
        <row r="6705">
          <cell r="H6705" t="str">
            <v>1.3.2.08.01.11.002</v>
          </cell>
          <cell r="I6705" t="str">
            <v>Water Bath (Alat Laboratorium Umum)</v>
          </cell>
        </row>
        <row r="6706">
          <cell r="H6706" t="str">
            <v>1.3.2.08.01.11.003</v>
          </cell>
          <cell r="I6706" t="str">
            <v>Incubator (Alat Laboratorium Umum)</v>
          </cell>
        </row>
        <row r="6707">
          <cell r="H6707" t="str">
            <v>1.3.2.08.01.11.004</v>
          </cell>
          <cell r="I6707" t="str">
            <v>Mortar (Alat Laboratorium Umum)</v>
          </cell>
        </row>
        <row r="6708">
          <cell r="H6708" t="str">
            <v>1.3.2.08.01.11.005</v>
          </cell>
          <cell r="I6708" t="str">
            <v>Oven (Alat Laboratorium Umum)</v>
          </cell>
        </row>
        <row r="6709">
          <cell r="H6709" t="str">
            <v>1.3.2.08.01.11.006</v>
          </cell>
          <cell r="I6709" t="str">
            <v>Compressor Unit</v>
          </cell>
        </row>
        <row r="6710">
          <cell r="H6710" t="str">
            <v>1.3.2.08.01.11.007</v>
          </cell>
          <cell r="I6710" t="str">
            <v>Nessler</v>
          </cell>
        </row>
        <row r="6711">
          <cell r="H6711" t="str">
            <v>1.3.2.08.01.11.008</v>
          </cell>
          <cell r="I6711" t="str">
            <v>Penagas</v>
          </cell>
        </row>
        <row r="6712">
          <cell r="H6712" t="str">
            <v>1.3.2.08.01.11.009</v>
          </cell>
          <cell r="I6712" t="str">
            <v>Burete</v>
          </cell>
        </row>
        <row r="6713">
          <cell r="H6713" t="str">
            <v>1.3.2.08.01.11.010</v>
          </cell>
          <cell r="I6713" t="str">
            <v>Microscope</v>
          </cell>
        </row>
        <row r="6714">
          <cell r="H6714" t="str">
            <v>1.3.2.08.01.11.011</v>
          </cell>
          <cell r="I6714" t="str">
            <v>Autoclave (Alat Laboratorium Umum)</v>
          </cell>
        </row>
        <row r="6715">
          <cell r="H6715" t="str">
            <v>1.3.2.08.01.11.012</v>
          </cell>
          <cell r="I6715" t="str">
            <v>Blender</v>
          </cell>
        </row>
        <row r="6716">
          <cell r="H6716" t="str">
            <v>1.3.2.08.01.11.013</v>
          </cell>
          <cell r="I6716" t="str">
            <v>Timbangan/Neraca</v>
          </cell>
        </row>
        <row r="6717">
          <cell r="H6717" t="str">
            <v>1.3.2.08.01.11.014</v>
          </cell>
          <cell r="I6717" t="str">
            <v>Axial Plunger Pump</v>
          </cell>
        </row>
        <row r="6718">
          <cell r="H6718" t="str">
            <v>1.3.2.08.01.11.015</v>
          </cell>
          <cell r="I6718" t="str">
            <v>Dry Klim</v>
          </cell>
        </row>
        <row r="6719">
          <cell r="H6719" t="str">
            <v>1.3.2.08.01.11.016</v>
          </cell>
          <cell r="I6719" t="str">
            <v>Universal Test Machine (Alat Laboratorium Umum)</v>
          </cell>
        </row>
        <row r="6720">
          <cell r="H6720" t="str">
            <v>1.3.2.08.01.11.017</v>
          </cell>
          <cell r="I6720" t="str">
            <v>Enginerring Test Equipment</v>
          </cell>
        </row>
        <row r="6721">
          <cell r="H6721" t="str">
            <v>1.3.2.08.01.11.018</v>
          </cell>
          <cell r="I6721" t="str">
            <v>Vacum Pump</v>
          </cell>
        </row>
        <row r="6722">
          <cell r="H6722" t="str">
            <v>1.3.2.08.01.11.019</v>
          </cell>
          <cell r="I6722" t="str">
            <v>Bearing Stand</v>
          </cell>
        </row>
        <row r="6723">
          <cell r="H6723" t="str">
            <v>1.3.2.08.01.11.020</v>
          </cell>
          <cell r="I6723" t="str">
            <v>Stop Watch</v>
          </cell>
        </row>
        <row r="6724">
          <cell r="H6724" t="str">
            <v>1.3.2.08.01.11.021</v>
          </cell>
          <cell r="I6724" t="str">
            <v>S C R E E N</v>
          </cell>
        </row>
        <row r="6725">
          <cell r="H6725" t="str">
            <v>1.3.2.08.01.11.022</v>
          </cell>
          <cell r="I6725" t="str">
            <v>Alat Destilasi Air</v>
          </cell>
        </row>
        <row r="6726">
          <cell r="H6726" t="str">
            <v>1.3.2.08.01.11.023</v>
          </cell>
          <cell r="I6726" t="str">
            <v>Bunson Burner</v>
          </cell>
        </row>
        <row r="6727">
          <cell r="H6727" t="str">
            <v>1.3.2.08.01.11.024</v>
          </cell>
          <cell r="I6727" t="str">
            <v>Support Sheet Round</v>
          </cell>
        </row>
        <row r="6728">
          <cell r="H6728" t="str">
            <v>1.3.2.08.01.11.025</v>
          </cell>
          <cell r="I6728" t="str">
            <v>Manometer</v>
          </cell>
        </row>
        <row r="6729">
          <cell r="H6729" t="str">
            <v>1.3.2.08.01.11.026</v>
          </cell>
          <cell r="I6729" t="str">
            <v>Hydrometer</v>
          </cell>
        </row>
        <row r="6730">
          <cell r="H6730" t="str">
            <v>1.3.2.08.01.11.027</v>
          </cell>
          <cell r="I6730" t="str">
            <v>Counter Meter</v>
          </cell>
        </row>
        <row r="6731">
          <cell r="H6731" t="str">
            <v>1.3.2.08.01.11.028</v>
          </cell>
          <cell r="I6731" t="str">
            <v>Caliper &amp; Micrometer</v>
          </cell>
        </row>
        <row r="6732">
          <cell r="H6732" t="str">
            <v>1.3.2.08.01.11.029</v>
          </cell>
          <cell r="I6732" t="str">
            <v>M I X E R</v>
          </cell>
        </row>
        <row r="6733">
          <cell r="H6733" t="str">
            <v>1.3.2.08.01.11.030</v>
          </cell>
          <cell r="I6733" t="str">
            <v>Thermometer (Alat Laboratorium Umum)</v>
          </cell>
        </row>
        <row r="6734">
          <cell r="H6734" t="str">
            <v>1.3.2.08.01.11.031</v>
          </cell>
          <cell r="I6734" t="str">
            <v>Corong</v>
          </cell>
        </row>
        <row r="6735">
          <cell r="H6735" t="str">
            <v>1.3.2.08.01.11.032</v>
          </cell>
          <cell r="I6735" t="str">
            <v>Lampu Natrium</v>
          </cell>
        </row>
        <row r="6736">
          <cell r="H6736" t="str">
            <v>1.3.2.08.01.11.033</v>
          </cell>
          <cell r="I6736" t="str">
            <v>Container Gas Chlorine</v>
          </cell>
        </row>
        <row r="6737">
          <cell r="H6737" t="str">
            <v>1.3.2.08.01.11.034</v>
          </cell>
          <cell r="I6737" t="str">
            <v>Raw Water Kit</v>
          </cell>
        </row>
        <row r="6738">
          <cell r="H6738" t="str">
            <v>1.3.2.08.01.11.035</v>
          </cell>
          <cell r="I6738" t="str">
            <v>Brightness Tester</v>
          </cell>
        </row>
        <row r="6739">
          <cell r="H6739" t="str">
            <v>1.3.2.08.01.11.036</v>
          </cell>
          <cell r="I6739" t="str">
            <v>Water Absorb Tester</v>
          </cell>
        </row>
        <row r="6740">
          <cell r="H6740" t="str">
            <v>1.3.2.08.01.11.037</v>
          </cell>
          <cell r="I6740" t="str">
            <v>B O D Meter</v>
          </cell>
        </row>
        <row r="6741">
          <cell r="H6741" t="str">
            <v>1.3.2.08.01.11.038</v>
          </cell>
          <cell r="I6741" t="str">
            <v>Biologikal Oxigen Demand</v>
          </cell>
        </row>
        <row r="6742">
          <cell r="H6742" t="str">
            <v>1.3.2.08.01.11.039</v>
          </cell>
          <cell r="I6742" t="str">
            <v>Tabung Gas Ho</v>
          </cell>
        </row>
        <row r="6743">
          <cell r="H6743" t="str">
            <v>1.3.2.08.01.11.040</v>
          </cell>
          <cell r="I6743" t="str">
            <v>Tabung Gas N2</v>
          </cell>
        </row>
        <row r="6744">
          <cell r="H6744" t="str">
            <v>1.3.2.08.01.11.041</v>
          </cell>
          <cell r="I6744" t="str">
            <v>Boume Meter</v>
          </cell>
        </row>
        <row r="6745">
          <cell r="H6745" t="str">
            <v>1.3.2.08.01.11.042</v>
          </cell>
          <cell r="I6745" t="str">
            <v>Bak Fiberglass</v>
          </cell>
        </row>
        <row r="6746">
          <cell r="H6746" t="str">
            <v>1.3.2.08.01.11.043</v>
          </cell>
          <cell r="I6746" t="str">
            <v>Crusible Penyaring</v>
          </cell>
        </row>
        <row r="6747">
          <cell r="H6747" t="str">
            <v>1.3.2.08.01.11.044</v>
          </cell>
          <cell r="I6747" t="str">
            <v>Iodine Plass</v>
          </cell>
        </row>
        <row r="6748">
          <cell r="H6748" t="str">
            <v>1.3.2.08.01.11.045</v>
          </cell>
          <cell r="I6748" t="str">
            <v>Thermostate</v>
          </cell>
        </row>
        <row r="6749">
          <cell r="H6749" t="str">
            <v>1.3.2.08.01.11.046</v>
          </cell>
          <cell r="I6749" t="str">
            <v>Spray Gun</v>
          </cell>
        </row>
        <row r="6750">
          <cell r="H6750" t="str">
            <v>1.3.2.08.01.11.047</v>
          </cell>
          <cell r="I6750" t="str">
            <v>Furnace</v>
          </cell>
        </row>
        <row r="6751">
          <cell r="H6751" t="str">
            <v>1.3.2.08.01.11.048</v>
          </cell>
          <cell r="I6751" t="str">
            <v>Condensor (Alat Laboratorium Umum)</v>
          </cell>
        </row>
        <row r="6752">
          <cell r="H6752" t="str">
            <v>1.3.2.08.01.11.049</v>
          </cell>
          <cell r="I6752" t="str">
            <v>Lumpang Pengeram</v>
          </cell>
        </row>
        <row r="6753">
          <cell r="H6753" t="str">
            <v>1.3.2.08.01.11.050</v>
          </cell>
          <cell r="I6753" t="str">
            <v>Lampu Spritus</v>
          </cell>
        </row>
        <row r="6754">
          <cell r="H6754" t="str">
            <v>1.3.2.08.01.11.051</v>
          </cell>
          <cell r="I6754" t="str">
            <v>M E S T A R</v>
          </cell>
        </row>
        <row r="6755">
          <cell r="H6755" t="str">
            <v>1.3.2.08.01.11.052</v>
          </cell>
          <cell r="I6755" t="str">
            <v>Pipa U</v>
          </cell>
        </row>
        <row r="6756">
          <cell r="H6756" t="str">
            <v>1.3.2.08.01.11.053</v>
          </cell>
          <cell r="I6756" t="str">
            <v>Lempeng Tetes</v>
          </cell>
        </row>
        <row r="6757">
          <cell r="H6757" t="str">
            <v>1.3.2.08.01.11.054</v>
          </cell>
          <cell r="I6757" t="str">
            <v>Stirer/Pengocok</v>
          </cell>
        </row>
        <row r="6758">
          <cell r="H6758" t="str">
            <v>1.3.2.08.01.11.055</v>
          </cell>
          <cell r="I6758" t="str">
            <v>Alat Penyari Koch</v>
          </cell>
        </row>
        <row r="6759">
          <cell r="H6759" t="str">
            <v>1.3.2.08.01.11.056</v>
          </cell>
          <cell r="I6759" t="str">
            <v>Alat Penyari Procter</v>
          </cell>
        </row>
        <row r="6760">
          <cell r="H6760" t="str">
            <v>1.3.2.08.01.11.057</v>
          </cell>
          <cell r="I6760" t="str">
            <v>Dean Starek</v>
          </cell>
        </row>
        <row r="6761">
          <cell r="H6761" t="str">
            <v>1.3.2.08.01.11.058</v>
          </cell>
          <cell r="I6761" t="str">
            <v>Sun Shine Recorder</v>
          </cell>
        </row>
        <row r="6762">
          <cell r="H6762" t="str">
            <v>1.3.2.08.01.11.059</v>
          </cell>
          <cell r="I6762" t="str">
            <v>Crock Meter (Alat Laboratorium Umum)</v>
          </cell>
        </row>
        <row r="6763">
          <cell r="H6763" t="str">
            <v>1.3.2.08.01.11.060</v>
          </cell>
          <cell r="I6763" t="str">
            <v>Kipps</v>
          </cell>
        </row>
        <row r="6764">
          <cell r="H6764" t="str">
            <v>1.3.2.08.01.11.061</v>
          </cell>
          <cell r="I6764" t="str">
            <v>Pengaduk</v>
          </cell>
        </row>
        <row r="6765">
          <cell r="H6765" t="str">
            <v>1.3.2.08.01.11.062</v>
          </cell>
          <cell r="I6765" t="str">
            <v>Crusses Tang</v>
          </cell>
        </row>
        <row r="6766">
          <cell r="H6766" t="str">
            <v>1.3.2.08.01.11.063</v>
          </cell>
          <cell r="I6766" t="str">
            <v>Pendingin Lurus</v>
          </cell>
        </row>
        <row r="6767">
          <cell r="H6767" t="str">
            <v>1.3.2.08.01.11.064</v>
          </cell>
          <cell r="I6767" t="str">
            <v>T O G L E</v>
          </cell>
        </row>
        <row r="6768">
          <cell r="H6768" t="str">
            <v>1.3.2.08.01.11.065</v>
          </cell>
          <cell r="I6768" t="str">
            <v>Jepitan Kulit Untuk Togle</v>
          </cell>
        </row>
        <row r="6769">
          <cell r="H6769" t="str">
            <v>1.3.2.08.01.11.066</v>
          </cell>
          <cell r="I6769" t="str">
            <v>Four Position Flask Heaster</v>
          </cell>
        </row>
        <row r="6770">
          <cell r="H6770" t="str">
            <v>1.3.2.08.01.11.067</v>
          </cell>
          <cell r="I6770" t="str">
            <v>Montle Heater</v>
          </cell>
        </row>
        <row r="6771">
          <cell r="H6771" t="str">
            <v>1.3.2.08.01.11.068</v>
          </cell>
          <cell r="I6771" t="str">
            <v>Motor Complit Bioxidation System</v>
          </cell>
        </row>
        <row r="6772">
          <cell r="H6772" t="str">
            <v>1.3.2.08.01.11.069</v>
          </cell>
          <cell r="I6772" t="str">
            <v>Standard Klem Burete</v>
          </cell>
        </row>
        <row r="6773">
          <cell r="H6773" t="str">
            <v>1.3.2.08.01.11.070</v>
          </cell>
          <cell r="I6773" t="str">
            <v>Stress Cracking Tester With Thermometer Water Bath</v>
          </cell>
        </row>
        <row r="6774">
          <cell r="H6774" t="str">
            <v>1.3.2.08.01.11.071</v>
          </cell>
          <cell r="I6774" t="str">
            <v>Alat Pengukur Luas Kulit</v>
          </cell>
        </row>
        <row r="6775">
          <cell r="H6775" t="str">
            <v>1.3.2.08.01.11.072</v>
          </cell>
          <cell r="I6775" t="str">
            <v>Boll Mill / Boll Press</v>
          </cell>
        </row>
        <row r="6776">
          <cell r="H6776" t="str">
            <v>1.3.2.08.01.11.073</v>
          </cell>
          <cell r="I6776" t="str">
            <v>PH Meter (Alat Laboratorium Umum)</v>
          </cell>
        </row>
        <row r="6777">
          <cell r="H6777" t="str">
            <v>1.3.2.08.01.11.074</v>
          </cell>
          <cell r="I6777" t="str">
            <v>Tangki Pembuat Sheet</v>
          </cell>
        </row>
        <row r="6778">
          <cell r="H6778" t="str">
            <v>1.3.2.08.01.11.075</v>
          </cell>
          <cell r="I6778" t="str">
            <v>Tangki Bahan Baku</v>
          </cell>
        </row>
        <row r="6779">
          <cell r="H6779" t="str">
            <v>1.3.2.08.01.11.076</v>
          </cell>
          <cell r="I6779" t="str">
            <v>Kjeldahi Set</v>
          </cell>
        </row>
        <row r="6780">
          <cell r="H6780" t="str">
            <v>1.3.2.08.01.11.077</v>
          </cell>
          <cell r="I6780" t="str">
            <v>Salt Spray Test Chamber</v>
          </cell>
        </row>
        <row r="6781">
          <cell r="H6781" t="str">
            <v>1.3.2.08.01.11.078</v>
          </cell>
          <cell r="I6781" t="str">
            <v>Corrosion Tester (Alat Laboratorium Umum)</v>
          </cell>
        </row>
        <row r="6782">
          <cell r="H6782" t="str">
            <v>1.3.2.08.01.11.079</v>
          </cell>
          <cell r="I6782" t="str">
            <v>Electrolytic Equipment</v>
          </cell>
        </row>
        <row r="6783">
          <cell r="H6783" t="str">
            <v>1.3.2.08.01.11.080</v>
          </cell>
          <cell r="I6783" t="str">
            <v>Autograph</v>
          </cell>
        </row>
        <row r="6784">
          <cell r="H6784" t="str">
            <v>1.3.2.08.01.11.081</v>
          </cell>
          <cell r="I6784" t="str">
            <v>Air Permeability Tester</v>
          </cell>
        </row>
        <row r="6785">
          <cell r="H6785" t="str">
            <v>1.3.2.08.01.11.082</v>
          </cell>
          <cell r="I6785" t="str">
            <v>Penguji Titik Leleh</v>
          </cell>
        </row>
        <row r="6786">
          <cell r="H6786" t="str">
            <v>1.3.2.08.01.11.083</v>
          </cell>
          <cell r="I6786" t="str">
            <v>Pengukur Derajat Putih</v>
          </cell>
        </row>
        <row r="6787">
          <cell r="H6787" t="str">
            <v>1.3.2.08.01.11.084</v>
          </cell>
          <cell r="I6787" t="str">
            <v>S E M</v>
          </cell>
        </row>
        <row r="6788">
          <cell r="H6788" t="str">
            <v>1.3.2.08.01.11.085</v>
          </cell>
          <cell r="I6788" t="str">
            <v>Alat Sampling Gas Buang</v>
          </cell>
        </row>
        <row r="6789">
          <cell r="H6789" t="str">
            <v>1.3.2.08.01.11.086</v>
          </cell>
          <cell r="I6789" t="str">
            <v>Soun Level Meter Tester</v>
          </cell>
        </row>
        <row r="6790">
          <cell r="H6790" t="str">
            <v>1.3.2.08.01.11.087</v>
          </cell>
          <cell r="I6790" t="str">
            <v>Dialcaliter</v>
          </cell>
        </row>
        <row r="6791">
          <cell r="H6791" t="str">
            <v>1.3.2.08.01.11.088</v>
          </cell>
          <cell r="I6791" t="str">
            <v>Dry Oven</v>
          </cell>
        </row>
        <row r="6792">
          <cell r="H6792" t="str">
            <v>1.3.2.08.01.11.089</v>
          </cell>
          <cell r="I6792" t="str">
            <v>Hydrolic Hand Press</v>
          </cell>
        </row>
        <row r="6793">
          <cell r="H6793" t="str">
            <v>1.3.2.08.01.11.090</v>
          </cell>
          <cell r="I6793" t="str">
            <v>Hair Dryer/Spray Dryer/Dryer</v>
          </cell>
        </row>
        <row r="6794">
          <cell r="H6794" t="str">
            <v>1.3.2.08.01.11.091</v>
          </cell>
          <cell r="I6794" t="str">
            <v>Aqua Guard</v>
          </cell>
        </row>
        <row r="6795">
          <cell r="H6795" t="str">
            <v>1.3.2.08.01.11.092</v>
          </cell>
          <cell r="I6795" t="str">
            <v>Titration Apparatus</v>
          </cell>
        </row>
        <row r="6796">
          <cell r="H6796" t="str">
            <v>1.3.2.08.01.11.093</v>
          </cell>
          <cell r="I6796" t="str">
            <v>Multi Unit Extraction</v>
          </cell>
        </row>
        <row r="6797">
          <cell r="H6797" t="str">
            <v>1.3.2.08.01.11.094</v>
          </cell>
          <cell r="I6797" t="str">
            <v>Plat Pemanas</v>
          </cell>
        </row>
        <row r="6798">
          <cell r="H6798" t="str">
            <v>1.3.2.08.01.11.095</v>
          </cell>
          <cell r="I6798" t="str">
            <v>Alat Pengukur Tebal</v>
          </cell>
        </row>
        <row r="6799">
          <cell r="H6799" t="str">
            <v>1.3.2.08.01.11.096</v>
          </cell>
          <cell r="I6799" t="str">
            <v>Alat Ukur Kadar Air (Alat Laboratorium Umum)</v>
          </cell>
        </row>
        <row r="6800">
          <cell r="H6800" t="str">
            <v>1.3.2.08.01.11.097</v>
          </cell>
          <cell r="I6800" t="str">
            <v>Vergeot Apparat</v>
          </cell>
        </row>
        <row r="6801">
          <cell r="H6801" t="str">
            <v>1.3.2.08.01.11.098</v>
          </cell>
          <cell r="I6801" t="str">
            <v>Alat Tembus Udara</v>
          </cell>
        </row>
        <row r="6802">
          <cell r="H6802" t="str">
            <v>1.3.2.08.01.11.099</v>
          </cell>
          <cell r="I6802" t="str">
            <v>Alat Uji Kelembaban Udara</v>
          </cell>
        </row>
        <row r="6803">
          <cell r="H6803" t="str">
            <v>1.3.2.08.01.11.100</v>
          </cell>
          <cell r="I6803" t="str">
            <v>Laminar Air Flow</v>
          </cell>
        </row>
        <row r="6804">
          <cell r="H6804" t="str">
            <v>1.3.2.08.01.11.101</v>
          </cell>
          <cell r="I6804" t="str">
            <v>Microtome (Alat Laboratorium Umum)</v>
          </cell>
        </row>
        <row r="6805">
          <cell r="H6805" t="str">
            <v>1.3.2.08.01.11.102</v>
          </cell>
          <cell r="I6805" t="str">
            <v>Spi Flame Ability (Alat Laboratorium Umum)</v>
          </cell>
        </row>
        <row r="6806">
          <cell r="H6806" t="str">
            <v>1.3.2.08.01.11.103</v>
          </cell>
          <cell r="I6806" t="str">
            <v>Autoclave Unit (Alat Laboratorium Umum)</v>
          </cell>
        </row>
        <row r="6807">
          <cell r="H6807" t="str">
            <v>1.3.2.08.01.11.104</v>
          </cell>
          <cell r="I6807" t="str">
            <v>Electrik Thermometer</v>
          </cell>
        </row>
        <row r="6808">
          <cell r="H6808" t="str">
            <v>1.3.2.08.01.11.105</v>
          </cell>
          <cell r="I6808" t="str">
            <v>Flour Photometer</v>
          </cell>
        </row>
        <row r="6809">
          <cell r="H6809" t="str">
            <v>1.3.2.08.01.11.106</v>
          </cell>
          <cell r="I6809" t="str">
            <v>Microscope Dengan Camera</v>
          </cell>
        </row>
        <row r="6810">
          <cell r="H6810" t="str">
            <v>1.3.2.08.01.11.107</v>
          </cell>
          <cell r="I6810" t="str">
            <v>System Pengendali Derajat Asam</v>
          </cell>
        </row>
        <row r="6811">
          <cell r="H6811" t="str">
            <v>1.3.2.08.01.11.108</v>
          </cell>
          <cell r="I6811" t="str">
            <v>Mesin Potong Jerami</v>
          </cell>
        </row>
        <row r="6812">
          <cell r="H6812" t="str">
            <v>1.3.2.08.01.11.109</v>
          </cell>
          <cell r="I6812" t="str">
            <v>Mesin Pres Jerami</v>
          </cell>
        </row>
        <row r="6813">
          <cell r="H6813" t="str">
            <v>1.3.2.08.01.11.110</v>
          </cell>
          <cell r="I6813" t="str">
            <v>Bak Flukulator</v>
          </cell>
        </row>
        <row r="6814">
          <cell r="H6814" t="str">
            <v>1.3.2.08.01.11.111</v>
          </cell>
          <cell r="I6814" t="str">
            <v>Alat Poleshing</v>
          </cell>
        </row>
        <row r="6815">
          <cell r="H6815" t="str">
            <v>1.3.2.08.01.11.112</v>
          </cell>
          <cell r="I6815" t="str">
            <v>Alat Gerinda</v>
          </cell>
        </row>
        <row r="6816">
          <cell r="H6816" t="str">
            <v>1.3.2.08.01.11.113</v>
          </cell>
          <cell r="I6816" t="str">
            <v>Refrigerator</v>
          </cell>
        </row>
        <row r="6817">
          <cell r="H6817" t="str">
            <v>1.3.2.08.01.11.114</v>
          </cell>
          <cell r="I6817" t="str">
            <v>Freeze Dryer</v>
          </cell>
        </row>
        <row r="6818">
          <cell r="H6818" t="str">
            <v>1.3.2.08.01.11.115</v>
          </cell>
          <cell r="I6818" t="str">
            <v>Refractometer (Alat Laboratorium Umum)</v>
          </cell>
        </row>
        <row r="6819">
          <cell r="H6819" t="str">
            <v>1.3.2.08.01.11.116</v>
          </cell>
          <cell r="I6819" t="str">
            <v>Vacuum Oven</v>
          </cell>
        </row>
        <row r="6820">
          <cell r="H6820" t="str">
            <v>1.3.2.08.01.11.117</v>
          </cell>
          <cell r="I6820" t="str">
            <v>Calorimeter</v>
          </cell>
        </row>
        <row r="6821">
          <cell r="H6821" t="str">
            <v>1.3.2.08.01.11.118</v>
          </cell>
          <cell r="I6821" t="str">
            <v>Galvanometer</v>
          </cell>
        </row>
        <row r="6822">
          <cell r="H6822" t="str">
            <v>1.3.2.08.01.11.119</v>
          </cell>
          <cell r="I6822" t="str">
            <v>Filter Press</v>
          </cell>
        </row>
        <row r="6823">
          <cell r="H6823" t="str">
            <v>1.3.2.08.01.11.120</v>
          </cell>
          <cell r="I6823" t="str">
            <v>Higromoter</v>
          </cell>
        </row>
        <row r="6824">
          <cell r="H6824" t="str">
            <v>1.3.2.08.01.11.121</v>
          </cell>
          <cell r="I6824" t="str">
            <v>Termocouple</v>
          </cell>
        </row>
        <row r="6825">
          <cell r="H6825" t="str">
            <v>1.3.2.08.01.11.122</v>
          </cell>
          <cell r="I6825" t="str">
            <v>Steroscop</v>
          </cell>
        </row>
        <row r="6826">
          <cell r="H6826" t="str">
            <v>1.3.2.08.01.11.123</v>
          </cell>
          <cell r="I6826" t="str">
            <v>Load Cell</v>
          </cell>
        </row>
        <row r="6827">
          <cell r="H6827" t="str">
            <v>1.3.2.08.01.11.124</v>
          </cell>
          <cell r="I6827" t="str">
            <v>Desitometer</v>
          </cell>
        </row>
        <row r="6828">
          <cell r="H6828" t="str">
            <v>1.3.2.08.01.11.125</v>
          </cell>
          <cell r="I6828" t="str">
            <v>Tripod</v>
          </cell>
        </row>
        <row r="6829">
          <cell r="H6829" t="str">
            <v>1.3.2.08.01.11.126</v>
          </cell>
          <cell r="I6829" t="str">
            <v>Spectrophotometer</v>
          </cell>
        </row>
        <row r="6830">
          <cell r="H6830" t="str">
            <v>1.3.2.08.01.11.127</v>
          </cell>
          <cell r="I6830" t="str">
            <v>Epron eraser</v>
          </cell>
        </row>
        <row r="6831">
          <cell r="H6831" t="str">
            <v>1.3.2.08.01.11.128</v>
          </cell>
          <cell r="I6831" t="str">
            <v>Induction Totor</v>
          </cell>
        </row>
        <row r="6832">
          <cell r="H6832" t="str">
            <v>1.3.2.08.01.11.129</v>
          </cell>
          <cell r="I6832" t="str">
            <v>Container N2 Cair (Alat Laboratorium Umum)</v>
          </cell>
        </row>
        <row r="6833">
          <cell r="H6833" t="str">
            <v>1.3.2.08.01.11.130</v>
          </cell>
          <cell r="I6833" t="str">
            <v>Ionisator</v>
          </cell>
        </row>
        <row r="6834">
          <cell r="H6834" t="str">
            <v>1.3.2.08.01.11.131</v>
          </cell>
          <cell r="I6834" t="str">
            <v>Helc and Flow</v>
          </cell>
        </row>
        <row r="6835">
          <cell r="H6835" t="str">
            <v>1.3.2.08.01.11.132</v>
          </cell>
          <cell r="I6835" t="str">
            <v>Plamscope</v>
          </cell>
        </row>
        <row r="6836">
          <cell r="H6836" t="str">
            <v>1.3.2.08.01.11.133</v>
          </cell>
          <cell r="I6836" t="str">
            <v>Remote Terminal Limit</v>
          </cell>
        </row>
        <row r="6837">
          <cell r="H6837" t="str">
            <v>1.3.2.08.01.11.134</v>
          </cell>
          <cell r="I6837" t="str">
            <v>Ignation Wire Nickel</v>
          </cell>
        </row>
        <row r="6838">
          <cell r="H6838" t="str">
            <v>1.3.2.08.01.11.135</v>
          </cell>
          <cell r="I6838" t="str">
            <v>Digital Signal Procesor</v>
          </cell>
        </row>
        <row r="6839">
          <cell r="H6839" t="str">
            <v>1.3.2.08.01.11.136</v>
          </cell>
          <cell r="I6839" t="str">
            <v>Hand Saw Machine</v>
          </cell>
        </row>
        <row r="6840">
          <cell r="H6840" t="str">
            <v>1.3.2.08.01.11.137</v>
          </cell>
          <cell r="I6840" t="str">
            <v>Fire Assay Furnace</v>
          </cell>
        </row>
        <row r="6841">
          <cell r="H6841" t="str">
            <v>1.3.2.08.01.11.138</v>
          </cell>
          <cell r="I6841" t="str">
            <v>Function Generator (Alat Laboratorium Umum)</v>
          </cell>
        </row>
        <row r="6842">
          <cell r="H6842" t="str">
            <v>1.3.2.08.01.11.139</v>
          </cell>
          <cell r="I6842" t="str">
            <v>Process Calibrator Fluke</v>
          </cell>
        </row>
        <row r="6843">
          <cell r="H6843" t="str">
            <v>1.3.2.08.01.11.140</v>
          </cell>
          <cell r="I6843" t="str">
            <v>Semi Automatic Penetometer</v>
          </cell>
        </row>
        <row r="6844">
          <cell r="H6844" t="str">
            <v>1.3.2.08.01.11.141</v>
          </cell>
          <cell r="I6844" t="str">
            <v>Multizer Plate</v>
          </cell>
        </row>
        <row r="6845">
          <cell r="H6845" t="str">
            <v>1.3.2.08.01.11.142</v>
          </cell>
          <cell r="I6845" t="str">
            <v>Cnc Milling Machine</v>
          </cell>
        </row>
        <row r="6846">
          <cell r="H6846" t="str">
            <v>1.3.2.08.01.11.143</v>
          </cell>
          <cell r="I6846" t="str">
            <v>Mesin Pengayak</v>
          </cell>
        </row>
        <row r="6847">
          <cell r="H6847" t="str">
            <v>1.3.2.08.01.11.144</v>
          </cell>
          <cell r="I6847" t="str">
            <v>Cyclone 2 Hall</v>
          </cell>
        </row>
        <row r="6848">
          <cell r="H6848" t="str">
            <v>1.3.2.08.01.11.145</v>
          </cell>
          <cell r="I6848" t="str">
            <v>Variable Speed Transmission</v>
          </cell>
        </row>
        <row r="6849">
          <cell r="H6849" t="str">
            <v>1.3.2.08.01.11.146</v>
          </cell>
          <cell r="I6849" t="str">
            <v>Bottle Regen</v>
          </cell>
        </row>
        <row r="6850">
          <cell r="H6850" t="str">
            <v>1.3.2.08.01.11.147</v>
          </cell>
          <cell r="I6850" t="str">
            <v>Rock Cutting Machine</v>
          </cell>
        </row>
        <row r="6851">
          <cell r="H6851" t="str">
            <v>1.3.2.08.01.11.148</v>
          </cell>
          <cell r="I6851" t="str">
            <v>Rock Strength Index</v>
          </cell>
        </row>
        <row r="6852">
          <cell r="H6852" t="str">
            <v>1.3.2.08.01.11.149</v>
          </cell>
          <cell r="I6852" t="str">
            <v>Plate Pulveriser</v>
          </cell>
        </row>
        <row r="6853">
          <cell r="H6853" t="str">
            <v>1.3.2.08.01.11.150</v>
          </cell>
          <cell r="I6853" t="str">
            <v>Core Bit</v>
          </cell>
        </row>
        <row r="6854">
          <cell r="H6854" t="str">
            <v>1.3.2.08.01.11.151</v>
          </cell>
          <cell r="I6854" t="str">
            <v>Low Fristian Pressure</v>
          </cell>
        </row>
        <row r="6855">
          <cell r="H6855" t="str">
            <v>1.3.2.08.01.11.152</v>
          </cell>
          <cell r="I6855" t="str">
            <v>Universal Coring Machine</v>
          </cell>
        </row>
        <row r="6856">
          <cell r="H6856" t="str">
            <v>1.3.2.08.01.11.153</v>
          </cell>
          <cell r="I6856" t="str">
            <v>Test Set For Water Well</v>
          </cell>
        </row>
        <row r="6857">
          <cell r="H6857" t="str">
            <v>1.3.2.08.01.11.154</v>
          </cell>
          <cell r="I6857" t="str">
            <v>Ayakan Gantung</v>
          </cell>
        </row>
        <row r="6858">
          <cell r="H6858" t="str">
            <v>1.3.2.08.01.11.155</v>
          </cell>
          <cell r="I6858" t="str">
            <v>Earth Resistivity Meter</v>
          </cell>
        </row>
        <row r="6859">
          <cell r="H6859" t="str">
            <v>1.3.2.08.01.11.156</v>
          </cell>
          <cell r="I6859" t="str">
            <v>Elektroda Spesifik</v>
          </cell>
        </row>
        <row r="6860">
          <cell r="H6860" t="str">
            <v>1.3.2.08.01.11.157</v>
          </cell>
          <cell r="I6860" t="str">
            <v>Spectrometric Mode</v>
          </cell>
        </row>
        <row r="6861">
          <cell r="H6861" t="str">
            <v>1.3.2.08.01.11.158</v>
          </cell>
          <cell r="I6861" t="str">
            <v>Cuvet Cadangan Metachylate</v>
          </cell>
        </row>
        <row r="6862">
          <cell r="H6862" t="str">
            <v>1.3.2.08.01.11.159</v>
          </cell>
          <cell r="I6862" t="str">
            <v>Digital Indicator LCD/Metric</v>
          </cell>
        </row>
        <row r="6863">
          <cell r="H6863" t="str">
            <v>1.3.2.08.01.11.160</v>
          </cell>
          <cell r="I6863" t="str">
            <v>Orsat</v>
          </cell>
        </row>
        <row r="6864">
          <cell r="H6864" t="str">
            <v>1.3.2.08.01.11.161</v>
          </cell>
          <cell r="I6864" t="str">
            <v>Ultra Pure Water Chemistreat</v>
          </cell>
        </row>
        <row r="6865">
          <cell r="H6865" t="str">
            <v>1.3.2.08.01.11.162</v>
          </cell>
          <cell r="I6865" t="str">
            <v>Molser Content Tester</v>
          </cell>
        </row>
        <row r="6866">
          <cell r="H6866" t="str">
            <v>1.3.2.08.01.11.163</v>
          </cell>
          <cell r="I6866" t="str">
            <v>Peralatan Sampler Spliter</v>
          </cell>
        </row>
        <row r="6867">
          <cell r="H6867" t="str">
            <v>1.3.2.08.01.11.164</v>
          </cell>
          <cell r="I6867" t="str">
            <v>Peralatan Homogenisasi</v>
          </cell>
        </row>
        <row r="6868">
          <cell r="H6868" t="str">
            <v>1.3.2.08.01.11.165</v>
          </cell>
          <cell r="I6868" t="str">
            <v>Peralatan Petroscope</v>
          </cell>
        </row>
        <row r="6869">
          <cell r="H6869" t="str">
            <v>1.3.2.08.01.11.166</v>
          </cell>
          <cell r="I6869" t="str">
            <v>Peralatan Palomagnetic</v>
          </cell>
        </row>
        <row r="6870">
          <cell r="H6870" t="str">
            <v>1.3.2.08.01.11.167</v>
          </cell>
          <cell r="I6870" t="str">
            <v>Shear Strength</v>
          </cell>
        </row>
        <row r="6871">
          <cell r="H6871" t="str">
            <v>1.3.2.08.01.11.168</v>
          </cell>
          <cell r="I6871" t="str">
            <v>Mesin Gerus Tanah</v>
          </cell>
        </row>
        <row r="6872">
          <cell r="H6872" t="str">
            <v>1.3.2.08.01.11.169</v>
          </cell>
          <cell r="I6872" t="str">
            <v>Schimdt Hammer</v>
          </cell>
        </row>
        <row r="6873">
          <cell r="H6873" t="str">
            <v>1.3.2.08.01.11.170</v>
          </cell>
          <cell r="I6873" t="str">
            <v>Jack Mill</v>
          </cell>
        </row>
        <row r="6874">
          <cell r="H6874" t="str">
            <v>1.3.2.08.01.11.171</v>
          </cell>
          <cell r="I6874" t="str">
            <v>Termolline Pyrometer</v>
          </cell>
        </row>
        <row r="6875">
          <cell r="H6875" t="str">
            <v>1.3.2.08.01.11.172</v>
          </cell>
          <cell r="I6875" t="str">
            <v>Gelinding</v>
          </cell>
        </row>
        <row r="6876">
          <cell r="H6876" t="str">
            <v>1.3.2.08.01.11.173</v>
          </cell>
          <cell r="I6876" t="str">
            <v>Alat Procesing rumput</v>
          </cell>
        </row>
        <row r="6877">
          <cell r="H6877" t="str">
            <v>1.3.2.08.01.11.174</v>
          </cell>
          <cell r="I6877" t="str">
            <v>Bacteriological Colony Counter</v>
          </cell>
        </row>
        <row r="6878">
          <cell r="H6878" t="str">
            <v>1.3.2.08.01.11.175</v>
          </cell>
          <cell r="I6878" t="str">
            <v>Bacthythermograph</v>
          </cell>
        </row>
        <row r="6879">
          <cell r="H6879" t="str">
            <v>1.3.2.08.01.11.176</v>
          </cell>
          <cell r="I6879" t="str">
            <v>Biocounter</v>
          </cell>
        </row>
        <row r="6880">
          <cell r="H6880" t="str">
            <v>1.3.2.08.01.11.177</v>
          </cell>
          <cell r="I6880" t="str">
            <v>Closing Gear</v>
          </cell>
        </row>
        <row r="6881">
          <cell r="H6881" t="str">
            <v>1.3.2.08.01.11.178</v>
          </cell>
          <cell r="I6881" t="str">
            <v>Complete Cyanida Distallation Apparatus</v>
          </cell>
        </row>
        <row r="6882">
          <cell r="H6882" t="str">
            <v>1.3.2.08.01.11.179</v>
          </cell>
          <cell r="I6882" t="str">
            <v>Cooling Water Circulator</v>
          </cell>
        </row>
        <row r="6883">
          <cell r="H6883" t="str">
            <v>1.3.2.08.01.11.180</v>
          </cell>
          <cell r="I6883" t="str">
            <v>Coulter Counter (Alat Laboratorium Umum)</v>
          </cell>
        </row>
        <row r="6884">
          <cell r="H6884" t="str">
            <v>1.3.2.08.01.11.181</v>
          </cell>
          <cell r="I6884" t="str">
            <v>Delux Two Speed Horizontal Lapidary</v>
          </cell>
        </row>
        <row r="6885">
          <cell r="H6885" t="str">
            <v>1.3.2.08.01.11.182</v>
          </cell>
          <cell r="I6885" t="str">
            <v>Disecting Apparatus (Alat Laboratorium Umum)</v>
          </cell>
        </row>
        <row r="6886">
          <cell r="H6886" t="str">
            <v>1.3.2.08.01.11.183</v>
          </cell>
          <cell r="I6886" t="str">
            <v>Dive tank</v>
          </cell>
        </row>
        <row r="6887">
          <cell r="H6887" t="str">
            <v>1.3.2.08.01.11.184</v>
          </cell>
          <cell r="I6887" t="str">
            <v>Dry Ice Storage Shest</v>
          </cell>
        </row>
        <row r="6888">
          <cell r="H6888" t="str">
            <v>1.3.2.08.01.11.185</v>
          </cell>
          <cell r="I6888" t="str">
            <v>Electric Measuring Tape</v>
          </cell>
        </row>
        <row r="6889">
          <cell r="H6889" t="str">
            <v>1.3.2.08.01.11.186</v>
          </cell>
          <cell r="I6889" t="str">
            <v>Elektrophoresis</v>
          </cell>
        </row>
        <row r="6890">
          <cell r="H6890" t="str">
            <v>1.3.2.08.01.11.187</v>
          </cell>
          <cell r="I6890" t="str">
            <v>Enlarge</v>
          </cell>
        </row>
        <row r="6891">
          <cell r="H6891" t="str">
            <v>1.3.2.08.01.11.188</v>
          </cell>
          <cell r="I6891" t="str">
            <v>Extraction Mantle 6 Hole</v>
          </cell>
        </row>
        <row r="6892">
          <cell r="H6892" t="str">
            <v>1.3.2.08.01.11.189</v>
          </cell>
          <cell r="I6892" t="str">
            <v>Fibre Glass Fume Hood</v>
          </cell>
        </row>
        <row r="6893">
          <cell r="H6893" t="str">
            <v>1.3.2.08.01.11.190</v>
          </cell>
          <cell r="I6893" t="str">
            <v>Filtration Apparatus</v>
          </cell>
        </row>
        <row r="6894">
          <cell r="H6894" t="str">
            <v>1.3.2.08.01.11.191</v>
          </cell>
          <cell r="I6894" t="str">
            <v>Fluid Contamination Analysis Kit</v>
          </cell>
        </row>
        <row r="6895">
          <cell r="H6895" t="str">
            <v>1.3.2.08.01.11.192</v>
          </cell>
          <cell r="I6895" t="str">
            <v>Gene Amp Pcr System</v>
          </cell>
        </row>
        <row r="6896">
          <cell r="H6896" t="str">
            <v>1.3.2.08.01.11.193</v>
          </cell>
          <cell r="I6896" t="str">
            <v>Hand Wunch With Boom</v>
          </cell>
        </row>
        <row r="6897">
          <cell r="H6897" t="str">
            <v>1.3.2.08.01.11.194</v>
          </cell>
          <cell r="I6897" t="str">
            <v>Hygrometer (Alat Laboratorium Umum)</v>
          </cell>
        </row>
        <row r="6898">
          <cell r="H6898" t="str">
            <v>1.3.2.08.01.11.195</v>
          </cell>
          <cell r="I6898" t="str">
            <v>Ice Maker (Alat Laboratorium Umum)</v>
          </cell>
        </row>
        <row r="6899">
          <cell r="H6899" t="str">
            <v>1.3.2.08.01.11.196</v>
          </cell>
          <cell r="I6899" t="str">
            <v>Jars Anaerobic System</v>
          </cell>
        </row>
        <row r="6900">
          <cell r="H6900" t="str">
            <v>1.3.2.08.01.11.197</v>
          </cell>
          <cell r="I6900" t="str">
            <v>Jelly Strength Tester</v>
          </cell>
        </row>
        <row r="6901">
          <cell r="H6901" t="str">
            <v>1.3.2.08.01.11.198</v>
          </cell>
          <cell r="I6901" t="str">
            <v>Laminair Flow Cabinet</v>
          </cell>
        </row>
        <row r="6902">
          <cell r="H6902" t="str">
            <v>1.3.2.08.01.11.199</v>
          </cell>
          <cell r="I6902" t="str">
            <v>Linomat</v>
          </cell>
        </row>
        <row r="6903">
          <cell r="H6903" t="str">
            <v>1.3.2.08.01.11.200</v>
          </cell>
          <cell r="I6903" t="str">
            <v>Liquid Extractor</v>
          </cell>
        </row>
        <row r="6904">
          <cell r="H6904" t="str">
            <v>1.3.2.08.01.11.201</v>
          </cell>
          <cell r="I6904" t="str">
            <v>Liquid Scientilation Counter</v>
          </cell>
        </row>
        <row r="6905">
          <cell r="H6905" t="str">
            <v>1.3.2.08.01.11.202</v>
          </cell>
          <cell r="I6905" t="str">
            <v>Mechanical Homogenenizer</v>
          </cell>
        </row>
        <row r="6906">
          <cell r="H6906" t="str">
            <v>1.3.2.08.01.11.203</v>
          </cell>
          <cell r="I6906" t="str">
            <v>Mesokome</v>
          </cell>
        </row>
        <row r="6907">
          <cell r="H6907" t="str">
            <v>1.3.2.08.01.11.204</v>
          </cell>
          <cell r="I6907" t="str">
            <v>Meterology Kit</v>
          </cell>
        </row>
        <row r="6908">
          <cell r="H6908" t="str">
            <v>1.3.2.08.01.11.205</v>
          </cell>
          <cell r="I6908" t="str">
            <v>Micro Continuous Flow Analyzer</v>
          </cell>
        </row>
        <row r="6909">
          <cell r="H6909" t="str">
            <v>1.3.2.08.01.11.206</v>
          </cell>
          <cell r="I6909" t="str">
            <v>Micro Hammer Mil Culiati</v>
          </cell>
        </row>
        <row r="6910">
          <cell r="H6910" t="str">
            <v>1.3.2.08.01.11.207</v>
          </cell>
          <cell r="I6910" t="str">
            <v>Rotary Evaporator</v>
          </cell>
        </row>
        <row r="6911">
          <cell r="H6911" t="str">
            <v>1.3.2.08.01.11.208</v>
          </cell>
          <cell r="I6911" t="str">
            <v>Piper Glass</v>
          </cell>
        </row>
        <row r="6912">
          <cell r="H6912" t="str">
            <v>1.3.2.08.01.11.209</v>
          </cell>
          <cell r="I6912" t="str">
            <v>Urine Analyzer</v>
          </cell>
        </row>
        <row r="6913">
          <cell r="H6913" t="str">
            <v>1.3.2.08.01.11.210</v>
          </cell>
          <cell r="I6913" t="str">
            <v>Reverse Ormosis</v>
          </cell>
        </row>
        <row r="6914">
          <cell r="H6914" t="str">
            <v>1.3.2.08.01.11.211</v>
          </cell>
          <cell r="I6914" t="str">
            <v>Almari Pengering Daun</v>
          </cell>
        </row>
        <row r="6915">
          <cell r="H6915" t="str">
            <v>1.3.2.08.01.11.212</v>
          </cell>
          <cell r="I6915" t="str">
            <v>Log Tag</v>
          </cell>
        </row>
        <row r="6916">
          <cell r="H6916" t="str">
            <v>1.3.2.08.01.11.213</v>
          </cell>
          <cell r="I6916" t="str">
            <v>Pipa Kapiler</v>
          </cell>
        </row>
        <row r="6917">
          <cell r="H6917" t="str">
            <v>1.3.2.08.01.11.214</v>
          </cell>
          <cell r="I6917" t="str">
            <v>Kandang Metabolisme</v>
          </cell>
        </row>
        <row r="6918">
          <cell r="H6918" t="str">
            <v>1.3.2.08.01.11.215</v>
          </cell>
          <cell r="I6918" t="str">
            <v>Kandang Pengambilan Darah</v>
          </cell>
        </row>
        <row r="6919">
          <cell r="H6919" t="str">
            <v>1.3.2.08.01.11.216</v>
          </cell>
          <cell r="I6919" t="str">
            <v xml:space="preserve">Cetakan Suppositoria </v>
          </cell>
        </row>
        <row r="6920">
          <cell r="H6920" t="str">
            <v>1.3.2.08.01.11.217</v>
          </cell>
          <cell r="I6920" t="str">
            <v>Alat Uji Inplamasi manua</v>
          </cell>
        </row>
        <row r="6921">
          <cell r="H6921" t="str">
            <v>1.3.2.08.01.11.218</v>
          </cell>
          <cell r="I6921" t="str">
            <v xml:space="preserve"> Pemanas Mantel</v>
          </cell>
        </row>
        <row r="6922">
          <cell r="H6922" t="str">
            <v>1.3.2.08.01.11.219</v>
          </cell>
          <cell r="I6922" t="str">
            <v xml:space="preserve"> Perangkat Alat sokletassi</v>
          </cell>
        </row>
        <row r="6923">
          <cell r="H6923" t="str">
            <v>1.3.2.08.01.11.220</v>
          </cell>
          <cell r="I6923" t="str">
            <v>Perkolator</v>
          </cell>
        </row>
        <row r="6924">
          <cell r="H6924" t="str">
            <v>1.3.2.08.01.11.221</v>
          </cell>
          <cell r="I6924" t="str">
            <v>Perforated For Mas 100 NT</v>
          </cell>
        </row>
        <row r="6925">
          <cell r="H6925" t="str">
            <v>1.3.2.08.01.11.222</v>
          </cell>
          <cell r="I6925" t="str">
            <v>Glass Filtration Set and Vacum Pump</v>
          </cell>
        </row>
        <row r="6926">
          <cell r="H6926" t="str">
            <v>......</v>
          </cell>
        </row>
        <row r="6927">
          <cell r="H6927" t="str">
            <v>......</v>
          </cell>
        </row>
        <row r="6928">
          <cell r="H6928" t="str">
            <v>......</v>
          </cell>
        </row>
        <row r="6929">
          <cell r="H6929" t="str">
            <v>......</v>
          </cell>
        </row>
        <row r="6930">
          <cell r="H6930" t="str">
            <v>......</v>
          </cell>
        </row>
        <row r="6931">
          <cell r="H6931" t="str">
            <v>......</v>
          </cell>
        </row>
        <row r="6932">
          <cell r="H6932" t="str">
            <v>......</v>
          </cell>
        </row>
        <row r="6933">
          <cell r="H6933" t="str">
            <v>1.3.2.08.01.12.</v>
          </cell>
          <cell r="I6933" t="str">
            <v xml:space="preserve">ALAT LABORATORIUM MICROBIOLOGI </v>
          </cell>
        </row>
        <row r="6934">
          <cell r="H6934" t="str">
            <v>1.3.2.08.01.12.001</v>
          </cell>
          <cell r="I6934" t="str">
            <v>Autocleve</v>
          </cell>
        </row>
        <row r="6935">
          <cell r="H6935" t="str">
            <v>1.3.2.08.01.12.002</v>
          </cell>
          <cell r="I6935" t="str">
            <v>Oven/Hot Air Sterilizer</v>
          </cell>
        </row>
        <row r="6936">
          <cell r="H6936" t="str">
            <v>1.3.2.08.01.12.003</v>
          </cell>
          <cell r="I6936" t="str">
            <v>Pipette Washer</v>
          </cell>
        </row>
        <row r="6937">
          <cell r="H6937" t="str">
            <v>1.3.2.08.01.12.004</v>
          </cell>
          <cell r="I6937" t="str">
            <v>Pipette Dryer</v>
          </cell>
        </row>
        <row r="6938">
          <cell r="H6938" t="str">
            <v>1.3.2.08.01.12.005</v>
          </cell>
          <cell r="I6938" t="str">
            <v>Santrifuge Biasa</v>
          </cell>
        </row>
        <row r="6939">
          <cell r="H6939" t="str">
            <v>1.3.2.08.01.12.006</v>
          </cell>
          <cell r="I6939" t="str">
            <v>Binoculer Microscope (Alat Laboratorium Microbiologi)</v>
          </cell>
        </row>
        <row r="6940">
          <cell r="H6940" t="str">
            <v>1.3.2.08.01.12.007</v>
          </cell>
          <cell r="I6940" t="str">
            <v>Sentrifuge Untuk Microplate</v>
          </cell>
        </row>
        <row r="6941">
          <cell r="H6941" t="str">
            <v>1.3.2.08.01.12.008</v>
          </cell>
          <cell r="I6941" t="str">
            <v>Stereo Microscope (Alat Laboratorium Microbiologi)</v>
          </cell>
        </row>
        <row r="6942">
          <cell r="H6942" t="str">
            <v>1.3.2.08.01.12.009</v>
          </cell>
          <cell r="I6942" t="str">
            <v>Fluricent Microscope</v>
          </cell>
        </row>
        <row r="6943">
          <cell r="H6943" t="str">
            <v>1.3.2.08.01.12.010</v>
          </cell>
          <cell r="I6943" t="str">
            <v>Magnetic Stirer &amp; Rod With Hot Plate</v>
          </cell>
        </row>
        <row r="6944">
          <cell r="H6944" t="str">
            <v>1.3.2.08.01.12.011</v>
          </cell>
          <cell r="I6944" t="str">
            <v>Balance Electric</v>
          </cell>
        </row>
        <row r="6945">
          <cell r="H6945" t="str">
            <v>1.3.2.08.01.12.012</v>
          </cell>
          <cell r="I6945" t="str">
            <v>Aquadestilator</v>
          </cell>
        </row>
        <row r="6946">
          <cell r="H6946" t="str">
            <v>1.3.2.08.01.12.013</v>
          </cell>
          <cell r="I6946" t="str">
            <v>Demineralizer (Alat Laboratorium Microbiologi)</v>
          </cell>
        </row>
        <row r="6947">
          <cell r="H6947" t="str">
            <v>1.3.2.08.01.12.014</v>
          </cell>
          <cell r="I6947" t="str">
            <v>Millipore Filter</v>
          </cell>
        </row>
        <row r="6948">
          <cell r="H6948" t="str">
            <v>1.3.2.08.01.12.015</v>
          </cell>
          <cell r="I6948" t="str">
            <v>Microtiter Kit</v>
          </cell>
        </row>
        <row r="6949">
          <cell r="H6949" t="str">
            <v>1.3.2.08.01.12.016</v>
          </cell>
          <cell r="I6949" t="str">
            <v>Pinn Filter</v>
          </cell>
        </row>
        <row r="6950">
          <cell r="H6950" t="str">
            <v>1.3.2.08.01.12.017</v>
          </cell>
          <cell r="I6950" t="str">
            <v>Pipette Filter</v>
          </cell>
        </row>
        <row r="6951">
          <cell r="H6951" t="str">
            <v>1.3.2.08.01.12.018</v>
          </cell>
          <cell r="I6951" t="str">
            <v>Propipette</v>
          </cell>
        </row>
        <row r="6952">
          <cell r="H6952" t="str">
            <v>1.3.2.08.01.12.019</v>
          </cell>
          <cell r="I6952" t="str">
            <v>Pipette Container</v>
          </cell>
        </row>
        <row r="6953">
          <cell r="H6953" t="str">
            <v>1.3.2.08.01.12.020</v>
          </cell>
          <cell r="I6953" t="str">
            <v>Tube Container</v>
          </cell>
        </row>
        <row r="6954">
          <cell r="H6954" t="str">
            <v>1.3.2.08.01.12.021</v>
          </cell>
          <cell r="I6954" t="str">
            <v>Wire Basket</v>
          </cell>
        </row>
        <row r="6955">
          <cell r="H6955" t="str">
            <v>1.3.2.08.01.12.022</v>
          </cell>
          <cell r="I6955" t="str">
            <v>Discard Pan</v>
          </cell>
        </row>
        <row r="6956">
          <cell r="H6956" t="str">
            <v>1.3.2.08.01.12.023</v>
          </cell>
          <cell r="I6956" t="str">
            <v>Boolling Pan</v>
          </cell>
        </row>
        <row r="6957">
          <cell r="H6957" t="str">
            <v>1.3.2.08.01.12.024</v>
          </cell>
          <cell r="I6957" t="str">
            <v>Stabilizer</v>
          </cell>
        </row>
        <row r="6958">
          <cell r="H6958" t="str">
            <v>1.3.2.08.01.12.025</v>
          </cell>
          <cell r="I6958" t="str">
            <v>Freezer 70 Derajat C Centrifuge With Accesories</v>
          </cell>
        </row>
        <row r="6959">
          <cell r="H6959" t="str">
            <v>1.3.2.08.01.12.026</v>
          </cell>
          <cell r="I6959" t="str">
            <v>Retrigerated</v>
          </cell>
        </row>
        <row r="6960">
          <cell r="H6960" t="str">
            <v>1.3.2.08.01.12.027</v>
          </cell>
          <cell r="I6960" t="str">
            <v>Analytic Balancer</v>
          </cell>
        </row>
        <row r="6961">
          <cell r="H6961" t="str">
            <v>1.3.2.08.01.12.028</v>
          </cell>
          <cell r="I6961" t="str">
            <v>Bursen Burner</v>
          </cell>
        </row>
        <row r="6962">
          <cell r="H6962" t="str">
            <v>1.3.2.08.01.12.029</v>
          </cell>
          <cell r="I6962" t="str">
            <v>Anerobic Jar</v>
          </cell>
        </row>
        <row r="6963">
          <cell r="H6963" t="str">
            <v>1.3.2.08.01.12.030</v>
          </cell>
          <cell r="I6963" t="str">
            <v>Ice Crusher</v>
          </cell>
        </row>
        <row r="6964">
          <cell r="H6964" t="str">
            <v>1.3.2.08.01.12.031</v>
          </cell>
          <cell r="I6964" t="str">
            <v>Pipette Jar Container</v>
          </cell>
        </row>
        <row r="6965">
          <cell r="H6965" t="str">
            <v>1.3.2.08.01.12.032</v>
          </cell>
          <cell r="I6965" t="str">
            <v>Inculating Supplies</v>
          </cell>
        </row>
        <row r="6966">
          <cell r="H6966" t="str">
            <v>1.3.2.08.01.12.033</v>
          </cell>
          <cell r="I6966" t="str">
            <v>Silicagel Desicator</v>
          </cell>
        </row>
        <row r="6967">
          <cell r="H6967" t="str">
            <v>1.3.2.08.01.12.034</v>
          </cell>
          <cell r="I6967" t="str">
            <v>Peristalitic Pump</v>
          </cell>
        </row>
        <row r="6968">
          <cell r="H6968" t="str">
            <v>1.3.2.08.01.12.035</v>
          </cell>
          <cell r="I6968" t="str">
            <v>Tube For Centrifuge</v>
          </cell>
        </row>
        <row r="6969">
          <cell r="H6969" t="str">
            <v>1.3.2.08.01.12.036</v>
          </cell>
          <cell r="I6969" t="str">
            <v>Caps For Centrifuge Tube</v>
          </cell>
        </row>
        <row r="6970">
          <cell r="H6970" t="str">
            <v>1.3.2.08.01.12.037</v>
          </cell>
          <cell r="I6970" t="str">
            <v>RES</v>
          </cell>
        </row>
        <row r="6971">
          <cell r="H6971" t="str">
            <v>1.3.2.08.01.12.038</v>
          </cell>
          <cell r="I6971" t="str">
            <v>Test Tube Mixer</v>
          </cell>
        </row>
        <row r="6972">
          <cell r="H6972" t="str">
            <v>1.3.2.08.01.12.039</v>
          </cell>
          <cell r="I6972" t="str">
            <v>Krucut In Hoff</v>
          </cell>
        </row>
        <row r="6973">
          <cell r="H6973" t="str">
            <v>1.3.2.08.01.12.040</v>
          </cell>
          <cell r="I6973" t="str">
            <v>Rotator Shaker (Alat Laboratorium Microbiologi)</v>
          </cell>
        </row>
        <row r="6974">
          <cell r="H6974" t="str">
            <v>1.3.2.08.01.12.041</v>
          </cell>
          <cell r="I6974" t="str">
            <v>Microscope Monocular</v>
          </cell>
        </row>
        <row r="6975">
          <cell r="H6975" t="str">
            <v>1.3.2.08.01.12.042</v>
          </cell>
          <cell r="I6975" t="str">
            <v>Microscope Binocular</v>
          </cell>
        </row>
        <row r="6976">
          <cell r="H6976" t="str">
            <v>1.3.2.08.01.12.043</v>
          </cell>
          <cell r="I6976" t="str">
            <v>Photo Microscope</v>
          </cell>
        </row>
        <row r="6977">
          <cell r="H6977" t="str">
            <v>1.3.2.08.01.12.044</v>
          </cell>
          <cell r="I6977" t="str">
            <v>Atomic Absorption Spectro</v>
          </cell>
        </row>
        <row r="6978">
          <cell r="H6978" t="str">
            <v>1.3.2.08.01.12.045</v>
          </cell>
          <cell r="I6978" t="str">
            <v>Tl Chromatograph</v>
          </cell>
        </row>
        <row r="6979">
          <cell r="H6979" t="str">
            <v>1.3.2.08.01.12.046</v>
          </cell>
          <cell r="I6979" t="str">
            <v>Electrogravimetri</v>
          </cell>
        </row>
        <row r="6980">
          <cell r="H6980" t="str">
            <v>1.3.2.08.01.12.047</v>
          </cell>
          <cell r="I6980" t="str">
            <v>Chromatography Injection</v>
          </cell>
        </row>
        <row r="6981">
          <cell r="H6981" t="str">
            <v>1.3.2.08.01.12.048</v>
          </cell>
          <cell r="I6981" t="str">
            <v>Device (Alat Laboratorium Microbiologi)</v>
          </cell>
        </row>
        <row r="6982">
          <cell r="H6982" t="str">
            <v>1.3.2.08.01.12.049</v>
          </cell>
          <cell r="I6982" t="str">
            <v>Tissue Processor Unit</v>
          </cell>
        </row>
        <row r="6983">
          <cell r="H6983" t="str">
            <v>1.3.2.08.01.12.050</v>
          </cell>
          <cell r="I6983" t="str">
            <v>Microtome Unit</v>
          </cell>
        </row>
        <row r="6984">
          <cell r="H6984" t="str">
            <v>1.3.2.08.01.12.051</v>
          </cell>
          <cell r="I6984" t="str">
            <v>Analitical Balance (Alat Laboratorium Microbiologi)</v>
          </cell>
        </row>
        <row r="6985">
          <cell r="H6985" t="str">
            <v>1.3.2.08.01.12.052</v>
          </cell>
          <cell r="I6985" t="str">
            <v>Precisions Balance</v>
          </cell>
        </row>
        <row r="6986">
          <cell r="H6986" t="str">
            <v>1.3.2.08.01.12.053</v>
          </cell>
          <cell r="I6986" t="str">
            <v>Washing Instrument (Alat Laboratorium Microbiologi)</v>
          </cell>
        </row>
        <row r="6987">
          <cell r="H6987" t="str">
            <v>1.3.2.08.01.12.054</v>
          </cell>
          <cell r="I6987" t="str">
            <v>Microscope Fluoronsence</v>
          </cell>
        </row>
        <row r="6988">
          <cell r="H6988" t="str">
            <v>1.3.2.08.01.12.055</v>
          </cell>
          <cell r="I6988" t="str">
            <v>Microscope Phase Contrast Light Field</v>
          </cell>
        </row>
        <row r="6989">
          <cell r="H6989" t="str">
            <v>1.3.2.08.01.12.056</v>
          </cell>
          <cell r="I6989" t="str">
            <v>Microscope Phase Contrast Dark Field</v>
          </cell>
        </row>
        <row r="6990">
          <cell r="H6990" t="str">
            <v>1.3.2.08.01.12.057</v>
          </cell>
          <cell r="I6990" t="str">
            <v>Microtitation Plate Incubator</v>
          </cell>
        </row>
        <row r="6991">
          <cell r="H6991" t="str">
            <v>1.3.2.08.01.12.058</v>
          </cell>
          <cell r="I6991" t="str">
            <v>Automatic Micro Plate Laser</v>
          </cell>
        </row>
        <row r="6992">
          <cell r="H6992" t="str">
            <v>1.3.2.08.01.12.059</v>
          </cell>
          <cell r="I6992" t="str">
            <v>Petri Dish</v>
          </cell>
        </row>
        <row r="6993">
          <cell r="H6993" t="str">
            <v>1.3.2.08.01.12.060</v>
          </cell>
          <cell r="I6993" t="str">
            <v>Loop Sterilizer</v>
          </cell>
        </row>
        <row r="6994">
          <cell r="H6994" t="str">
            <v>1.3.2.08.01.12.061</v>
          </cell>
          <cell r="I6994" t="str">
            <v>Reader Petri Dishas</v>
          </cell>
        </row>
        <row r="6995">
          <cell r="H6995" t="str">
            <v>1.3.2.08.01.12.062</v>
          </cell>
          <cell r="I6995" t="str">
            <v>Reader Antibiotic</v>
          </cell>
        </row>
        <row r="6996">
          <cell r="H6996" t="str">
            <v>1.3.2.08.01.12.063</v>
          </cell>
          <cell r="I6996" t="str">
            <v>French Pressure Cell &amp; Laboratory Press Motor Driven Laobatory</v>
          </cell>
        </row>
        <row r="6997">
          <cell r="H6997" t="str">
            <v>1.3.2.08.01.12.064</v>
          </cell>
          <cell r="I6997" t="str">
            <v>Standard French Presure Cell 35 Ml Capasity, Presure Up To 40.00</v>
          </cell>
        </row>
        <row r="6998">
          <cell r="H6998" t="str">
            <v>1.3.2.08.01.12.065</v>
          </cell>
          <cell r="I6998" t="str">
            <v>Miniature French Presure Cell 3,7 Ml Capasity, Presure Up To 20.</v>
          </cell>
        </row>
        <row r="6999">
          <cell r="H6999" t="str">
            <v>1.3.2.08.01.12.066</v>
          </cell>
          <cell r="I6999" t="str">
            <v>Tissue Homogenizer</v>
          </cell>
        </row>
        <row r="7000">
          <cell r="H7000" t="str">
            <v>1.3.2.08.01.12.067</v>
          </cell>
          <cell r="I7000" t="str">
            <v>Hematology Analyzer ( Blood Cell Counter )</v>
          </cell>
        </row>
        <row r="7001">
          <cell r="H7001" t="str">
            <v>1.3.2.08.01.12.068</v>
          </cell>
          <cell r="I7001" t="str">
            <v>Sub Marine Gel System</v>
          </cell>
        </row>
        <row r="7002">
          <cell r="H7002" t="str">
            <v>1.3.2.08.01.12.069</v>
          </cell>
          <cell r="I7002" t="str">
            <v>Microcentrifuge</v>
          </cell>
        </row>
        <row r="7003">
          <cell r="H7003" t="str">
            <v>1.3.2.08.01.12.070</v>
          </cell>
          <cell r="I7003" t="str">
            <v>Stiring Hot Plat</v>
          </cell>
        </row>
        <row r="7004">
          <cell r="H7004" t="str">
            <v>1.3.2.08.01.12.071</v>
          </cell>
          <cell r="I7004" t="str">
            <v>Micro Pippettes</v>
          </cell>
        </row>
        <row r="7005">
          <cell r="H7005" t="str">
            <v>1.3.2.08.01.12.072</v>
          </cell>
          <cell r="I7005" t="str">
            <v>Electromagnetic Current Meter</v>
          </cell>
        </row>
        <row r="7006">
          <cell r="H7006" t="str">
            <v>1.3.2.08.01.12.073</v>
          </cell>
          <cell r="I7006" t="str">
            <v>Electronic Current Meter</v>
          </cell>
        </row>
        <row r="7007">
          <cell r="H7007" t="str">
            <v>1.3.2.08.01.12.074</v>
          </cell>
          <cell r="I7007" t="str">
            <v>Vector Aritmatic</v>
          </cell>
        </row>
        <row r="7008">
          <cell r="H7008" t="str">
            <v>1.3.2.08.01.12.075</v>
          </cell>
          <cell r="I7008" t="str">
            <v>Sandy Surface Meter</v>
          </cell>
        </row>
        <row r="7009">
          <cell r="H7009" t="str">
            <v>1.3.2.08.01.12.076</v>
          </cell>
          <cell r="I7009" t="str">
            <v>Wave Height Meter</v>
          </cell>
        </row>
        <row r="7010">
          <cell r="H7010" t="str">
            <v>1.3.2.08.01.12.077</v>
          </cell>
          <cell r="I7010" t="str">
            <v>Digital Storage Oscilloscope</v>
          </cell>
        </row>
        <row r="7011">
          <cell r="H7011" t="str">
            <v>1.3.2.08.01.12.078</v>
          </cell>
          <cell r="I7011" t="str">
            <v>Detector</v>
          </cell>
        </row>
        <row r="7012">
          <cell r="H7012" t="str">
            <v>1.3.2.08.01.12.079</v>
          </cell>
          <cell r="I7012" t="str">
            <v>Pressure Transacer</v>
          </cell>
        </row>
        <row r="7013">
          <cell r="H7013" t="str">
            <v>1.3.2.08.01.12.080</v>
          </cell>
          <cell r="I7013" t="str">
            <v>Microscope Tringular</v>
          </cell>
        </row>
        <row r="7014">
          <cell r="H7014" t="str">
            <v>1.3.2.08.01.12.081</v>
          </cell>
          <cell r="I7014" t="str">
            <v>Helium Liquifier</v>
          </cell>
        </row>
        <row r="7015">
          <cell r="H7015" t="str">
            <v>1.3.2.08.01.12.082</v>
          </cell>
          <cell r="I7015" t="str">
            <v>Vacuum Manifold</v>
          </cell>
        </row>
        <row r="7016">
          <cell r="H7016" t="str">
            <v>1.3.2.08.01.12.083</v>
          </cell>
          <cell r="I7016" t="str">
            <v>Dispensing Pump</v>
          </cell>
        </row>
        <row r="7017">
          <cell r="H7017" t="str">
            <v>1.3.2.08.01.12.084</v>
          </cell>
          <cell r="I7017" t="str">
            <v>DNA Analyzer</v>
          </cell>
        </row>
        <row r="7018">
          <cell r="H7018" t="str">
            <v>1.3.2.08.01.12.085</v>
          </cell>
          <cell r="I7018" t="str">
            <v>Incubator labor</v>
          </cell>
        </row>
        <row r="7019">
          <cell r="H7019" t="str">
            <v>1.3.2.08.01.12.086</v>
          </cell>
          <cell r="I7019" t="str">
            <v>Cawan Petri</v>
          </cell>
        </row>
        <row r="7020">
          <cell r="H7020" t="str">
            <v>1.3.2.08.01.12.087</v>
          </cell>
          <cell r="I7020" t="str">
            <v>Bloodilluting Pipet</v>
          </cell>
        </row>
        <row r="7021">
          <cell r="H7021" t="str">
            <v>1.3.2.08.01.12.088</v>
          </cell>
          <cell r="I7021" t="str">
            <v>Erlenmeyer Plashk</v>
          </cell>
        </row>
        <row r="7022">
          <cell r="H7022" t="str">
            <v>......</v>
          </cell>
        </row>
        <row r="7023">
          <cell r="H7023" t="str">
            <v>......</v>
          </cell>
        </row>
        <row r="7024">
          <cell r="H7024" t="str">
            <v>......</v>
          </cell>
        </row>
        <row r="7025">
          <cell r="H7025" t="str">
            <v>......</v>
          </cell>
        </row>
        <row r="7026">
          <cell r="H7026" t="str">
            <v>......</v>
          </cell>
        </row>
        <row r="7027">
          <cell r="H7027" t="str">
            <v>......</v>
          </cell>
        </row>
        <row r="7028">
          <cell r="H7028" t="str">
            <v>......</v>
          </cell>
        </row>
        <row r="7029">
          <cell r="H7029" t="str">
            <v>......</v>
          </cell>
        </row>
        <row r="7030">
          <cell r="H7030" t="str">
            <v>......</v>
          </cell>
        </row>
        <row r="7031">
          <cell r="H7031" t="str">
            <v>......</v>
          </cell>
        </row>
        <row r="7032">
          <cell r="H7032" t="str">
            <v>......</v>
          </cell>
        </row>
        <row r="7033">
          <cell r="H7033" t="str">
            <v>......</v>
          </cell>
        </row>
        <row r="7034">
          <cell r="H7034" t="str">
            <v>......</v>
          </cell>
        </row>
        <row r="7035">
          <cell r="H7035" t="str">
            <v>......</v>
          </cell>
        </row>
        <row r="7036">
          <cell r="H7036" t="str">
            <v>......</v>
          </cell>
        </row>
        <row r="7037">
          <cell r="H7037" t="str">
            <v>......</v>
          </cell>
        </row>
        <row r="7038">
          <cell r="H7038" t="str">
            <v>......</v>
          </cell>
        </row>
        <row r="7039">
          <cell r="H7039" t="str">
            <v>......</v>
          </cell>
        </row>
        <row r="7040">
          <cell r="H7040" t="str">
            <v>......</v>
          </cell>
        </row>
        <row r="7041">
          <cell r="H7041" t="str">
            <v>......</v>
          </cell>
        </row>
        <row r="7042">
          <cell r="H7042" t="str">
            <v>......</v>
          </cell>
        </row>
        <row r="7043">
          <cell r="H7043" t="str">
            <v>......</v>
          </cell>
        </row>
        <row r="7044">
          <cell r="H7044" t="str">
            <v>......</v>
          </cell>
        </row>
        <row r="7045">
          <cell r="H7045" t="str">
            <v>......</v>
          </cell>
        </row>
        <row r="7046">
          <cell r="H7046" t="str">
            <v>......</v>
          </cell>
        </row>
        <row r="7047">
          <cell r="H7047" t="str">
            <v>......</v>
          </cell>
        </row>
        <row r="7048">
          <cell r="H7048" t="str">
            <v>......</v>
          </cell>
        </row>
        <row r="7049">
          <cell r="H7049" t="str">
            <v>......</v>
          </cell>
        </row>
        <row r="7050">
          <cell r="H7050" t="str">
            <v>......</v>
          </cell>
        </row>
        <row r="7051">
          <cell r="H7051" t="str">
            <v>......</v>
          </cell>
        </row>
        <row r="7052">
          <cell r="H7052" t="str">
            <v>......</v>
          </cell>
        </row>
        <row r="7053">
          <cell r="H7053" t="str">
            <v>......</v>
          </cell>
        </row>
        <row r="7054">
          <cell r="H7054" t="str">
            <v>......</v>
          </cell>
        </row>
        <row r="7055">
          <cell r="H7055" t="str">
            <v>......</v>
          </cell>
        </row>
        <row r="7056">
          <cell r="H7056" t="str">
            <v>......</v>
          </cell>
        </row>
        <row r="7057">
          <cell r="H7057" t="str">
            <v>......</v>
          </cell>
        </row>
        <row r="7058">
          <cell r="H7058" t="str">
            <v>......</v>
          </cell>
        </row>
        <row r="7059">
          <cell r="H7059" t="str">
            <v>......</v>
          </cell>
        </row>
        <row r="7060">
          <cell r="H7060" t="str">
            <v>......</v>
          </cell>
        </row>
        <row r="7061">
          <cell r="H7061" t="str">
            <v>......</v>
          </cell>
        </row>
        <row r="7062">
          <cell r="H7062" t="str">
            <v>......</v>
          </cell>
        </row>
        <row r="7063">
          <cell r="H7063" t="str">
            <v>......</v>
          </cell>
        </row>
        <row r="7064">
          <cell r="H7064" t="str">
            <v>......</v>
          </cell>
        </row>
        <row r="7065">
          <cell r="H7065" t="str">
            <v>......</v>
          </cell>
        </row>
        <row r="7066">
          <cell r="H7066" t="str">
            <v>......</v>
          </cell>
        </row>
        <row r="7067">
          <cell r="H7067" t="str">
            <v>......</v>
          </cell>
        </row>
        <row r="7068">
          <cell r="H7068" t="str">
            <v>......</v>
          </cell>
        </row>
        <row r="7069">
          <cell r="H7069" t="str">
            <v>......</v>
          </cell>
        </row>
        <row r="7070">
          <cell r="H7070" t="str">
            <v>......</v>
          </cell>
        </row>
        <row r="7071">
          <cell r="H7071" t="str">
            <v>......</v>
          </cell>
        </row>
        <row r="7072">
          <cell r="H7072" t="str">
            <v>......</v>
          </cell>
        </row>
        <row r="7073">
          <cell r="H7073" t="str">
            <v>......</v>
          </cell>
        </row>
        <row r="7074">
          <cell r="H7074" t="str">
            <v>......</v>
          </cell>
        </row>
        <row r="7075">
          <cell r="H7075" t="str">
            <v>......</v>
          </cell>
        </row>
        <row r="7076">
          <cell r="H7076" t="str">
            <v>......</v>
          </cell>
        </row>
        <row r="7077">
          <cell r="H7077" t="str">
            <v>......</v>
          </cell>
        </row>
        <row r="7078">
          <cell r="H7078" t="str">
            <v>......</v>
          </cell>
        </row>
        <row r="7079">
          <cell r="H7079" t="str">
            <v>......</v>
          </cell>
        </row>
        <row r="7080">
          <cell r="H7080" t="str">
            <v>......</v>
          </cell>
        </row>
        <row r="7081">
          <cell r="H7081" t="str">
            <v>......</v>
          </cell>
        </row>
        <row r="7082">
          <cell r="H7082" t="str">
            <v>......</v>
          </cell>
        </row>
        <row r="7083">
          <cell r="H7083" t="str">
            <v>......</v>
          </cell>
        </row>
        <row r="7084">
          <cell r="H7084" t="str">
            <v>......</v>
          </cell>
        </row>
        <row r="7085">
          <cell r="H7085" t="str">
            <v>......</v>
          </cell>
        </row>
        <row r="7086">
          <cell r="H7086" t="str">
            <v>......</v>
          </cell>
        </row>
        <row r="7087">
          <cell r="H7087" t="str">
            <v>......</v>
          </cell>
        </row>
        <row r="7088">
          <cell r="H7088" t="str">
            <v>......</v>
          </cell>
        </row>
        <row r="7089">
          <cell r="H7089" t="str">
            <v>......</v>
          </cell>
        </row>
        <row r="7090">
          <cell r="H7090" t="str">
            <v>......</v>
          </cell>
        </row>
        <row r="7091">
          <cell r="H7091" t="str">
            <v>......</v>
          </cell>
        </row>
        <row r="7092">
          <cell r="H7092" t="str">
            <v>......</v>
          </cell>
        </row>
        <row r="7093">
          <cell r="H7093" t="str">
            <v>......</v>
          </cell>
        </row>
        <row r="7094">
          <cell r="H7094" t="str">
            <v>......</v>
          </cell>
        </row>
        <row r="7095">
          <cell r="H7095" t="str">
            <v>......</v>
          </cell>
        </row>
        <row r="7096">
          <cell r="H7096" t="str">
            <v>......</v>
          </cell>
        </row>
        <row r="7097">
          <cell r="H7097" t="str">
            <v>......</v>
          </cell>
        </row>
        <row r="7098">
          <cell r="H7098" t="str">
            <v>......</v>
          </cell>
        </row>
        <row r="7099">
          <cell r="H7099" t="str">
            <v>......</v>
          </cell>
        </row>
        <row r="7100">
          <cell r="H7100" t="str">
            <v>......</v>
          </cell>
        </row>
        <row r="7101">
          <cell r="H7101" t="str">
            <v>......</v>
          </cell>
        </row>
        <row r="7102">
          <cell r="H7102" t="str">
            <v>......</v>
          </cell>
        </row>
        <row r="7103">
          <cell r="H7103" t="str">
            <v>......</v>
          </cell>
        </row>
        <row r="7104">
          <cell r="H7104" t="str">
            <v>......</v>
          </cell>
        </row>
        <row r="7105">
          <cell r="H7105" t="str">
            <v>......</v>
          </cell>
        </row>
        <row r="7106">
          <cell r="H7106" t="str">
            <v>......</v>
          </cell>
        </row>
        <row r="7107">
          <cell r="H7107" t="str">
            <v>......</v>
          </cell>
        </row>
        <row r="7108">
          <cell r="H7108" t="str">
            <v>......</v>
          </cell>
        </row>
        <row r="7109">
          <cell r="H7109" t="str">
            <v>......</v>
          </cell>
        </row>
        <row r="7110">
          <cell r="H7110" t="str">
            <v>......</v>
          </cell>
        </row>
        <row r="7111">
          <cell r="H7111" t="str">
            <v>......</v>
          </cell>
        </row>
        <row r="7112">
          <cell r="H7112" t="str">
            <v>......</v>
          </cell>
        </row>
        <row r="7113">
          <cell r="H7113" t="str">
            <v>......</v>
          </cell>
        </row>
        <row r="7114">
          <cell r="H7114" t="str">
            <v>......</v>
          </cell>
        </row>
        <row r="7115">
          <cell r="H7115" t="str">
            <v>......</v>
          </cell>
        </row>
        <row r="7116">
          <cell r="H7116" t="str">
            <v>......</v>
          </cell>
        </row>
        <row r="7117">
          <cell r="H7117" t="str">
            <v>......</v>
          </cell>
        </row>
        <row r="7118">
          <cell r="H7118" t="str">
            <v>......</v>
          </cell>
        </row>
        <row r="7119">
          <cell r="H7119" t="str">
            <v>1.3.2.08.01.13.</v>
          </cell>
          <cell r="I7119" t="str">
            <v xml:space="preserve">ALAT LABORATORIUM KIMIA </v>
          </cell>
        </row>
        <row r="7120">
          <cell r="H7120" t="str">
            <v>1.3.2.08.01.13.001</v>
          </cell>
          <cell r="I7120" t="str">
            <v>Analytical Balance Electric</v>
          </cell>
        </row>
        <row r="7121">
          <cell r="H7121" t="str">
            <v>1.3.2.08.01.13.002</v>
          </cell>
          <cell r="I7121" t="str">
            <v>Analytical Balance Non Electric</v>
          </cell>
        </row>
        <row r="7122">
          <cell r="H7122" t="str">
            <v>1.3.2.08.01.13.003</v>
          </cell>
          <cell r="I7122" t="str">
            <v>Balance Trip</v>
          </cell>
        </row>
        <row r="7123">
          <cell r="H7123" t="str">
            <v>1.3.2.08.01.13.004</v>
          </cell>
          <cell r="I7123" t="str">
            <v>Balance Gram</v>
          </cell>
        </row>
        <row r="7124">
          <cell r="H7124" t="str">
            <v>1.3.2.08.01.13.005</v>
          </cell>
          <cell r="I7124" t="str">
            <v>Balance Miligram</v>
          </cell>
        </row>
        <row r="7125">
          <cell r="H7125" t="str">
            <v>1.3.2.08.01.13.006</v>
          </cell>
          <cell r="I7125" t="str">
            <v>Balance Kodek/Kilogram</v>
          </cell>
        </row>
        <row r="7126">
          <cell r="H7126" t="str">
            <v>1.3.2.08.01.13.007</v>
          </cell>
          <cell r="I7126" t="str">
            <v>Fotometer</v>
          </cell>
        </row>
        <row r="7127">
          <cell r="H7127" t="str">
            <v>1.3.2.08.01.13.008</v>
          </cell>
          <cell r="I7127" t="str">
            <v>Flame Fotometer</v>
          </cell>
        </row>
        <row r="7128">
          <cell r="H7128" t="str">
            <v>1.3.2.08.01.13.009</v>
          </cell>
          <cell r="I7128" t="str">
            <v>Mercury Analyzer (Alat Laboratorium Kimia)</v>
          </cell>
        </row>
        <row r="7129">
          <cell r="H7129" t="str">
            <v>1.3.2.08.01.13.010</v>
          </cell>
          <cell r="I7129" t="str">
            <v>Automatic Adsorption Spectrofotometer</v>
          </cell>
        </row>
        <row r="7130">
          <cell r="H7130" t="str">
            <v>1.3.2.08.01.13.011</v>
          </cell>
          <cell r="I7130" t="str">
            <v>Turbidimeter (Alat Laboratorium Kimia)</v>
          </cell>
        </row>
        <row r="7131">
          <cell r="H7131" t="str">
            <v>1.3.2.08.01.13.012</v>
          </cell>
          <cell r="I7131" t="str">
            <v>Conductometer</v>
          </cell>
        </row>
        <row r="7132">
          <cell r="H7132" t="str">
            <v>1.3.2.08.01.13.013</v>
          </cell>
          <cell r="I7132" t="str">
            <v>Khromatographi Kertas</v>
          </cell>
        </row>
        <row r="7133">
          <cell r="H7133" t="str">
            <v>1.3.2.08.01.13.014</v>
          </cell>
          <cell r="I7133" t="str">
            <v>Khromatographi Tabung</v>
          </cell>
        </row>
        <row r="7134">
          <cell r="H7134" t="str">
            <v>1.3.2.08.01.13.015</v>
          </cell>
          <cell r="I7134" t="str">
            <v>Khromatographi Lapisan Tipis (TLG)</v>
          </cell>
        </row>
        <row r="7135">
          <cell r="H7135" t="str">
            <v>1.3.2.08.01.13.016</v>
          </cell>
          <cell r="I7135" t="str">
            <v>Khromatograhi Gas Cair (GLS)-GC</v>
          </cell>
        </row>
        <row r="7136">
          <cell r="H7136" t="str">
            <v>1.3.2.08.01.13.017</v>
          </cell>
          <cell r="I7136" t="str">
            <v>Tintometer Kid</v>
          </cell>
        </row>
        <row r="7137">
          <cell r="H7137" t="str">
            <v>1.3.2.08.01.13.018</v>
          </cell>
          <cell r="I7137" t="str">
            <v>Comparator</v>
          </cell>
        </row>
        <row r="7138">
          <cell r="H7138" t="str">
            <v>1.3.2.08.01.13.019</v>
          </cell>
          <cell r="I7138" t="str">
            <v>Desicator</v>
          </cell>
        </row>
        <row r="7139">
          <cell r="H7139" t="str">
            <v>1.3.2.08.01.13.020</v>
          </cell>
          <cell r="I7139" t="str">
            <v>Sohxlet</v>
          </cell>
        </row>
        <row r="7140">
          <cell r="H7140" t="str">
            <v>1.3.2.08.01.13.021</v>
          </cell>
          <cell r="I7140" t="str">
            <v>Thiel Apparatus</v>
          </cell>
        </row>
        <row r="7141">
          <cell r="H7141" t="str">
            <v>1.3.2.08.01.13.022</v>
          </cell>
          <cell r="I7141" t="str">
            <v>Buret/Peralatan Titrasi</v>
          </cell>
        </row>
        <row r="7142">
          <cell r="H7142" t="str">
            <v>1.3.2.08.01.13.023</v>
          </cell>
          <cell r="I7142" t="str">
            <v>Deep Freezer (Alat Laboratorium Kimia)</v>
          </cell>
        </row>
        <row r="7143">
          <cell r="H7143" t="str">
            <v>1.3.2.08.01.13.024</v>
          </cell>
          <cell r="I7143" t="str">
            <v>Kyldahl Apparatus</v>
          </cell>
        </row>
        <row r="7144">
          <cell r="H7144" t="str">
            <v>1.3.2.08.01.13.025</v>
          </cell>
          <cell r="I7144" t="str">
            <v>U.V. Lamp (Alat Laboratorium Kimia)</v>
          </cell>
        </row>
        <row r="7145">
          <cell r="H7145" t="str">
            <v>1.3.2.08.01.13.026</v>
          </cell>
          <cell r="I7145" t="str">
            <v>Seperate Funnel</v>
          </cell>
        </row>
        <row r="7146">
          <cell r="H7146" t="str">
            <v>1.3.2.08.01.13.027</v>
          </cell>
          <cell r="I7146" t="str">
            <v>Nephelmeter</v>
          </cell>
        </row>
        <row r="7147">
          <cell r="H7147" t="str">
            <v>1.3.2.08.01.13.028</v>
          </cell>
          <cell r="I7147" t="str">
            <v>Destilator (Alat Laboratorium Kimia)</v>
          </cell>
        </row>
        <row r="7148">
          <cell r="H7148" t="str">
            <v>1.3.2.08.01.13.029</v>
          </cell>
          <cell r="I7148" t="str">
            <v>High Performance Liquid Diromatography (HPLG)</v>
          </cell>
        </row>
        <row r="7149">
          <cell r="H7149" t="str">
            <v>1.3.2.08.01.13.030</v>
          </cell>
          <cell r="I7149" t="str">
            <v>Aqua Bidest Apparatus</v>
          </cell>
        </row>
        <row r="7150">
          <cell r="H7150" t="str">
            <v>1.3.2.08.01.13.031</v>
          </cell>
          <cell r="I7150" t="str">
            <v>Aquadest Apparatus</v>
          </cell>
        </row>
        <row r="7151">
          <cell r="H7151" t="str">
            <v>1.3.2.08.01.13.032</v>
          </cell>
          <cell r="I7151" t="str">
            <v>Electrophorese</v>
          </cell>
        </row>
        <row r="7152">
          <cell r="H7152" t="str">
            <v>1.3.2.08.01.13.033</v>
          </cell>
          <cell r="I7152" t="str">
            <v>Diyer</v>
          </cell>
        </row>
        <row r="7153">
          <cell r="H7153" t="str">
            <v>1.3.2.08.01.13.034</v>
          </cell>
          <cell r="I7153" t="str">
            <v>Hot Plate (Alat Laboratorium Kimia)</v>
          </cell>
        </row>
        <row r="7154">
          <cell r="H7154" t="str">
            <v>1.3.2.08.01.13.035</v>
          </cell>
          <cell r="I7154" t="str">
            <v>Micro Burret</v>
          </cell>
        </row>
        <row r="7155">
          <cell r="H7155" t="str">
            <v>1.3.2.08.01.13.036</v>
          </cell>
          <cell r="I7155" t="str">
            <v>Tabung Nessler Pembanding Warna</v>
          </cell>
        </row>
        <row r="7156">
          <cell r="H7156" t="str">
            <v>1.3.2.08.01.13.037</v>
          </cell>
          <cell r="I7156" t="str">
            <v>Chromato Jar</v>
          </cell>
        </row>
        <row r="7157">
          <cell r="H7157" t="str">
            <v>1.3.2.08.01.13.038</v>
          </cell>
          <cell r="I7157" t="str">
            <v>Chromatography Oven</v>
          </cell>
        </row>
        <row r="7158">
          <cell r="H7158" t="str">
            <v>1.3.2.08.01.13.039</v>
          </cell>
          <cell r="I7158" t="str">
            <v>Chromatogram Developping Apparatus/Chambler</v>
          </cell>
        </row>
        <row r="7159">
          <cell r="H7159" t="str">
            <v>1.3.2.08.01.13.040</v>
          </cell>
          <cell r="I7159" t="str">
            <v>TLC Reagent Sprayer</v>
          </cell>
        </row>
        <row r="7160">
          <cell r="H7160" t="str">
            <v>1.3.2.08.01.13.041</v>
          </cell>
          <cell r="I7160" t="str">
            <v>TLC Drying Rachs</v>
          </cell>
        </row>
        <row r="7161">
          <cell r="H7161" t="str">
            <v>1.3.2.08.01.13.042</v>
          </cell>
          <cell r="I7161" t="str">
            <v>Aqua Analyzer</v>
          </cell>
        </row>
        <row r="7162">
          <cell r="H7162" t="str">
            <v>1.3.2.08.01.13.043</v>
          </cell>
          <cell r="I7162" t="str">
            <v>Netrogin Analyzer</v>
          </cell>
        </row>
        <row r="7163">
          <cell r="H7163" t="str">
            <v>1.3.2.08.01.13.044</v>
          </cell>
          <cell r="I7163" t="str">
            <v>Preasure Sterilizer</v>
          </cell>
        </row>
        <row r="7164">
          <cell r="H7164" t="str">
            <v>1.3.2.08.01.13.045</v>
          </cell>
          <cell r="I7164" t="str">
            <v>Melt Indexer (Alat Laboratorium Kimia)</v>
          </cell>
        </row>
        <row r="7165">
          <cell r="H7165" t="str">
            <v>1.3.2.08.01.13.046</v>
          </cell>
          <cell r="I7165" t="str">
            <v>Westover Type Frioctono Meter</v>
          </cell>
        </row>
        <row r="7166">
          <cell r="H7166" t="str">
            <v>1.3.2.08.01.13.047</v>
          </cell>
          <cell r="I7166" t="str">
            <v>Brannock</v>
          </cell>
        </row>
        <row r="7167">
          <cell r="H7167" t="str">
            <v>1.3.2.08.01.13.048</v>
          </cell>
          <cell r="I7167" t="str">
            <v>Water Distilation Apparatus (Alat Laboratorium Kimia)</v>
          </cell>
        </row>
        <row r="7168">
          <cell r="H7168" t="str">
            <v>1.3.2.08.01.13.049</v>
          </cell>
          <cell r="I7168" t="str">
            <v>E N T K A S</v>
          </cell>
        </row>
        <row r="7169">
          <cell r="H7169" t="str">
            <v>1.3.2.08.01.13.050</v>
          </cell>
          <cell r="I7169" t="str">
            <v>Homogin Mixer</v>
          </cell>
        </row>
        <row r="7170">
          <cell r="H7170" t="str">
            <v>1.3.2.08.01.13.051</v>
          </cell>
          <cell r="I7170" t="str">
            <v>Dry Blending</v>
          </cell>
        </row>
        <row r="7171">
          <cell r="H7171" t="str">
            <v>1.3.2.08.01.13.052</v>
          </cell>
          <cell r="I7171" t="str">
            <v>Experimental Tanning Drum</v>
          </cell>
        </row>
        <row r="7172">
          <cell r="H7172" t="str">
            <v>1.3.2.08.01.13.053</v>
          </cell>
          <cell r="I7172" t="str">
            <v>Hide Prosessor</v>
          </cell>
        </row>
        <row r="7173">
          <cell r="H7173" t="str">
            <v>1.3.2.08.01.13.054</v>
          </cell>
          <cell r="I7173" t="str">
            <v>Tannox Drum</v>
          </cell>
        </row>
        <row r="7174">
          <cell r="H7174" t="str">
            <v>1.3.2.08.01.13.055</v>
          </cell>
          <cell r="I7174" t="str">
            <v>Plat Aluminium Untuk Out Set</v>
          </cell>
        </row>
        <row r="7175">
          <cell r="H7175" t="str">
            <v>1.3.2.08.01.13.056</v>
          </cell>
          <cell r="I7175" t="str">
            <v>Alat Untuk Mensol Fenasi Minyak Pelumas</v>
          </cell>
        </row>
        <row r="7176">
          <cell r="H7176" t="str">
            <v>1.3.2.08.01.13.057</v>
          </cell>
          <cell r="I7176" t="str">
            <v>Spec Tonic</v>
          </cell>
        </row>
        <row r="7177">
          <cell r="H7177" t="str">
            <v>1.3.2.08.01.13.058</v>
          </cell>
          <cell r="I7177" t="str">
            <v>SPI Flame Ability (Alat Laboratorium Kimia)</v>
          </cell>
        </row>
        <row r="7178">
          <cell r="H7178" t="str">
            <v>1.3.2.08.01.13.059</v>
          </cell>
          <cell r="I7178" t="str">
            <v>Infrared Spectro Foto Meter</v>
          </cell>
        </row>
        <row r="7179">
          <cell r="H7179" t="str">
            <v>1.3.2.08.01.13.060</v>
          </cell>
          <cell r="I7179" t="str">
            <v>Laboratory Spry Dryer</v>
          </cell>
        </row>
        <row r="7180">
          <cell r="H7180" t="str">
            <v>1.3.2.08.01.13.061</v>
          </cell>
          <cell r="I7180" t="str">
            <v>Lacto Meter</v>
          </cell>
        </row>
        <row r="7181">
          <cell r="H7181" t="str">
            <v>1.3.2.08.01.13.062</v>
          </cell>
          <cell r="I7181" t="str">
            <v>Filtration System</v>
          </cell>
        </row>
        <row r="7182">
          <cell r="H7182" t="str">
            <v>1.3.2.08.01.13.063</v>
          </cell>
          <cell r="I7182" t="str">
            <v>Water Distiling</v>
          </cell>
        </row>
        <row r="7183">
          <cell r="H7183" t="str">
            <v>1.3.2.08.01.13.064</v>
          </cell>
          <cell r="I7183" t="str">
            <v>Aqua Meter/Titrator</v>
          </cell>
        </row>
        <row r="7184">
          <cell r="H7184" t="str">
            <v>1.3.2.08.01.13.065</v>
          </cell>
          <cell r="I7184" t="str">
            <v>Road Coater</v>
          </cell>
        </row>
        <row r="7185">
          <cell r="H7185" t="str">
            <v>1.3.2.08.01.13.066</v>
          </cell>
          <cell r="I7185" t="str">
            <v>Alat Pemisah Buih(Foam Seperator)</v>
          </cell>
        </row>
        <row r="7186">
          <cell r="H7186" t="str">
            <v>1.3.2.08.01.13.067</v>
          </cell>
          <cell r="I7186" t="str">
            <v>Mini Mil Computerized Laboratory Digester</v>
          </cell>
        </row>
        <row r="7187">
          <cell r="H7187" t="str">
            <v>1.3.2.08.01.13.068</v>
          </cell>
          <cell r="I7187" t="str">
            <v>Peralatan Chlorine Injector</v>
          </cell>
        </row>
        <row r="7188">
          <cell r="H7188" t="str">
            <v>1.3.2.08.01.13.069</v>
          </cell>
          <cell r="I7188" t="str">
            <v>Alat Pembuat Pelet</v>
          </cell>
        </row>
        <row r="7189">
          <cell r="H7189" t="str">
            <v>1.3.2.08.01.13.070</v>
          </cell>
          <cell r="I7189" t="str">
            <v>Peralatan Pencampur Kompos &amp; Bio Stabilizer</v>
          </cell>
        </row>
        <row r="7190">
          <cell r="H7190" t="str">
            <v>1.3.2.08.01.13.071</v>
          </cell>
          <cell r="I7190" t="str">
            <v>Gas Orsat Apparatus</v>
          </cell>
        </row>
        <row r="7191">
          <cell r="H7191" t="str">
            <v>1.3.2.08.01.13.072</v>
          </cell>
          <cell r="I7191" t="str">
            <v>Reaktor Anaerobic</v>
          </cell>
        </row>
        <row r="7192">
          <cell r="H7192" t="str">
            <v>1.3.2.08.01.13.073</v>
          </cell>
          <cell r="I7192" t="str">
            <v>Alat Ultra Filtrasi</v>
          </cell>
        </row>
        <row r="7193">
          <cell r="H7193" t="str">
            <v>1.3.2.08.01.13.074</v>
          </cell>
          <cell r="I7193" t="str">
            <v>Kjeltec Auto System II</v>
          </cell>
        </row>
        <row r="7194">
          <cell r="H7194" t="str">
            <v>1.3.2.08.01.13.075</v>
          </cell>
          <cell r="I7194" t="str">
            <v>Melting Point Apparatus Thermolyn</v>
          </cell>
        </row>
        <row r="7195">
          <cell r="H7195" t="str">
            <v>1.3.2.08.01.13.076</v>
          </cell>
          <cell r="I7195" t="str">
            <v>Portable Oil Counter Meter</v>
          </cell>
        </row>
        <row r="7196">
          <cell r="H7196" t="str">
            <v>1.3.2.08.01.13.077</v>
          </cell>
          <cell r="I7196" t="str">
            <v>Soxtec System (TECATOR)</v>
          </cell>
        </row>
        <row r="7197">
          <cell r="H7197" t="str">
            <v>1.3.2.08.01.13.078</v>
          </cell>
          <cell r="I7197" t="str">
            <v>Salinity Conductivity/Temperaturemeter/STC</v>
          </cell>
        </row>
        <row r="7198">
          <cell r="H7198" t="str">
            <v>1.3.2.08.01.13.079</v>
          </cell>
          <cell r="I7198" t="str">
            <v>T I T R A T O R</v>
          </cell>
        </row>
        <row r="7199">
          <cell r="H7199" t="str">
            <v>1.3.2.08.01.13.080</v>
          </cell>
          <cell r="I7199" t="str">
            <v>Wild Zoom Stereo Microscope</v>
          </cell>
        </row>
        <row r="7200">
          <cell r="H7200" t="str">
            <v>1.3.2.08.01.13.081</v>
          </cell>
          <cell r="I7200" t="str">
            <v>TV Monitor</v>
          </cell>
        </row>
        <row r="7201">
          <cell r="H7201" t="str">
            <v>1.3.2.08.01.13.082</v>
          </cell>
          <cell r="I7201" t="str">
            <v>Hydrolic Lab Press</v>
          </cell>
        </row>
        <row r="7202">
          <cell r="H7202" t="str">
            <v>1.3.2.08.01.13.083</v>
          </cell>
          <cell r="I7202" t="str">
            <v>Mini Pump Air Sample Flow Meter</v>
          </cell>
        </row>
        <row r="7203">
          <cell r="H7203" t="str">
            <v>1.3.2.08.01.13.084</v>
          </cell>
          <cell r="I7203" t="str">
            <v>Air Sampler (Alat Laboratorium Kimia)</v>
          </cell>
        </row>
        <row r="7204">
          <cell r="H7204" t="str">
            <v>1.3.2.08.01.13.085</v>
          </cell>
          <cell r="I7204" t="str">
            <v>Multi Purpose</v>
          </cell>
        </row>
        <row r="7205">
          <cell r="H7205" t="str">
            <v>1.3.2.08.01.13.086</v>
          </cell>
          <cell r="I7205" t="str">
            <v>Freenes Tester</v>
          </cell>
        </row>
        <row r="7206">
          <cell r="H7206" t="str">
            <v>1.3.2.08.01.13.087</v>
          </cell>
          <cell r="I7206" t="str">
            <v>Spineret</v>
          </cell>
        </row>
        <row r="7207">
          <cell r="H7207" t="str">
            <v>1.3.2.08.01.13.088</v>
          </cell>
          <cell r="I7207" t="str">
            <v>Ink Huber Tester</v>
          </cell>
        </row>
        <row r="7208">
          <cell r="H7208" t="str">
            <v>1.3.2.08.01.13.089</v>
          </cell>
          <cell r="I7208" t="str">
            <v>Hydropulper</v>
          </cell>
        </row>
        <row r="7209">
          <cell r="H7209" t="str">
            <v>1.3.2.08.01.13.090</v>
          </cell>
          <cell r="I7209" t="str">
            <v>Niagara Beater</v>
          </cell>
        </row>
        <row r="7210">
          <cell r="H7210" t="str">
            <v>1.3.2.08.01.13.091</v>
          </cell>
          <cell r="I7210" t="str">
            <v>Oil Peneration Tester</v>
          </cell>
        </row>
        <row r="7211">
          <cell r="H7211" t="str">
            <v>1.3.2.08.01.13.092</v>
          </cell>
          <cell r="I7211" t="str">
            <v>HCL Burner</v>
          </cell>
        </row>
        <row r="7212">
          <cell r="H7212" t="str">
            <v>1.3.2.08.01.13.093</v>
          </cell>
          <cell r="I7212" t="str">
            <v>Packing Test</v>
          </cell>
        </row>
        <row r="7213">
          <cell r="H7213" t="str">
            <v>1.3.2.08.01.13.094</v>
          </cell>
          <cell r="I7213" t="str">
            <v>Concora Unit</v>
          </cell>
        </row>
        <row r="7214">
          <cell r="H7214" t="str">
            <v>1.3.2.08.01.13.095</v>
          </cell>
          <cell r="I7214" t="str">
            <v>Hygrometer Ruang Round</v>
          </cell>
        </row>
        <row r="7215">
          <cell r="H7215" t="str">
            <v>1.3.2.08.01.13.096</v>
          </cell>
          <cell r="I7215" t="str">
            <v>Phase Conterase</v>
          </cell>
        </row>
        <row r="7216">
          <cell r="H7216" t="str">
            <v>1.3.2.08.01.13.097</v>
          </cell>
          <cell r="I7216" t="str">
            <v>Hydrolic Pump</v>
          </cell>
        </row>
        <row r="7217">
          <cell r="H7217" t="str">
            <v>1.3.2.08.01.13.098</v>
          </cell>
          <cell r="I7217" t="str">
            <v>Electrophoresis (Alat Laboratorium Kimia)</v>
          </cell>
        </row>
        <row r="7218">
          <cell r="H7218" t="str">
            <v>1.3.2.08.01.13.099</v>
          </cell>
          <cell r="I7218" t="str">
            <v>Densitometer For Protein</v>
          </cell>
        </row>
        <row r="7219">
          <cell r="H7219" t="str">
            <v>1.3.2.08.01.13.100</v>
          </cell>
          <cell r="I7219" t="str">
            <v>Chloridemeter</v>
          </cell>
        </row>
        <row r="7220">
          <cell r="H7220" t="str">
            <v>1.3.2.08.01.13.101</v>
          </cell>
          <cell r="I7220" t="str">
            <v>Blood Cell Counter</v>
          </cell>
        </row>
        <row r="7221">
          <cell r="H7221" t="str">
            <v>1.3.2.08.01.13.102</v>
          </cell>
          <cell r="I7221" t="str">
            <v>Blood Gas Analyzer (Alat Laboratorium Kimia)</v>
          </cell>
        </row>
        <row r="7222">
          <cell r="H7222" t="str">
            <v>1.3.2.08.01.13.103</v>
          </cell>
          <cell r="I7222" t="str">
            <v>Coagulation Timer (Alat Laboratorium Kimia)</v>
          </cell>
        </row>
        <row r="7223">
          <cell r="H7223" t="str">
            <v>1.3.2.08.01.13.104</v>
          </cell>
          <cell r="I7223" t="str">
            <v>Micro Hematocrite Centrifuge</v>
          </cell>
        </row>
        <row r="7224">
          <cell r="H7224" t="str">
            <v>1.3.2.08.01.13.105</v>
          </cell>
          <cell r="I7224" t="str">
            <v>Hemaglobine Photometer</v>
          </cell>
        </row>
        <row r="7225">
          <cell r="H7225" t="str">
            <v>1.3.2.08.01.13.106</v>
          </cell>
          <cell r="I7225" t="str">
            <v>Iso Enzym Electrophoresis</v>
          </cell>
        </row>
        <row r="7226">
          <cell r="H7226" t="str">
            <v>1.3.2.08.01.13.107</v>
          </cell>
          <cell r="I7226" t="str">
            <v>Imono Electrophoresis</v>
          </cell>
        </row>
        <row r="7227">
          <cell r="H7227" t="str">
            <v>1.3.2.08.01.13.108</v>
          </cell>
          <cell r="I7227" t="str">
            <v>Imono Chemistry</v>
          </cell>
        </row>
        <row r="7228">
          <cell r="H7228" t="str">
            <v>1.3.2.08.01.13.109</v>
          </cell>
          <cell r="I7228" t="str">
            <v>Ph Blood Gas Analyzer</v>
          </cell>
        </row>
        <row r="7229">
          <cell r="H7229" t="str">
            <v>1.3.2.08.01.13.110</v>
          </cell>
          <cell r="I7229" t="str">
            <v>Water Destillator</v>
          </cell>
        </row>
        <row r="7230">
          <cell r="H7230" t="str">
            <v>1.3.2.08.01.13.111</v>
          </cell>
          <cell r="I7230" t="str">
            <v>Precicion Balance</v>
          </cell>
        </row>
        <row r="7231">
          <cell r="H7231" t="str">
            <v>1.3.2.08.01.13.112</v>
          </cell>
          <cell r="I7231" t="str">
            <v>Washing Instrument (Alat Laboratorium Kimia)</v>
          </cell>
        </row>
        <row r="7232">
          <cell r="H7232" t="str">
            <v>1.3.2.08.01.13.113</v>
          </cell>
          <cell r="I7232" t="str">
            <v>Blood Chemistry Analysis</v>
          </cell>
        </row>
        <row r="7233">
          <cell r="H7233" t="str">
            <v>1.3.2.08.01.13.114</v>
          </cell>
          <cell r="I7233" t="str">
            <v>Trombelastograph</v>
          </cell>
        </row>
        <row r="7234">
          <cell r="H7234" t="str">
            <v>1.3.2.08.01.13.115</v>
          </cell>
          <cell r="I7234" t="str">
            <v>Monitor For Diro Matograph</v>
          </cell>
        </row>
        <row r="7235">
          <cell r="H7235" t="str">
            <v>1.3.2.08.01.13.116</v>
          </cell>
          <cell r="I7235" t="str">
            <v>Tangki Liquid Nitrogen</v>
          </cell>
        </row>
        <row r="7236">
          <cell r="H7236" t="str">
            <v>1.3.2.08.01.13.117</v>
          </cell>
          <cell r="I7236" t="str">
            <v>Pengukur Dissolution</v>
          </cell>
        </row>
        <row r="7237">
          <cell r="H7237" t="str">
            <v>1.3.2.08.01.13.118</v>
          </cell>
          <cell r="I7237" t="str">
            <v>Detection (Alat Uni Katalis dan Bio katalis)</v>
          </cell>
        </row>
        <row r="7238">
          <cell r="H7238" t="str">
            <v>1.3.2.08.01.13.119</v>
          </cell>
          <cell r="I7238" t="str">
            <v>Pengukur Penguapan</v>
          </cell>
        </row>
        <row r="7239">
          <cell r="H7239" t="str">
            <v>1.3.2.08.01.13.120</v>
          </cell>
          <cell r="I7239" t="str">
            <v>Automatic Thin-Layer Chromatography (TLC) Sampler</v>
          </cell>
        </row>
        <row r="7240">
          <cell r="H7240" t="str">
            <v>1.3.2.08.01.13.121</v>
          </cell>
          <cell r="I7240" t="str">
            <v>Atomic Absorption Spectofotometer</v>
          </cell>
        </row>
        <row r="7241">
          <cell r="H7241" t="str">
            <v>1.3.2.08.01.13.122</v>
          </cell>
          <cell r="I7241" t="str">
            <v>Spectrofotometer</v>
          </cell>
        </row>
        <row r="7242">
          <cell r="H7242" t="str">
            <v>1.3.2.08.01.13.123</v>
          </cell>
          <cell r="I7242" t="str">
            <v>Infrared Therapy</v>
          </cell>
        </row>
        <row r="7243">
          <cell r="H7243" t="str">
            <v>......</v>
          </cell>
        </row>
        <row r="7244">
          <cell r="H7244" t="str">
            <v>......</v>
          </cell>
        </row>
        <row r="7245">
          <cell r="H7245" t="str">
            <v>......</v>
          </cell>
        </row>
        <row r="7246">
          <cell r="H7246" t="str">
            <v>......</v>
          </cell>
        </row>
        <row r="7247">
          <cell r="H7247" t="str">
            <v>......</v>
          </cell>
        </row>
        <row r="7248">
          <cell r="H7248" t="str">
            <v>1.3.2.08.01.14.</v>
          </cell>
          <cell r="I7248" t="str">
            <v xml:space="preserve">ALAT LABORATORIUM PATOLOGI </v>
          </cell>
        </row>
        <row r="7249">
          <cell r="H7249" t="str">
            <v>1.3.2.08.01.14.001</v>
          </cell>
          <cell r="I7249" t="str">
            <v>Electrophoresis System</v>
          </cell>
        </row>
        <row r="7250">
          <cell r="H7250" t="str">
            <v>1.3.2.08.01.14.002</v>
          </cell>
          <cell r="I7250" t="str">
            <v>Gas Liquid Chromatography Apparatus</v>
          </cell>
        </row>
        <row r="7251">
          <cell r="H7251" t="str">
            <v>1.3.2.08.01.14.003</v>
          </cell>
          <cell r="I7251" t="str">
            <v>Thin Layer Chromatography Apparatus</v>
          </cell>
        </row>
        <row r="7252">
          <cell r="H7252" t="str">
            <v>1.3.2.08.01.14.004</v>
          </cell>
          <cell r="I7252" t="str">
            <v>Freezer (Alat Laboratorium Patologi)</v>
          </cell>
        </row>
        <row r="7253">
          <cell r="H7253" t="str">
            <v>1.3.2.08.01.14.005</v>
          </cell>
          <cell r="I7253" t="str">
            <v>Blood Bank Refrigerator (Alat Laboratorium Patologi)</v>
          </cell>
        </row>
        <row r="7254">
          <cell r="H7254" t="str">
            <v>1.3.2.08.01.14.006</v>
          </cell>
          <cell r="I7254" t="str">
            <v>Refrigerator Centrifuge</v>
          </cell>
        </row>
        <row r="7255">
          <cell r="H7255" t="str">
            <v>1.3.2.08.01.14.007</v>
          </cell>
          <cell r="I7255" t="str">
            <v>Refrigerator Bath</v>
          </cell>
        </row>
        <row r="7256">
          <cell r="H7256" t="str">
            <v>1.3.2.08.01.14.008</v>
          </cell>
          <cell r="I7256" t="str">
            <v>Centrifuge Hematocrit</v>
          </cell>
        </row>
        <row r="7257">
          <cell r="H7257" t="str">
            <v>1.3.2.08.01.14.009</v>
          </cell>
          <cell r="I7257" t="str">
            <v>Calcium Analyzer</v>
          </cell>
        </row>
        <row r="7258">
          <cell r="H7258" t="str">
            <v>1.3.2.08.01.14.010</v>
          </cell>
          <cell r="I7258" t="str">
            <v>Glucosa Analyzer</v>
          </cell>
        </row>
        <row r="7259">
          <cell r="H7259" t="str">
            <v>1.3.2.08.01.14.011</v>
          </cell>
          <cell r="I7259" t="str">
            <v>Hematology Analyzer</v>
          </cell>
        </row>
        <row r="7260">
          <cell r="H7260" t="str">
            <v>1.3.2.08.01.14.012</v>
          </cell>
          <cell r="I7260" t="str">
            <v>Clorida Meter</v>
          </cell>
        </row>
        <row r="7261">
          <cell r="H7261" t="str">
            <v>1.3.2.08.01.14.013</v>
          </cell>
          <cell r="I7261" t="str">
            <v>Blood Bank Incubator</v>
          </cell>
        </row>
        <row r="7262">
          <cell r="H7262" t="str">
            <v>1.3.2.08.01.14.014</v>
          </cell>
          <cell r="I7262" t="str">
            <v>Microscope Monoculair</v>
          </cell>
        </row>
        <row r="7263">
          <cell r="H7263" t="str">
            <v>1.3.2.08.01.14.015</v>
          </cell>
          <cell r="I7263" t="str">
            <v>Microscope Binoculair</v>
          </cell>
        </row>
        <row r="7264">
          <cell r="H7264" t="str">
            <v>1.3.2.08.01.14.016</v>
          </cell>
          <cell r="I7264" t="str">
            <v>Automatic Tissue Processor (Alat Laboratorium Patologi)</v>
          </cell>
        </row>
        <row r="7265">
          <cell r="H7265" t="str">
            <v>1.3.2.08.01.14.017</v>
          </cell>
          <cell r="I7265" t="str">
            <v>Automatic Microtome Knife Sharpener</v>
          </cell>
        </row>
        <row r="7266">
          <cell r="H7266" t="str">
            <v>1.3.2.08.01.14.018</v>
          </cell>
          <cell r="I7266" t="str">
            <v>Automatic Slide Staining Machine</v>
          </cell>
        </row>
        <row r="7267">
          <cell r="H7267" t="str">
            <v>1.3.2.08.01.14.019</v>
          </cell>
          <cell r="I7267" t="str">
            <v>Automatic Tissue Embedding Appatarus</v>
          </cell>
        </row>
        <row r="7268">
          <cell r="H7268" t="str">
            <v>1.3.2.08.01.14.020</v>
          </cell>
          <cell r="I7268" t="str">
            <v>Cryout Microtoma</v>
          </cell>
        </row>
        <row r="7269">
          <cell r="H7269" t="str">
            <v>1.3.2.08.01.14.021</v>
          </cell>
          <cell r="I7269" t="str">
            <v>Microslide Warmer</v>
          </cell>
        </row>
        <row r="7270">
          <cell r="H7270" t="str">
            <v>1.3.2.08.01.14.022</v>
          </cell>
          <cell r="I7270" t="str">
            <v>Slide Warmer</v>
          </cell>
        </row>
        <row r="7271">
          <cell r="H7271" t="str">
            <v>1.3.2.08.01.14.023</v>
          </cell>
          <cell r="I7271" t="str">
            <v>Flotation Bath</v>
          </cell>
        </row>
        <row r="7272">
          <cell r="H7272" t="str">
            <v>1.3.2.08.01.14.024</v>
          </cell>
          <cell r="I7272" t="str">
            <v>Rotator</v>
          </cell>
        </row>
        <row r="7273">
          <cell r="H7273" t="str">
            <v>1.3.2.08.01.14.025</v>
          </cell>
          <cell r="I7273" t="str">
            <v>Shaker (Alat Laboratorium Patologi)</v>
          </cell>
        </row>
        <row r="7274">
          <cell r="H7274" t="str">
            <v>1.3.2.08.01.14.026</v>
          </cell>
          <cell r="I7274" t="str">
            <v>Plasma Extrator</v>
          </cell>
        </row>
        <row r="7275">
          <cell r="H7275" t="str">
            <v>1.3.2.08.01.14.027</v>
          </cell>
          <cell r="I7275" t="str">
            <v>Prothrombin Timer</v>
          </cell>
        </row>
        <row r="7276">
          <cell r="H7276" t="str">
            <v>1.3.2.08.01.14.028</v>
          </cell>
          <cell r="I7276" t="str">
            <v>Coagulation Meter</v>
          </cell>
        </row>
        <row r="7277">
          <cell r="H7277" t="str">
            <v>1.3.2.08.01.14.029</v>
          </cell>
          <cell r="I7277" t="str">
            <v>Platelet Mixer</v>
          </cell>
        </row>
        <row r="7278">
          <cell r="H7278" t="str">
            <v>1.3.2.08.01.14.030</v>
          </cell>
          <cell r="I7278" t="str">
            <v>Blood Pipet Shaker</v>
          </cell>
        </row>
        <row r="7279">
          <cell r="H7279" t="str">
            <v>1.3.2.08.01.14.031</v>
          </cell>
          <cell r="I7279" t="str">
            <v>Billirubinometer</v>
          </cell>
        </row>
        <row r="7280">
          <cell r="H7280" t="str">
            <v>1.3.2.08.01.14.032</v>
          </cell>
          <cell r="I7280" t="str">
            <v>Automatic Dispencer</v>
          </cell>
        </row>
        <row r="7281">
          <cell r="H7281" t="str">
            <v>1.3.2.08.01.14.033</v>
          </cell>
          <cell r="I7281" t="str">
            <v>Automatic Dilluter Complete</v>
          </cell>
        </row>
        <row r="7282">
          <cell r="H7282" t="str">
            <v>1.3.2.08.01.14.034</v>
          </cell>
          <cell r="I7282" t="str">
            <v>Automatic Pipet Set</v>
          </cell>
        </row>
        <row r="7283">
          <cell r="H7283" t="str">
            <v>1.3.2.08.01.14.035</v>
          </cell>
          <cell r="I7283" t="str">
            <v>Magnetic Stirer (Alat Laboratorium Patologi)</v>
          </cell>
        </row>
        <row r="7284">
          <cell r="H7284" t="str">
            <v>1.3.2.08.01.14.036</v>
          </cell>
          <cell r="I7284" t="str">
            <v>Hemathologi</v>
          </cell>
        </row>
        <row r="7285">
          <cell r="H7285" t="str">
            <v>1.3.2.08.01.14.037</v>
          </cell>
          <cell r="I7285" t="str">
            <v>Hematology Staining Set</v>
          </cell>
        </row>
        <row r="7286">
          <cell r="H7286" t="str">
            <v>1.3.2.08.01.14.038</v>
          </cell>
          <cell r="I7286" t="str">
            <v>Rh Typing Box</v>
          </cell>
        </row>
        <row r="7287">
          <cell r="H7287" t="str">
            <v>1.3.2.08.01.14.039</v>
          </cell>
          <cell r="I7287" t="str">
            <v>B.U.N. Analyzer</v>
          </cell>
        </row>
        <row r="7288">
          <cell r="H7288" t="str">
            <v>1.3.2.08.01.14.040</v>
          </cell>
          <cell r="I7288" t="str">
            <v>Enzim Analyzer</v>
          </cell>
        </row>
        <row r="7289">
          <cell r="H7289" t="str">
            <v>1.3.2.08.01.14.041</v>
          </cell>
          <cell r="I7289" t="str">
            <v>Microgasometer</v>
          </cell>
        </row>
        <row r="7290">
          <cell r="H7290" t="str">
            <v>1.3.2.08.01.14.042</v>
          </cell>
          <cell r="I7290" t="str">
            <v>Heating Bloet/Test Tube Heaters</v>
          </cell>
        </row>
        <row r="7291">
          <cell r="H7291" t="str">
            <v>......</v>
          </cell>
        </row>
        <row r="7292">
          <cell r="H7292" t="str">
            <v>......</v>
          </cell>
        </row>
        <row r="7293">
          <cell r="H7293" t="str">
            <v>......</v>
          </cell>
        </row>
        <row r="7294">
          <cell r="H7294" t="str">
            <v>......</v>
          </cell>
        </row>
        <row r="7295">
          <cell r="H7295" t="str">
            <v>......</v>
          </cell>
        </row>
        <row r="7296">
          <cell r="H7296" t="str">
            <v>......</v>
          </cell>
        </row>
        <row r="7297">
          <cell r="H7297" t="str">
            <v>1.3.2.08.01.15.</v>
          </cell>
          <cell r="I7297" t="str">
            <v xml:space="preserve">ALAT LABORATORIUM IMMUNOLOGI </v>
          </cell>
        </row>
        <row r="7298">
          <cell r="H7298" t="str">
            <v>1.3.2.08.01.15.001</v>
          </cell>
          <cell r="I7298" t="str">
            <v>Autosil (Double Distiled And Demineralized</v>
          </cell>
        </row>
        <row r="7299">
          <cell r="H7299" t="str">
            <v>1.3.2.08.01.15.002</v>
          </cell>
          <cell r="I7299" t="str">
            <v>Centrifuge Electric</v>
          </cell>
        </row>
        <row r="7300">
          <cell r="H7300" t="str">
            <v>1.3.2.08.01.15.003</v>
          </cell>
          <cell r="I7300" t="str">
            <v>Cryostat Microtome</v>
          </cell>
        </row>
        <row r="7301">
          <cell r="H7301" t="str">
            <v>1.3.2.08.01.15.004</v>
          </cell>
          <cell r="I7301" t="str">
            <v>Dry Heat Oven Electrophoresis Kit, Consist Of</v>
          </cell>
        </row>
        <row r="7302">
          <cell r="H7302" t="str">
            <v>1.3.2.08.01.15.005</v>
          </cell>
          <cell r="I7302" t="str">
            <v>Electrophoresis Chamber</v>
          </cell>
        </row>
        <row r="7303">
          <cell r="H7303" t="str">
            <v>1.3.2.08.01.15.006</v>
          </cell>
          <cell r="I7303" t="str">
            <v>Power Supply (Alat Laboratorium Immunologi)</v>
          </cell>
        </row>
        <row r="7304">
          <cell r="H7304" t="str">
            <v>1.3.2.08.01.15.007</v>
          </cell>
          <cell r="I7304" t="str">
            <v>Sample Aplicator</v>
          </cell>
        </row>
        <row r="7305">
          <cell r="H7305" t="str">
            <v>1.3.2.08.01.15.008</v>
          </cell>
          <cell r="I7305" t="str">
            <v>Electrophoresis Market</v>
          </cell>
        </row>
        <row r="7306">
          <cell r="H7306" t="str">
            <v>1.3.2.08.01.15.009</v>
          </cell>
          <cell r="I7306" t="str">
            <v>Staining Trays</v>
          </cell>
        </row>
        <row r="7307">
          <cell r="H7307" t="str">
            <v>1.3.2.08.01.15.010</v>
          </cell>
          <cell r="I7307" t="str">
            <v>Absorbant Pads And Trips</v>
          </cell>
        </row>
        <row r="7308">
          <cell r="H7308" t="str">
            <v>1.3.2.08.01.15.011</v>
          </cell>
          <cell r="I7308" t="str">
            <v>Non Serrated Forceps</v>
          </cell>
        </row>
        <row r="7309">
          <cell r="H7309" t="str">
            <v>1.3.2.08.01.15.012</v>
          </cell>
          <cell r="I7309" t="str">
            <v>Capillary Tubes</v>
          </cell>
        </row>
        <row r="7310">
          <cell r="H7310" t="str">
            <v>1.3.2.08.01.15.013</v>
          </cell>
          <cell r="I7310" t="str">
            <v>Freezer - 30 Derajat Celcius</v>
          </cell>
        </row>
        <row r="7311">
          <cell r="H7311" t="str">
            <v>1.3.2.08.01.15.014</v>
          </cell>
          <cell r="I7311" t="str">
            <v>Immunodiffusion System</v>
          </cell>
        </row>
        <row r="7312">
          <cell r="H7312" t="str">
            <v>1.3.2.08.01.15.015</v>
          </cell>
          <cell r="I7312" t="str">
            <v>Immunodiffusion Puch Set</v>
          </cell>
        </row>
        <row r="7313">
          <cell r="H7313" t="str">
            <v>1.3.2.08.01.15.016</v>
          </cell>
          <cell r="I7313" t="str">
            <v>Consist Of</v>
          </cell>
        </row>
        <row r="7314">
          <cell r="H7314" t="str">
            <v>1.3.2.08.01.15.017</v>
          </cell>
          <cell r="I7314" t="str">
            <v>Punch</v>
          </cell>
        </row>
        <row r="7315">
          <cell r="H7315" t="str">
            <v>1.3.2.08.01.15.018</v>
          </cell>
          <cell r="I7315" t="str">
            <v>Holder</v>
          </cell>
        </row>
        <row r="7316">
          <cell r="H7316" t="str">
            <v>1.3.2.08.01.15.019</v>
          </cell>
          <cell r="I7316" t="str">
            <v>Dye Set And 2,5 mm Wrech</v>
          </cell>
        </row>
        <row r="7317">
          <cell r="H7317" t="str">
            <v>1.3.2.08.01.15.020</v>
          </cell>
          <cell r="I7317" t="str">
            <v>Immuno Frames</v>
          </cell>
        </row>
        <row r="7318">
          <cell r="H7318" t="str">
            <v>1.3.2.08.01.15.021</v>
          </cell>
          <cell r="I7318" t="str">
            <v>Immuno Frame Holder</v>
          </cell>
        </row>
        <row r="7319">
          <cell r="H7319" t="str">
            <v>1.3.2.08.01.15.022</v>
          </cell>
          <cell r="I7319" t="str">
            <v>Immuno Leveling Table Set</v>
          </cell>
        </row>
        <row r="7320">
          <cell r="H7320" t="str">
            <v>1.3.2.08.01.15.023</v>
          </cell>
          <cell r="I7320" t="str">
            <v>Stainless Steel Tongs</v>
          </cell>
        </row>
        <row r="7321">
          <cell r="H7321" t="str">
            <v>1.3.2.08.01.15.024</v>
          </cell>
          <cell r="I7321" t="str">
            <v>Suction Needless (2,6 mm dia)</v>
          </cell>
        </row>
        <row r="7322">
          <cell r="H7322" t="str">
            <v>1.3.2.08.01.15.025</v>
          </cell>
          <cell r="I7322" t="str">
            <v>Staining And Rising Tanks</v>
          </cell>
        </row>
        <row r="7323">
          <cell r="H7323" t="str">
            <v>1.3.2.08.01.15.026</v>
          </cell>
          <cell r="I7323" t="str">
            <v>Magnetic Stirles &amp; Bars</v>
          </cell>
        </row>
        <row r="7324">
          <cell r="H7324" t="str">
            <v>1.3.2.08.01.15.027</v>
          </cell>
          <cell r="I7324" t="str">
            <v>Measuring Magnifier</v>
          </cell>
        </row>
        <row r="7325">
          <cell r="H7325" t="str">
            <v>1.3.2.08.01.15.028</v>
          </cell>
          <cell r="I7325" t="str">
            <v>Micromixer</v>
          </cell>
        </row>
        <row r="7326">
          <cell r="H7326" t="str">
            <v>1.3.2.08.01.15.029</v>
          </cell>
          <cell r="I7326" t="str">
            <v>Measuring Magnifier Microtiterkit</v>
          </cell>
        </row>
        <row r="7327">
          <cell r="H7327" t="str">
            <v>1.3.2.08.01.15.030</v>
          </cell>
          <cell r="I7327" t="str">
            <v>Titration Plates U Wells</v>
          </cell>
        </row>
        <row r="7328">
          <cell r="H7328" t="str">
            <v>1.3.2.08.01.15.031</v>
          </cell>
          <cell r="I7328" t="str">
            <v>Titration Plates V Wells</v>
          </cell>
        </row>
        <row r="7329">
          <cell r="H7329" t="str">
            <v>1.3.2.08.01.15.032</v>
          </cell>
          <cell r="I7329" t="str">
            <v>Sealing Tape 72 yl, 50 ul</v>
          </cell>
        </row>
        <row r="7330">
          <cell r="H7330" t="str">
            <v>1.3.2.08.01.15.033</v>
          </cell>
          <cell r="I7330" t="str">
            <v>Tape Dispencer</v>
          </cell>
        </row>
        <row r="7331">
          <cell r="H7331" t="str">
            <v>1.3.2.08.01.15.034</v>
          </cell>
          <cell r="I7331" t="str">
            <v>Support Plates</v>
          </cell>
        </row>
        <row r="7332">
          <cell r="H7332" t="str">
            <v>1.3.2.08.01.15.035</v>
          </cell>
          <cell r="I7332" t="str">
            <v>Filter Cartigges</v>
          </cell>
        </row>
        <row r="7333">
          <cell r="H7333" t="str">
            <v>1.3.2.08.01.15.036</v>
          </cell>
          <cell r="I7333" t="str">
            <v>Suction Bulb</v>
          </cell>
        </row>
        <row r="7334">
          <cell r="H7334" t="str">
            <v>1.3.2.08.01.15.037</v>
          </cell>
          <cell r="I7334" t="str">
            <v>Microdituter 25 ul, 50 ul</v>
          </cell>
        </row>
        <row r="7335">
          <cell r="H7335" t="str">
            <v>1.3.2.08.01.15.038</v>
          </cell>
          <cell r="I7335" t="str">
            <v>Deliveri Tester25 ul</v>
          </cell>
        </row>
        <row r="7336">
          <cell r="H7336" t="str">
            <v>1.3.2.08.01.15.039</v>
          </cell>
          <cell r="I7336" t="str">
            <v>Stand, Diluter/Pipet</v>
          </cell>
        </row>
        <row r="7337">
          <cell r="H7337" t="str">
            <v>1.3.2.08.01.15.040</v>
          </cell>
          <cell r="I7337" t="str">
            <v>Rack, Diluter/Pipet</v>
          </cell>
        </row>
        <row r="7338">
          <cell r="H7338" t="str">
            <v>1.3.2.08.01.15.041</v>
          </cell>
          <cell r="I7338" t="str">
            <v>Carrying Case</v>
          </cell>
        </row>
        <row r="7339">
          <cell r="H7339" t="str">
            <v>1.3.2.08.01.15.042</v>
          </cell>
          <cell r="I7339" t="str">
            <v>Test Reading Mirror</v>
          </cell>
        </row>
        <row r="7340">
          <cell r="H7340" t="str">
            <v>1.3.2.08.01.15.043</v>
          </cell>
          <cell r="I7340" t="str">
            <v>Centrifuge Carries</v>
          </cell>
        </row>
        <row r="7341">
          <cell r="H7341" t="str">
            <v>1.3.2.08.01.15.044</v>
          </cell>
          <cell r="I7341" t="str">
            <v>Carrying/Storage Case</v>
          </cell>
        </row>
        <row r="7342">
          <cell r="H7342" t="str">
            <v>1.3.2.08.01.15.045</v>
          </cell>
          <cell r="I7342" t="str">
            <v>Shaking Waterbath</v>
          </cell>
        </row>
        <row r="7343">
          <cell r="H7343" t="str">
            <v>1.3.2.08.01.15.046</v>
          </cell>
          <cell r="I7343" t="str">
            <v>Staining Jar</v>
          </cell>
        </row>
        <row r="7344">
          <cell r="H7344" t="str">
            <v>1.3.2.08.01.15.047</v>
          </cell>
          <cell r="I7344" t="str">
            <v>Waterbath With Thermostat</v>
          </cell>
        </row>
        <row r="7345">
          <cell r="H7345" t="str">
            <v>1.3.2.08.01.15.048</v>
          </cell>
          <cell r="I7345" t="str">
            <v>Viewer (Alat Laboratorium Immunologi)</v>
          </cell>
        </row>
        <row r="7346">
          <cell r="H7346" t="str">
            <v>1.3.2.08.01.15.049</v>
          </cell>
          <cell r="I7346" t="str">
            <v>Voltmeter</v>
          </cell>
        </row>
        <row r="7347">
          <cell r="H7347" t="str">
            <v>1.3.2.08.01.15.050</v>
          </cell>
          <cell r="I7347" t="str">
            <v>Reagent Aplication Device (Micro And Linier Stripper)</v>
          </cell>
        </row>
        <row r="7348">
          <cell r="H7348" t="str">
            <v>1.3.2.08.01.15.051</v>
          </cell>
          <cell r="I7348" t="str">
            <v>Stripping Cutting Device</v>
          </cell>
        </row>
        <row r="7349">
          <cell r="H7349" t="str">
            <v>1.3.2.08.01.15.052</v>
          </cell>
          <cell r="I7349" t="str">
            <v>Laminating Module With 4 Reels</v>
          </cell>
        </row>
        <row r="7350">
          <cell r="H7350" t="str">
            <v>1.3.2.08.01.15.053</v>
          </cell>
          <cell r="I7350" t="str">
            <v>Staining Set</v>
          </cell>
        </row>
        <row r="7351">
          <cell r="H7351" t="str">
            <v>......</v>
          </cell>
        </row>
        <row r="7352">
          <cell r="H7352" t="str">
            <v>......</v>
          </cell>
        </row>
        <row r="7353">
          <cell r="H7353" t="str">
            <v>......</v>
          </cell>
        </row>
        <row r="7354">
          <cell r="H7354" t="str">
            <v>......</v>
          </cell>
        </row>
        <row r="7355">
          <cell r="H7355" t="str">
            <v>......</v>
          </cell>
        </row>
        <row r="7356">
          <cell r="H7356" t="str">
            <v>......</v>
          </cell>
        </row>
        <row r="7357">
          <cell r="H7357" t="str">
            <v>1.3.2.08.01.16.</v>
          </cell>
          <cell r="I7357" t="str">
            <v xml:space="preserve">ALAT LABORATORIUM HEMATOLOGI </v>
          </cell>
        </row>
        <row r="7358">
          <cell r="H7358" t="str">
            <v>1.3.2.08.01.16.001</v>
          </cell>
          <cell r="I7358" t="str">
            <v>Albuminometer</v>
          </cell>
        </row>
        <row r="7359">
          <cell r="H7359" t="str">
            <v>1.3.2.08.01.16.002</v>
          </cell>
          <cell r="I7359" t="str">
            <v>Bunsen Burner &amp; Kelengkapannya</v>
          </cell>
        </row>
        <row r="7360">
          <cell r="H7360" t="str">
            <v>1.3.2.08.01.16.003</v>
          </cell>
          <cell r="I7360" t="str">
            <v>Differential Cell Counter</v>
          </cell>
        </row>
        <row r="7361">
          <cell r="H7361" t="str">
            <v>1.3.2.08.01.16.004</v>
          </cell>
          <cell r="I7361" t="str">
            <v>Haemocytometer</v>
          </cell>
        </row>
        <row r="7362">
          <cell r="H7362" t="str">
            <v>1.3.2.08.01.16.005</v>
          </cell>
          <cell r="I7362" t="str">
            <v>Mikroskop Monokuler</v>
          </cell>
        </row>
        <row r="7363">
          <cell r="H7363" t="str">
            <v>1.3.2.08.01.16.006</v>
          </cell>
          <cell r="I7363" t="str">
            <v>Mikroskop Binokuler</v>
          </cell>
        </row>
        <row r="7364">
          <cell r="H7364" t="str">
            <v>1.3.2.08.01.16.007</v>
          </cell>
          <cell r="I7364" t="str">
            <v>Dispencer Adjustable</v>
          </cell>
        </row>
        <row r="7365">
          <cell r="H7365" t="str">
            <v>1.3.2.08.01.16.008</v>
          </cell>
          <cell r="I7365" t="str">
            <v>Sentrifus Elektrik</v>
          </cell>
        </row>
        <row r="7366">
          <cell r="H7366" t="str">
            <v>1.3.2.08.01.16.009</v>
          </cell>
          <cell r="I7366" t="str">
            <v>Sentrifus Hematokrit</v>
          </cell>
        </row>
        <row r="7367">
          <cell r="H7367" t="str">
            <v>1.3.2.08.01.16.010</v>
          </cell>
          <cell r="I7367" t="str">
            <v>Timer (Alat Laboratorium Hematologi)</v>
          </cell>
        </row>
        <row r="7368">
          <cell r="H7368" t="str">
            <v>1.3.2.08.01.16.011</v>
          </cell>
          <cell r="I7368" t="str">
            <v>Urinometer (Alat Laboratorium Hematologi)</v>
          </cell>
        </row>
        <row r="7369">
          <cell r="H7369" t="str">
            <v>1.3.2.08.01.16.012</v>
          </cell>
          <cell r="I7369" t="str">
            <v>Water Distilation Apparatus (Alat Laboratorium Hematologi)</v>
          </cell>
        </row>
        <row r="7370">
          <cell r="H7370" t="str">
            <v>1.3.2.08.01.16.013</v>
          </cell>
          <cell r="I7370" t="str">
            <v>Washer And Dryer,Pipet</v>
          </cell>
        </row>
        <row r="7371">
          <cell r="H7371" t="str">
            <v>1.3.2.08.01.16.014</v>
          </cell>
          <cell r="I7371" t="str">
            <v>Westergren Apparatus</v>
          </cell>
        </row>
        <row r="7372">
          <cell r="H7372" t="str">
            <v>1.3.2.08.01.16.015</v>
          </cell>
          <cell r="I7372" t="str">
            <v>Tips Pipet Sesuai Ukuran</v>
          </cell>
        </row>
        <row r="7373">
          <cell r="H7373" t="str">
            <v>......</v>
          </cell>
        </row>
        <row r="7374">
          <cell r="H7374" t="str">
            <v>......</v>
          </cell>
        </row>
        <row r="7375">
          <cell r="H7375" t="str">
            <v>......</v>
          </cell>
        </row>
        <row r="7376">
          <cell r="H7376" t="str">
            <v>......</v>
          </cell>
        </row>
        <row r="7377">
          <cell r="H7377" t="str">
            <v>......</v>
          </cell>
        </row>
        <row r="7378">
          <cell r="H7378" t="str">
            <v>......</v>
          </cell>
        </row>
        <row r="7379">
          <cell r="H7379" t="str">
            <v>......</v>
          </cell>
        </row>
        <row r="7380">
          <cell r="H7380" t="str">
            <v>1.3.2.08.01.17.</v>
          </cell>
          <cell r="I7380" t="str">
            <v xml:space="preserve">ALAT LABORATORIUM FILM </v>
          </cell>
        </row>
        <row r="7381">
          <cell r="H7381" t="str">
            <v>1.3.2.08.01.17.001</v>
          </cell>
          <cell r="I7381" t="str">
            <v>Mesin Cuci B.W Negatif</v>
          </cell>
        </row>
        <row r="7382">
          <cell r="H7382" t="str">
            <v>1.3.2.08.01.17.002</v>
          </cell>
          <cell r="I7382" t="str">
            <v>Mesin Cuci B.W Positif</v>
          </cell>
        </row>
        <row r="7383">
          <cell r="H7383" t="str">
            <v>1.3.2.08.01.17.003</v>
          </cell>
          <cell r="I7383" t="str">
            <v>Mesin Cuci Color ECA</v>
          </cell>
        </row>
        <row r="7384">
          <cell r="H7384" t="str">
            <v>1.3.2.08.01.17.004</v>
          </cell>
          <cell r="I7384" t="str">
            <v>Mesin Cuci Color ECP</v>
          </cell>
        </row>
        <row r="7385">
          <cell r="H7385" t="str">
            <v>1.3.2.08.01.17.005</v>
          </cell>
          <cell r="I7385" t="str">
            <v>Mesin Cuci Color CRI</v>
          </cell>
        </row>
        <row r="7386">
          <cell r="H7386" t="str">
            <v>1.3.2.08.01.17.006</v>
          </cell>
          <cell r="I7386" t="str">
            <v>Mesin Cetak Color</v>
          </cell>
        </row>
        <row r="7387">
          <cell r="H7387" t="str">
            <v>1.3.2.08.01.17.007</v>
          </cell>
          <cell r="I7387" t="str">
            <v>Mesin Vidio Color Analyzer</v>
          </cell>
        </row>
        <row r="7388">
          <cell r="H7388" t="str">
            <v>1.3.2.08.01.17.008</v>
          </cell>
          <cell r="I7388" t="str">
            <v>Mesin Spesial Optical Effek Printer</v>
          </cell>
        </row>
        <row r="7389">
          <cell r="H7389" t="str">
            <v>1.3.2.08.01.17.009</v>
          </cell>
          <cell r="I7389" t="str">
            <v>Chemical Analisa</v>
          </cell>
        </row>
        <row r="7390">
          <cell r="H7390" t="str">
            <v>1.3.2.08.01.17.010</v>
          </cell>
          <cell r="I7390" t="str">
            <v>Fotografic Analisa</v>
          </cell>
        </row>
        <row r="7391">
          <cell r="H7391" t="str">
            <v>1.3.2.08.01.17.011</v>
          </cell>
          <cell r="I7391" t="str">
            <v>Chemical Mixing</v>
          </cell>
        </row>
        <row r="7392">
          <cell r="H7392" t="str">
            <v>1.3.2.08.01.17.012</v>
          </cell>
          <cell r="I7392" t="str">
            <v>Ultrasonic Cleaner (Alat Laboratorium Film)</v>
          </cell>
        </row>
        <row r="7393">
          <cell r="H7393" t="str">
            <v>1.3.2.08.01.17.013</v>
          </cell>
          <cell r="I7393" t="str">
            <v>Destilasi</v>
          </cell>
        </row>
        <row r="7394">
          <cell r="H7394" t="str">
            <v>1.3.2.08.01.17.014</v>
          </cell>
          <cell r="I7394" t="str">
            <v>Analistic Balance</v>
          </cell>
        </row>
        <row r="7395">
          <cell r="H7395" t="str">
            <v>1.3.2.08.01.17.015</v>
          </cell>
          <cell r="I7395" t="str">
            <v>Lemari Asam</v>
          </cell>
        </row>
        <row r="7396">
          <cell r="H7396" t="str">
            <v>1.3.2.08.01.17.016</v>
          </cell>
          <cell r="I7396" t="str">
            <v>B.D. Meter</v>
          </cell>
        </row>
        <row r="7397">
          <cell r="H7397" t="str">
            <v>1.3.2.08.01.17.017</v>
          </cell>
          <cell r="I7397" t="str">
            <v>Tensitometer</v>
          </cell>
        </row>
        <row r="7398">
          <cell r="H7398" t="str">
            <v>1.3.2.08.01.17.018</v>
          </cell>
          <cell r="I7398" t="str">
            <v>Alat Pemanas</v>
          </cell>
        </row>
        <row r="7399">
          <cell r="H7399" t="str">
            <v>1.3.2.08.01.17.019</v>
          </cell>
          <cell r="I7399" t="str">
            <v>Motor Mixer</v>
          </cell>
        </row>
        <row r="7400">
          <cell r="H7400" t="str">
            <v>1.3.2.08.01.17.020</v>
          </cell>
          <cell r="I7400" t="str">
            <v>Tangki Meter</v>
          </cell>
        </row>
        <row r="7401">
          <cell r="H7401" t="str">
            <v>1.3.2.08.01.17.021</v>
          </cell>
          <cell r="I7401" t="str">
            <v>Silver Recovery</v>
          </cell>
        </row>
        <row r="7402">
          <cell r="H7402" t="str">
            <v>1.3.2.08.01.17.022</v>
          </cell>
          <cell r="I7402" t="str">
            <v>Mesin Scanning</v>
          </cell>
        </row>
        <row r="7403">
          <cell r="H7403" t="str">
            <v>1.3.2.08.01.17.023</v>
          </cell>
          <cell r="I7403" t="str">
            <v>Video Printer</v>
          </cell>
        </row>
        <row r="7404">
          <cell r="H7404" t="str">
            <v>1.3.2.08.01.17.024</v>
          </cell>
          <cell r="I7404" t="str">
            <v>PC-Based UV Gel Documentation System</v>
          </cell>
        </row>
        <row r="7405">
          <cell r="H7405" t="str">
            <v>1.3.2.08.01.17.025</v>
          </cell>
          <cell r="I7405" t="str">
            <v>Phospor Image</v>
          </cell>
        </row>
        <row r="7406">
          <cell r="H7406" t="str">
            <v>1.3.2.08.01.17.026</v>
          </cell>
          <cell r="I7406" t="str">
            <v>Tranmision Electorn Microscope</v>
          </cell>
        </row>
        <row r="7407">
          <cell r="H7407" t="str">
            <v>......</v>
          </cell>
        </row>
        <row r="7408">
          <cell r="H7408" t="str">
            <v>......</v>
          </cell>
        </row>
        <row r="7409">
          <cell r="H7409" t="str">
            <v>......</v>
          </cell>
        </row>
        <row r="7410">
          <cell r="H7410" t="str">
            <v>......</v>
          </cell>
        </row>
        <row r="7411">
          <cell r="H7411" t="str">
            <v>......</v>
          </cell>
        </row>
        <row r="7412">
          <cell r="H7412" t="str">
            <v>......</v>
          </cell>
        </row>
        <row r="7413">
          <cell r="H7413" t="str">
            <v>1.3.2.08.01.18.</v>
          </cell>
          <cell r="I7413" t="str">
            <v xml:space="preserve">ALAT LABORATORIUM MAKANAN </v>
          </cell>
        </row>
        <row r="7414">
          <cell r="H7414" t="str">
            <v>1.3.2.08.01.18.001</v>
          </cell>
          <cell r="I7414" t="str">
            <v>Gilingan Mile</v>
          </cell>
        </row>
        <row r="7415">
          <cell r="H7415" t="str">
            <v>1.3.2.08.01.18.002</v>
          </cell>
          <cell r="I7415" t="str">
            <v>Wajan Teflon</v>
          </cell>
        </row>
        <row r="7416">
          <cell r="H7416" t="str">
            <v>1.3.2.08.01.18.003</v>
          </cell>
          <cell r="I7416" t="str">
            <v>Kompor LPG</v>
          </cell>
        </row>
        <row r="7417">
          <cell r="H7417" t="str">
            <v>1.3.2.08.01.18.004</v>
          </cell>
          <cell r="I7417" t="str">
            <v>Alat Pembuat Mie</v>
          </cell>
        </row>
        <row r="7418">
          <cell r="H7418" t="str">
            <v>1.3.2.08.01.18.005</v>
          </cell>
          <cell r="I7418" t="str">
            <v>Timbangan Kue</v>
          </cell>
        </row>
        <row r="7419">
          <cell r="H7419" t="str">
            <v>1.3.2.08.01.18.006</v>
          </cell>
          <cell r="I7419" t="str">
            <v>Slicer</v>
          </cell>
        </row>
        <row r="7420">
          <cell r="H7420" t="str">
            <v>1.3.2.08.01.18.007</v>
          </cell>
          <cell r="I7420" t="str">
            <v>Colony Counter (Alat Laboratorium Makanan)</v>
          </cell>
        </row>
        <row r="7421">
          <cell r="H7421" t="str">
            <v>1.3.2.08.01.18.008</v>
          </cell>
          <cell r="I7421" t="str">
            <v>Rotary Evaporator (Alat Laboratorium Makanan)</v>
          </cell>
        </row>
        <row r="7422">
          <cell r="H7422" t="str">
            <v>1.3.2.08.01.18.009</v>
          </cell>
          <cell r="I7422" t="str">
            <v>Protein Analyzer</v>
          </cell>
        </row>
        <row r="7423">
          <cell r="H7423" t="str">
            <v>1.3.2.08.01.18.010</v>
          </cell>
          <cell r="I7423" t="str">
            <v>Kompor Gas (Alat Laboratorium Makanan)</v>
          </cell>
        </row>
        <row r="7424">
          <cell r="H7424" t="str">
            <v>1.3.2.08.01.18.011</v>
          </cell>
          <cell r="I7424" t="str">
            <v>Cooler (Alat Laboratorium Makanan)</v>
          </cell>
        </row>
        <row r="7425">
          <cell r="H7425" t="str">
            <v>1.3.2.08.01.18.012</v>
          </cell>
          <cell r="I7425" t="str">
            <v>Penghalus Es</v>
          </cell>
        </row>
        <row r="7426">
          <cell r="H7426" t="str">
            <v>1.3.2.08.01.18.013</v>
          </cell>
          <cell r="I7426" t="str">
            <v>Thermos Es</v>
          </cell>
        </row>
        <row r="7427">
          <cell r="H7427" t="str">
            <v>1.3.2.08.01.18.014</v>
          </cell>
          <cell r="I7427" t="str">
            <v>Cooking Range</v>
          </cell>
        </row>
        <row r="7428">
          <cell r="H7428" t="str">
            <v>1.3.2.08.01.18.015</v>
          </cell>
          <cell r="I7428" t="str">
            <v>Frying Pan</v>
          </cell>
        </row>
        <row r="7429">
          <cell r="H7429" t="str">
            <v>1.3.2.08.01.18.016</v>
          </cell>
          <cell r="I7429" t="str">
            <v>Boiling Pan</v>
          </cell>
        </row>
        <row r="7430">
          <cell r="H7430" t="str">
            <v>1.3.2.08.01.18.017</v>
          </cell>
          <cell r="I7430" t="str">
            <v>Cold Storage (Alat Laboratorium Makanan)</v>
          </cell>
        </row>
        <row r="7431">
          <cell r="H7431" t="str">
            <v>1.3.2.08.01.18.018</v>
          </cell>
          <cell r="I7431" t="str">
            <v>Ice Maker (Alat Laboratorium Makanan)</v>
          </cell>
        </row>
        <row r="7432">
          <cell r="H7432" t="str">
            <v>1.3.2.08.01.18.019</v>
          </cell>
          <cell r="I7432" t="str">
            <v>Rice Cooker (Alat Laboratorium Makanan)</v>
          </cell>
        </row>
        <row r="7433">
          <cell r="H7433" t="str">
            <v>1.3.2.08.01.18.020</v>
          </cell>
          <cell r="I7433" t="str">
            <v>Rice Washer</v>
          </cell>
        </row>
        <row r="7434">
          <cell r="H7434" t="str">
            <v>1.3.2.08.01.18.021</v>
          </cell>
          <cell r="I7434" t="str">
            <v>Food Processor</v>
          </cell>
        </row>
        <row r="7435">
          <cell r="H7435" t="str">
            <v>1.3.2.08.01.18.022</v>
          </cell>
          <cell r="I7435" t="str">
            <v>Food Trolley</v>
          </cell>
        </row>
        <row r="7436">
          <cell r="H7436" t="str">
            <v>1.3.2.08.01.18.023</v>
          </cell>
          <cell r="I7436" t="str">
            <v>Scale (Alat Laboratorium Makanan)</v>
          </cell>
        </row>
        <row r="7437">
          <cell r="H7437" t="str">
            <v>1.3.2.08.01.18.024</v>
          </cell>
          <cell r="I7437" t="str">
            <v>Work Bench (Alat Laboratorium Makanan)</v>
          </cell>
        </row>
        <row r="7438">
          <cell r="H7438" t="str">
            <v>1.3.2.08.01.18.025</v>
          </cell>
          <cell r="I7438" t="str">
            <v>Kompor Minyak Tanah</v>
          </cell>
        </row>
        <row r="7439">
          <cell r="H7439" t="str">
            <v>1.3.2.08.01.18.026</v>
          </cell>
          <cell r="I7439" t="str">
            <v>Meja Kerja Stainless</v>
          </cell>
        </row>
        <row r="7440">
          <cell r="H7440" t="str">
            <v>1.3.2.08.01.18.027</v>
          </cell>
          <cell r="I7440" t="str">
            <v>Alat Pelecet Kedelai</v>
          </cell>
        </row>
        <row r="7441">
          <cell r="H7441" t="str">
            <v>1.3.2.08.01.18.028</v>
          </cell>
          <cell r="I7441" t="str">
            <v>Alat Pembuat Keripik</v>
          </cell>
        </row>
        <row r="7442">
          <cell r="H7442" t="str">
            <v>1.3.2.08.01.18.029</v>
          </cell>
          <cell r="I7442" t="str">
            <v>Alat Pembuat Coklat</v>
          </cell>
        </row>
        <row r="7443">
          <cell r="H7443" t="str">
            <v>1.3.2.08.01.18.030</v>
          </cell>
          <cell r="I7443" t="str">
            <v>Alat Penjernih Air</v>
          </cell>
        </row>
        <row r="7444">
          <cell r="H7444" t="str">
            <v>1.3.2.08.01.18.031</v>
          </cell>
          <cell r="I7444" t="str">
            <v>Loyang Susun</v>
          </cell>
        </row>
        <row r="7445">
          <cell r="H7445" t="str">
            <v>1.3.2.08.01.18.032</v>
          </cell>
          <cell r="I7445" t="str">
            <v>Alat Perajang Kerupuk</v>
          </cell>
        </row>
        <row r="7446">
          <cell r="H7446" t="str">
            <v>1.3.2.08.01.18.033</v>
          </cell>
          <cell r="I7446" t="str">
            <v>Alat Penggiling Tahu</v>
          </cell>
        </row>
        <row r="7447">
          <cell r="H7447" t="str">
            <v>1.3.2.08.01.18.034</v>
          </cell>
          <cell r="I7447" t="str">
            <v>Chopper</v>
          </cell>
        </row>
        <row r="7448">
          <cell r="H7448" t="str">
            <v>1.3.2.08.01.18.035</v>
          </cell>
          <cell r="I7448" t="str">
            <v>Alat Penutup Botol</v>
          </cell>
        </row>
        <row r="7449">
          <cell r="H7449" t="str">
            <v>1.3.2.08.01.18.036</v>
          </cell>
          <cell r="I7449" t="str">
            <v>Alat Penyangray Kopi</v>
          </cell>
        </row>
        <row r="7450">
          <cell r="H7450" t="str">
            <v>1.3.2.08.01.18.037</v>
          </cell>
          <cell r="I7450" t="str">
            <v>Alat Kukus</v>
          </cell>
        </row>
        <row r="7451">
          <cell r="H7451" t="str">
            <v>1.3.2.08.01.18.038</v>
          </cell>
          <cell r="I7451" t="str">
            <v>Alat Pembuka Sabut Kelapa</v>
          </cell>
        </row>
        <row r="7452">
          <cell r="H7452" t="str">
            <v>1.3.2.08.01.18.039</v>
          </cell>
          <cell r="I7452" t="str">
            <v>Alat Perajang Pisang</v>
          </cell>
        </row>
        <row r="7453">
          <cell r="H7453" t="str">
            <v>1.3.2.08.01.18.040</v>
          </cell>
          <cell r="I7453" t="str">
            <v>Alat Pencuci Botol</v>
          </cell>
        </row>
        <row r="7454">
          <cell r="H7454" t="str">
            <v>1.3.2.08.01.18.041</v>
          </cell>
          <cell r="I7454" t="str">
            <v>Tangki Penyimpan</v>
          </cell>
        </row>
        <row r="7455">
          <cell r="H7455" t="str">
            <v>1.3.2.08.01.18.042</v>
          </cell>
          <cell r="I7455" t="str">
            <v>Tempering</v>
          </cell>
        </row>
        <row r="7456">
          <cell r="H7456" t="str">
            <v>......</v>
          </cell>
        </row>
        <row r="7457">
          <cell r="H7457" t="str">
            <v>......</v>
          </cell>
        </row>
        <row r="7458">
          <cell r="H7458" t="str">
            <v>......</v>
          </cell>
        </row>
        <row r="7459">
          <cell r="H7459" t="str">
            <v>......</v>
          </cell>
        </row>
        <row r="7460">
          <cell r="H7460" t="str">
            <v>......</v>
          </cell>
        </row>
        <row r="7461">
          <cell r="H7461" t="str">
            <v>......</v>
          </cell>
        </row>
        <row r="7462">
          <cell r="H7462" t="str">
            <v>1.3.2.08.01.19.</v>
          </cell>
          <cell r="I7462" t="str">
            <v xml:space="preserve">ALAT LABORATORIUM FARMASI </v>
          </cell>
        </row>
        <row r="7463">
          <cell r="H7463" t="str">
            <v>1.3.2.08.01.19.001</v>
          </cell>
          <cell r="I7463" t="str">
            <v>Analytical Balance (Alat Laboratorium Farmasi)</v>
          </cell>
        </row>
        <row r="7464">
          <cell r="H7464" t="str">
            <v>1.3.2.08.01.19.002</v>
          </cell>
          <cell r="I7464" t="str">
            <v>Micro Analytical Balance</v>
          </cell>
        </row>
        <row r="7465">
          <cell r="H7465" t="str">
            <v>1.3.2.08.01.19.003</v>
          </cell>
          <cell r="I7465" t="str">
            <v>Top Loading Balance (Alat Laboratorium Farmasi)</v>
          </cell>
        </row>
        <row r="7466">
          <cell r="H7466" t="str">
            <v>1.3.2.08.01.19.004</v>
          </cell>
          <cell r="I7466" t="str">
            <v>Water Distilling Apparatus</v>
          </cell>
        </row>
        <row r="7467">
          <cell r="H7467" t="str">
            <v>1.3.2.08.01.19.005</v>
          </cell>
          <cell r="I7467" t="str">
            <v>Tablet Press Machine</v>
          </cell>
        </row>
        <row r="7468">
          <cell r="H7468" t="str">
            <v>1.3.2.08.01.19.006</v>
          </cell>
          <cell r="I7468" t="str">
            <v>Strip Packing Machine</v>
          </cell>
        </row>
        <row r="7469">
          <cell r="H7469" t="str">
            <v>1.3.2.08.01.19.007</v>
          </cell>
          <cell r="I7469" t="str">
            <v>Viscometer (Alat Laboratorium Farmasi)</v>
          </cell>
        </row>
        <row r="7470">
          <cell r="H7470" t="str">
            <v>1.3.2.08.01.19.008</v>
          </cell>
          <cell r="I7470" t="str">
            <v>U V Sterilizer</v>
          </cell>
        </row>
        <row r="7471">
          <cell r="H7471" t="str">
            <v>1.3.2.08.01.19.009</v>
          </cell>
          <cell r="I7471" t="str">
            <v>Pengukur Kekerasan Tablet</v>
          </cell>
        </row>
        <row r="7472">
          <cell r="H7472" t="str">
            <v>1.3.2.08.01.19.010</v>
          </cell>
          <cell r="I7472" t="str">
            <v>Mesin Campur Bubuk</v>
          </cell>
        </row>
        <row r="7473">
          <cell r="H7473" t="str">
            <v>1.3.2.08.01.19.011</v>
          </cell>
          <cell r="I7473" t="str">
            <v>Mesin Campur Emulsi</v>
          </cell>
        </row>
        <row r="7474">
          <cell r="H7474" t="str">
            <v>1.3.2.08.01.19.012</v>
          </cell>
          <cell r="I7474" t="str">
            <v>Mesin Pengahalus Salep</v>
          </cell>
        </row>
        <row r="7475">
          <cell r="H7475" t="str">
            <v>1.3.2.08.01.19.013</v>
          </cell>
          <cell r="I7475" t="str">
            <v>Mesin Pengisi Salep</v>
          </cell>
        </row>
        <row r="7476">
          <cell r="H7476" t="str">
            <v>1.3.2.08.01.19.014</v>
          </cell>
          <cell r="I7476" t="str">
            <v>Mesin Pengisi Cairan</v>
          </cell>
        </row>
        <row r="7477">
          <cell r="H7477" t="str">
            <v>1.3.2.08.01.19.015</v>
          </cell>
          <cell r="I7477" t="str">
            <v>Disintegrator</v>
          </cell>
        </row>
        <row r="7478">
          <cell r="H7478" t="str">
            <v>1.3.2.08.01.19.016</v>
          </cell>
          <cell r="I7478" t="str">
            <v>Friability Tester</v>
          </cell>
        </row>
        <row r="7479">
          <cell r="H7479" t="str">
            <v>1.3.2.08.01.19.017</v>
          </cell>
          <cell r="I7479" t="str">
            <v>Mesin Penutup Botol</v>
          </cell>
        </row>
        <row r="7480">
          <cell r="H7480" t="str">
            <v>1.3.2.08.01.19.018</v>
          </cell>
          <cell r="I7480" t="str">
            <v>Mesin Penuyalut/Coating</v>
          </cell>
        </row>
        <row r="7481">
          <cell r="H7481" t="str">
            <v>1.3.2.08.01.19.019</v>
          </cell>
          <cell r="I7481" t="str">
            <v>Deduster tablet</v>
          </cell>
        </row>
        <row r="7482">
          <cell r="H7482" t="str">
            <v>1.3.2.08.01.19.020</v>
          </cell>
          <cell r="I7482" t="str">
            <v>Mesin Pencuci Wadah/Botol</v>
          </cell>
        </row>
        <row r="7483">
          <cell r="H7483" t="str">
            <v>1.3.2.08.01.19.021</v>
          </cell>
          <cell r="I7483" t="str">
            <v>Mesin Pencampur Salep</v>
          </cell>
        </row>
        <row r="7484">
          <cell r="H7484" t="str">
            <v>1.3.2.08.01.19.022</v>
          </cell>
          <cell r="I7484" t="str">
            <v>Lemari Pengering Botol</v>
          </cell>
        </row>
        <row r="7485">
          <cell r="H7485" t="str">
            <v>1.3.2.08.01.19.023</v>
          </cell>
          <cell r="I7485" t="str">
            <v>Mesin Penghitung Tablet</v>
          </cell>
        </row>
        <row r="7486">
          <cell r="H7486" t="str">
            <v>1.3.2.08.01.19.024</v>
          </cell>
          <cell r="I7486" t="str">
            <v>Mesin Film Coating</v>
          </cell>
        </row>
        <row r="7487">
          <cell r="H7487" t="str">
            <v>1.3.2.08.01.19.025</v>
          </cell>
          <cell r="I7487" t="str">
            <v>Mesin Pembersih Kapsul</v>
          </cell>
        </row>
        <row r="7488">
          <cell r="H7488" t="str">
            <v>1.3.2.08.01.19.026</v>
          </cell>
          <cell r="I7488" t="str">
            <v>Mesin Pengisi Bubuk</v>
          </cell>
        </row>
        <row r="7489">
          <cell r="H7489" t="str">
            <v>1.3.2.08.01.19.027</v>
          </cell>
          <cell r="I7489" t="str">
            <v>Mesin Pengisi dan Penutup Ampul</v>
          </cell>
        </row>
        <row r="7490">
          <cell r="H7490" t="str">
            <v>1.3.2.08.01.19.028</v>
          </cell>
          <cell r="I7490" t="str">
            <v>Mesin Penutup Vial</v>
          </cell>
        </row>
        <row r="7491">
          <cell r="H7491" t="str">
            <v>1.3.2.08.01.19.029</v>
          </cell>
          <cell r="I7491" t="str">
            <v>Mesin Pencampur Cairan</v>
          </cell>
        </row>
        <row r="7492">
          <cell r="H7492" t="str">
            <v>1.3.2.08.01.19.030</v>
          </cell>
          <cell r="I7492" t="str">
            <v>Mesin Pencampur Suspens</v>
          </cell>
        </row>
        <row r="7493">
          <cell r="H7493" t="str">
            <v>1.3.2.08.01.19.031</v>
          </cell>
          <cell r="I7493" t="str">
            <v>Mortars &amp; Pastle</v>
          </cell>
        </row>
        <row r="7494">
          <cell r="H7494" t="str">
            <v>1.3.2.08.01.19.032</v>
          </cell>
          <cell r="I7494" t="str">
            <v>Counter Balance</v>
          </cell>
        </row>
        <row r="7495">
          <cell r="H7495" t="str">
            <v>1.3.2.08.01.19.033</v>
          </cell>
          <cell r="I7495" t="str">
            <v>Dial Balance</v>
          </cell>
        </row>
        <row r="7496">
          <cell r="H7496" t="str">
            <v>1.3.2.08.01.19.034</v>
          </cell>
          <cell r="I7496" t="str">
            <v>Anastistic Balance</v>
          </cell>
        </row>
        <row r="7497">
          <cell r="H7497" t="str">
            <v>1.3.2.08.01.19.035</v>
          </cell>
          <cell r="I7497" t="str">
            <v>Seives All Sizes</v>
          </cell>
        </row>
        <row r="7498">
          <cell r="H7498" t="str">
            <v>1.3.2.08.01.19.036</v>
          </cell>
          <cell r="I7498" t="str">
            <v>Medicine Can</v>
          </cell>
        </row>
        <row r="7499">
          <cell r="H7499" t="str">
            <v>1.3.2.08.01.19.037</v>
          </cell>
          <cell r="I7499" t="str">
            <v>Medicine Spoon Steinless</v>
          </cell>
        </row>
        <row r="7500">
          <cell r="H7500" t="str">
            <v>1.3.2.08.01.19.038</v>
          </cell>
          <cell r="I7500" t="str">
            <v>Medicine Spoon Horfr</v>
          </cell>
        </row>
        <row r="7501">
          <cell r="H7501" t="str">
            <v>1.3.2.08.01.19.039</v>
          </cell>
          <cell r="I7501" t="str">
            <v>Spoon Set</v>
          </cell>
        </row>
        <row r="7502">
          <cell r="H7502" t="str">
            <v>1.3.2.08.01.19.040</v>
          </cell>
          <cell r="I7502" t="str">
            <v>Wrapping Machine</v>
          </cell>
        </row>
        <row r="7503">
          <cell r="H7503" t="str">
            <v>1.3.2.08.01.19.041</v>
          </cell>
          <cell r="I7503" t="str">
            <v>Medice Bottle</v>
          </cell>
        </row>
        <row r="7504">
          <cell r="H7504" t="str">
            <v>1.3.2.08.01.19.042</v>
          </cell>
          <cell r="I7504" t="str">
            <v>Liquid Medicine Bottle</v>
          </cell>
        </row>
        <row r="7505">
          <cell r="H7505" t="str">
            <v>1.3.2.08.01.19.043</v>
          </cell>
          <cell r="I7505" t="str">
            <v>Steril Bottle Witt, Cup</v>
          </cell>
        </row>
        <row r="7506">
          <cell r="H7506" t="str">
            <v>1.3.2.08.01.19.044</v>
          </cell>
          <cell r="I7506" t="str">
            <v>Droping Bottle</v>
          </cell>
        </row>
        <row r="7507">
          <cell r="H7507" t="str">
            <v>1.3.2.08.01.19.045</v>
          </cell>
          <cell r="I7507" t="str">
            <v>Graduated Cylinder</v>
          </cell>
        </row>
        <row r="7508">
          <cell r="H7508" t="str">
            <v>1.3.2.08.01.19.046</v>
          </cell>
          <cell r="I7508" t="str">
            <v>Presceription Botle</v>
          </cell>
        </row>
        <row r="7509">
          <cell r="H7509" t="str">
            <v>1.3.2.08.01.19.047</v>
          </cell>
          <cell r="I7509" t="str">
            <v>Medicine Cup</v>
          </cell>
        </row>
        <row r="7510">
          <cell r="H7510" t="str">
            <v>1.3.2.08.01.19.048</v>
          </cell>
          <cell r="I7510" t="str">
            <v>Spatula</v>
          </cell>
        </row>
        <row r="7511">
          <cell r="H7511" t="str">
            <v>1.3.2.08.01.19.049</v>
          </cell>
          <cell r="I7511" t="str">
            <v>Ointment Plate</v>
          </cell>
        </row>
        <row r="7512">
          <cell r="H7512" t="str">
            <v>1.3.2.08.01.19.050</v>
          </cell>
          <cell r="I7512" t="str">
            <v>Paste Pot</v>
          </cell>
        </row>
        <row r="7513">
          <cell r="H7513" t="str">
            <v>1.3.2.08.01.19.051</v>
          </cell>
          <cell r="I7513" t="str">
            <v>Ointment Can</v>
          </cell>
        </row>
        <row r="7514">
          <cell r="H7514" t="str">
            <v>1.3.2.08.01.19.052</v>
          </cell>
          <cell r="I7514" t="str">
            <v>Ointment Pan</v>
          </cell>
        </row>
        <row r="7515">
          <cell r="H7515" t="str">
            <v>1.3.2.08.01.19.053</v>
          </cell>
          <cell r="I7515" t="str">
            <v>Ointment Jar</v>
          </cell>
        </row>
        <row r="7516">
          <cell r="H7516" t="str">
            <v>1.3.2.08.01.19.054</v>
          </cell>
          <cell r="I7516" t="str">
            <v>Bottle Washer</v>
          </cell>
        </row>
        <row r="7517">
          <cell r="H7517" t="str">
            <v>1.3.2.08.01.19.055</v>
          </cell>
          <cell r="I7517" t="str">
            <v>Rotary Bottle Rack</v>
          </cell>
        </row>
        <row r="7518">
          <cell r="H7518" t="str">
            <v>1.3.2.08.01.19.056</v>
          </cell>
          <cell r="I7518" t="str">
            <v>Lig Medis Bottle Rak</v>
          </cell>
        </row>
        <row r="7519">
          <cell r="H7519" t="str">
            <v>1.3.2.08.01.19.057</v>
          </cell>
          <cell r="I7519" t="str">
            <v>Capsule Filling Machine</v>
          </cell>
        </row>
        <row r="7520">
          <cell r="H7520" t="str">
            <v>1.3.2.08.01.19.058</v>
          </cell>
          <cell r="I7520" t="str">
            <v>Presciption Counter</v>
          </cell>
        </row>
        <row r="7521">
          <cell r="H7521" t="str">
            <v>1.3.2.08.01.19.059</v>
          </cell>
          <cell r="I7521" t="str">
            <v>Capsule Container</v>
          </cell>
        </row>
        <row r="7522">
          <cell r="H7522" t="str">
            <v>1.3.2.08.01.19.060</v>
          </cell>
          <cell r="I7522" t="str">
            <v>Power Mixer</v>
          </cell>
        </row>
        <row r="7523">
          <cell r="H7523" t="str">
            <v>1.3.2.08.01.19.061</v>
          </cell>
          <cell r="I7523" t="str">
            <v>Stirer</v>
          </cell>
        </row>
        <row r="7524">
          <cell r="H7524" t="str">
            <v>1.3.2.08.01.19.062</v>
          </cell>
          <cell r="I7524" t="str">
            <v>Tablet  Machine</v>
          </cell>
        </row>
        <row r="7525">
          <cell r="H7525" t="str">
            <v>1.3.2.08.01.19.063</v>
          </cell>
          <cell r="I7525" t="str">
            <v>Pump Fiter</v>
          </cell>
        </row>
        <row r="7526">
          <cell r="H7526" t="str">
            <v>1.3.2.08.01.19.064</v>
          </cell>
          <cell r="I7526" t="str">
            <v>Ayakan Granul</v>
          </cell>
        </row>
        <row r="7527">
          <cell r="H7527" t="str">
            <v>......</v>
          </cell>
        </row>
        <row r="7528">
          <cell r="H7528" t="str">
            <v>......</v>
          </cell>
        </row>
        <row r="7529">
          <cell r="H7529" t="str">
            <v>......</v>
          </cell>
        </row>
        <row r="7530">
          <cell r="H7530" t="str">
            <v>......</v>
          </cell>
        </row>
        <row r="7531">
          <cell r="H7531" t="str">
            <v>......</v>
          </cell>
        </row>
        <row r="7532">
          <cell r="H7532" t="str">
            <v>......</v>
          </cell>
        </row>
        <row r="7533">
          <cell r="H7533" t="str">
            <v>......</v>
          </cell>
        </row>
        <row r="7534">
          <cell r="H7534" t="str">
            <v>......</v>
          </cell>
        </row>
        <row r="7535">
          <cell r="H7535" t="str">
            <v>......</v>
          </cell>
        </row>
        <row r="7536">
          <cell r="H7536" t="str">
            <v>1.3.2.08.01.20.</v>
          </cell>
          <cell r="I7536" t="str">
            <v xml:space="preserve">ALAT LABORATORIUM FISIKA </v>
          </cell>
        </row>
        <row r="7537">
          <cell r="H7537" t="str">
            <v>1.3.2.08.01.20.001</v>
          </cell>
          <cell r="I7537" t="str">
            <v>Adaptor</v>
          </cell>
        </row>
        <row r="7538">
          <cell r="H7538" t="str">
            <v>1.3.2.08.01.20.002</v>
          </cell>
          <cell r="I7538" t="str">
            <v>Signal Generator (Alat Laboratorium Fisika)</v>
          </cell>
        </row>
        <row r="7539">
          <cell r="H7539" t="str">
            <v>1.3.2.08.01.20.003</v>
          </cell>
          <cell r="I7539" t="str">
            <v>VU Meter</v>
          </cell>
        </row>
        <row r="7540">
          <cell r="H7540" t="str">
            <v>1.3.2.08.01.20.004</v>
          </cell>
          <cell r="I7540" t="str">
            <v>Kaca Plan Paralel</v>
          </cell>
        </row>
        <row r="7541">
          <cell r="H7541" t="str">
            <v>1.3.2.08.01.20.005</v>
          </cell>
          <cell r="I7541" t="str">
            <v>Rangkaian Hambatan Jembatan Seri</v>
          </cell>
        </row>
        <row r="7542">
          <cell r="H7542" t="str">
            <v>1.3.2.08.01.20.006</v>
          </cell>
          <cell r="I7542" t="str">
            <v>Rangkaian Hukum</v>
          </cell>
        </row>
        <row r="7543">
          <cell r="H7543" t="str">
            <v>1.3.2.08.01.20.007</v>
          </cell>
          <cell r="I7543" t="str">
            <v>Hambatan Jembatan Wheatstome</v>
          </cell>
        </row>
        <row r="7544">
          <cell r="H7544" t="str">
            <v>1.3.2.08.01.20.008</v>
          </cell>
          <cell r="I7544" t="str">
            <v>Garpu Tala</v>
          </cell>
        </row>
        <row r="7545">
          <cell r="H7545" t="str">
            <v>1.3.2.08.01.20.009</v>
          </cell>
          <cell r="I7545" t="str">
            <v>Timer Switch</v>
          </cell>
        </row>
        <row r="7546">
          <cell r="H7546" t="str">
            <v>1.3.2.08.01.20.010</v>
          </cell>
          <cell r="I7546" t="str">
            <v>Magnet U</v>
          </cell>
        </row>
        <row r="7547">
          <cell r="H7547" t="str">
            <v>1.3.2.08.01.20.011</v>
          </cell>
          <cell r="I7547" t="str">
            <v>Kaca Prisma</v>
          </cell>
        </row>
        <row r="7548">
          <cell r="H7548" t="str">
            <v>1.3.2.08.01.20.012</v>
          </cell>
          <cell r="I7548" t="str">
            <v>Lensa Cembung</v>
          </cell>
        </row>
        <row r="7549">
          <cell r="H7549" t="str">
            <v>1.3.2.08.01.20.013</v>
          </cell>
          <cell r="I7549" t="str">
            <v>Bangku Optik</v>
          </cell>
        </row>
        <row r="7550">
          <cell r="H7550" t="str">
            <v>1.3.2.08.01.20.014</v>
          </cell>
          <cell r="I7550" t="str">
            <v>Pipa Resonansi</v>
          </cell>
        </row>
        <row r="7551">
          <cell r="H7551" t="str">
            <v>1.3.2.08.01.20.015</v>
          </cell>
          <cell r="I7551" t="str">
            <v>Audio Generator</v>
          </cell>
        </row>
        <row r="7552">
          <cell r="H7552" t="str">
            <v>1.3.2.08.01.20.016</v>
          </cell>
          <cell r="I7552" t="str">
            <v>Battery Changer</v>
          </cell>
        </row>
        <row r="7553">
          <cell r="H7553" t="str">
            <v>1.3.2.08.01.20.017</v>
          </cell>
          <cell r="I7553" t="str">
            <v>Power Supply (Alat Laboratorium Fisika)</v>
          </cell>
        </row>
        <row r="7554">
          <cell r="H7554" t="str">
            <v>1.3.2.08.01.21.018</v>
          </cell>
          <cell r="I7554" t="str">
            <v>Lensa Objektif</v>
          </cell>
        </row>
        <row r="7555">
          <cell r="H7555" t="str">
            <v>......</v>
          </cell>
        </row>
        <row r="7556">
          <cell r="H7556" t="str">
            <v>......</v>
          </cell>
        </row>
        <row r="7557">
          <cell r="H7557" t="str">
            <v>......</v>
          </cell>
        </row>
        <row r="7558">
          <cell r="H7558" t="str">
            <v>......</v>
          </cell>
        </row>
        <row r="7559">
          <cell r="H7559" t="str">
            <v>1.3.2.08.01.21.</v>
          </cell>
          <cell r="I7559" t="str">
            <v xml:space="preserve">ALAT LABORATORIUM HIDRODINAMIKA </v>
          </cell>
        </row>
        <row r="7560">
          <cell r="H7560" t="str">
            <v>1.3.2.08.01.21.001</v>
          </cell>
          <cell r="I7560" t="str">
            <v>Carbatec Portable</v>
          </cell>
        </row>
        <row r="7561">
          <cell r="H7561" t="str">
            <v>1.3.2.08.01.21.002</v>
          </cell>
          <cell r="I7561" t="str">
            <v>Gas Analysis Apparatus (Alat Laboratorium Hidrodinamika)</v>
          </cell>
        </row>
        <row r="7562">
          <cell r="H7562" t="str">
            <v>1.3.2.08.01.21.003</v>
          </cell>
          <cell r="I7562" t="str">
            <v>Law Volume Dust Sampler (Alat Laboratorium Hidrodinamika)</v>
          </cell>
        </row>
        <row r="7563">
          <cell r="H7563" t="str">
            <v>1.3.2.08.01.21.004</v>
          </cell>
          <cell r="I7563" t="str">
            <v>Middle Volume Air Sampler (Alat Laboratorium Hidrodinamika)</v>
          </cell>
        </row>
        <row r="7564">
          <cell r="H7564" t="str">
            <v>1.3.2.08.01.21.005</v>
          </cell>
          <cell r="I7564" t="str">
            <v>Multi Shihet Filter Press</v>
          </cell>
        </row>
        <row r="7565">
          <cell r="H7565" t="str">
            <v>1.3.2.08.01.21.006</v>
          </cell>
          <cell r="I7565" t="str">
            <v>Thin Layer Chromatography (Alat Laboratorium Hidrodinamika)</v>
          </cell>
        </row>
        <row r="7566">
          <cell r="H7566" t="str">
            <v>1.3.2.08.01.21.007</v>
          </cell>
          <cell r="I7566" t="str">
            <v>Bench Scale/Biooxidation System</v>
          </cell>
        </row>
        <row r="7567">
          <cell r="H7567" t="str">
            <v>1.3.2.08.01.21.008</v>
          </cell>
          <cell r="I7567" t="str">
            <v>Disolved Solid Mater Por (Alat Laboratorium Hidrodinamika)</v>
          </cell>
        </row>
        <row r="7568">
          <cell r="H7568" t="str">
            <v>1.3.2.08.01.21.009</v>
          </cell>
          <cell r="I7568" t="str">
            <v>Hydrothermograph (Alat Laboratorium Hidrodinamika)</v>
          </cell>
        </row>
        <row r="7569">
          <cell r="H7569" t="str">
            <v>1.3.2.08.01.21.010</v>
          </cell>
          <cell r="I7569" t="str">
            <v>Thermohigrograph (Alat Laboratorium Hidrodinamika)</v>
          </cell>
        </row>
        <row r="7570">
          <cell r="H7570" t="str">
            <v>1.3.2.08.01.21.011</v>
          </cell>
          <cell r="I7570" t="str">
            <v>Martindale Wear And Abration Tester (Alat Laboratorium Hidrodinam</v>
          </cell>
        </row>
        <row r="7571">
          <cell r="H7571" t="str">
            <v>......</v>
          </cell>
        </row>
        <row r="7572">
          <cell r="H7572" t="str">
            <v>......</v>
          </cell>
        </row>
        <row r="7573">
          <cell r="H7573" t="str">
            <v>......</v>
          </cell>
        </row>
        <row r="7574">
          <cell r="H7574" t="str">
            <v>1.3.2.08.01.22.</v>
          </cell>
          <cell r="I7574" t="str">
            <v xml:space="preserve">ALAT LABORATORIUM KLIMATOLOGI </v>
          </cell>
        </row>
        <row r="7575">
          <cell r="H7575" t="str">
            <v>1.3.2.08.01.22.001</v>
          </cell>
          <cell r="I7575" t="str">
            <v>Carbotec Portable</v>
          </cell>
        </row>
        <row r="7576">
          <cell r="H7576" t="str">
            <v>1.3.2.08.01.22.002</v>
          </cell>
          <cell r="I7576" t="str">
            <v>Gas Analysis Apparatus (Alat Laboratorium Klimatologi)</v>
          </cell>
        </row>
        <row r="7577">
          <cell r="H7577" t="str">
            <v>1.3.2.08.01.22.003</v>
          </cell>
          <cell r="I7577" t="str">
            <v>Law Volume Dust Sampler (Alat Laboratorium Klimatologi)</v>
          </cell>
        </row>
        <row r="7578">
          <cell r="H7578" t="str">
            <v>1.3.2.08.01.22.004</v>
          </cell>
          <cell r="I7578" t="str">
            <v>Middle Volume Air Sampler (Alat Laboratorium Klimatologi)</v>
          </cell>
        </row>
        <row r="7579">
          <cell r="H7579" t="str">
            <v>1.3.2.08.01.22.005</v>
          </cell>
          <cell r="I7579" t="str">
            <v>Multi Sheet Filter Press</v>
          </cell>
        </row>
        <row r="7580">
          <cell r="H7580" t="str">
            <v>1.3.2.08.01.22.006</v>
          </cell>
          <cell r="I7580" t="str">
            <v>Thin Layer Chromatography (Alat Laboratorium Klimatologi)</v>
          </cell>
        </row>
        <row r="7581">
          <cell r="H7581" t="str">
            <v>1.3.2.08.01.22.007</v>
          </cell>
          <cell r="I7581" t="str">
            <v>Bench Scale/Bioxidation System</v>
          </cell>
        </row>
        <row r="7582">
          <cell r="H7582" t="str">
            <v>1.3.2.08.01.22.008</v>
          </cell>
          <cell r="I7582" t="str">
            <v>Disolved Solid Mater Por (Alat Laboratorium Klimatologi)</v>
          </cell>
        </row>
        <row r="7583">
          <cell r="H7583" t="str">
            <v>1.3.2.08.01.22.009</v>
          </cell>
          <cell r="I7583" t="str">
            <v>Hydrothermograph (Alat Laboratorium Klimatologi)</v>
          </cell>
        </row>
        <row r="7584">
          <cell r="H7584" t="str">
            <v>1.3.2.08.01.22.010</v>
          </cell>
          <cell r="I7584" t="str">
            <v>Thermohigrograph (Alat Laboratorium Klimatologi)</v>
          </cell>
        </row>
        <row r="7585">
          <cell r="H7585" t="str">
            <v>1.3.2.08.01.22.011</v>
          </cell>
          <cell r="I7585" t="str">
            <v>Martindale Wear And Abration Tester (Alat Laboratorium Klimatolog</v>
          </cell>
        </row>
        <row r="7586">
          <cell r="H7586" t="str">
            <v>1.3.2.08.01.22.012</v>
          </cell>
          <cell r="I7586" t="str">
            <v>Rain Gauge Transfer Calibrator</v>
          </cell>
        </row>
        <row r="7587">
          <cell r="H7587" t="str">
            <v>1.3.2.08.01.22.013</v>
          </cell>
          <cell r="I7587" t="str">
            <v>Pressure Chamber</v>
          </cell>
        </row>
        <row r="7588">
          <cell r="H7588" t="str">
            <v>1.3.2.08.01.22.014</v>
          </cell>
          <cell r="I7588" t="str">
            <v>Rain Gauge Laboratorium Calibrator</v>
          </cell>
        </row>
        <row r="7589">
          <cell r="H7589" t="str">
            <v>1.3.2.08.01.22.015</v>
          </cell>
          <cell r="I7589" t="str">
            <v>Ion Chromatography</v>
          </cell>
        </row>
        <row r="7590">
          <cell r="H7590" t="str">
            <v>1.3.2.08.01.22.016</v>
          </cell>
          <cell r="I7590" t="str">
            <v>Spectrophotometer</v>
          </cell>
        </row>
        <row r="7591">
          <cell r="H7591" t="str">
            <v>1.3.2.08.01.22.017</v>
          </cell>
          <cell r="I7591" t="str">
            <v>Humidity Meter Standard</v>
          </cell>
        </row>
        <row r="7592">
          <cell r="H7592" t="str">
            <v>1.3.2.08.01.22.018</v>
          </cell>
          <cell r="I7592" t="str">
            <v>Zero Air Supply</v>
          </cell>
        </row>
        <row r="7593">
          <cell r="H7593" t="str">
            <v>1.3.2.08.01.22.019</v>
          </cell>
          <cell r="I7593" t="str">
            <v>Humidity Chamber</v>
          </cell>
        </row>
        <row r="7594">
          <cell r="H7594" t="str">
            <v>......</v>
          </cell>
        </row>
        <row r="7595">
          <cell r="H7595" t="str">
            <v>......</v>
          </cell>
        </row>
        <row r="7596">
          <cell r="H7596" t="str">
            <v>......</v>
          </cell>
        </row>
        <row r="7597">
          <cell r="H7597" t="str">
            <v>1.3.2.08.01.23.</v>
          </cell>
          <cell r="I7597" t="str">
            <v xml:space="preserve">ALAT LABORATORIUM PROSES PELEBURAN </v>
          </cell>
        </row>
        <row r="7598">
          <cell r="H7598" t="str">
            <v>1.3.2.08.01.23.001</v>
          </cell>
          <cell r="I7598" t="str">
            <v>Cupola</v>
          </cell>
        </row>
        <row r="7599">
          <cell r="H7599" t="str">
            <v>1.3.2.08.01.23.002</v>
          </cell>
          <cell r="I7599" t="str">
            <v>Shot Blast</v>
          </cell>
        </row>
        <row r="7600">
          <cell r="H7600" t="str">
            <v>1.3.2.08.01.23.003</v>
          </cell>
          <cell r="I7600" t="str">
            <v>Shake Out</v>
          </cell>
        </row>
        <row r="7601">
          <cell r="H7601" t="str">
            <v>1.3.2.08.01.23.004</v>
          </cell>
          <cell r="I7601" t="str">
            <v>Fual Pump</v>
          </cell>
        </row>
        <row r="7602">
          <cell r="H7602" t="str">
            <v>1.3.2.08.01.23.005</v>
          </cell>
          <cell r="I7602" t="str">
            <v>Ladle Heating</v>
          </cell>
        </row>
        <row r="7603">
          <cell r="H7603" t="str">
            <v>1.3.2.08.01.23.006</v>
          </cell>
          <cell r="I7603" t="str">
            <v>Induction Furnace (Alat Laboratorium Proses Peleburan)</v>
          </cell>
        </row>
        <row r="7604">
          <cell r="H7604" t="str">
            <v>1.3.2.08.01.23.007</v>
          </cell>
          <cell r="I7604" t="str">
            <v>Bale Out Furnace</v>
          </cell>
        </row>
        <row r="7605">
          <cell r="H7605" t="str">
            <v>1.3.2.08.01.23.008</v>
          </cell>
          <cell r="I7605" t="str">
            <v>Tilting Furnace</v>
          </cell>
        </row>
        <row r="7606">
          <cell r="H7606" t="str">
            <v>1.3.2.08.01.23.009</v>
          </cell>
          <cell r="I7606" t="str">
            <v>Grinding Machine</v>
          </cell>
        </row>
        <row r="7607">
          <cell r="H7607" t="str">
            <v>1.3.2.08.01.23.010</v>
          </cell>
          <cell r="I7607" t="str">
            <v>Ghanematic Grinding Machine</v>
          </cell>
        </row>
        <row r="7608">
          <cell r="H7608" t="str">
            <v>1.3.2.08.01.23.011</v>
          </cell>
          <cell r="I7608" t="str">
            <v>Work Bench (Alat Laboratorium Proses Peleburan)</v>
          </cell>
        </row>
        <row r="7609">
          <cell r="H7609" t="str">
            <v>1.3.2.08.01.23.012</v>
          </cell>
          <cell r="I7609" t="str">
            <v>Gantry Crane</v>
          </cell>
        </row>
        <row r="7610">
          <cell r="H7610" t="str">
            <v>1.3.2.08.01.23.013</v>
          </cell>
          <cell r="I7610" t="str">
            <v>Rotary Furnace</v>
          </cell>
        </row>
        <row r="7611">
          <cell r="H7611" t="str">
            <v>1.3.2.08.01.23.014</v>
          </cell>
          <cell r="I7611" t="str">
            <v>Small Grinding Machine</v>
          </cell>
        </row>
        <row r="7612">
          <cell r="H7612" t="str">
            <v>1.3.2.08.01.23.015</v>
          </cell>
          <cell r="I7612" t="str">
            <v>Hand Grinding Machine</v>
          </cell>
        </row>
        <row r="7613">
          <cell r="H7613" t="str">
            <v>1.3.2.08.01.23.016</v>
          </cell>
          <cell r="I7613" t="str">
            <v>Pyrometer Digital</v>
          </cell>
        </row>
        <row r="7614">
          <cell r="H7614" t="str">
            <v>1.3.2.08.01.23.017</v>
          </cell>
          <cell r="I7614" t="str">
            <v>Carbon Aquipment Metic</v>
          </cell>
        </row>
        <row r="7615">
          <cell r="H7615" t="str">
            <v>1.3.2.08.01.23.018</v>
          </cell>
          <cell r="I7615" t="str">
            <v>Tentip/Tectip</v>
          </cell>
        </row>
        <row r="7616">
          <cell r="H7616" t="str">
            <v>1.3.2.08.01.23.019</v>
          </cell>
          <cell r="I7616" t="str">
            <v>Digital Ce Meter</v>
          </cell>
        </row>
        <row r="7617">
          <cell r="H7617" t="str">
            <v>1.3.2.08.01.23.020</v>
          </cell>
          <cell r="I7617" t="str">
            <v>Steel Analysis Digital</v>
          </cell>
        </row>
        <row r="7618">
          <cell r="H7618" t="str">
            <v>......</v>
          </cell>
        </row>
        <row r="7619">
          <cell r="H7619" t="str">
            <v>......</v>
          </cell>
        </row>
        <row r="7620">
          <cell r="H7620" t="str">
            <v>1.3.2.08.01.24.</v>
          </cell>
          <cell r="I7620" t="str">
            <v xml:space="preserve">ALAT LABORATORIUM PASIR </v>
          </cell>
        </row>
        <row r="7621">
          <cell r="H7621" t="str">
            <v>1.3.2.08.01.24.001</v>
          </cell>
          <cell r="I7621" t="str">
            <v>Lab Sifter</v>
          </cell>
        </row>
        <row r="7622">
          <cell r="H7622" t="str">
            <v>1.3.2.08.01.24.002</v>
          </cell>
          <cell r="I7622" t="str">
            <v>Jolt Aqueeze App</v>
          </cell>
        </row>
        <row r="7623">
          <cell r="H7623" t="str">
            <v>1.3.2.08.01.24.003</v>
          </cell>
          <cell r="I7623" t="str">
            <v>Wet Tensile Strength</v>
          </cell>
        </row>
        <row r="7624">
          <cell r="H7624" t="str">
            <v>1.3.2.08.01.24.004</v>
          </cell>
          <cell r="I7624" t="str">
            <v>Central Controler</v>
          </cell>
        </row>
        <row r="7625">
          <cell r="H7625" t="str">
            <v>1.3.2.08.01.24.005</v>
          </cell>
          <cell r="I7625" t="str">
            <v>Compresive Stress</v>
          </cell>
        </row>
        <row r="7626">
          <cell r="H7626" t="str">
            <v>1.3.2.08.01.24.006</v>
          </cell>
          <cell r="I7626" t="str">
            <v>Testing App</v>
          </cell>
        </row>
        <row r="7627">
          <cell r="H7627" t="str">
            <v>1.3.2.08.01.24.007</v>
          </cell>
          <cell r="I7627" t="str">
            <v>Universal Strenght Machine</v>
          </cell>
        </row>
        <row r="7628">
          <cell r="H7628" t="str">
            <v>1.3.2.08.01.24.008</v>
          </cell>
          <cell r="I7628" t="str">
            <v>Assesories Universal Strength</v>
          </cell>
        </row>
        <row r="7629">
          <cell r="H7629" t="str">
            <v>1.3.2.08.01.24.009</v>
          </cell>
          <cell r="I7629" t="str">
            <v>Sintering Furnace</v>
          </cell>
        </row>
        <row r="7630">
          <cell r="H7630" t="str">
            <v>1.3.2.08.01.24.010</v>
          </cell>
          <cell r="I7630" t="str">
            <v>Cheking Device</v>
          </cell>
        </row>
        <row r="7631">
          <cell r="H7631" t="str">
            <v>1.3.2.08.01.24.011</v>
          </cell>
          <cell r="I7631" t="str">
            <v>Agitator</v>
          </cell>
        </row>
        <row r="7632">
          <cell r="H7632" t="str">
            <v>1.3.2.08.01.24.012</v>
          </cell>
          <cell r="I7632" t="str">
            <v>Rammer</v>
          </cell>
        </row>
        <row r="7633">
          <cell r="H7633" t="str">
            <v>1.3.2.08.01.24.013</v>
          </cell>
          <cell r="I7633" t="str">
            <v>Assesories Sand Rammer</v>
          </cell>
        </row>
        <row r="7634">
          <cell r="H7634" t="str">
            <v>1.3.2.08.01.24.014</v>
          </cell>
          <cell r="I7634" t="str">
            <v>Permeability Tester</v>
          </cell>
        </row>
        <row r="7635">
          <cell r="H7635" t="str">
            <v>1.3.2.08.01.24.015</v>
          </cell>
          <cell r="I7635" t="str">
            <v>Infra Red Rapid Dryer</v>
          </cell>
        </row>
        <row r="7636">
          <cell r="H7636" t="str">
            <v>1.3.2.08.01.24.016</v>
          </cell>
          <cell r="I7636" t="str">
            <v>Stereoscopic Microopic</v>
          </cell>
        </row>
        <row r="7637">
          <cell r="H7637" t="str">
            <v>1.3.2.08.01.24.017</v>
          </cell>
          <cell r="I7637" t="str">
            <v>Mould Hardness Tester</v>
          </cell>
        </row>
        <row r="7638">
          <cell r="H7638" t="str">
            <v>1.3.2.08.01.24.018</v>
          </cell>
          <cell r="I7638" t="str">
            <v>Labo Firniture</v>
          </cell>
        </row>
        <row r="7639">
          <cell r="H7639" t="str">
            <v>1.3.2.08.01.24.019</v>
          </cell>
          <cell r="I7639" t="str">
            <v>Mettler Balance</v>
          </cell>
        </row>
        <row r="7640">
          <cell r="H7640" t="str">
            <v>1.3.2.08.01.24.020</v>
          </cell>
          <cell r="I7640" t="str">
            <v>Flow Ability Test</v>
          </cell>
        </row>
        <row r="7641">
          <cell r="H7641" t="str">
            <v>1.3.2.08.01.24.021</v>
          </cell>
          <cell r="I7641" t="str">
            <v>Labo Mixer</v>
          </cell>
        </row>
        <row r="7642">
          <cell r="H7642" t="str">
            <v>1.3.2.08.01.24.022</v>
          </cell>
          <cell r="I7642" t="str">
            <v>Sand Sample &amp; Sand Container</v>
          </cell>
        </row>
        <row r="7643">
          <cell r="H7643" t="str">
            <v>1.3.2.08.01.24.023</v>
          </cell>
          <cell r="I7643" t="str">
            <v>Continous Clay Washer</v>
          </cell>
        </row>
        <row r="7644">
          <cell r="H7644" t="str">
            <v>1.3.2.08.01.24.024</v>
          </cell>
          <cell r="I7644" t="str">
            <v>Foundry Sand Pycnometer</v>
          </cell>
        </row>
        <row r="7645">
          <cell r="H7645" t="str">
            <v>1.3.2.08.01.24.025</v>
          </cell>
          <cell r="I7645" t="str">
            <v>Turbo Mixer</v>
          </cell>
        </row>
        <row r="7646">
          <cell r="H7646" t="str">
            <v>1.3.2.08.01.24.026</v>
          </cell>
          <cell r="I7646" t="str">
            <v>Ditato Meter</v>
          </cell>
        </row>
        <row r="7647">
          <cell r="H7647" t="str">
            <v>1.3.2.08.01.24.027</v>
          </cell>
          <cell r="I7647" t="str">
            <v>Green Tensile Strength</v>
          </cell>
        </row>
        <row r="7648">
          <cell r="H7648" t="str">
            <v>1.3.2.08.01.24.028</v>
          </cell>
          <cell r="I7648" t="str">
            <v>Core Hardness Tester</v>
          </cell>
        </row>
        <row r="7649">
          <cell r="H7649" t="str">
            <v>......</v>
          </cell>
        </row>
        <row r="7650">
          <cell r="H7650" t="str">
            <v>......</v>
          </cell>
        </row>
        <row r="7651">
          <cell r="H7651" t="str">
            <v>......</v>
          </cell>
        </row>
        <row r="7652">
          <cell r="H7652" t="str">
            <v>1.3.2.08.01.25.</v>
          </cell>
          <cell r="I7652" t="str">
            <v xml:space="preserve">ALAT LABORATORIUM PROSES PEMBUATAN CEKATAN </v>
          </cell>
        </row>
        <row r="7653">
          <cell r="H7653" t="str">
            <v>1.3.2.08.01.25.001</v>
          </cell>
          <cell r="I7653" t="str">
            <v>Sand Preparation</v>
          </cell>
        </row>
        <row r="7654">
          <cell r="H7654" t="str">
            <v>1.3.2.08.01.25.002</v>
          </cell>
          <cell r="I7654" t="str">
            <v>Moulding Machine</v>
          </cell>
        </row>
        <row r="7655">
          <cell r="H7655" t="str">
            <v>1.3.2.08.01.25.003</v>
          </cell>
          <cell r="I7655" t="str">
            <v>Ribon Flow Mixer</v>
          </cell>
        </row>
        <row r="7656">
          <cell r="H7656" t="str">
            <v>1.3.2.08.01.25.004</v>
          </cell>
          <cell r="I7656" t="str">
            <v>Mixer Zarnic</v>
          </cell>
        </row>
        <row r="7657">
          <cell r="H7657" t="str">
            <v>1.3.2.08.01.25.005</v>
          </cell>
          <cell r="I7657" t="str">
            <v>Core Making Machine</v>
          </cell>
        </row>
        <row r="7658">
          <cell r="H7658" t="str">
            <v>1.3.2.08.01.25.006</v>
          </cell>
          <cell r="I7658" t="str">
            <v>Core Work Banch</v>
          </cell>
        </row>
        <row r="7659">
          <cell r="H7659" t="str">
            <v>1.3.2.08.01.25.007</v>
          </cell>
          <cell r="I7659" t="str">
            <v>Sand Drying</v>
          </cell>
        </row>
        <row r="7660">
          <cell r="H7660" t="str">
            <v>1.3.2.08.01.25.008</v>
          </cell>
          <cell r="I7660" t="str">
            <v>Pneumatic</v>
          </cell>
        </row>
        <row r="7661">
          <cell r="H7661" t="str">
            <v>1.3.2.08.01.25.009</v>
          </cell>
          <cell r="I7661" t="str">
            <v xml:space="preserve">Mixer   </v>
          </cell>
        </row>
        <row r="7662">
          <cell r="H7662" t="str">
            <v>......</v>
          </cell>
        </row>
        <row r="7663">
          <cell r="H7663" t="str">
            <v>......</v>
          </cell>
        </row>
        <row r="7664">
          <cell r="H7664" t="str">
            <v>1.3.2.08.01.26.</v>
          </cell>
          <cell r="I7664" t="str">
            <v xml:space="preserve">ALAT LABORATORIUM PEMBUATAN POLA </v>
          </cell>
        </row>
        <row r="7665">
          <cell r="H7665" t="str">
            <v>1.3.2.08.01.26.001</v>
          </cell>
          <cell r="I7665" t="str">
            <v>Circulair Saw</v>
          </cell>
        </row>
        <row r="7666">
          <cell r="H7666" t="str">
            <v>1.3.2.08.01.26.002</v>
          </cell>
          <cell r="I7666" t="str">
            <v>Universal Milling Machine (Alat Laboratorium Proses Pembuatan Pola)</v>
          </cell>
        </row>
        <row r="7667">
          <cell r="H7667" t="str">
            <v>1.3.2.08.01.26.003</v>
          </cell>
          <cell r="I7667" t="str">
            <v>Combined Planning Machine</v>
          </cell>
        </row>
        <row r="7668">
          <cell r="H7668" t="str">
            <v>1.3.2.08.01.26.004</v>
          </cell>
          <cell r="I7668" t="str">
            <v>Wood Lathe</v>
          </cell>
        </row>
        <row r="7669">
          <cell r="H7669" t="str">
            <v>1.3.2.08.01.26.005</v>
          </cell>
          <cell r="I7669" t="str">
            <v>Portable Router</v>
          </cell>
        </row>
        <row r="7670">
          <cell r="H7670" t="str">
            <v>1.3.2.08.01.26.006</v>
          </cell>
          <cell r="I7670" t="str">
            <v>Spidle Sander</v>
          </cell>
        </row>
        <row r="7671">
          <cell r="H7671" t="str">
            <v>1.3.2.08.01.26.007</v>
          </cell>
          <cell r="I7671" t="str">
            <v>Small Bore Machines</v>
          </cell>
        </row>
        <row r="7672">
          <cell r="H7672" t="str">
            <v>1.3.2.08.01.26.008</v>
          </cell>
          <cell r="I7672" t="str">
            <v>Abrasive Band Machines</v>
          </cell>
        </row>
        <row r="7673">
          <cell r="H7673" t="str">
            <v>1.3.2.08.01.26.009</v>
          </cell>
          <cell r="I7673" t="str">
            <v>Movable Dust Colector</v>
          </cell>
        </row>
        <row r="7674">
          <cell r="H7674" t="str">
            <v>1.3.2.08.01.26.010</v>
          </cell>
          <cell r="I7674" t="str">
            <v>Automatic Grinding</v>
          </cell>
        </row>
        <row r="7675">
          <cell r="H7675" t="str">
            <v>1.3.2.08.01.26.011</v>
          </cell>
          <cell r="I7675" t="str">
            <v>Tools Grinding</v>
          </cell>
        </row>
        <row r="7676">
          <cell r="H7676" t="str">
            <v>1.3.2.08.01.26.012</v>
          </cell>
          <cell r="I7676" t="str">
            <v>Work Bench (Alat Laboratorium Proses Pembuatan Pola)</v>
          </cell>
        </row>
        <row r="7677">
          <cell r="H7677" t="str">
            <v>1.3.2.08.01.26.013</v>
          </cell>
          <cell r="I7677" t="str">
            <v>Drawing Equipment</v>
          </cell>
        </row>
        <row r="7678">
          <cell r="H7678" t="str">
            <v>1.3.2.08.01.26.014</v>
          </cell>
          <cell r="I7678" t="str">
            <v>Vertical Abrasive</v>
          </cell>
        </row>
        <row r="7679">
          <cell r="H7679" t="str">
            <v>1.3.2.08.01.26.015</v>
          </cell>
          <cell r="I7679" t="str">
            <v>Hot Melt Hand Gun</v>
          </cell>
        </row>
        <row r="7680">
          <cell r="H7680" t="str">
            <v>1.3.2.08.01.26.016</v>
          </cell>
          <cell r="I7680" t="str">
            <v>Wood Lathe Machine</v>
          </cell>
        </row>
        <row r="7681">
          <cell r="H7681" t="str">
            <v>1.3.2.08.01.26.017</v>
          </cell>
          <cell r="I7681" t="str">
            <v>Hand Drill</v>
          </cell>
        </row>
        <row r="7682">
          <cell r="H7682" t="str">
            <v>1.3.2.08.01.26.018</v>
          </cell>
          <cell r="I7682" t="str">
            <v>Electric Band Saw</v>
          </cell>
        </row>
        <row r="7683">
          <cell r="H7683" t="str">
            <v>1.3.2.08.01.26.019</v>
          </cell>
          <cell r="I7683" t="str">
            <v>Grinder Band Saw</v>
          </cell>
        </row>
        <row r="7684">
          <cell r="H7684" t="str">
            <v>......</v>
          </cell>
        </row>
        <row r="7685">
          <cell r="H7685" t="str">
            <v>......</v>
          </cell>
        </row>
        <row r="7686">
          <cell r="H7686" t="str">
            <v>1.3.2.08.01.27.</v>
          </cell>
          <cell r="I7686" t="str">
            <v xml:space="preserve">ALAT LABORATORIUM METALOGRAPHY </v>
          </cell>
        </row>
        <row r="7687">
          <cell r="H7687" t="str">
            <v>1.3.2.08.01.27.001</v>
          </cell>
          <cell r="I7687" t="str">
            <v>Orsat Analisa Gas</v>
          </cell>
        </row>
        <row r="7688">
          <cell r="H7688" t="str">
            <v>1.3.2.08.01.27.002</v>
          </cell>
          <cell r="I7688" t="str">
            <v>Water Still</v>
          </cell>
        </row>
        <row r="7689">
          <cell r="H7689" t="str">
            <v>1.3.2.08.01.27.003</v>
          </cell>
          <cell r="I7689" t="str">
            <v>C.S Strochlein</v>
          </cell>
        </row>
        <row r="7690">
          <cell r="H7690" t="str">
            <v>1.3.2.08.01.27.004</v>
          </cell>
          <cell r="I7690" t="str">
            <v>Heating Furnace</v>
          </cell>
        </row>
        <row r="7691">
          <cell r="H7691" t="str">
            <v>1.3.2.08.01.27.005</v>
          </cell>
          <cell r="I7691" t="str">
            <v>Polisishing Machine</v>
          </cell>
        </row>
        <row r="7692">
          <cell r="H7692" t="str">
            <v>1.3.2.08.01.27.006</v>
          </cell>
          <cell r="I7692" t="str">
            <v>Electro Lyseur</v>
          </cell>
        </row>
        <row r="7693">
          <cell r="H7693" t="str">
            <v>1.3.2.08.01.27.007</v>
          </cell>
          <cell r="I7693" t="str">
            <v>Electro Analysis App</v>
          </cell>
        </row>
        <row r="7694">
          <cell r="H7694" t="str">
            <v>1.3.2.08.01.27.008</v>
          </cell>
          <cell r="I7694" t="str">
            <v>Carbon Determinator</v>
          </cell>
        </row>
        <row r="7695">
          <cell r="H7695" t="str">
            <v>1.3.2.08.01.27.009</v>
          </cell>
          <cell r="I7695" t="str">
            <v>Sulphur Determinaor</v>
          </cell>
        </row>
        <row r="7696">
          <cell r="H7696" t="str">
            <v>1.3.2.08.01.27.010</v>
          </cell>
          <cell r="I7696" t="str">
            <v>Metallspectroskop</v>
          </cell>
        </row>
        <row r="7697">
          <cell r="H7697" t="str">
            <v>1.3.2.08.01.27.011</v>
          </cell>
          <cell r="I7697" t="str">
            <v>Probensammlung</v>
          </cell>
        </row>
        <row r="7698">
          <cell r="H7698" t="str">
            <v>1.3.2.08.01.27.012</v>
          </cell>
          <cell r="I7698" t="str">
            <v>Defectometer</v>
          </cell>
        </row>
        <row r="7699">
          <cell r="H7699" t="str">
            <v>1.3.2.08.01.27.013</v>
          </cell>
          <cell r="I7699" t="str">
            <v>Polasation Aurustung Fur Mikroskop</v>
          </cell>
        </row>
        <row r="7700">
          <cell r="H7700" t="str">
            <v>1.3.2.08.01.27.014</v>
          </cell>
          <cell r="I7700" t="str">
            <v>Isomet Wiedertourensage Mit Zubehor Buehler</v>
          </cell>
        </row>
        <row r="7701">
          <cell r="H7701" t="str">
            <v>1.3.2.08.01.27.015</v>
          </cell>
          <cell r="I7701" t="str">
            <v>Micrometer Messokuler</v>
          </cell>
        </row>
        <row r="7702">
          <cell r="H7702" t="str">
            <v>1.3.2.08.01.27.016</v>
          </cell>
          <cell r="I7702" t="str">
            <v>Portable Ultrasonic Non Destruktive Digital (Pundit)</v>
          </cell>
        </row>
        <row r="7703">
          <cell r="H7703" t="str">
            <v>1.3.2.08.01.27.017</v>
          </cell>
          <cell r="I7703" t="str">
            <v>Flashlight Stroboscope</v>
          </cell>
        </row>
        <row r="7704">
          <cell r="H7704" t="str">
            <v>1.3.2.08.01.27.018</v>
          </cell>
          <cell r="I7704" t="str">
            <v>Mess Telescope Spectrophotometer</v>
          </cell>
        </row>
        <row r="7705">
          <cell r="H7705" t="str">
            <v>1.3.2.08.01.27.019</v>
          </cell>
          <cell r="I7705" t="str">
            <v>Carbon Sulfur</v>
          </cell>
        </row>
        <row r="7706">
          <cell r="H7706" t="str">
            <v>1.3.2.08.01.27.020</v>
          </cell>
          <cell r="I7706" t="str">
            <v>Drumeter</v>
          </cell>
        </row>
        <row r="7707">
          <cell r="H7707" t="str">
            <v>1.3.2.08.01.27.021</v>
          </cell>
          <cell r="I7707" t="str">
            <v>Hot Win</v>
          </cell>
        </row>
        <row r="7708">
          <cell r="H7708" t="str">
            <v>1.3.2.08.01.27.022</v>
          </cell>
          <cell r="I7708" t="str">
            <v>Portable Coorrosometer Instrument</v>
          </cell>
        </row>
        <row r="7709">
          <cell r="H7709" t="str">
            <v>1.3.2.08.01.27.023</v>
          </cell>
          <cell r="I7709" t="str">
            <v>High Temperatur Furnace Contor</v>
          </cell>
        </row>
        <row r="7710">
          <cell r="H7710" t="str">
            <v>1.3.2.08.01.27.024</v>
          </cell>
          <cell r="I7710" t="str">
            <v>Scanning Microskop</v>
          </cell>
        </row>
        <row r="7711">
          <cell r="H7711" t="str">
            <v>1.3.2.08.01.27.025</v>
          </cell>
          <cell r="I7711" t="str">
            <v>Stereo Microskop</v>
          </cell>
        </row>
        <row r="7712">
          <cell r="H7712" t="str">
            <v>......</v>
          </cell>
        </row>
        <row r="7713">
          <cell r="H7713" t="str">
            <v>......</v>
          </cell>
        </row>
        <row r="7714">
          <cell r="H7714" t="str">
            <v>......</v>
          </cell>
        </row>
        <row r="7715">
          <cell r="H7715" t="str">
            <v>......</v>
          </cell>
        </row>
        <row r="7716">
          <cell r="H7716" t="str">
            <v>1.3.2.08.01.28.</v>
          </cell>
          <cell r="I7716" t="str">
            <v xml:space="preserve">ALAT LABORATORIUM PROSES PENGELASAN </v>
          </cell>
        </row>
        <row r="7717">
          <cell r="H7717" t="str">
            <v>1.3.2.08.01.28.001</v>
          </cell>
          <cell r="I7717" t="str">
            <v>Welding Rectifier (Alat Laboratorium Proses Pengelasan)</v>
          </cell>
        </row>
        <row r="7718">
          <cell r="H7718" t="str">
            <v>1.3.2.08.01.28.002</v>
          </cell>
          <cell r="I7718" t="str">
            <v>Welding Tranformat</v>
          </cell>
        </row>
        <row r="7719">
          <cell r="H7719" t="str">
            <v>1.3.2.08.01.28.003</v>
          </cell>
          <cell r="I7719" t="str">
            <v>TIG Welding Machine</v>
          </cell>
        </row>
        <row r="7720">
          <cell r="H7720" t="str">
            <v>1.3.2.08.01.28.004</v>
          </cell>
          <cell r="I7720" t="str">
            <v>NIG/MAG Welding Machine</v>
          </cell>
        </row>
        <row r="7721">
          <cell r="H7721" t="str">
            <v>1.3.2.08.01.28.005</v>
          </cell>
          <cell r="I7721" t="str">
            <v>Cercomatic Automatic</v>
          </cell>
        </row>
        <row r="7722">
          <cell r="H7722" t="str">
            <v>1.3.2.08.01.28.006</v>
          </cell>
          <cell r="I7722" t="str">
            <v>Vertomatic Automatic</v>
          </cell>
        </row>
        <row r="7723">
          <cell r="H7723" t="str">
            <v>1.3.2.08.01.28.007</v>
          </cell>
          <cell r="I7723" t="str">
            <v>Spot Welding Machine</v>
          </cell>
        </row>
        <row r="7724">
          <cell r="H7724" t="str">
            <v>1.3.2.08.01.28.008</v>
          </cell>
          <cell r="I7724" t="str">
            <v>Stud Welding Machine</v>
          </cell>
        </row>
        <row r="7725">
          <cell r="H7725" t="str">
            <v>1.3.2.08.01.28.009</v>
          </cell>
          <cell r="I7725" t="str">
            <v>Oxy Acetileng Copier Cutting</v>
          </cell>
        </row>
        <row r="7726">
          <cell r="H7726" t="str">
            <v>1.3.2.08.01.28.010</v>
          </cell>
          <cell r="I7726" t="str">
            <v>Plasma Cutting</v>
          </cell>
        </row>
        <row r="7727">
          <cell r="H7727" t="str">
            <v>1.3.2.08.01.28.011</v>
          </cell>
          <cell r="I7727" t="str">
            <v>Manual Pipe Cutter Oxy Acetilence</v>
          </cell>
        </row>
        <row r="7728">
          <cell r="H7728" t="str">
            <v>1.3.2.08.01.28.012</v>
          </cell>
          <cell r="I7728" t="str">
            <v>Plate Bending Machine</v>
          </cell>
        </row>
        <row r="7729">
          <cell r="H7729" t="str">
            <v>1.3.2.08.01.28.013</v>
          </cell>
          <cell r="I7729" t="str">
            <v>Hydroulic Prosses Brake Machine</v>
          </cell>
        </row>
        <row r="7730">
          <cell r="H7730" t="str">
            <v>1.3.2.08.01.28.014</v>
          </cell>
          <cell r="I7730" t="str">
            <v>Portal Press</v>
          </cell>
        </row>
        <row r="7731">
          <cell r="H7731" t="str">
            <v>1.3.2.08.01.28.015</v>
          </cell>
          <cell r="I7731" t="str">
            <v>Nimbling Machine/Mesin Nimbling</v>
          </cell>
        </row>
        <row r="7732">
          <cell r="H7732" t="str">
            <v>1.3.2.08.01.28.016</v>
          </cell>
          <cell r="I7732" t="str">
            <v>Hand Putch Machine</v>
          </cell>
        </row>
        <row r="7733">
          <cell r="H7733" t="str">
            <v>1.3.2.08.01.28.017</v>
          </cell>
          <cell r="I7733" t="str">
            <v>Hand Plate Ahear</v>
          </cell>
        </row>
        <row r="7734">
          <cell r="H7734" t="str">
            <v>1.3.2.08.01.28.018</v>
          </cell>
          <cell r="I7734" t="str">
            <v>Hand Whear Cutting</v>
          </cell>
        </row>
        <row r="7735">
          <cell r="H7735" t="str">
            <v>1.3.2.08.01.28.019</v>
          </cell>
          <cell r="I7735" t="str">
            <v>Hand Roll Machine</v>
          </cell>
        </row>
        <row r="7736">
          <cell r="H7736" t="str">
            <v>......</v>
          </cell>
        </row>
        <row r="7737">
          <cell r="H7737" t="str">
            <v>......</v>
          </cell>
        </row>
        <row r="7738">
          <cell r="H7738" t="str">
            <v>1.3.2.08.01.29.</v>
          </cell>
          <cell r="I7738" t="str">
            <v xml:space="preserve">ALAT LABORATORIUM UJI PROSES PENGELASAN </v>
          </cell>
        </row>
        <row r="7739">
          <cell r="H7739" t="str">
            <v>1.3.2.08.01.29.001</v>
          </cell>
          <cell r="I7739" t="str">
            <v>Universal Testing Machine (Alat Laboratorium Uji Proses Pengelasan)</v>
          </cell>
        </row>
        <row r="7740">
          <cell r="H7740" t="str">
            <v>1.3.2.08.01.29.002</v>
          </cell>
          <cell r="I7740" t="str">
            <v>Impact Test</v>
          </cell>
        </row>
        <row r="7741">
          <cell r="H7741" t="str">
            <v>1.3.2.08.01.29.003</v>
          </cell>
          <cell r="I7741" t="str">
            <v>Magnetic Particle (Alat Laboratorium Uji Proses Pengelasan)</v>
          </cell>
        </row>
        <row r="7742">
          <cell r="H7742" t="str">
            <v>1.3.2.08.01.29.004</v>
          </cell>
          <cell r="I7742" t="str">
            <v>Flourecence Test</v>
          </cell>
        </row>
        <row r="7743">
          <cell r="H7743" t="str">
            <v>......</v>
          </cell>
        </row>
        <row r="7744">
          <cell r="H7744" t="str">
            <v>......</v>
          </cell>
        </row>
        <row r="7745">
          <cell r="H7745" t="str">
            <v>1.3.2.08.01.30.</v>
          </cell>
          <cell r="I7745" t="str">
            <v xml:space="preserve">ALAT LABORATORIUM PROSES PEMBUATAN LOGAM </v>
          </cell>
        </row>
        <row r="7746">
          <cell r="H7746" t="str">
            <v>1.3.2.08.01.30.001</v>
          </cell>
          <cell r="I7746" t="str">
            <v>Converntion Lathe</v>
          </cell>
        </row>
        <row r="7747">
          <cell r="H7747" t="str">
            <v>1.3.2.08.01.30.002</v>
          </cell>
          <cell r="I7747" t="str">
            <v>Cnc - Lathe</v>
          </cell>
        </row>
        <row r="7748">
          <cell r="H7748" t="str">
            <v>1.3.2.08.01.30.003</v>
          </cell>
          <cell r="I7748" t="str">
            <v>Gear Hobbing Machine</v>
          </cell>
        </row>
        <row r="7749">
          <cell r="H7749" t="str">
            <v>1.3.2.08.01.30.004</v>
          </cell>
          <cell r="I7749" t="str">
            <v>Boring &amp; Milling Machine</v>
          </cell>
        </row>
        <row r="7750">
          <cell r="H7750" t="str">
            <v>1.3.2.08.01.30.005</v>
          </cell>
          <cell r="I7750" t="str">
            <v>Press Machine</v>
          </cell>
        </row>
        <row r="7751">
          <cell r="H7751" t="str">
            <v>1.3.2.08.01.30.006</v>
          </cell>
          <cell r="I7751" t="str">
            <v>Hydroulic Hand Press</v>
          </cell>
        </row>
        <row r="7752">
          <cell r="H7752" t="str">
            <v>1.3.2.08.01.30.007</v>
          </cell>
          <cell r="I7752" t="str">
            <v>Precission Filling Machine</v>
          </cell>
        </row>
        <row r="7753">
          <cell r="H7753" t="str">
            <v>1.3.2.08.01.30.008</v>
          </cell>
          <cell r="I7753" t="str">
            <v>Surface Grinding Machine</v>
          </cell>
        </row>
        <row r="7754">
          <cell r="H7754" t="str">
            <v>1.3.2.08.01.30.009</v>
          </cell>
          <cell r="I7754" t="str">
            <v>Cylindrical Grinding Machine</v>
          </cell>
        </row>
        <row r="7755">
          <cell r="H7755" t="str">
            <v>1.3.2.08.01.30.010</v>
          </cell>
          <cell r="I7755" t="str">
            <v>Puch Electrode Shaping Machine</v>
          </cell>
        </row>
        <row r="7756">
          <cell r="H7756" t="str">
            <v>1.3.2.08.01.30.011</v>
          </cell>
          <cell r="I7756" t="str">
            <v>The Spark Erosion Machine Toll (EDM)</v>
          </cell>
        </row>
        <row r="7757">
          <cell r="H7757" t="str">
            <v>1.3.2.08.01.30.012</v>
          </cell>
          <cell r="I7757" t="str">
            <v>Optical Profile Grinding Machine</v>
          </cell>
        </row>
        <row r="7758">
          <cell r="H7758" t="str">
            <v>1.3.2.08.01.30.013</v>
          </cell>
          <cell r="I7758" t="str">
            <v>Milling Machine (Alat Laboratorium Proses Pembuatan Logam)</v>
          </cell>
        </row>
        <row r="7759">
          <cell r="H7759" t="str">
            <v>1.3.2.08.01.30.014</v>
          </cell>
          <cell r="I7759" t="str">
            <v>Jig Boring Machine</v>
          </cell>
        </row>
        <row r="7760">
          <cell r="H7760" t="str">
            <v>1.3.2.08.01.30.015</v>
          </cell>
          <cell r="I7760" t="str">
            <v>Hydraulic Handling Equipment</v>
          </cell>
        </row>
        <row r="7761">
          <cell r="H7761" t="str">
            <v>1.3.2.08.01.30.016</v>
          </cell>
          <cell r="I7761" t="str">
            <v>Tool Grinder Machine</v>
          </cell>
        </row>
        <row r="7762">
          <cell r="H7762" t="str">
            <v>1.3.2.08.01.30.017</v>
          </cell>
          <cell r="I7762" t="str">
            <v>Band Saw Machine</v>
          </cell>
        </row>
        <row r="7763">
          <cell r="H7763" t="str">
            <v>1.3.2.08.01.30.018</v>
          </cell>
          <cell r="I7763" t="str">
            <v>Hack Sawing Machine</v>
          </cell>
        </row>
        <row r="7764">
          <cell r="H7764" t="str">
            <v>1.3.2.08.01.30.019</v>
          </cell>
          <cell r="I7764" t="str">
            <v>Abrasive Cut Off Wheele</v>
          </cell>
        </row>
        <row r="7765">
          <cell r="H7765" t="str">
            <v>......</v>
          </cell>
        </row>
        <row r="7766">
          <cell r="H7766" t="str">
            <v>......</v>
          </cell>
        </row>
        <row r="7767">
          <cell r="H7767" t="str">
            <v>1.3.2.08.01.31.</v>
          </cell>
          <cell r="I7767" t="str">
            <v xml:space="preserve">ALAT LABORATORIUM METROLOGIE </v>
          </cell>
        </row>
        <row r="7768">
          <cell r="H7768" t="str">
            <v>1.3.2.08.01.31.001</v>
          </cell>
          <cell r="I7768" t="str">
            <v>Linear Measuring Tools</v>
          </cell>
        </row>
        <row r="7769">
          <cell r="H7769" t="str">
            <v>1.3.2.08.01.31.002</v>
          </cell>
          <cell r="I7769" t="str">
            <v>Measuring Standard And Calibers</v>
          </cell>
        </row>
        <row r="7770">
          <cell r="H7770" t="str">
            <v>1.3.2.08.01.31.003</v>
          </cell>
          <cell r="I7770" t="str">
            <v>Miscellaneous</v>
          </cell>
        </row>
        <row r="7771">
          <cell r="H7771" t="str">
            <v>1.3.2.08.01.31.004</v>
          </cell>
          <cell r="I7771" t="str">
            <v>Angle Measuring Tools (Jangka Sorong)</v>
          </cell>
        </row>
        <row r="7772">
          <cell r="H7772" t="str">
            <v>1.3.2.08.01.31.005</v>
          </cell>
          <cell r="I7772" t="str">
            <v>Surface Roughnes Instrument</v>
          </cell>
        </row>
        <row r="7773">
          <cell r="H7773" t="str">
            <v>1.3.2.08.01.31.006</v>
          </cell>
          <cell r="I7773" t="str">
            <v>Rougness Tester</v>
          </cell>
        </row>
        <row r="7774">
          <cell r="H7774" t="str">
            <v>1.3.2.08.01.31.007</v>
          </cell>
          <cell r="I7774" t="str">
            <v>Flatness Instrument And Tools Geare &amp; Acrewa Threec</v>
          </cell>
        </row>
        <row r="7775">
          <cell r="H7775" t="str">
            <v>1.3.2.08.01.31.008</v>
          </cell>
          <cell r="I7775" t="str">
            <v>Profil Measuring Instrument</v>
          </cell>
        </row>
        <row r="7776">
          <cell r="H7776" t="str">
            <v>1.3.2.08.01.31.009</v>
          </cell>
          <cell r="I7776" t="str">
            <v>Treching &amp; Leveling Instrument</v>
          </cell>
        </row>
        <row r="7777">
          <cell r="H7777" t="str">
            <v>1.3.2.08.01.31.010</v>
          </cell>
          <cell r="I7777" t="str">
            <v>Meusuring Machine</v>
          </cell>
        </row>
        <row r="7778">
          <cell r="H7778" t="str">
            <v>......</v>
          </cell>
        </row>
        <row r="7779">
          <cell r="H7779" t="str">
            <v>......</v>
          </cell>
        </row>
        <row r="7780">
          <cell r="H7780" t="str">
            <v>1.3.2.08.01.32.</v>
          </cell>
          <cell r="I7780" t="str">
            <v xml:space="preserve">ALAT LABORATORIUM PELAPISAN LOGAM </v>
          </cell>
        </row>
        <row r="7781">
          <cell r="H7781" t="str">
            <v>1.3.2.08.01.32.001</v>
          </cell>
          <cell r="I7781" t="str">
            <v>Ticknes Tester</v>
          </cell>
        </row>
        <row r="7782">
          <cell r="H7782" t="str">
            <v>1.3.2.08.01.32.002</v>
          </cell>
          <cell r="I7782" t="str">
            <v>Baumeter</v>
          </cell>
        </row>
        <row r="7783">
          <cell r="H7783" t="str">
            <v>1.3.2.08.01.32.003</v>
          </cell>
          <cell r="I7783" t="str">
            <v>Bak Electronic</v>
          </cell>
        </row>
        <row r="7784">
          <cell r="H7784" t="str">
            <v>1.3.2.08.01.32.004</v>
          </cell>
          <cell r="I7784" t="str">
            <v>Rectifiler</v>
          </cell>
        </row>
        <row r="7785">
          <cell r="H7785" t="str">
            <v>1.3.2.08.01.32.005</v>
          </cell>
          <cell r="I7785" t="str">
            <v>Burner</v>
          </cell>
        </row>
        <row r="7786">
          <cell r="H7786" t="str">
            <v>1.3.2.08.01.32.006</v>
          </cell>
          <cell r="I7786" t="str">
            <v>Heater (Alat Laboratorium Proses Pelapisan Logam)</v>
          </cell>
        </row>
        <row r="7787">
          <cell r="H7787" t="str">
            <v>......</v>
          </cell>
        </row>
        <row r="7788">
          <cell r="H7788" t="str">
            <v>......</v>
          </cell>
        </row>
        <row r="7789">
          <cell r="H7789" t="str">
            <v>......</v>
          </cell>
        </row>
        <row r="7790">
          <cell r="H7790" t="str">
            <v>1.3.2.08.01.33.</v>
          </cell>
          <cell r="I7790" t="str">
            <v xml:space="preserve">ALAT LABORATORIUM PROSES PENGOLAHAN PANAS </v>
          </cell>
        </row>
        <row r="7791">
          <cell r="H7791" t="str">
            <v>1.3.2.08.01.33.001</v>
          </cell>
          <cell r="I7791" t="str">
            <v>Dapur Pengerasan Induksi</v>
          </cell>
        </row>
        <row r="7792">
          <cell r="H7792" t="str">
            <v>1.3.2.08.01.33.002</v>
          </cell>
          <cell r="I7792" t="str">
            <v>Dapur Pemanas Garam</v>
          </cell>
        </row>
        <row r="7793">
          <cell r="H7793" t="str">
            <v>1.3.2.08.01.33.003</v>
          </cell>
          <cell r="I7793" t="str">
            <v>Dapur Kamar</v>
          </cell>
        </row>
        <row r="7794">
          <cell r="H7794" t="str">
            <v>1.3.2.08.01.33.004</v>
          </cell>
          <cell r="I7794" t="str">
            <v>Sand Blasting</v>
          </cell>
        </row>
        <row r="7795">
          <cell r="H7795" t="str">
            <v>1.3.2.08.01.33.005</v>
          </cell>
          <cell r="I7795" t="str">
            <v>Dapur Temper</v>
          </cell>
        </row>
        <row r="7796">
          <cell r="H7796" t="str">
            <v>1.3.2.08.01.33.006</v>
          </cell>
          <cell r="I7796" t="str">
            <v>Bak Pendingin</v>
          </cell>
        </row>
        <row r="7797">
          <cell r="H7797" t="str">
            <v>1.3.2.08.01.33.007</v>
          </cell>
          <cell r="I7797" t="str">
            <v>Crane (500 Kg)</v>
          </cell>
        </row>
        <row r="7798">
          <cell r="H7798" t="str">
            <v>1.3.2.08.01.33.008</v>
          </cell>
          <cell r="I7798" t="str">
            <v>Tempat Peyimpanan Garam</v>
          </cell>
        </row>
        <row r="7799">
          <cell r="H7799" t="str">
            <v>1.3.2.08.01.33.009</v>
          </cell>
          <cell r="I7799" t="str">
            <v>Penetral Cyanida</v>
          </cell>
        </row>
        <row r="7800">
          <cell r="H7800" t="str">
            <v>1.3.2.08.01.33.010</v>
          </cell>
          <cell r="I7800" t="str">
            <v>Exhaust Fan</v>
          </cell>
        </row>
        <row r="7801">
          <cell r="H7801" t="str">
            <v>1.3.2.08.01.33.011</v>
          </cell>
          <cell r="I7801" t="str">
            <v>Cleaning Instalation</v>
          </cell>
        </row>
        <row r="7802">
          <cell r="H7802" t="str">
            <v>......</v>
          </cell>
        </row>
        <row r="7803">
          <cell r="H7803" t="str">
            <v>......</v>
          </cell>
        </row>
        <row r="7804">
          <cell r="H7804" t="str">
            <v>1.3.2.08.01.34.</v>
          </cell>
          <cell r="I7804" t="str">
            <v xml:space="preserve">ALAT LABORATORIUM PROSES TEKNOLOGI TEKSTIL </v>
          </cell>
        </row>
        <row r="7805">
          <cell r="H7805" t="str">
            <v>1.3.2.08.01.34.001</v>
          </cell>
          <cell r="I7805" t="str">
            <v>Penyisir Serat Rami</v>
          </cell>
        </row>
        <row r="7806">
          <cell r="H7806" t="str">
            <v>1.3.2.08.01.34.002</v>
          </cell>
          <cell r="I7806" t="str">
            <v>Dekortikasi</v>
          </cell>
        </row>
        <row r="7807">
          <cell r="H7807" t="str">
            <v>1.3.2.08.01.34.003</v>
          </cell>
          <cell r="I7807" t="str">
            <v>Mesin Vernekel</v>
          </cell>
        </row>
        <row r="7808">
          <cell r="H7808" t="str">
            <v>1.3.2.08.01.34.004</v>
          </cell>
          <cell r="I7808" t="str">
            <v>Mesin Selection Sutera</v>
          </cell>
        </row>
        <row r="7809">
          <cell r="H7809" t="str">
            <v>1.3.2.08.01.34.005</v>
          </cell>
          <cell r="I7809" t="str">
            <v>Mesin Hani Tangan</v>
          </cell>
        </row>
        <row r="7810">
          <cell r="H7810" t="str">
            <v>1.3.2.08.01.34.006</v>
          </cell>
          <cell r="I7810" t="str">
            <v>Alat Kebut</v>
          </cell>
        </row>
        <row r="7811">
          <cell r="H7811" t="str">
            <v>1.3.2.08.01.34.007</v>
          </cell>
          <cell r="I7811" t="str">
            <v>Mesin Dobby</v>
          </cell>
        </row>
        <row r="7812">
          <cell r="H7812" t="str">
            <v>1.3.2.08.01.34.008</v>
          </cell>
          <cell r="I7812" t="str">
            <v>Mesin Jacguard</v>
          </cell>
        </row>
        <row r="7813">
          <cell r="H7813" t="str">
            <v>1.3.2.08.01.34.009</v>
          </cell>
          <cell r="I7813" t="str">
            <v>Mesin Pelubang Karton</v>
          </cell>
        </row>
        <row r="7814">
          <cell r="H7814" t="str">
            <v>1.3.2.08.01.34.010</v>
          </cell>
          <cell r="I7814" t="str">
            <v>Mesin Panding</v>
          </cell>
        </row>
        <row r="7815">
          <cell r="H7815" t="str">
            <v>1.3.2.08.01.34.011</v>
          </cell>
          <cell r="I7815" t="str">
            <v>Pinstenter</v>
          </cell>
        </row>
        <row r="7816">
          <cell r="H7816" t="str">
            <v>1.3.2.08.01.34.012</v>
          </cell>
          <cell r="I7816" t="str">
            <v>HT Drying</v>
          </cell>
        </row>
        <row r="7817">
          <cell r="H7817" t="str">
            <v>1.3.2.08.01.34.013</v>
          </cell>
          <cell r="I7817" t="str">
            <v>Mesin Celup (Alat Laboratorium Proses Teknologi Tekstil)</v>
          </cell>
        </row>
        <row r="7818">
          <cell r="H7818" t="str">
            <v>1.3.2.08.01.34.014</v>
          </cell>
          <cell r="I7818" t="str">
            <v>Mesin Bleaching</v>
          </cell>
        </row>
        <row r="7819">
          <cell r="H7819" t="str">
            <v>1.3.2.08.01.34.015</v>
          </cell>
          <cell r="I7819" t="str">
            <v>Mesin Spreding Cut</v>
          </cell>
        </row>
        <row r="7820">
          <cell r="H7820" t="str">
            <v>1.3.2.08.01.34.016</v>
          </cell>
          <cell r="I7820" t="str">
            <v>Mesin Blindstitch</v>
          </cell>
        </row>
        <row r="7821">
          <cell r="H7821" t="str">
            <v>1.3.2.08.01.34.017</v>
          </cell>
          <cell r="I7821" t="str">
            <v>Mesin Jahit Lockstitich</v>
          </cell>
        </row>
        <row r="7822">
          <cell r="H7822" t="str">
            <v>1.3.2.08.01.34.018</v>
          </cell>
          <cell r="I7822" t="str">
            <v>Thread Overadge Stitch</v>
          </cell>
        </row>
        <row r="7823">
          <cell r="H7823" t="str">
            <v>1.3.2.08.01.34.019</v>
          </cell>
          <cell r="I7823" t="str">
            <v>Mesin Overdeck</v>
          </cell>
        </row>
        <row r="7824">
          <cell r="H7824" t="str">
            <v>1.3.2.08.01.34.020</v>
          </cell>
          <cell r="I7824" t="str">
            <v>Mesin Potong Tegak</v>
          </cell>
        </row>
        <row r="7825">
          <cell r="H7825" t="str">
            <v>1.3.2.08.01.34.021</v>
          </cell>
          <cell r="I7825" t="str">
            <v>Mesin Bundar</v>
          </cell>
        </row>
        <row r="7826">
          <cell r="H7826" t="str">
            <v>1.3.2.08.01.34.022</v>
          </cell>
          <cell r="I7826" t="str">
            <v>Mesin Jahit Chain Stitch</v>
          </cell>
        </row>
        <row r="7827">
          <cell r="H7827" t="str">
            <v>1.3.2.08.01.34.023</v>
          </cell>
          <cell r="I7827" t="str">
            <v>Feed Of The Arm</v>
          </cell>
        </row>
        <row r="7828">
          <cell r="H7828" t="str">
            <v>1.3.2.08.01.34.024</v>
          </cell>
          <cell r="I7828" t="str">
            <v>matter half</v>
          </cell>
        </row>
        <row r="7829">
          <cell r="H7829" t="str">
            <v>1.3.2.08.01.34.025</v>
          </cell>
          <cell r="I7829" t="str">
            <v>Mesin Press Kain</v>
          </cell>
        </row>
        <row r="7830">
          <cell r="H7830" t="str">
            <v>1.3.2.08.01.34.026</v>
          </cell>
          <cell r="I7830" t="str">
            <v>Mesin Strika Uap</v>
          </cell>
        </row>
        <row r="7831">
          <cell r="H7831" t="str">
            <v>1.3.2.08.01.34.027</v>
          </cell>
          <cell r="I7831" t="str">
            <v>Mesin Blowing</v>
          </cell>
        </row>
        <row r="7832">
          <cell r="H7832" t="str">
            <v>1.3.2.08.01.34.028</v>
          </cell>
          <cell r="I7832" t="str">
            <v>Mesin Carding</v>
          </cell>
        </row>
        <row r="7833">
          <cell r="H7833" t="str">
            <v>1.3.2.08.01.34.029</v>
          </cell>
          <cell r="I7833" t="str">
            <v>Mesin Drawing</v>
          </cell>
        </row>
        <row r="7834">
          <cell r="H7834" t="str">
            <v>1.3.2.08.01.34.030</v>
          </cell>
          <cell r="I7834" t="str">
            <v>Mesin Spinning</v>
          </cell>
        </row>
        <row r="7835">
          <cell r="H7835" t="str">
            <v>1.3.2.08.01.34.031</v>
          </cell>
          <cell r="I7835" t="str">
            <v>Mesin Winding</v>
          </cell>
        </row>
        <row r="7836">
          <cell r="H7836" t="str">
            <v>1.3.2.08.01.34.032</v>
          </cell>
          <cell r="I7836" t="str">
            <v>Mesin Silver Lap</v>
          </cell>
        </row>
        <row r="7837">
          <cell r="H7837" t="str">
            <v>1.3.2.08.01.34.033</v>
          </cell>
          <cell r="I7837" t="str">
            <v>Mesin Ribbon Lap</v>
          </cell>
        </row>
        <row r="7838">
          <cell r="H7838" t="str">
            <v>1.3.2.08.01.34.034</v>
          </cell>
          <cell r="I7838" t="str">
            <v>Mesin Combing</v>
          </cell>
        </row>
        <row r="7839">
          <cell r="H7839" t="str">
            <v>1.3.2.08.01.34.035</v>
          </cell>
          <cell r="I7839" t="str">
            <v>Mesin Hroving</v>
          </cell>
        </row>
        <row r="7840">
          <cell r="H7840" t="str">
            <v>1.3.2.08.01.34.036</v>
          </cell>
          <cell r="I7840" t="str">
            <v>Mesin Gintir</v>
          </cell>
        </row>
        <row r="7841">
          <cell r="H7841" t="str">
            <v>1.3.2.08.01.34.037</v>
          </cell>
          <cell r="I7841" t="str">
            <v>Mesin Ginning</v>
          </cell>
        </row>
        <row r="7842">
          <cell r="H7842" t="str">
            <v>1.3.2.08.01.34.038</v>
          </cell>
          <cell r="I7842" t="str">
            <v>Mesin Tali</v>
          </cell>
        </row>
        <row r="7843">
          <cell r="H7843" t="str">
            <v>1.3.2.08.01.34.039</v>
          </cell>
          <cell r="I7843" t="str">
            <v>Mesin Packing Benang</v>
          </cell>
        </row>
        <row r="7844">
          <cell r="H7844" t="str">
            <v>1.3.2.08.01.34.040</v>
          </cell>
          <cell r="I7844" t="str">
            <v>Mesin Kanji</v>
          </cell>
        </row>
        <row r="7845">
          <cell r="H7845" t="str">
            <v>1.3.2.08.01.34.041</v>
          </cell>
          <cell r="I7845" t="str">
            <v>Mesin Sambung</v>
          </cell>
        </row>
        <row r="7846">
          <cell r="H7846" t="str">
            <v>1.3.2.08.01.34.042</v>
          </cell>
          <cell r="I7846" t="str">
            <v>Mesin Cucuk</v>
          </cell>
        </row>
        <row r="7847">
          <cell r="H7847" t="str">
            <v>1.3.2.08.01.34.043</v>
          </cell>
          <cell r="I7847" t="str">
            <v>Mesin Cucuk Tangan</v>
          </cell>
        </row>
        <row r="7848">
          <cell r="H7848" t="str">
            <v>1.3.2.08.01.34.044</v>
          </cell>
          <cell r="I7848" t="str">
            <v>Alat Tenun Reeling</v>
          </cell>
        </row>
        <row r="7849">
          <cell r="H7849" t="str">
            <v>1.3.2.08.01.34.045</v>
          </cell>
          <cell r="I7849" t="str">
            <v>Mesin Inspeksi Kain</v>
          </cell>
        </row>
        <row r="7850">
          <cell r="H7850" t="str">
            <v>1.3.2.08.01.34.046</v>
          </cell>
          <cell r="I7850" t="str">
            <v>Mesin Jahit Dial Lingking</v>
          </cell>
        </row>
        <row r="7851">
          <cell r="H7851" t="str">
            <v>1.3.2.08.01.34.047</v>
          </cell>
          <cell r="I7851" t="str">
            <v>Mesin Jahit Locksitik</v>
          </cell>
        </row>
        <row r="7852">
          <cell r="H7852" t="str">
            <v>1.3.2.08.01.34.048</v>
          </cell>
          <cell r="I7852" t="str">
            <v>Mesin Jahit Elastik 5 Benang 3 Jarum</v>
          </cell>
        </row>
        <row r="7853">
          <cell r="H7853" t="str">
            <v>1.3.2.08.01.34.049</v>
          </cell>
          <cell r="I7853" t="str">
            <v>Mesin Bordir Highspeed</v>
          </cell>
        </row>
        <row r="7854">
          <cell r="H7854" t="str">
            <v>1.3.2.08.01.34.050</v>
          </cell>
          <cell r="I7854" t="str">
            <v>Mesin Jahit Bartacking</v>
          </cell>
        </row>
        <row r="7855">
          <cell r="H7855" t="str">
            <v>1.3.2.08.01.34.051</v>
          </cell>
          <cell r="I7855" t="str">
            <v>Mesin Jahit Pasang Kancing</v>
          </cell>
        </row>
        <row r="7856">
          <cell r="H7856" t="str">
            <v>1.3.2.08.01.34.052</v>
          </cell>
          <cell r="I7856" t="str">
            <v>Mesin Jahit Overlock</v>
          </cell>
        </row>
        <row r="7857">
          <cell r="H7857" t="str">
            <v>1.3.2.08.01.34.053</v>
          </cell>
          <cell r="I7857" t="str">
            <v>Mesin Collarettes Tape Cutting</v>
          </cell>
        </row>
        <row r="7858">
          <cell r="H7858" t="str">
            <v>1.3.2.08.01.34.054</v>
          </cell>
          <cell r="I7858" t="str">
            <v>Mesin Knife Clath Cutting</v>
          </cell>
        </row>
        <row r="7859">
          <cell r="H7859" t="str">
            <v>1.3.2.08.01.34.055</v>
          </cell>
          <cell r="I7859" t="str">
            <v>Mesin Printing</v>
          </cell>
        </row>
        <row r="7860">
          <cell r="H7860" t="str">
            <v>1.3.2.08.01.34.056</v>
          </cell>
          <cell r="I7860" t="str">
            <v>Mesin Pemasang Kain Screen</v>
          </cell>
        </row>
        <row r="7861">
          <cell r="H7861" t="str">
            <v>1.3.2.08.01.34.057</v>
          </cell>
          <cell r="I7861" t="str">
            <v>Mesin Steam Rol</v>
          </cell>
        </row>
        <row r="7862">
          <cell r="H7862" t="str">
            <v>1.3.2.08.01.34.058</v>
          </cell>
          <cell r="I7862" t="str">
            <v>Mesin Gulung Kaos</v>
          </cell>
        </row>
        <row r="7863">
          <cell r="H7863" t="str">
            <v>1.3.2.08.01.34.059</v>
          </cell>
          <cell r="I7863" t="str">
            <v>Mesin Lipat Kain</v>
          </cell>
        </row>
        <row r="7864">
          <cell r="H7864" t="str">
            <v>1.3.2.08.01.34.060</v>
          </cell>
          <cell r="I7864" t="str">
            <v>Mesin Kalender</v>
          </cell>
        </row>
        <row r="7865">
          <cell r="H7865" t="str">
            <v>1.3.2.08.01.34.061</v>
          </cell>
          <cell r="I7865" t="str">
            <v>Mesin Spannram</v>
          </cell>
        </row>
        <row r="7866">
          <cell r="H7866" t="str">
            <v>1.3.2.08.01.34.062</v>
          </cell>
          <cell r="I7866" t="str">
            <v>Mesin Jigger</v>
          </cell>
        </row>
        <row r="7867">
          <cell r="H7867" t="str">
            <v>1.3.2.08.01.34.063</v>
          </cell>
          <cell r="I7867" t="str">
            <v>Ketel Pemasakan</v>
          </cell>
        </row>
        <row r="7868">
          <cell r="H7868" t="str">
            <v>1.3.2.08.01.34.064</v>
          </cell>
          <cell r="I7868" t="str">
            <v>Mesin Curring</v>
          </cell>
        </row>
        <row r="7869">
          <cell r="H7869" t="str">
            <v>1.3.2.08.01.34.065</v>
          </cell>
          <cell r="I7869" t="str">
            <v>Mesin Haspel</v>
          </cell>
        </row>
        <row r="7870">
          <cell r="H7870" t="str">
            <v>1.3.2.08.01.34.066</v>
          </cell>
          <cell r="I7870" t="str">
            <v>Mesin Peras</v>
          </cell>
        </row>
        <row r="7871">
          <cell r="H7871" t="str">
            <v>1.3.2.08.01.34.067</v>
          </cell>
          <cell r="I7871" t="str">
            <v>Mesin Pengering</v>
          </cell>
        </row>
        <row r="7872">
          <cell r="H7872" t="str">
            <v>1.3.2.08.01.34.068</v>
          </cell>
          <cell r="I7872" t="str">
            <v>Mesin Bakar Bulu Kain</v>
          </cell>
        </row>
        <row r="7873">
          <cell r="H7873" t="str">
            <v>1.3.2.08.01.34.069</v>
          </cell>
          <cell r="I7873" t="str">
            <v>Exomat Hydro Extrator</v>
          </cell>
        </row>
        <row r="7874">
          <cell r="H7874" t="str">
            <v>1.3.2.08.01.34.070</v>
          </cell>
          <cell r="I7874" t="str">
            <v>Alat Pembuka Serat Kelapa</v>
          </cell>
        </row>
        <row r="7875">
          <cell r="H7875" t="str">
            <v>1.3.2.08.01.34.071</v>
          </cell>
          <cell r="I7875" t="str">
            <v>Mesin Rami</v>
          </cell>
        </row>
        <row r="7876">
          <cell r="H7876" t="str">
            <v>1.3.2.08.01.34.072</v>
          </cell>
          <cell r="I7876" t="str">
            <v>Mesin Pemotong Serat</v>
          </cell>
        </row>
        <row r="7877">
          <cell r="H7877" t="str">
            <v>......</v>
          </cell>
        </row>
        <row r="7878">
          <cell r="H7878" t="str">
            <v>......</v>
          </cell>
        </row>
        <row r="7879">
          <cell r="H7879" t="str">
            <v>1.3.2.08.01.35.</v>
          </cell>
          <cell r="I7879" t="str">
            <v xml:space="preserve">ALAT LABORATORIUM UJI TEKSTIL </v>
          </cell>
        </row>
        <row r="7880">
          <cell r="H7880" t="str">
            <v>1.3.2.08.01.35.001</v>
          </cell>
          <cell r="I7880" t="str">
            <v>Twist Tester</v>
          </cell>
        </row>
        <row r="7881">
          <cell r="H7881" t="str">
            <v>1.3.2.08.01.35.002</v>
          </cell>
          <cell r="I7881" t="str">
            <v>Alat Uji Serat Sintetik</v>
          </cell>
        </row>
        <row r="7882">
          <cell r="H7882" t="str">
            <v>1.3.2.08.01.35.003</v>
          </cell>
          <cell r="I7882" t="str">
            <v>Alat Uji Kekuatan Tarik Kain</v>
          </cell>
        </row>
        <row r="7883">
          <cell r="H7883" t="str">
            <v>1.3.2.08.01.35.004</v>
          </cell>
          <cell r="I7883" t="str">
            <v>Rulling Machine Honeybear</v>
          </cell>
        </row>
        <row r="7884">
          <cell r="H7884" t="str">
            <v>1.3.2.08.01.35.005</v>
          </cell>
          <cell r="I7884" t="str">
            <v>Incline Plane Tester</v>
          </cell>
        </row>
        <row r="7885">
          <cell r="H7885" t="str">
            <v>1.3.2.08.01.35.006</v>
          </cell>
          <cell r="I7885" t="str">
            <v>Chemical Mixing Charton</v>
          </cell>
        </row>
        <row r="7886">
          <cell r="H7886" t="str">
            <v>1.3.2.08.01.35.007</v>
          </cell>
          <cell r="I7886" t="str">
            <v>Rabbing Machine</v>
          </cell>
        </row>
        <row r="7887">
          <cell r="H7887" t="str">
            <v>1.3.2.08.01.35.008</v>
          </cell>
          <cell r="I7887" t="str">
            <v>Alat Uji Grade Kain</v>
          </cell>
        </row>
        <row r="7888">
          <cell r="H7888" t="str">
            <v>1.3.2.08.01.35.009</v>
          </cell>
          <cell r="I7888" t="str">
            <v>Kringle Facto Meter</v>
          </cell>
        </row>
        <row r="7889">
          <cell r="H7889" t="str">
            <v>1.3.2.08.01.35.010</v>
          </cell>
          <cell r="I7889" t="str">
            <v>Alat Crimp Tester</v>
          </cell>
        </row>
        <row r="7890">
          <cell r="H7890" t="str">
            <v>1.3.2.08.01.35.011</v>
          </cell>
          <cell r="I7890" t="str">
            <v>Evennes Tester</v>
          </cell>
        </row>
        <row r="7891">
          <cell r="H7891" t="str">
            <v>1.3.2.08.01.35.012</v>
          </cell>
          <cell r="I7891" t="str">
            <v>Alat Uji Siram Air</v>
          </cell>
        </row>
        <row r="7892">
          <cell r="H7892" t="str">
            <v>1.3.2.08.01.35.013</v>
          </cell>
          <cell r="I7892" t="str">
            <v>Alat Uji Sobek Kain</v>
          </cell>
        </row>
        <row r="7893">
          <cell r="H7893" t="str">
            <v>1.3.2.08.01.35.014</v>
          </cell>
          <cell r="I7893" t="str">
            <v>Crease Recovery</v>
          </cell>
        </row>
        <row r="7894">
          <cell r="H7894" t="str">
            <v>1.3.2.08.01.35.015</v>
          </cell>
          <cell r="I7894" t="str">
            <v>Bear Sorter</v>
          </cell>
        </row>
        <row r="7895">
          <cell r="H7895" t="str">
            <v>1.3.2.08.01.35.016</v>
          </cell>
          <cell r="I7895" t="str">
            <v>Stelo Meter (Alat Laboratorium Uji Tekstil)</v>
          </cell>
        </row>
        <row r="7896">
          <cell r="H7896" t="str">
            <v>1.3.2.08.01.35.017</v>
          </cell>
          <cell r="I7896" t="str">
            <v>Alat Uji Tarik Benang</v>
          </cell>
        </row>
        <row r="7897">
          <cell r="H7897" t="str">
            <v>1.3.2.08.01.35.018</v>
          </cell>
          <cell r="I7897" t="str">
            <v>Alat Ukur Suhu Kain</v>
          </cell>
        </row>
        <row r="7898">
          <cell r="H7898" t="str">
            <v>1.3.2.08.01.35.019</v>
          </cell>
          <cell r="I7898" t="str">
            <v>Rabbing Tester</v>
          </cell>
        </row>
        <row r="7899">
          <cell r="H7899" t="str">
            <v>1.3.2.08.01.35.020</v>
          </cell>
          <cell r="I7899" t="str">
            <v>Gloss Meter</v>
          </cell>
        </row>
        <row r="7900">
          <cell r="H7900" t="str">
            <v>1.3.2.08.01.35.021</v>
          </cell>
          <cell r="I7900" t="str">
            <v>Gaschromatograph</v>
          </cell>
        </row>
        <row r="7901">
          <cell r="H7901" t="str">
            <v>1.3.2.08.01.35.022</v>
          </cell>
          <cell r="I7901" t="str">
            <v>Scanning Electron Microscope (Alat Laboratorium Uji Tekstil)</v>
          </cell>
        </row>
        <row r="7902">
          <cell r="H7902" t="str">
            <v>1.3.2.08.01.35.023</v>
          </cell>
          <cell r="I7902" t="str">
            <v>Tensio Meter</v>
          </cell>
        </row>
        <row r="7903">
          <cell r="H7903" t="str">
            <v>1.3.2.08.01.35.024</v>
          </cell>
          <cell r="I7903" t="str">
            <v>Ion Meter</v>
          </cell>
        </row>
        <row r="7904">
          <cell r="H7904" t="str">
            <v>1.3.2.08.01.35.025</v>
          </cell>
          <cell r="I7904" t="str">
            <v>Weather Meter</v>
          </cell>
        </row>
        <row r="7905">
          <cell r="H7905" t="str">
            <v>1.3.2.08.01.35.026</v>
          </cell>
          <cell r="I7905" t="str">
            <v>Rain Tester</v>
          </cell>
        </row>
        <row r="7906">
          <cell r="H7906" t="str">
            <v>1.3.2.08.01.35.027</v>
          </cell>
          <cell r="I7906" t="str">
            <v>Tumble Dryer</v>
          </cell>
        </row>
        <row r="7907">
          <cell r="H7907" t="str">
            <v>1.3.2.08.01.35.028</v>
          </cell>
          <cell r="I7907" t="str">
            <v>Conedrop Test (Alat Laboratorium Uji Tekstil)</v>
          </cell>
        </row>
        <row r="7908">
          <cell r="H7908" t="str">
            <v>1.3.2.08.01.35.029</v>
          </cell>
          <cell r="I7908" t="str">
            <v>Autometic Shive Sheker</v>
          </cell>
        </row>
        <row r="7909">
          <cell r="H7909" t="str">
            <v>1.3.2.08.01.35.030</v>
          </cell>
          <cell r="I7909" t="str">
            <v>Brusting Tester</v>
          </cell>
        </row>
        <row r="7910">
          <cell r="H7910" t="str">
            <v>1.3.2.08.01.35.031</v>
          </cell>
          <cell r="I7910" t="str">
            <v>Hygro Thermograph</v>
          </cell>
        </row>
        <row r="7911">
          <cell r="H7911" t="str">
            <v>1.3.2.08.01.35.032</v>
          </cell>
          <cell r="I7911" t="str">
            <v>Psychrometer (Alat Laboratorium Uji Tekstil)</v>
          </cell>
        </row>
        <row r="7912">
          <cell r="H7912" t="str">
            <v>1.3.2.08.01.35.033</v>
          </cell>
          <cell r="I7912" t="str">
            <v>Martindale Wear And Arbartion Tester</v>
          </cell>
        </row>
        <row r="7913">
          <cell r="H7913" t="str">
            <v>1.3.2.08.01.35.034</v>
          </cell>
          <cell r="I7913" t="str">
            <v>Alat Penomoran Benang</v>
          </cell>
        </row>
        <row r="7914">
          <cell r="H7914" t="str">
            <v>1.3.2.08.01.35.035</v>
          </cell>
          <cell r="I7914" t="str">
            <v>Shirley Stifness Tester</v>
          </cell>
        </row>
        <row r="7915">
          <cell r="H7915" t="str">
            <v>1.3.2.08.01.35.036</v>
          </cell>
          <cell r="I7915" t="str">
            <v>Stollflax /Gosok Tekuk</v>
          </cell>
        </row>
        <row r="7916">
          <cell r="H7916" t="str">
            <v>1.3.2.08.01.35.037</v>
          </cell>
          <cell r="I7916" t="str">
            <v>Thermogravimetri</v>
          </cell>
        </row>
        <row r="7917">
          <cell r="H7917" t="str">
            <v>1.3.2.08.01.35.038</v>
          </cell>
          <cell r="I7917" t="str">
            <v>Line Test</v>
          </cell>
        </row>
        <row r="7918">
          <cell r="H7918" t="str">
            <v>1.3.2.08.01.35.039</v>
          </cell>
          <cell r="I7918" t="str">
            <v>Melting Point</v>
          </cell>
        </row>
        <row r="7919">
          <cell r="H7919" t="str">
            <v>1.3.2.08.01.35.040</v>
          </cell>
          <cell r="I7919" t="str">
            <v>Alat Uji Beda Warna</v>
          </cell>
        </row>
        <row r="7920">
          <cell r="H7920" t="str">
            <v>1.3.2.08.01.35.041</v>
          </cell>
          <cell r="I7920" t="str">
            <v>Sinco Thermocontroller</v>
          </cell>
        </row>
        <row r="7921">
          <cell r="H7921" t="str">
            <v>1.3.2.08.01.35.042</v>
          </cell>
          <cell r="I7921" t="str">
            <v>Electric Roeder</v>
          </cell>
        </row>
        <row r="7922">
          <cell r="H7922" t="str">
            <v>1.3.2.08.01.35.043</v>
          </cell>
          <cell r="I7922" t="str">
            <v>Alat Pintal Sabut Kelapa</v>
          </cell>
        </row>
        <row r="7923">
          <cell r="H7923" t="str">
            <v>1.3.2.08.01.35.044</v>
          </cell>
          <cell r="I7923" t="str">
            <v>Presslay Fiber Strengh Tester</v>
          </cell>
        </row>
        <row r="7924">
          <cell r="H7924" t="str">
            <v>1.3.2.08.01.35.045</v>
          </cell>
          <cell r="I7924" t="str">
            <v>Tergotometer</v>
          </cell>
        </row>
        <row r="7925">
          <cell r="H7925" t="str">
            <v>1.3.2.08.01.35.046</v>
          </cell>
          <cell r="I7925" t="str">
            <v>Waskator</v>
          </cell>
        </row>
        <row r="7926">
          <cell r="H7926" t="str">
            <v>1.3.2.08.01.35.047</v>
          </cell>
          <cell r="I7926" t="str">
            <v>Crock Meter (Alat Laboratorium Uji Tekstil)</v>
          </cell>
        </row>
        <row r="7927">
          <cell r="H7927" t="str">
            <v>1.3.2.08.01.35.048</v>
          </cell>
          <cell r="I7927" t="str">
            <v>Knit Shrinkage Gauge</v>
          </cell>
        </row>
        <row r="7928">
          <cell r="H7928" t="str">
            <v>1.3.2.08.01.35.049</v>
          </cell>
          <cell r="I7928" t="str">
            <v>Flammeability Tester</v>
          </cell>
        </row>
        <row r="7929">
          <cell r="H7929" t="str">
            <v>1.3.2.08.01.35.050</v>
          </cell>
          <cell r="I7929" t="str">
            <v>Scorch Tester</v>
          </cell>
        </row>
        <row r="7930">
          <cell r="H7930" t="str">
            <v>1.3.2.08.01.35.051</v>
          </cell>
          <cell r="I7930" t="str">
            <v>Pilling Tester</v>
          </cell>
        </row>
        <row r="7931">
          <cell r="H7931" t="str">
            <v>1.3.2.08.01.35.052</v>
          </cell>
          <cell r="I7931" t="str">
            <v>Fafegraph M</v>
          </cell>
        </row>
        <row r="7932">
          <cell r="H7932" t="str">
            <v>1.3.2.08.01.35.053</v>
          </cell>
          <cell r="I7932" t="str">
            <v>Sliver Reel</v>
          </cell>
        </row>
        <row r="7933">
          <cell r="H7933" t="str">
            <v>1.3.2.08.01.35.054</v>
          </cell>
          <cell r="I7933" t="str">
            <v>Fibrograph (Alat Laboratorium Uji Tekstil)</v>
          </cell>
        </row>
        <row r="7934">
          <cell r="H7934" t="str">
            <v>1.3.2.08.01.35.055</v>
          </cell>
          <cell r="I7934" t="str">
            <v>Micronair</v>
          </cell>
        </row>
        <row r="7935">
          <cell r="H7935" t="str">
            <v>1.3.2.08.01.35.056</v>
          </cell>
          <cell r="I7935" t="str">
            <v>Rotary Static Tester</v>
          </cell>
        </row>
        <row r="7936">
          <cell r="H7936" t="str">
            <v>1.3.2.08.01.35.057</v>
          </cell>
          <cell r="I7936" t="str">
            <v>Yern Abratrion Tester</v>
          </cell>
        </row>
        <row r="7937">
          <cell r="H7937" t="str">
            <v>1.3.2.08.01.35.058</v>
          </cell>
          <cell r="I7937" t="str">
            <v>Hairiness Tester</v>
          </cell>
        </row>
        <row r="7938">
          <cell r="H7938" t="str">
            <v>1.3.2.08.01.35.059</v>
          </cell>
          <cell r="I7938" t="str">
            <v>Instron Tensile Streng Tester</v>
          </cell>
        </row>
        <row r="7939">
          <cell r="H7939" t="str">
            <v>1.3.2.08.01.35.060</v>
          </cell>
          <cell r="I7939" t="str">
            <v>Elemendorf Testing Tester</v>
          </cell>
        </row>
        <row r="7940">
          <cell r="H7940" t="str">
            <v>1.3.2.08.01.35.061</v>
          </cell>
          <cell r="I7940" t="str">
            <v>Alat Uji Sudut Kain</v>
          </cell>
        </row>
        <row r="7941">
          <cell r="H7941" t="str">
            <v>......</v>
          </cell>
        </row>
        <row r="7942">
          <cell r="H7942" t="str">
            <v>......</v>
          </cell>
        </row>
        <row r="7943">
          <cell r="H7943" t="str">
            <v>......</v>
          </cell>
        </row>
        <row r="7944">
          <cell r="H7944" t="str">
            <v>......</v>
          </cell>
        </row>
        <row r="7945">
          <cell r="H7945" t="str">
            <v>1.3.2.08.01.36.</v>
          </cell>
          <cell r="I7945" t="str">
            <v xml:space="preserve">ALAT LABORATORIUM PROSES TEKNOLOGI KERAMIK </v>
          </cell>
        </row>
        <row r="7946">
          <cell r="H7946" t="str">
            <v>1.3.2.08.01.36.001</v>
          </cell>
          <cell r="I7946" t="str">
            <v>Double Sharp Mixer</v>
          </cell>
        </row>
        <row r="7947">
          <cell r="H7947" t="str">
            <v>1.3.2.08.01.36.002</v>
          </cell>
          <cell r="I7947" t="str">
            <v>Momen Mixer</v>
          </cell>
        </row>
        <row r="7948">
          <cell r="H7948" t="str">
            <v>1.3.2.08.01.36.003</v>
          </cell>
          <cell r="I7948" t="str">
            <v>Purometer Optik</v>
          </cell>
        </row>
        <row r="7949">
          <cell r="H7949" t="str">
            <v>1.3.2.08.01.36.004</v>
          </cell>
          <cell r="I7949" t="str">
            <v>Air Sifler</v>
          </cell>
        </row>
        <row r="7950">
          <cell r="H7950" t="str">
            <v>1.3.2.08.01.36.005</v>
          </cell>
          <cell r="I7950" t="str">
            <v>Alat Pemadam Kapur</v>
          </cell>
        </row>
        <row r="7951">
          <cell r="H7951" t="str">
            <v>1.3.2.08.01.36.006</v>
          </cell>
          <cell r="I7951" t="str">
            <v>Plaster Extentiometer</v>
          </cell>
        </row>
        <row r="7952">
          <cell r="H7952" t="str">
            <v>1.3.2.08.01.36.007</v>
          </cell>
          <cell r="I7952" t="str">
            <v>Pogmill Machine</v>
          </cell>
        </row>
        <row r="7953">
          <cell r="H7953" t="str">
            <v>1.3.2.08.01.36.008</v>
          </cell>
          <cell r="I7953" t="str">
            <v>Extruder (Alat Laboratorium Proses Teknologi Keramik)</v>
          </cell>
        </row>
        <row r="7954">
          <cell r="H7954" t="str">
            <v>1.3.2.08.01.36.009</v>
          </cell>
          <cell r="I7954" t="str">
            <v>Pengatur Tahanan Resistor</v>
          </cell>
        </row>
        <row r="7955">
          <cell r="H7955" t="str">
            <v>1.3.2.08.01.36.010</v>
          </cell>
          <cell r="I7955" t="str">
            <v>Magnetic Ferofilter</v>
          </cell>
        </row>
        <row r="7956">
          <cell r="H7956" t="str">
            <v>1.3.2.08.01.36.011</v>
          </cell>
          <cell r="I7956" t="str">
            <v>Alat Slip Kaolin</v>
          </cell>
        </row>
        <row r="7957">
          <cell r="H7957" t="str">
            <v>1.3.2.08.01.36.012</v>
          </cell>
          <cell r="I7957" t="str">
            <v>Pyrometer Radiasi</v>
          </cell>
        </row>
        <row r="7958">
          <cell r="H7958" t="str">
            <v>1.3.2.08.01.36.013</v>
          </cell>
          <cell r="I7958" t="str">
            <v>Electric Boiler</v>
          </cell>
        </row>
        <row r="7959">
          <cell r="H7959" t="str">
            <v>1.3.2.08.01.36.014</v>
          </cell>
          <cell r="I7959" t="str">
            <v>Law Crusher</v>
          </cell>
        </row>
        <row r="7960">
          <cell r="H7960" t="str">
            <v>1.3.2.08.01.36.015</v>
          </cell>
          <cell r="I7960" t="str">
            <v>Edge Runner Mill</v>
          </cell>
        </row>
        <row r="7961">
          <cell r="H7961" t="str">
            <v>1.3.2.08.01.36.016</v>
          </cell>
          <cell r="I7961" t="str">
            <v>Hammer Mill (Alat Laboratorium Proses Teknologi Keramik)</v>
          </cell>
        </row>
        <row r="7962">
          <cell r="H7962" t="str">
            <v>1.3.2.08.01.36.017</v>
          </cell>
          <cell r="I7962" t="str">
            <v>Rall Chrusher</v>
          </cell>
        </row>
        <row r="7963">
          <cell r="H7963" t="str">
            <v>1.3.2.08.01.36.018</v>
          </cell>
          <cell r="I7963" t="str">
            <v>Grinding Mill</v>
          </cell>
        </row>
        <row r="7964">
          <cell r="H7964" t="str">
            <v>1.3.2.08.01.36.019</v>
          </cell>
          <cell r="I7964" t="str">
            <v>Saringan Magnet</v>
          </cell>
        </row>
        <row r="7965">
          <cell r="H7965" t="str">
            <v>1.3.2.08.01.36.020</v>
          </cell>
          <cell r="I7965" t="str">
            <v>Perpurated Ball Mill</v>
          </cell>
        </row>
        <row r="7966">
          <cell r="H7966" t="str">
            <v>1.3.2.08.01.36.021</v>
          </cell>
          <cell r="I7966" t="str">
            <v>Cyclon Tupe Sparating Machine</v>
          </cell>
        </row>
        <row r="7967">
          <cell r="H7967" t="str">
            <v>1.3.2.08.01.36.022</v>
          </cell>
          <cell r="I7967" t="str">
            <v>Sand Washing Machine</v>
          </cell>
        </row>
        <row r="7968">
          <cell r="H7968" t="str">
            <v>1.3.2.08.01.36.023</v>
          </cell>
          <cell r="I7968" t="str">
            <v>Friction Press</v>
          </cell>
        </row>
        <row r="7969">
          <cell r="H7969" t="str">
            <v>1.3.2.08.01.36.024</v>
          </cell>
          <cell r="I7969" t="str">
            <v>Hydrolic Press</v>
          </cell>
        </row>
        <row r="7970">
          <cell r="H7970" t="str">
            <v>1.3.2.08.01.36.025</v>
          </cell>
          <cell r="I7970" t="str">
            <v>Press Angka Roda Gila</v>
          </cell>
        </row>
        <row r="7971">
          <cell r="H7971" t="str">
            <v>1.3.2.08.01.36.026</v>
          </cell>
          <cell r="I7971" t="str">
            <v>Semi Automatic Cam Press</v>
          </cell>
        </row>
        <row r="7972">
          <cell r="H7972" t="str">
            <v>1.3.2.08.01.36.027</v>
          </cell>
          <cell r="I7972" t="str">
            <v>Ban Berjalan</v>
          </cell>
        </row>
        <row r="7973">
          <cell r="H7973" t="str">
            <v>1.3.2.08.01.36.028</v>
          </cell>
          <cell r="I7973" t="str">
            <v>Motorized Kick Well</v>
          </cell>
        </row>
        <row r="7974">
          <cell r="H7974" t="str">
            <v>1.3.2.08.01.36.029</v>
          </cell>
          <cell r="I7974" t="str">
            <v>Mesin Bubut Isolator</v>
          </cell>
        </row>
        <row r="7975">
          <cell r="H7975" t="str">
            <v>1.3.2.08.01.36.030</v>
          </cell>
          <cell r="I7975" t="str">
            <v>Mesin Bor Pembuat Ulir</v>
          </cell>
        </row>
        <row r="7976">
          <cell r="H7976" t="str">
            <v>1.3.2.08.01.36.031</v>
          </cell>
          <cell r="I7976" t="str">
            <v>Pot Mill</v>
          </cell>
        </row>
        <row r="7977">
          <cell r="H7977" t="str">
            <v>1.3.2.08.01.36.032</v>
          </cell>
          <cell r="I7977" t="str">
            <v>Table Wheel</v>
          </cell>
        </row>
        <row r="7978">
          <cell r="H7978" t="str">
            <v>1.3.2.08.01.36.033</v>
          </cell>
          <cell r="I7978" t="str">
            <v>Manual Kick Wheel</v>
          </cell>
        </row>
        <row r="7979">
          <cell r="H7979" t="str">
            <v>1.3.2.08.01.36.034</v>
          </cell>
          <cell r="I7979" t="str">
            <v>Tunnel Kiln (Solar)</v>
          </cell>
        </row>
        <row r="7980">
          <cell r="H7980" t="str">
            <v>1.3.2.08.01.36.035</v>
          </cell>
          <cell r="I7980" t="str">
            <v>Tunnel Kiln (Gas Elpiji)</v>
          </cell>
        </row>
        <row r="7981">
          <cell r="H7981" t="str">
            <v>1.3.2.08.01.36.036</v>
          </cell>
          <cell r="I7981" t="str">
            <v>Tunnel Kiln (Listrik)</v>
          </cell>
        </row>
        <row r="7982">
          <cell r="H7982" t="str">
            <v>......</v>
          </cell>
        </row>
        <row r="7983">
          <cell r="H7983" t="str">
            <v>......</v>
          </cell>
        </row>
        <row r="7984">
          <cell r="H7984" t="str">
            <v>......</v>
          </cell>
        </row>
        <row r="7985">
          <cell r="H7985" t="str">
            <v>......</v>
          </cell>
        </row>
        <row r="7986">
          <cell r="H7986" t="str">
            <v>1.3.2.08.01.37.</v>
          </cell>
          <cell r="I7986" t="str">
            <v xml:space="preserve">ALAT LABORATORIUM PROSES TEKNOLOGI KULIT, KARET DAN PLASTIK </v>
          </cell>
        </row>
        <row r="7987">
          <cell r="H7987" t="str">
            <v>1.3.2.08.01.37.001</v>
          </cell>
          <cell r="I7987" t="str">
            <v>Mesin Drum Pemasak Kulit</v>
          </cell>
        </row>
        <row r="7988">
          <cell r="H7988" t="str">
            <v>1.3.2.08.01.37.002</v>
          </cell>
          <cell r="I7988" t="str">
            <v>Mesin Setrika Kulit</v>
          </cell>
        </row>
        <row r="7989">
          <cell r="H7989" t="str">
            <v>1.3.2.08.01.37.003</v>
          </cell>
          <cell r="I7989" t="str">
            <v>Mesin Glandstot</v>
          </cell>
        </row>
        <row r="7990">
          <cell r="H7990" t="str">
            <v>1.3.2.08.01.37.004</v>
          </cell>
          <cell r="I7990" t="str">
            <v>Mesin Setol</v>
          </cell>
        </row>
        <row r="7991">
          <cell r="H7991" t="str">
            <v>1.3.2.08.01.37.005</v>
          </cell>
          <cell r="I7991" t="str">
            <v>Mesin Perah</v>
          </cell>
        </row>
        <row r="7992">
          <cell r="H7992" t="str">
            <v>1.3.2.08.01.37.006</v>
          </cell>
          <cell r="I7992" t="str">
            <v>Mesin Skrep</v>
          </cell>
        </row>
        <row r="7993">
          <cell r="H7993" t="str">
            <v>1.3.2.08.01.37.007</v>
          </cell>
          <cell r="I7993" t="str">
            <v>Mesin Shaving</v>
          </cell>
        </row>
        <row r="7994">
          <cell r="H7994" t="str">
            <v>1.3.2.08.01.37.008</v>
          </cell>
          <cell r="I7994" t="str">
            <v>Mesin Flashing</v>
          </cell>
        </row>
        <row r="7995">
          <cell r="H7995" t="str">
            <v>1.3.2.08.01.37.009</v>
          </cell>
          <cell r="I7995" t="str">
            <v>Mesin Molding Vulkanisasi</v>
          </cell>
        </row>
        <row r="7996">
          <cell r="H7996" t="str">
            <v>1.3.2.08.01.37.010</v>
          </cell>
          <cell r="I7996" t="str">
            <v>Mesin Molding Injection</v>
          </cell>
        </row>
        <row r="7997">
          <cell r="H7997" t="str">
            <v>1.3.2.08.01.37.011</v>
          </cell>
          <cell r="I7997" t="str">
            <v>Mesin Shoes Flashing</v>
          </cell>
        </row>
        <row r="7998">
          <cell r="H7998" t="str">
            <v>1.3.2.08.01.37.012</v>
          </cell>
          <cell r="I7998" t="str">
            <v>Mesin Ukur Kulit</v>
          </cell>
        </row>
        <row r="7999">
          <cell r="H7999" t="str">
            <v>1.3.2.08.01.37.013</v>
          </cell>
          <cell r="I7999" t="str">
            <v>Mesin Pengaktif Lem</v>
          </cell>
        </row>
        <row r="8000">
          <cell r="H8000" t="str">
            <v>1.3.2.08.01.37.014</v>
          </cell>
          <cell r="I8000" t="str">
            <v>Mesin Staking Wheel</v>
          </cell>
        </row>
        <row r="8001">
          <cell r="H8001" t="str">
            <v>1.3.2.08.01.37.015</v>
          </cell>
          <cell r="I8001" t="str">
            <v>Mesin Seser</v>
          </cell>
        </row>
        <row r="8002">
          <cell r="H8002" t="str">
            <v>1.3.2.08.01.37.016</v>
          </cell>
          <cell r="I8002" t="str">
            <v>Mesin Domai</v>
          </cell>
        </row>
        <row r="8003">
          <cell r="H8003" t="str">
            <v>1.3.2.08.01.37.017</v>
          </cell>
          <cell r="I8003" t="str">
            <v>Mesin Alur Jahitan</v>
          </cell>
        </row>
        <row r="8004">
          <cell r="H8004" t="str">
            <v>1.3.2.08.01.37.018</v>
          </cell>
          <cell r="I8004" t="str">
            <v>Hydrolic Oven Camant Lasting</v>
          </cell>
        </row>
        <row r="8005">
          <cell r="H8005" t="str">
            <v>1.3.2.08.01.37.019</v>
          </cell>
          <cell r="I8005" t="str">
            <v>Mesin Split</v>
          </cell>
        </row>
        <row r="8006">
          <cell r="H8006" t="str">
            <v>1.3.2.08.01.37.020</v>
          </cell>
          <cell r="I8006" t="str">
            <v>Mesin Vacum Trockner Dryne</v>
          </cell>
        </row>
        <row r="8007">
          <cell r="H8007" t="str">
            <v>1.3.2.08.01.37.021</v>
          </cell>
          <cell r="I8007" t="str">
            <v>Mesin Potong Kulit</v>
          </cell>
        </row>
        <row r="8008">
          <cell r="H8008" t="str">
            <v>1.3.2.08.01.37.022</v>
          </cell>
          <cell r="I8008" t="str">
            <v>Mesin Pemanas</v>
          </cell>
        </row>
        <row r="8009">
          <cell r="H8009" t="str">
            <v>1.3.2.08.01.37.023</v>
          </cell>
          <cell r="I8009" t="str">
            <v>Tunning Drum Experiment</v>
          </cell>
        </row>
        <row r="8010">
          <cell r="H8010" t="str">
            <v>1.3.2.08.01.37.024</v>
          </cell>
          <cell r="I8010" t="str">
            <v>Alat Press Sol Listrik</v>
          </cell>
        </row>
        <row r="8011">
          <cell r="H8011" t="str">
            <v>1.3.2.08.01.37.025</v>
          </cell>
          <cell r="I8011" t="str">
            <v>Alat Pembelah Sol</v>
          </cell>
        </row>
        <row r="8012">
          <cell r="H8012" t="str">
            <v>1.3.2.08.01.37.026</v>
          </cell>
          <cell r="I8012" t="str">
            <v>Alat Kembang Pita</v>
          </cell>
        </row>
        <row r="8013">
          <cell r="H8013" t="str">
            <v>1.3.2.08.01.37.027</v>
          </cell>
          <cell r="I8013" t="str">
            <v>Alat Pelonggar Sepatu</v>
          </cell>
        </row>
        <row r="8014">
          <cell r="H8014" t="str">
            <v>1.3.2.08.01.37.028</v>
          </cell>
          <cell r="I8014" t="str">
            <v>Alat Potong Sol</v>
          </cell>
        </row>
        <row r="8015">
          <cell r="H8015" t="str">
            <v>1.3.2.08.01.37.029</v>
          </cell>
          <cell r="I8015" t="str">
            <v>Alat Pressol Tangan</v>
          </cell>
        </row>
        <row r="8016">
          <cell r="H8016" t="str">
            <v>1.3.2.08.01.37.030</v>
          </cell>
          <cell r="I8016" t="str">
            <v>Mesin Finishing Combinasi</v>
          </cell>
        </row>
        <row r="8017">
          <cell r="H8017" t="str">
            <v>1.3.2.08.01.37.031</v>
          </cell>
          <cell r="I8017" t="str">
            <v>Mesin Roughing</v>
          </cell>
        </row>
        <row r="8018">
          <cell r="H8018" t="str">
            <v>1.3.2.08.01.37.032</v>
          </cell>
          <cell r="I8018" t="str">
            <v>Mesin Aflap Sol</v>
          </cell>
        </row>
        <row r="8019">
          <cell r="H8019" t="str">
            <v>1.3.2.08.01.37.033</v>
          </cell>
          <cell r="I8019" t="str">
            <v>Mesin Press Sol</v>
          </cell>
        </row>
        <row r="8020">
          <cell r="H8020" t="str">
            <v>1.3.2.08.01.37.034</v>
          </cell>
          <cell r="I8020" t="str">
            <v>Mesin Roll Press</v>
          </cell>
        </row>
        <row r="8021">
          <cell r="H8021" t="str">
            <v>1.3.2.08.01.37.035</v>
          </cell>
          <cell r="I8021" t="str">
            <v>Mesin Aflap Sepatu</v>
          </cell>
        </row>
        <row r="8022">
          <cell r="H8022" t="str">
            <v>1.3.2.08.01.37.036</v>
          </cell>
          <cell r="I8022" t="str">
            <v>Alat Press Angin</v>
          </cell>
        </row>
        <row r="8023">
          <cell r="H8023" t="str">
            <v>1.3.2.08.01.37.037</v>
          </cell>
          <cell r="I8023" t="str">
            <v>Mesin Paku Sol Dalam</v>
          </cell>
        </row>
        <row r="8024">
          <cell r="H8024" t="str">
            <v>1.3.2.08.01.37.038</v>
          </cell>
          <cell r="I8024" t="str">
            <v>Mesin Paku Open</v>
          </cell>
        </row>
        <row r="8025">
          <cell r="H8025" t="str">
            <v>1.3.2.08.01.37.039</v>
          </cell>
          <cell r="I8025" t="str">
            <v>Mesin Lem Open Samping</v>
          </cell>
        </row>
        <row r="8026">
          <cell r="H8026" t="str">
            <v>1.3.2.08.01.37.040</v>
          </cell>
          <cell r="I8026" t="str">
            <v>Mesin Trimming</v>
          </cell>
        </row>
        <row r="8027">
          <cell r="H8027" t="str">
            <v>1.3.2.08.01.37.041</v>
          </cell>
          <cell r="I8027" t="str">
            <v>Mesin Potong Atasan Sepatu</v>
          </cell>
        </row>
        <row r="8028">
          <cell r="H8028" t="str">
            <v>1.3.2.08.01.37.042</v>
          </cell>
          <cell r="I8028" t="str">
            <v>Mesin Open Sepatu</v>
          </cell>
        </row>
        <row r="8029">
          <cell r="H8029" t="str">
            <v>1.3.2.08.01.37.043</v>
          </cell>
          <cell r="I8029" t="str">
            <v>Mesin Gergaji Pola Acuan</v>
          </cell>
        </row>
        <row r="8030">
          <cell r="H8030" t="str">
            <v>1.3.2.08.01.37.044</v>
          </cell>
          <cell r="I8030" t="str">
            <v>Mesin Enjeksi Bakalan Acuan</v>
          </cell>
        </row>
        <row r="8031">
          <cell r="H8031" t="str">
            <v>1.3.2.08.01.37.045</v>
          </cell>
          <cell r="I8031" t="str">
            <v>Leather Finishing Machine</v>
          </cell>
        </row>
        <row r="8032">
          <cell r="H8032" t="str">
            <v>1.3.2.08.01.37.046</v>
          </cell>
          <cell r="I8032" t="str">
            <v>Hydrolic Ironing Embossing Press</v>
          </cell>
        </row>
        <row r="8033">
          <cell r="H8033" t="str">
            <v>1.3.2.08.01.37.047</v>
          </cell>
          <cell r="I8033" t="str">
            <v>Vibration Stacking Machine</v>
          </cell>
        </row>
        <row r="8034">
          <cell r="H8034" t="str">
            <v>1.3.2.08.01.37.048</v>
          </cell>
          <cell r="I8034" t="str">
            <v>Satyluk Trening Machine</v>
          </cell>
        </row>
        <row r="8035">
          <cell r="H8035" t="str">
            <v>1.3.2.08.01.37.049</v>
          </cell>
          <cell r="I8035" t="str">
            <v>Alat Pengering Sistem Tonggle</v>
          </cell>
        </row>
        <row r="8036">
          <cell r="H8036" t="str">
            <v>1.3.2.08.01.37.050</v>
          </cell>
          <cell r="I8036" t="str">
            <v>Mesin Two Roll Mill</v>
          </cell>
        </row>
        <row r="8037">
          <cell r="H8037" t="str">
            <v>1.3.2.08.01.37.051</v>
          </cell>
          <cell r="I8037" t="str">
            <v>Mesin Compouding</v>
          </cell>
        </row>
        <row r="8038">
          <cell r="H8038" t="str">
            <v>1.3.2.08.01.37.052</v>
          </cell>
          <cell r="I8038" t="str">
            <v>Alat Press Laminasi</v>
          </cell>
        </row>
        <row r="8039">
          <cell r="H8039" t="str">
            <v>1.3.2.08.01.37.053</v>
          </cell>
          <cell r="I8039" t="str">
            <v>Mesin Takar Abration Tester</v>
          </cell>
        </row>
        <row r="8040">
          <cell r="H8040" t="str">
            <v>1.3.2.08.01.37.054</v>
          </cell>
          <cell r="I8040" t="str">
            <v>Alat Potong Plastik</v>
          </cell>
        </row>
        <row r="8041">
          <cell r="H8041" t="str">
            <v>1.3.2.08.01.37.055</v>
          </cell>
          <cell r="I8041" t="str">
            <v>Mesin Hide Progesser</v>
          </cell>
        </row>
        <row r="8042">
          <cell r="H8042" t="str">
            <v>1.3.2.08.01.37.056</v>
          </cell>
          <cell r="I8042" t="str">
            <v>Mesin Tannox Drum</v>
          </cell>
        </row>
        <row r="8043">
          <cell r="H8043" t="str">
            <v>1.3.2.08.01.37.057</v>
          </cell>
          <cell r="I8043" t="str">
            <v>Alat Mensolfinasi Minyak</v>
          </cell>
        </row>
        <row r="8044">
          <cell r="H8044" t="str">
            <v>1.3.2.08.01.37.058</v>
          </cell>
          <cell r="I8044" t="str">
            <v>Mesin Potong Hardboard</v>
          </cell>
        </row>
        <row r="8045">
          <cell r="H8045" t="str">
            <v>1.3.2.08.01.37.059</v>
          </cell>
          <cell r="I8045" t="str">
            <v>Mesin Kikir Hardboard</v>
          </cell>
        </row>
        <row r="8046">
          <cell r="H8046" t="str">
            <v>1.3.2.08.01.37.060</v>
          </cell>
          <cell r="I8046" t="str">
            <v>Mesin Bending</v>
          </cell>
        </row>
        <row r="8047">
          <cell r="H8047" t="str">
            <v>1.3.2.08.01.37.061</v>
          </cell>
          <cell r="I8047" t="str">
            <v>Mesin Granding Super Lince</v>
          </cell>
        </row>
        <row r="8048">
          <cell r="H8048" t="str">
            <v>1.3.2.08.01.37.062</v>
          </cell>
          <cell r="I8048" t="str">
            <v>Mesin Grending Acuan</v>
          </cell>
        </row>
        <row r="8049">
          <cell r="H8049" t="str">
            <v>1.3.2.08.01.37.063</v>
          </cell>
          <cell r="I8049" t="str">
            <v>Mesin Tanda / Cap</v>
          </cell>
        </row>
        <row r="8050">
          <cell r="H8050" t="str">
            <v>1.3.2.08.01.37.064</v>
          </cell>
          <cell r="I8050" t="str">
            <v>Mesin Bording</v>
          </cell>
        </row>
        <row r="8051">
          <cell r="H8051" t="str">
            <v>1.3.2.08.01.37.065</v>
          </cell>
          <cell r="I8051" t="str">
            <v>Mesin Mixer Coumpond</v>
          </cell>
        </row>
        <row r="8052">
          <cell r="H8052" t="str">
            <v>......</v>
          </cell>
        </row>
        <row r="8053">
          <cell r="H8053" t="str">
            <v>......</v>
          </cell>
        </row>
        <row r="8054">
          <cell r="H8054" t="str">
            <v>1.3.2.08.01.38.</v>
          </cell>
          <cell r="I8054" t="str">
            <v xml:space="preserve">ALAT LABORATORIUM UJI KULIT, KARET DAN PLASTIK </v>
          </cell>
        </row>
        <row r="8055">
          <cell r="H8055" t="str">
            <v>1.3.2.08.01.38.001</v>
          </cell>
          <cell r="I8055" t="str">
            <v>Tensile Strength Tester</v>
          </cell>
        </row>
        <row r="8056">
          <cell r="H8056" t="str">
            <v>1.3.2.08.01.38.002</v>
          </cell>
          <cell r="I8056" t="str">
            <v>Alat Uji Penyerapan Air / Udara</v>
          </cell>
        </row>
        <row r="8057">
          <cell r="H8057" t="str">
            <v>1.3.2.08.01.38.003</v>
          </cell>
          <cell r="I8057" t="str">
            <v>Contilever Tensiometer</v>
          </cell>
        </row>
        <row r="8058">
          <cell r="H8058" t="str">
            <v>1.3.2.08.01.38.004</v>
          </cell>
          <cell r="I8058" t="str">
            <v>Vacum Filtration Funil</v>
          </cell>
        </row>
        <row r="8059">
          <cell r="H8059" t="str">
            <v>1.3.2.08.01.38.005</v>
          </cell>
          <cell r="I8059" t="str">
            <v>Alat Uji Pengaduk</v>
          </cell>
        </row>
        <row r="8060">
          <cell r="H8060" t="str">
            <v>1.3.2.08.01.38.006</v>
          </cell>
          <cell r="I8060" t="str">
            <v>Refter KS Condensor</v>
          </cell>
        </row>
        <row r="8061">
          <cell r="H8061" t="str">
            <v>1.3.2.08.01.38.007</v>
          </cell>
          <cell r="I8061" t="str">
            <v>Constant Load Deftiction</v>
          </cell>
        </row>
        <row r="8062">
          <cell r="H8062" t="str">
            <v>1.3.2.08.01.38.008</v>
          </cell>
          <cell r="I8062" t="str">
            <v>Alat Uji Kebocoran Air Untuk Glove</v>
          </cell>
        </row>
        <row r="8063">
          <cell r="H8063" t="str">
            <v>1.3.2.08.01.38.009</v>
          </cell>
          <cell r="I8063" t="str">
            <v>Stress Cracking Tester</v>
          </cell>
        </row>
        <row r="8064">
          <cell r="H8064" t="str">
            <v>1.3.2.08.01.38.010</v>
          </cell>
          <cell r="I8064" t="str">
            <v>Westhover Type Frictiometer</v>
          </cell>
        </row>
        <row r="8065">
          <cell r="H8065" t="str">
            <v>1.3.2.08.01.38.011</v>
          </cell>
          <cell r="I8065" t="str">
            <v>Presure Stillser</v>
          </cell>
        </row>
        <row r="8066">
          <cell r="H8066" t="str">
            <v>1.3.2.08.01.38.012</v>
          </cell>
          <cell r="I8066" t="str">
            <v>Melt Indexer (Alat Laboratorium Uji Kulit, Karet Dan Plastik)</v>
          </cell>
        </row>
        <row r="8067">
          <cell r="H8067" t="str">
            <v>1.3.2.08.01.38.013</v>
          </cell>
          <cell r="I8067" t="str">
            <v>Cross Beather Mill</v>
          </cell>
        </row>
        <row r="8068">
          <cell r="H8068" t="str">
            <v>1.3.2.08.01.38.014</v>
          </cell>
          <cell r="I8068" t="str">
            <v>Compression Set Apparatus</v>
          </cell>
        </row>
        <row r="8069">
          <cell r="H8069" t="str">
            <v>1.3.2.08.01.38.015</v>
          </cell>
          <cell r="I8069" t="str">
            <v>Tensile Head Distortion (Alat Laboratorium Uji Kulit, Karet Dan Plastik)</v>
          </cell>
        </row>
        <row r="8070">
          <cell r="H8070" t="str">
            <v>1.3.2.08.01.38.016</v>
          </cell>
          <cell r="I8070" t="str">
            <v>Alat Uji Keretakan Kulit</v>
          </cell>
        </row>
        <row r="8071">
          <cell r="H8071" t="str">
            <v>1.3.2.08.01.38.017</v>
          </cell>
          <cell r="I8071" t="str">
            <v>Alat Pelubang Mata Ayam</v>
          </cell>
        </row>
        <row r="8072">
          <cell r="H8072" t="str">
            <v>1.3.2.08.01.38.018</v>
          </cell>
          <cell r="I8072" t="str">
            <v>Super Type Thickness Tester</v>
          </cell>
        </row>
        <row r="8073">
          <cell r="H8073" t="str">
            <v>1.3.2.08.01.38.019</v>
          </cell>
          <cell r="I8073" t="str">
            <v>Electric Mointure Tester</v>
          </cell>
        </row>
        <row r="8074">
          <cell r="H8074" t="str">
            <v>1.3.2.08.01.38.020</v>
          </cell>
          <cell r="I8074" t="str">
            <v>Alat Uji Falling Weight</v>
          </cell>
        </row>
        <row r="8075">
          <cell r="H8075" t="str">
            <v>1.3.2.08.01.38.021</v>
          </cell>
          <cell r="I8075" t="str">
            <v>Mixer Drum Experiment Machine</v>
          </cell>
        </row>
        <row r="8076">
          <cell r="H8076" t="str">
            <v>1.3.2.08.01.38.022</v>
          </cell>
          <cell r="I8076" t="str">
            <v>Ross Plexing Machine</v>
          </cell>
        </row>
        <row r="8077">
          <cell r="H8077" t="str">
            <v>1.3.2.08.01.38.023</v>
          </cell>
          <cell r="I8077" t="str">
            <v>Punthing Machine</v>
          </cell>
        </row>
        <row r="8078">
          <cell r="H8078" t="str">
            <v>1.3.2.08.01.38.024</v>
          </cell>
          <cell r="I8078" t="str">
            <v>Smaal Mixing Test Roll</v>
          </cell>
        </row>
        <row r="8079">
          <cell r="H8079" t="str">
            <v>1.3.2.08.01.38.025</v>
          </cell>
          <cell r="I8079" t="str">
            <v>Alat Uji Pampart</v>
          </cell>
        </row>
        <row r="8080">
          <cell r="H8080" t="str">
            <v>1.3.2.08.01.38.026</v>
          </cell>
          <cell r="I8080" t="str">
            <v>Alat Uji Pantul Bola</v>
          </cell>
        </row>
        <row r="8081">
          <cell r="H8081" t="str">
            <v>1.3.2.08.01.38.027</v>
          </cell>
          <cell r="I8081" t="str">
            <v>Lestometer</v>
          </cell>
        </row>
        <row r="8082">
          <cell r="H8082" t="str">
            <v>1.3.2.08.01.38.028</v>
          </cell>
          <cell r="I8082" t="str">
            <v>Mercury Mix KIM</v>
          </cell>
        </row>
        <row r="8083">
          <cell r="H8083" t="str">
            <v>1.3.2.08.01.38.029</v>
          </cell>
          <cell r="I8083" t="str">
            <v>Deal Tickness Gauge</v>
          </cell>
        </row>
        <row r="8084">
          <cell r="H8084" t="str">
            <v>1.3.2.08.01.38.030</v>
          </cell>
          <cell r="I8084" t="str">
            <v>Pompa Airasil</v>
          </cell>
        </row>
        <row r="8085">
          <cell r="H8085" t="str">
            <v>1.3.2.08.01.38.031</v>
          </cell>
          <cell r="I8085" t="str">
            <v>Weather Station</v>
          </cell>
        </row>
        <row r="8086">
          <cell r="H8086" t="str">
            <v>1.3.2.08.01.38.032</v>
          </cell>
          <cell r="I8086" t="str">
            <v>Top Loading Balance (Alat Laboratorium Uji Kulit, Karet Dan Plastik)</v>
          </cell>
        </row>
        <row r="8087">
          <cell r="H8087" t="str">
            <v>1.3.2.08.01.38.033</v>
          </cell>
          <cell r="I8087" t="str">
            <v>Disolved Open Meter</v>
          </cell>
        </row>
        <row r="8088">
          <cell r="H8088" t="str">
            <v>1.3.2.08.01.38.034</v>
          </cell>
          <cell r="I8088" t="str">
            <v>Shoubury Curometer</v>
          </cell>
        </row>
        <row r="8089">
          <cell r="H8089" t="str">
            <v>1.3.2.08.01.38.035</v>
          </cell>
          <cell r="I8089" t="str">
            <v>Alat Uji Kebocoran Udara Untuk Glove</v>
          </cell>
        </row>
        <row r="8090">
          <cell r="H8090" t="str">
            <v>......</v>
          </cell>
        </row>
        <row r="8091">
          <cell r="H8091" t="str">
            <v>......</v>
          </cell>
        </row>
        <row r="8092">
          <cell r="H8092" t="str">
            <v>1.3.2.08.01.39.</v>
          </cell>
          <cell r="I8092" t="str">
            <v xml:space="preserve">ALAT LABORATORIUM UJI KERAMIK </v>
          </cell>
        </row>
        <row r="8093">
          <cell r="H8093" t="str">
            <v>1.3.2.08.01.39.001</v>
          </cell>
          <cell r="I8093" t="str">
            <v>Dilatometer</v>
          </cell>
        </row>
        <row r="8094">
          <cell r="H8094" t="str">
            <v>1.3.2.08.01.39.002</v>
          </cell>
          <cell r="I8094" t="str">
            <v>Alat Uji Kejut Suhu</v>
          </cell>
        </row>
        <row r="8095">
          <cell r="H8095" t="str">
            <v>1.3.2.08.01.39.003</v>
          </cell>
          <cell r="I8095" t="str">
            <v>Alat Uji Keplostisam</v>
          </cell>
        </row>
        <row r="8096">
          <cell r="H8096" t="str">
            <v>1.3.2.08.01.39.004</v>
          </cell>
          <cell r="I8096" t="str">
            <v>Plastisimeter</v>
          </cell>
        </row>
        <row r="8097">
          <cell r="H8097" t="str">
            <v>1.3.2.08.01.39.005</v>
          </cell>
          <cell r="I8097" t="str">
            <v>Alat Uji Deviasi Optik</v>
          </cell>
        </row>
        <row r="8098">
          <cell r="H8098" t="str">
            <v>1.3.2.08.01.39.006</v>
          </cell>
          <cell r="I8098" t="str">
            <v>Alat Uji Viscositas Gelas</v>
          </cell>
        </row>
        <row r="8099">
          <cell r="H8099" t="str">
            <v>1.3.2.08.01.39.007</v>
          </cell>
          <cell r="I8099" t="str">
            <v>Increment Presure Tester</v>
          </cell>
        </row>
        <row r="8100">
          <cell r="H8100" t="str">
            <v>1.3.2.08.01.39.008</v>
          </cell>
          <cell r="I8100" t="str">
            <v>Alat Uji Tegangan Dalam Gelas</v>
          </cell>
        </row>
        <row r="8101">
          <cell r="H8101" t="str">
            <v>1.3.2.08.01.39.009</v>
          </cell>
          <cell r="I8101" t="str">
            <v>Alat Pemeriksaan Ukuran Kaca</v>
          </cell>
        </row>
        <row r="8102">
          <cell r="H8102" t="str">
            <v>1.3.2.08.01.39.010</v>
          </cell>
          <cell r="I8102" t="str">
            <v>Alat Uji Ketepatan Bentuk</v>
          </cell>
        </row>
        <row r="8103">
          <cell r="H8103" t="str">
            <v>1.3.2.08.01.39.011</v>
          </cell>
          <cell r="I8103" t="str">
            <v>Alat Uji Keausan Pasir Jatuh</v>
          </cell>
        </row>
        <row r="8104">
          <cell r="H8104" t="str">
            <v>1.3.2.08.01.39.012</v>
          </cell>
          <cell r="I8104" t="str">
            <v>Alat Uji Tembus Listrik</v>
          </cell>
        </row>
        <row r="8105">
          <cell r="H8105" t="str">
            <v>1.3.2.08.01.39.013</v>
          </cell>
          <cell r="I8105" t="str">
            <v>Alat Pengukur Eflorisen</v>
          </cell>
        </row>
        <row r="8106">
          <cell r="H8106" t="str">
            <v>1.3.2.08.01.39.014</v>
          </cell>
          <cell r="I8106" t="str">
            <v>Alat Uji Refleksi Kaca</v>
          </cell>
        </row>
        <row r="8107">
          <cell r="H8107" t="str">
            <v>1.3.2.08.01.39.015</v>
          </cell>
          <cell r="I8107" t="str">
            <v>X Ray Apparatus Defraction</v>
          </cell>
        </row>
        <row r="8108">
          <cell r="H8108" t="str">
            <v>1.3.2.08.01.39.016</v>
          </cell>
          <cell r="I8108" t="str">
            <v>Alat Uji Kekuatan Glasir (Glaze Strength Tester)</v>
          </cell>
        </row>
        <row r="8109">
          <cell r="H8109" t="str">
            <v>1.3.2.08.01.39.017</v>
          </cell>
          <cell r="I8109" t="str">
            <v>Alat Uji Analisa Oksida Logam-Logam (Spektofotometer)</v>
          </cell>
        </row>
        <row r="8110">
          <cell r="H8110" t="str">
            <v>......</v>
          </cell>
        </row>
        <row r="8111">
          <cell r="H8111" t="str">
            <v>1.3.2.08.01.39.018</v>
          </cell>
          <cell r="I8111" t="str">
            <v>Alat Uji Analisa Butiran Bahan (Laboratory Testing Screen)</v>
          </cell>
        </row>
        <row r="8112">
          <cell r="H8112" t="str">
            <v>......</v>
          </cell>
        </row>
        <row r="8113">
          <cell r="H8113" t="str">
            <v>1.3.2.08.01.39.019</v>
          </cell>
          <cell r="I8113" t="str">
            <v>Alat Uji Kekentalan Bahan</v>
          </cell>
        </row>
        <row r="8114">
          <cell r="H8114" t="str">
            <v>......</v>
          </cell>
        </row>
        <row r="8115">
          <cell r="H8115" t="str">
            <v>......</v>
          </cell>
        </row>
        <row r="8116">
          <cell r="H8116" t="str">
            <v>1.3.2.08.01.40.</v>
          </cell>
          <cell r="I8116" t="str">
            <v xml:space="preserve">ALAT LABORATORIUM PROSES TEKNOLOGI SELULOSA </v>
          </cell>
        </row>
        <row r="8117">
          <cell r="H8117" t="str">
            <v>1.3.2.08.01.40.001</v>
          </cell>
          <cell r="I8117" t="str">
            <v>Hend Help Uv Lamp</v>
          </cell>
        </row>
        <row r="8118">
          <cell r="H8118" t="str">
            <v>1.3.2.08.01.40.002</v>
          </cell>
          <cell r="I8118" t="str">
            <v>Alat Pemutih Pulp Dengan Oxygen</v>
          </cell>
        </row>
        <row r="8119">
          <cell r="H8119" t="str">
            <v>1.3.2.08.01.40.003</v>
          </cell>
          <cell r="I8119" t="str">
            <v>Mesin Karton</v>
          </cell>
        </row>
        <row r="8120">
          <cell r="H8120" t="str">
            <v>1.3.2.08.01.40.004</v>
          </cell>
          <cell r="I8120" t="str">
            <v>Mesin PCB</v>
          </cell>
        </row>
        <row r="8121">
          <cell r="H8121" t="str">
            <v>1.3.2.08.01.40.005</v>
          </cell>
          <cell r="I8121" t="str">
            <v>Mesin Waste Water Purification</v>
          </cell>
        </row>
        <row r="8122">
          <cell r="H8122" t="str">
            <v>1.3.2.08.01.40.006</v>
          </cell>
          <cell r="I8122" t="str">
            <v>Mesin Auxyliary Service</v>
          </cell>
        </row>
        <row r="8123">
          <cell r="H8123" t="str">
            <v>1.3.2.08.01.40.007</v>
          </cell>
          <cell r="I8123" t="str">
            <v>Mesin Rayon</v>
          </cell>
        </row>
        <row r="8124">
          <cell r="H8124" t="str">
            <v>1.3.2.08.01.40.008</v>
          </cell>
          <cell r="I8124" t="str">
            <v>Mesin Chorine Alkali Electrolysis</v>
          </cell>
        </row>
        <row r="8125">
          <cell r="H8125" t="str">
            <v>1.3.2.08.01.40.009</v>
          </cell>
          <cell r="I8125" t="str">
            <v>Mesin Repair And Maintenance Shop</v>
          </cell>
        </row>
        <row r="8126">
          <cell r="H8126" t="str">
            <v>1.3.2.08.01.40.010</v>
          </cell>
          <cell r="I8126" t="str">
            <v>Mesin Power Station White Emergency Diesel Generating</v>
          </cell>
        </row>
        <row r="8127">
          <cell r="H8127" t="str">
            <v>1.3.2.08.01.40.011</v>
          </cell>
          <cell r="I8127" t="str">
            <v>Mesin Water Softering Plant</v>
          </cell>
        </row>
        <row r="8128">
          <cell r="H8128" t="str">
            <v>1.3.2.08.01.40.012</v>
          </cell>
          <cell r="I8128" t="str">
            <v>Mesin Pulp</v>
          </cell>
        </row>
        <row r="8129">
          <cell r="H8129" t="str">
            <v>1.3.2.08.01.40.013</v>
          </cell>
          <cell r="I8129" t="str">
            <v>Deflaker</v>
          </cell>
        </row>
        <row r="8130">
          <cell r="H8130" t="str">
            <v>1.3.2.08.01.40.014</v>
          </cell>
          <cell r="I8130" t="str">
            <v>Mesin Cetak Karton</v>
          </cell>
        </row>
        <row r="8131">
          <cell r="H8131" t="str">
            <v>1.3.2.08.01.40.015</v>
          </cell>
          <cell r="I8131" t="str">
            <v>Calender</v>
          </cell>
        </row>
        <row r="8132">
          <cell r="H8132" t="str">
            <v>1.3.2.08.01.40.016</v>
          </cell>
          <cell r="I8132" t="str">
            <v>Poros Transmisi</v>
          </cell>
        </row>
        <row r="8133">
          <cell r="H8133" t="str">
            <v>1.3.2.08.01.40.017</v>
          </cell>
          <cell r="I8133" t="str">
            <v>Beater Unit (Mesin Penggiling)</v>
          </cell>
        </row>
        <row r="8134">
          <cell r="H8134" t="str">
            <v>1.3.2.08.01.40.018</v>
          </cell>
          <cell r="I8134" t="str">
            <v>Alat Deteksi Ketebalan Kertas</v>
          </cell>
        </row>
        <row r="8135">
          <cell r="H8135" t="str">
            <v>......</v>
          </cell>
        </row>
        <row r="8136">
          <cell r="H8136" t="str">
            <v>......</v>
          </cell>
        </row>
        <row r="8137">
          <cell r="H8137" t="str">
            <v>......</v>
          </cell>
        </row>
        <row r="8138">
          <cell r="H8138" t="str">
            <v>1.3.2.08.01.41.</v>
          </cell>
          <cell r="I8138" t="str">
            <v xml:space="preserve">ALAT LABORATORIUM PERTANIAN </v>
          </cell>
        </row>
        <row r="8139">
          <cell r="H8139" t="str">
            <v>1.3.2.08.01.41.001</v>
          </cell>
          <cell r="I8139" t="str">
            <v>AAS Multi Lamp</v>
          </cell>
        </row>
        <row r="8140">
          <cell r="H8140" t="str">
            <v>1.3.2.08.01.41.002</v>
          </cell>
          <cell r="I8140" t="str">
            <v>AI Apparatus</v>
          </cell>
        </row>
        <row r="8141">
          <cell r="H8141" t="str">
            <v>1.3.2.08.01.41.003</v>
          </cell>
          <cell r="I8141" t="str">
            <v>Air Compressor (Alat Laboratorium Pertanian)</v>
          </cell>
        </row>
        <row r="8142">
          <cell r="H8142" t="str">
            <v>1.3.2.08.01.41.004</v>
          </cell>
          <cell r="I8142" t="str">
            <v>Alat Degreening Jeruk Kap 100 Kg</v>
          </cell>
        </row>
        <row r="8143">
          <cell r="H8143" t="str">
            <v>1.3.2.08.01.41.005</v>
          </cell>
          <cell r="I8143" t="str">
            <v>Alat Penanggulangan Penyakit Pasca Panen Dg Air Panas</v>
          </cell>
        </row>
        <row r="8144">
          <cell r="H8144" t="str">
            <v>1.3.2.08.01.41.006</v>
          </cell>
          <cell r="I8144" t="str">
            <v>Alat Pengering Sederhana Dng Kompor</v>
          </cell>
        </row>
        <row r="8145">
          <cell r="H8145" t="str">
            <v>1.3.2.08.01.41.007</v>
          </cell>
          <cell r="I8145" t="str">
            <v>Alat Pengering (Force Draught)</v>
          </cell>
        </row>
        <row r="8146">
          <cell r="H8146" t="str">
            <v>1.3.2.08.01.41.008</v>
          </cell>
          <cell r="I8146" t="str">
            <v>Alat Precooling Buah Dng Es Secara Sirmulasi</v>
          </cell>
        </row>
        <row r="8147">
          <cell r="H8147" t="str">
            <v>1.3.2.08.01.41.009</v>
          </cell>
          <cell r="I8147" t="str">
            <v>Alat Simulasi Transportasi</v>
          </cell>
        </row>
        <row r="8148">
          <cell r="H8148" t="str">
            <v>1.3.2.08.01.41.010</v>
          </cell>
          <cell r="I8148" t="str">
            <v>Amino Acid Analyzer (AAA)</v>
          </cell>
        </row>
        <row r="8149">
          <cell r="H8149" t="str">
            <v>1.3.2.08.01.41.011</v>
          </cell>
          <cell r="I8149" t="str">
            <v>Amylograph</v>
          </cell>
        </row>
        <row r="8150">
          <cell r="H8150" t="str">
            <v>1.3.2.08.01.41.012</v>
          </cell>
          <cell r="I8150" t="str">
            <v>Anaerobic Jar</v>
          </cell>
        </row>
        <row r="8151">
          <cell r="H8151" t="str">
            <v>1.3.2.08.01.41.013</v>
          </cell>
          <cell r="I8151" t="str">
            <v>Anaerobic Jar Oxide</v>
          </cell>
        </row>
        <row r="8152">
          <cell r="H8152" t="str">
            <v>1.3.2.08.01.41.014</v>
          </cell>
          <cell r="I8152" t="str">
            <v>Analitycal Balance</v>
          </cell>
        </row>
        <row r="8153">
          <cell r="H8153" t="str">
            <v>1.3.2.08.01.41.015</v>
          </cell>
          <cell r="I8153" t="str">
            <v>Anemometer (Alat Laboratorium Pertanian)</v>
          </cell>
        </row>
        <row r="8154">
          <cell r="H8154" t="str">
            <v>1.3.2.08.01.41.016</v>
          </cell>
          <cell r="I8154" t="str">
            <v>Atomic Absorption Spectrophotometer (AAS) (Alat Lab. Pertanian)</v>
          </cell>
        </row>
        <row r="8155">
          <cell r="H8155" t="str">
            <v>1.3.2.08.01.41.017</v>
          </cell>
          <cell r="I8155" t="str">
            <v>Auto Anylyzer</v>
          </cell>
        </row>
        <row r="8156">
          <cell r="H8156" t="str">
            <v>1.3.2.08.01.41.018</v>
          </cell>
          <cell r="I8156" t="str">
            <v>Auto Still</v>
          </cell>
        </row>
        <row r="8157">
          <cell r="H8157" t="str">
            <v>1.3.2.08.01.41.019</v>
          </cell>
          <cell r="I8157" t="str">
            <v>Autoclave (Alat Laboratorium Pertanian)</v>
          </cell>
        </row>
        <row r="8158">
          <cell r="H8158" t="str">
            <v>1.3.2.08.01.41.020</v>
          </cell>
          <cell r="I8158" t="str">
            <v>AW Meter</v>
          </cell>
        </row>
        <row r="8159">
          <cell r="H8159" t="str">
            <v>1.3.2.08.01.41.021</v>
          </cell>
          <cell r="I8159" t="str">
            <v>Balance (Alat Laboratorium Pertanian)</v>
          </cell>
        </row>
        <row r="8160">
          <cell r="H8160" t="str">
            <v>1.3.2.08.01.41.022</v>
          </cell>
          <cell r="I8160" t="str">
            <v>Battery Charger (Alat Laboratorium Pertanian)</v>
          </cell>
        </row>
        <row r="8161">
          <cell r="H8161" t="str">
            <v>1.3.2.08.01.41.023</v>
          </cell>
          <cell r="I8161" t="str">
            <v>Biofreezer</v>
          </cell>
        </row>
        <row r="8162">
          <cell r="H8162" t="str">
            <v>1.3.2.08.01.41.024</v>
          </cell>
          <cell r="I8162" t="str">
            <v>Block Digester</v>
          </cell>
        </row>
        <row r="8163">
          <cell r="H8163" t="str">
            <v>1.3.2.08.01.41.025</v>
          </cell>
          <cell r="I8163" t="str">
            <v>Bod Monitor</v>
          </cell>
        </row>
        <row r="8164">
          <cell r="H8164" t="str">
            <v>1.3.2.08.01.41.026</v>
          </cell>
          <cell r="I8164" t="str">
            <v>Bomb Calorimeter</v>
          </cell>
        </row>
        <row r="8165">
          <cell r="H8165" t="str">
            <v>1.3.2.08.01.41.027</v>
          </cell>
          <cell r="I8165" t="str">
            <v>Buckard Apparatus</v>
          </cell>
        </row>
        <row r="8166">
          <cell r="H8166" t="str">
            <v>1.3.2.08.01.41.028</v>
          </cell>
          <cell r="I8166" t="str">
            <v>Cabinet Drier</v>
          </cell>
        </row>
        <row r="8167">
          <cell r="H8167" t="str">
            <v>1.3.2.08.01.41.029</v>
          </cell>
          <cell r="I8167" t="str">
            <v>Can Closing Mesin</v>
          </cell>
        </row>
        <row r="8168">
          <cell r="H8168" t="str">
            <v>1.3.2.08.01.41.030</v>
          </cell>
          <cell r="I8168" t="str">
            <v>Canning Unit</v>
          </cell>
        </row>
        <row r="8169">
          <cell r="H8169" t="str">
            <v>1.3.2.08.01.41.031</v>
          </cell>
          <cell r="I8169" t="str">
            <v>Carburator</v>
          </cell>
        </row>
        <row r="8170">
          <cell r="H8170" t="str">
            <v>1.3.2.08.01.41.032</v>
          </cell>
          <cell r="I8170" t="str">
            <v>Centrifuge (Alat Laboratorium Pertanian)</v>
          </cell>
        </row>
        <row r="8171">
          <cell r="H8171" t="str">
            <v>1.3.2.08.01.41.033</v>
          </cell>
          <cell r="I8171" t="str">
            <v>Cervix Dilatator</v>
          </cell>
        </row>
        <row r="8172">
          <cell r="H8172" t="str">
            <v>1.3.2.08.01.41.034</v>
          </cell>
          <cell r="I8172" t="str">
            <v>Climatic Chamber</v>
          </cell>
        </row>
        <row r="8173">
          <cell r="H8173" t="str">
            <v>1.3.2.08.01.41.035</v>
          </cell>
          <cell r="I8173" t="str">
            <v>Cod Monitor</v>
          </cell>
        </row>
        <row r="8174">
          <cell r="H8174" t="str">
            <v>1.3.2.08.01.41.036</v>
          </cell>
          <cell r="I8174" t="str">
            <v>Cold Chamber/Cabinet</v>
          </cell>
        </row>
        <row r="8175">
          <cell r="H8175" t="str">
            <v>1.3.2.08.01.41.037</v>
          </cell>
          <cell r="I8175" t="str">
            <v>Cold Handling Cabinet</v>
          </cell>
        </row>
        <row r="8176">
          <cell r="H8176" t="str">
            <v>1.3.2.08.01.41.038</v>
          </cell>
          <cell r="I8176" t="str">
            <v>Cold Storage (Alat Laboratorium Pertanian)</v>
          </cell>
        </row>
        <row r="8177">
          <cell r="H8177" t="str">
            <v>1.3.2.08.01.41.039</v>
          </cell>
          <cell r="I8177" t="str">
            <v>Colony Counter (Alat Laboratorium Pertanian)</v>
          </cell>
        </row>
        <row r="8178">
          <cell r="H8178" t="str">
            <v>1.3.2.08.01.41.040</v>
          </cell>
          <cell r="I8178" t="str">
            <v>Coloumn Chromatography</v>
          </cell>
        </row>
        <row r="8179">
          <cell r="H8179" t="str">
            <v>1.3.2.08.01.41.041</v>
          </cell>
          <cell r="I8179" t="str">
            <v>Conductivity Meter (Alat Laboratorium Pertanian)</v>
          </cell>
        </row>
        <row r="8180">
          <cell r="H8180" t="str">
            <v>1.3.2.08.01.41.042</v>
          </cell>
          <cell r="I8180" t="str">
            <v>Container N2 Cair (Alat Laboratorium Pertanian)</v>
          </cell>
        </row>
        <row r="8181">
          <cell r="H8181" t="str">
            <v>1.3.2.08.01.41.043</v>
          </cell>
          <cell r="I8181" t="str">
            <v>Cooker Bak Terbuka</v>
          </cell>
        </row>
        <row r="8182">
          <cell r="H8182" t="str">
            <v>1.3.2.08.01.41.044</v>
          </cell>
          <cell r="I8182" t="str">
            <v>Cooker Stainlessteel</v>
          </cell>
        </row>
        <row r="8183">
          <cell r="H8183" t="str">
            <v>1.3.2.08.01.41.045</v>
          </cell>
          <cell r="I8183" t="str">
            <v>Cosmotektor</v>
          </cell>
        </row>
        <row r="8184">
          <cell r="H8184" t="str">
            <v>1.3.2.08.01.41.046</v>
          </cell>
          <cell r="I8184" t="str">
            <v>Coulter Counter (Alat Laboratorium Pertanian)</v>
          </cell>
        </row>
        <row r="8185">
          <cell r="H8185" t="str">
            <v>1.3.2.08.01.41.047</v>
          </cell>
          <cell r="I8185" t="str">
            <v>Cross Blaser</v>
          </cell>
        </row>
        <row r="8186">
          <cell r="H8186" t="str">
            <v>1.3.2.08.01.41.048</v>
          </cell>
          <cell r="I8186" t="str">
            <v>Crusher/Mixer</v>
          </cell>
        </row>
        <row r="8187">
          <cell r="H8187" t="str">
            <v>1.3.2.08.01.41.049</v>
          </cell>
          <cell r="I8187" t="str">
            <v>Cryogenic Container</v>
          </cell>
        </row>
        <row r="8188">
          <cell r="H8188" t="str">
            <v>1.3.2.08.01.41.050</v>
          </cell>
          <cell r="I8188" t="str">
            <v>Culture Dish</v>
          </cell>
        </row>
        <row r="8189">
          <cell r="H8189" t="str">
            <v>1.3.2.08.01.41.051</v>
          </cell>
          <cell r="I8189" t="str">
            <v>Current Meter (Alat Laboratorium Pertanian)</v>
          </cell>
        </row>
        <row r="8190">
          <cell r="H8190" t="str">
            <v>1.3.2.08.01.41.052</v>
          </cell>
          <cell r="I8190" t="str">
            <v>Data Assignation (Polycorder)</v>
          </cell>
        </row>
        <row r="8191">
          <cell r="H8191" t="str">
            <v>1.3.2.08.01.41.053</v>
          </cell>
          <cell r="I8191" t="str">
            <v>Data Logger (Alat Laboratorium Pertanian)</v>
          </cell>
        </row>
        <row r="8192">
          <cell r="H8192" t="str">
            <v>1.3.2.08.01.41.054</v>
          </cell>
          <cell r="I8192" t="str">
            <v>Data Recorder</v>
          </cell>
        </row>
        <row r="8193">
          <cell r="H8193" t="str">
            <v>1.3.2.08.01.41.055</v>
          </cell>
          <cell r="I8193" t="str">
            <v>Dead Weight Press.Gauge Tester</v>
          </cell>
        </row>
        <row r="8194">
          <cell r="H8194" t="str">
            <v>1.3.2.08.01.41.056</v>
          </cell>
          <cell r="I8194" t="str">
            <v>Deep Freezer (Alat Laboratorium Pertanian)</v>
          </cell>
        </row>
        <row r="8195">
          <cell r="H8195" t="str">
            <v>1.3.2.08.01.41.057</v>
          </cell>
          <cell r="I8195" t="str">
            <v>Dehumidifier (Alat Laboratorium Pertanian)</v>
          </cell>
        </row>
        <row r="8196">
          <cell r="H8196" t="str">
            <v>1.3.2.08.01.41.058</v>
          </cell>
          <cell r="I8196" t="str">
            <v>Demineralizer (Alat Laboratorium Pertanian)</v>
          </cell>
        </row>
        <row r="8197">
          <cell r="H8197" t="str">
            <v>1.3.2.08.01.41.059</v>
          </cell>
          <cell r="I8197" t="str">
            <v>Digital Multimeter (Alat Laboratorium Pertanian)</v>
          </cell>
        </row>
        <row r="8198">
          <cell r="H8198" t="str">
            <v>1.3.2.08.01.41.060</v>
          </cell>
          <cell r="I8198" t="str">
            <v>Digital Preassure Gauge</v>
          </cell>
        </row>
        <row r="8199">
          <cell r="H8199" t="str">
            <v>1.3.2.08.01.41.061</v>
          </cell>
          <cell r="I8199" t="str">
            <v>Dispenser &amp; Diluter</v>
          </cell>
        </row>
        <row r="8200">
          <cell r="H8200" t="str">
            <v>1.3.2.08.01.41.062</v>
          </cell>
          <cell r="I8200" t="str">
            <v>Distiling Apparatus</v>
          </cell>
        </row>
        <row r="8201">
          <cell r="H8201" t="str">
            <v>1.3.2.08.01.41.063</v>
          </cell>
          <cell r="I8201" t="str">
            <v>Distiling Unit For TMA</v>
          </cell>
        </row>
        <row r="8202">
          <cell r="H8202" t="str">
            <v>1.3.2.08.01.41.064</v>
          </cell>
          <cell r="I8202" t="str">
            <v>Distiling Unit For VRS</v>
          </cell>
        </row>
        <row r="8203">
          <cell r="H8203" t="str">
            <v>1.3.2.08.01.41.065</v>
          </cell>
          <cell r="I8203" t="str">
            <v>Dna Sequezing</v>
          </cell>
        </row>
        <row r="8204">
          <cell r="H8204" t="str">
            <v>1.3.2.08.01.41.066</v>
          </cell>
          <cell r="I8204" t="str">
            <v>DO Meter (Alat Laboratorium Pertanian)</v>
          </cell>
        </row>
        <row r="8205">
          <cell r="H8205" t="str">
            <v>1.3.2.08.01.41.067</v>
          </cell>
          <cell r="I8205" t="str">
            <v>Dredge</v>
          </cell>
        </row>
        <row r="8206">
          <cell r="H8206" t="str">
            <v>1.3.2.08.01.41.068</v>
          </cell>
          <cell r="I8206" t="str">
            <v>Dringking Monitor</v>
          </cell>
        </row>
        <row r="8207">
          <cell r="H8207" t="str">
            <v>1.3.2.08.01.41.069</v>
          </cell>
          <cell r="I8207" t="str">
            <v>Drying Test</v>
          </cell>
        </row>
        <row r="8208">
          <cell r="H8208" t="str">
            <v>1.3.2.08.01.41.070</v>
          </cell>
          <cell r="I8208" t="str">
            <v>Dynamometer Car</v>
          </cell>
        </row>
        <row r="8209">
          <cell r="H8209" t="str">
            <v>1.3.2.08.01.41.071</v>
          </cell>
          <cell r="I8209" t="str">
            <v>Echo Sounder (Alat Laboratorium Pertanian)</v>
          </cell>
        </row>
        <row r="8210">
          <cell r="H8210" t="str">
            <v>1.3.2.08.01.41.072</v>
          </cell>
          <cell r="I8210" t="str">
            <v>Electric Meat San</v>
          </cell>
        </row>
        <row r="8211">
          <cell r="H8211" t="str">
            <v>1.3.2.08.01.41.073</v>
          </cell>
          <cell r="I8211" t="str">
            <v>Electrophoresis (Alat Laboratorium Pertanian)</v>
          </cell>
        </row>
        <row r="8212">
          <cell r="H8212" t="str">
            <v>1.3.2.08.01.41.074</v>
          </cell>
          <cell r="I8212" t="str">
            <v>Elisa Reader</v>
          </cell>
        </row>
        <row r="8213">
          <cell r="H8213" t="str">
            <v>1.3.2.08.01.41.075</v>
          </cell>
          <cell r="I8213" t="str">
            <v>Elisa Reader(Computerized,Semi Manual)</v>
          </cell>
        </row>
        <row r="8214">
          <cell r="H8214" t="str">
            <v>1.3.2.08.01.41.076</v>
          </cell>
          <cell r="I8214" t="str">
            <v>Embrio Filter</v>
          </cell>
        </row>
        <row r="8215">
          <cell r="H8215" t="str">
            <v>1.3.2.08.01.41.077</v>
          </cell>
          <cell r="I8215" t="str">
            <v>Embrio Manipulator</v>
          </cell>
        </row>
        <row r="8216">
          <cell r="H8216" t="str">
            <v>1.3.2.08.01.41.078</v>
          </cell>
          <cell r="I8216" t="str">
            <v>Ergonomic Tester</v>
          </cell>
        </row>
        <row r="8217">
          <cell r="H8217" t="str">
            <v>1.3.2.08.01.41.079</v>
          </cell>
          <cell r="I8217" t="str">
            <v>Exhouse Gas Analyzer</v>
          </cell>
        </row>
        <row r="8218">
          <cell r="H8218" t="str">
            <v>1.3.2.08.01.41.080</v>
          </cell>
          <cell r="I8218" t="str">
            <v>Extruder (Alat Laboratorium Pertanian)</v>
          </cell>
        </row>
        <row r="8219">
          <cell r="H8219" t="str">
            <v>1.3.2.08.01.41.081</v>
          </cell>
          <cell r="I8219" t="str">
            <v>Feed Mixer</v>
          </cell>
        </row>
        <row r="8220">
          <cell r="H8220" t="str">
            <v>1.3.2.08.01.41.082</v>
          </cell>
          <cell r="I8220" t="str">
            <v>Fermentor (Alat Laboratorium Pertanian)</v>
          </cell>
        </row>
        <row r="8221">
          <cell r="H8221" t="str">
            <v>1.3.2.08.01.41.083</v>
          </cell>
          <cell r="I8221" t="str">
            <v>Fibertec System</v>
          </cell>
        </row>
        <row r="8222">
          <cell r="H8222" t="str">
            <v>1.3.2.08.01.41.084</v>
          </cell>
          <cell r="I8222" t="str">
            <v>Fibrograph (Alat Laboratorium Pertanian)</v>
          </cell>
        </row>
        <row r="8223">
          <cell r="H8223" t="str">
            <v>1.3.2.08.01.41.085</v>
          </cell>
          <cell r="I8223" t="str">
            <v>Filter Holder (Stainless Steel 1000 Ml)</v>
          </cell>
        </row>
        <row r="8224">
          <cell r="H8224" t="str">
            <v>1.3.2.08.01.41.086</v>
          </cell>
          <cell r="I8224" t="str">
            <v>Filtration Unit</v>
          </cell>
        </row>
        <row r="8225">
          <cell r="H8225" t="str">
            <v>1.3.2.08.01.41.087</v>
          </cell>
          <cell r="I8225" t="str">
            <v>Fish Moisture Tester</v>
          </cell>
        </row>
        <row r="8226">
          <cell r="H8226" t="str">
            <v>1.3.2.08.01.41.088</v>
          </cell>
          <cell r="I8226" t="str">
            <v>Flamephotometer</v>
          </cell>
        </row>
        <row r="8227">
          <cell r="H8227" t="str">
            <v>1.3.2.08.01.41.089</v>
          </cell>
          <cell r="I8227" t="str">
            <v>Flow Meter (Alat Laboratorium Pertanian)</v>
          </cell>
        </row>
        <row r="8228">
          <cell r="H8228" t="str">
            <v>1.3.2.08.01.41.090</v>
          </cell>
          <cell r="I8228" t="str">
            <v>Fluorence Dektor</v>
          </cell>
        </row>
        <row r="8229">
          <cell r="H8229" t="str">
            <v>1.3.2.08.01.41.091</v>
          </cell>
          <cell r="I8229" t="str">
            <v>Fractional Distilation</v>
          </cell>
        </row>
        <row r="8230">
          <cell r="H8230" t="str">
            <v>1.3.2.08.01.41.092</v>
          </cell>
          <cell r="I8230" t="str">
            <v>Freezer (Alat Laboratorium Pertanian)</v>
          </cell>
        </row>
        <row r="8231">
          <cell r="H8231" t="str">
            <v>1.3.2.08.01.41.093</v>
          </cell>
          <cell r="I8231" t="str">
            <v>Frequency Generator</v>
          </cell>
        </row>
        <row r="8232">
          <cell r="H8232" t="str">
            <v>1.3.2.08.01.41.094</v>
          </cell>
          <cell r="I8232" t="str">
            <v>Fuel Flow Meter</v>
          </cell>
        </row>
        <row r="8233">
          <cell r="H8233" t="str">
            <v>1.3.2.08.01.41.095</v>
          </cell>
          <cell r="I8233" t="str">
            <v>Fumehood</v>
          </cell>
        </row>
        <row r="8234">
          <cell r="H8234" t="str">
            <v>1.3.2.08.01.41.096</v>
          </cell>
          <cell r="I8234" t="str">
            <v>Gamma Counter</v>
          </cell>
        </row>
        <row r="8235">
          <cell r="H8235" t="str">
            <v>1.3.2.08.01.41.097</v>
          </cell>
          <cell r="I8235" t="str">
            <v>Gas Chamber</v>
          </cell>
        </row>
        <row r="8236">
          <cell r="H8236" t="str">
            <v>1.3.2.08.01.41.098</v>
          </cell>
          <cell r="I8236" t="str">
            <v>Gas Chromatography (Alat Laboratorium Pertanian)</v>
          </cell>
        </row>
        <row r="8237">
          <cell r="H8237" t="str">
            <v>1.3.2.08.01.41.099</v>
          </cell>
          <cell r="I8237" t="str">
            <v>Gas Cylinder(-N2,Co2,Udara)</v>
          </cell>
        </row>
        <row r="8238">
          <cell r="H8238" t="str">
            <v>1.3.2.08.01.41.100</v>
          </cell>
          <cell r="I8238" t="str">
            <v>Generator</v>
          </cell>
        </row>
        <row r="8239">
          <cell r="H8239" t="str">
            <v>1.3.2.08.01.41.101</v>
          </cell>
          <cell r="I8239" t="str">
            <v>Germinator</v>
          </cell>
        </row>
        <row r="8240">
          <cell r="H8240" t="str">
            <v>1.3.2.08.01.41.102</v>
          </cell>
          <cell r="I8240" t="str">
            <v>Glass Dryer</v>
          </cell>
        </row>
        <row r="8241">
          <cell r="H8241" t="str">
            <v>1.3.2.08.01.41.103</v>
          </cell>
          <cell r="I8241" t="str">
            <v>Grader</v>
          </cell>
        </row>
        <row r="8242">
          <cell r="H8242" t="str">
            <v>1.3.2.08.01.41.104</v>
          </cell>
          <cell r="I8242" t="str">
            <v>Grain Counter</v>
          </cell>
        </row>
        <row r="8243">
          <cell r="H8243" t="str">
            <v>1.3.2.08.01.41.105</v>
          </cell>
          <cell r="I8243" t="str">
            <v>Grain Crack Inspector</v>
          </cell>
        </row>
        <row r="8244">
          <cell r="H8244" t="str">
            <v>1.3.2.08.01.41.106</v>
          </cell>
          <cell r="I8244" t="str">
            <v>Grain Devider</v>
          </cell>
        </row>
        <row r="8245">
          <cell r="H8245" t="str">
            <v>1.3.2.08.01.41.107</v>
          </cell>
          <cell r="I8245" t="str">
            <v>Grain Moisture Tester</v>
          </cell>
        </row>
        <row r="8246">
          <cell r="H8246" t="str">
            <v>1.3.2.08.01.41.108</v>
          </cell>
          <cell r="I8246" t="str">
            <v>Grain Sorter</v>
          </cell>
        </row>
        <row r="8247">
          <cell r="H8247" t="str">
            <v>1.3.2.08.01.41.109</v>
          </cell>
          <cell r="I8247" t="str">
            <v>Green Meter</v>
          </cell>
        </row>
        <row r="8248">
          <cell r="H8248" t="str">
            <v>1.3.2.08.01.41.110</v>
          </cell>
          <cell r="I8248" t="str">
            <v>Grinder</v>
          </cell>
        </row>
        <row r="8249">
          <cell r="H8249" t="str">
            <v>1.3.2.08.01.41.111</v>
          </cell>
          <cell r="I8249" t="str">
            <v>Growth Chamber</v>
          </cell>
        </row>
        <row r="8250">
          <cell r="H8250" t="str">
            <v>1.3.2.08.01.41.112</v>
          </cell>
          <cell r="I8250" t="str">
            <v>Haematocrit Reader</v>
          </cell>
        </row>
        <row r="8251">
          <cell r="H8251" t="str">
            <v>1.3.2.08.01.41.113</v>
          </cell>
          <cell r="I8251" t="str">
            <v>Haemoglobin Meter</v>
          </cell>
        </row>
        <row r="8252">
          <cell r="H8252" t="str">
            <v>1.3.2.08.01.41.114</v>
          </cell>
          <cell r="I8252" t="str">
            <v>Hammer Mill (Alat Laboratorium Pertanian)</v>
          </cell>
        </row>
        <row r="8253">
          <cell r="H8253" t="str">
            <v>1.3.2.08.01.41.115</v>
          </cell>
          <cell r="I8253" t="str">
            <v>Hand Counter</v>
          </cell>
        </row>
        <row r="8254">
          <cell r="H8254" t="str">
            <v>1.3.2.08.01.41.116</v>
          </cell>
          <cell r="I8254" t="str">
            <v>Hand Penetrometer</v>
          </cell>
        </row>
        <row r="8255">
          <cell r="H8255" t="str">
            <v>1.3.2.08.01.41.117</v>
          </cell>
          <cell r="I8255" t="str">
            <v>Hardness Tester</v>
          </cell>
        </row>
        <row r="8256">
          <cell r="H8256" t="str">
            <v>1.3.2.08.01.41.118</v>
          </cell>
          <cell r="I8256" t="str">
            <v>Hating Mantle</v>
          </cell>
        </row>
        <row r="8257">
          <cell r="H8257" t="str">
            <v>1.3.2.08.01.41.119</v>
          </cell>
          <cell r="I8257" t="str">
            <v>Heating Air Incubator</v>
          </cell>
        </row>
        <row r="8258">
          <cell r="H8258" t="str">
            <v>1.3.2.08.01.41.120</v>
          </cell>
          <cell r="I8258" t="str">
            <v>Hematocrit Reader</v>
          </cell>
        </row>
        <row r="8259">
          <cell r="H8259" t="str">
            <v>1.3.2.08.01.41.121</v>
          </cell>
          <cell r="I8259" t="str">
            <v>High Perfomance Liquid Chromatography (HPLC)</v>
          </cell>
        </row>
        <row r="8260">
          <cell r="H8260" t="str">
            <v>1.3.2.08.01.41.122</v>
          </cell>
          <cell r="I8260" t="str">
            <v>Higro Thermograph</v>
          </cell>
        </row>
        <row r="8261">
          <cell r="H8261" t="str">
            <v>1.3.2.08.01.41.123</v>
          </cell>
          <cell r="I8261" t="str">
            <v>Homogenizer (Alat Laboratorium Pertanian)</v>
          </cell>
        </row>
        <row r="8262">
          <cell r="H8262" t="str">
            <v>1.3.2.08.01.41.124</v>
          </cell>
          <cell r="I8262" t="str">
            <v>Hot Plate (Alat Laboratorium Pertanian)</v>
          </cell>
        </row>
        <row r="8263">
          <cell r="H8263" t="str">
            <v>1.3.2.08.01.41.125</v>
          </cell>
          <cell r="I8263" t="str">
            <v>Hot Plate Stirer</v>
          </cell>
        </row>
        <row r="8264">
          <cell r="H8264" t="str">
            <v>1.3.2.08.01.41.126</v>
          </cell>
          <cell r="I8264" t="str">
            <v>Humidified Chamber</v>
          </cell>
        </row>
        <row r="8265">
          <cell r="H8265" t="str">
            <v>1.3.2.08.01.41.127</v>
          </cell>
          <cell r="I8265" t="str">
            <v>Ice Maker (Alat Laboratorium Pertanian)</v>
          </cell>
        </row>
        <row r="8266">
          <cell r="H8266" t="str">
            <v>1.3.2.08.01.41.128</v>
          </cell>
          <cell r="I8266" t="str">
            <v>Incinerator (Alat Laboratorium Pertanian)</v>
          </cell>
        </row>
        <row r="8267">
          <cell r="H8267" t="str">
            <v>1.3.2.08.01.41.129</v>
          </cell>
          <cell r="I8267" t="str">
            <v>Incubator (Alat Laboratorium Pertanian)</v>
          </cell>
        </row>
        <row r="8268">
          <cell r="H8268" t="str">
            <v>1.3.2.08.01.41.130</v>
          </cell>
          <cell r="I8268" t="str">
            <v>Inductively Coupled Plasma (ICP)</v>
          </cell>
        </row>
        <row r="8269">
          <cell r="H8269" t="str">
            <v>1.3.2.08.01.41.131</v>
          </cell>
          <cell r="I8269" t="str">
            <v>Infra Red Gas Analyzer</v>
          </cell>
        </row>
        <row r="8270">
          <cell r="H8270" t="str">
            <v>1.3.2.08.01.41.132</v>
          </cell>
          <cell r="I8270" t="str">
            <v>Insemination Device</v>
          </cell>
        </row>
        <row r="8271">
          <cell r="H8271" t="str">
            <v>1.3.2.08.01.41.133</v>
          </cell>
          <cell r="I8271" t="str">
            <v>Instron Food Tester</v>
          </cell>
        </row>
        <row r="8272">
          <cell r="H8272" t="str">
            <v>1.3.2.08.01.41.134</v>
          </cell>
          <cell r="I8272" t="str">
            <v>Instron Machine</v>
          </cell>
        </row>
        <row r="8273">
          <cell r="H8273" t="str">
            <v>1.3.2.08.01.41.135</v>
          </cell>
          <cell r="I8273" t="str">
            <v>Integrating Quantum Radiometer</v>
          </cell>
        </row>
        <row r="8274">
          <cell r="H8274" t="str">
            <v>1.3.2.08.01.41.136</v>
          </cell>
          <cell r="I8274" t="str">
            <v>Ion Analyzer</v>
          </cell>
        </row>
        <row r="8275">
          <cell r="H8275" t="str">
            <v>1.3.2.08.01.41.137</v>
          </cell>
          <cell r="I8275" t="str">
            <v>IRGA</v>
          </cell>
        </row>
        <row r="8276">
          <cell r="H8276" t="str">
            <v>1.3.2.08.01.41.138</v>
          </cell>
          <cell r="I8276" t="str">
            <v>Janet Ketel</v>
          </cell>
        </row>
        <row r="8277">
          <cell r="H8277" t="str">
            <v>1.3.2.08.01.41.139</v>
          </cell>
          <cell r="I8277" t="str">
            <v>Kjeltec</v>
          </cell>
        </row>
        <row r="8278">
          <cell r="H8278" t="str">
            <v>1.3.2.08.01.41.140</v>
          </cell>
          <cell r="I8278" t="str">
            <v>Kompor Distilasi</v>
          </cell>
        </row>
        <row r="8279">
          <cell r="H8279" t="str">
            <v>1.3.2.08.01.41.141</v>
          </cell>
          <cell r="I8279" t="str">
            <v>Kompor Gas (Alat Laboratorium Pertanian)</v>
          </cell>
        </row>
        <row r="8280">
          <cell r="H8280" t="str">
            <v>1.3.2.08.01.41.142</v>
          </cell>
          <cell r="I8280" t="str">
            <v>Laminar Flow</v>
          </cell>
        </row>
        <row r="8281">
          <cell r="H8281" t="str">
            <v>1.3.2.08.01.41.143</v>
          </cell>
          <cell r="I8281" t="str">
            <v>Laparascopi</v>
          </cell>
        </row>
        <row r="8282">
          <cell r="H8282" t="str">
            <v>1.3.2.08.01.41.144</v>
          </cell>
          <cell r="I8282" t="str">
            <v>Leaf Area Meter (LAM)</v>
          </cell>
        </row>
        <row r="8283">
          <cell r="H8283" t="str">
            <v>1.3.2.08.01.41.145</v>
          </cell>
          <cell r="I8283" t="str">
            <v>Liminar Flow Cabinet</v>
          </cell>
        </row>
        <row r="8284">
          <cell r="H8284" t="str">
            <v>1.3.2.08.01.41.146</v>
          </cell>
          <cell r="I8284" t="str">
            <v>Liquid N2 Container</v>
          </cell>
        </row>
        <row r="8285">
          <cell r="H8285" t="str">
            <v>1.3.2.08.01.41.147</v>
          </cell>
          <cell r="I8285" t="str">
            <v>Low Temperature Incubator</v>
          </cell>
        </row>
        <row r="8286">
          <cell r="H8286" t="str">
            <v>1.3.2.08.01.41.148</v>
          </cell>
          <cell r="I8286" t="str">
            <v>Macro Balance</v>
          </cell>
        </row>
        <row r="8287">
          <cell r="H8287" t="str">
            <v>1.3.2.08.01.41.149</v>
          </cell>
          <cell r="I8287" t="str">
            <v>Magnetic Stirer (Alat Laboratorium Pertanian)</v>
          </cell>
        </row>
        <row r="8288">
          <cell r="H8288" t="str">
            <v>1.3.2.08.01.41.150</v>
          </cell>
          <cell r="I8288" t="str">
            <v>Meat Grinder</v>
          </cell>
        </row>
        <row r="8289">
          <cell r="H8289" t="str">
            <v>1.3.2.08.01.41.151</v>
          </cell>
          <cell r="I8289" t="str">
            <v>Mesin Pencuci Sayuran</v>
          </cell>
        </row>
        <row r="8290">
          <cell r="H8290" t="str">
            <v>1.3.2.08.01.41.152</v>
          </cell>
          <cell r="I8290" t="str">
            <v>Mesin Pengepres Buah</v>
          </cell>
        </row>
        <row r="8291">
          <cell r="H8291" t="str">
            <v>1.3.2.08.01.41.153</v>
          </cell>
          <cell r="I8291" t="str">
            <v>Mesin Pengolahan Susu</v>
          </cell>
        </row>
        <row r="8292">
          <cell r="H8292" t="str">
            <v>1.3.2.08.01.41.154</v>
          </cell>
          <cell r="I8292" t="str">
            <v>Metabolisme Cages+Spirometer</v>
          </cell>
        </row>
        <row r="8293">
          <cell r="H8293" t="str">
            <v>1.3.2.08.01.41.155</v>
          </cell>
          <cell r="I8293" t="str">
            <v>Metal Crack/Roughness Detector</v>
          </cell>
        </row>
        <row r="8294">
          <cell r="H8294" t="str">
            <v>1.3.2.08.01.41.156</v>
          </cell>
          <cell r="I8294" t="str">
            <v>Metal Hadness Tester</v>
          </cell>
        </row>
        <row r="8295">
          <cell r="H8295" t="str">
            <v>1.3.2.08.01.41.157</v>
          </cell>
          <cell r="I8295" t="str">
            <v>Microfuge</v>
          </cell>
        </row>
        <row r="8296">
          <cell r="H8296" t="str">
            <v>1.3.2.08.01.41.158</v>
          </cell>
          <cell r="I8296" t="str">
            <v>Micrometer</v>
          </cell>
        </row>
        <row r="8297">
          <cell r="H8297" t="str">
            <v>1.3.2.08.01.41.159</v>
          </cell>
          <cell r="I8297" t="str">
            <v>Micronaire (Alat Laboratorium Pertanian)</v>
          </cell>
        </row>
        <row r="8298">
          <cell r="H8298" t="str">
            <v>1.3.2.08.01.41.160</v>
          </cell>
          <cell r="I8298" t="str">
            <v>Microscope Discecting</v>
          </cell>
        </row>
        <row r="8299">
          <cell r="H8299" t="str">
            <v>1.3.2.08.01.41.161</v>
          </cell>
          <cell r="I8299" t="str">
            <v>Microscope Electron</v>
          </cell>
        </row>
        <row r="8300">
          <cell r="H8300" t="str">
            <v>1.3.2.08.01.41.162</v>
          </cell>
          <cell r="I8300" t="str">
            <v>Microscope Flourescence</v>
          </cell>
        </row>
        <row r="8301">
          <cell r="H8301" t="str">
            <v>1.3.2.08.01.41.163</v>
          </cell>
          <cell r="I8301" t="str">
            <v>Microscope Inverted</v>
          </cell>
        </row>
        <row r="8302">
          <cell r="H8302" t="str">
            <v>1.3.2.08.01.41.164</v>
          </cell>
          <cell r="I8302" t="str">
            <v>Microscope Light</v>
          </cell>
        </row>
        <row r="8303">
          <cell r="H8303" t="str">
            <v>1.3.2.08.01.41.165</v>
          </cell>
          <cell r="I8303" t="str">
            <v>Microscope Phase Contras</v>
          </cell>
        </row>
        <row r="8304">
          <cell r="H8304" t="str">
            <v>1.3.2.08.01.41.166</v>
          </cell>
          <cell r="I8304" t="str">
            <v>Microscope Photomicrograph</v>
          </cell>
        </row>
        <row r="8305">
          <cell r="H8305" t="str">
            <v>1.3.2.08.01.41.167</v>
          </cell>
          <cell r="I8305" t="str">
            <v>Microtone Cryostat</v>
          </cell>
        </row>
        <row r="8306">
          <cell r="H8306" t="str">
            <v>1.3.2.08.01.41.168</v>
          </cell>
          <cell r="I8306" t="str">
            <v>Microwave Oven</v>
          </cell>
        </row>
        <row r="8307">
          <cell r="H8307" t="str">
            <v>1.3.2.08.01.41.169</v>
          </cell>
          <cell r="I8307" t="str">
            <v>Milling Test</v>
          </cell>
        </row>
        <row r="8308">
          <cell r="H8308" t="str">
            <v>1.3.2.08.01.41.170</v>
          </cell>
          <cell r="I8308" t="str">
            <v>Mixer (Alat Laboratorium Pertanian)</v>
          </cell>
        </row>
        <row r="8309">
          <cell r="H8309" t="str">
            <v>1.3.2.08.01.41.171</v>
          </cell>
          <cell r="I8309" t="str">
            <v>Model Pilot Plant</v>
          </cell>
        </row>
        <row r="8310">
          <cell r="H8310" t="str">
            <v>1.3.2.08.01.41.172</v>
          </cell>
          <cell r="I8310" t="str">
            <v>Moisture Tester (Alat Laboratorium Pertanian)</v>
          </cell>
        </row>
        <row r="8311">
          <cell r="H8311" t="str">
            <v>1.3.2.08.01.41.173</v>
          </cell>
          <cell r="I8311" t="str">
            <v>Muffle Furnace</v>
          </cell>
        </row>
        <row r="8312">
          <cell r="H8312" t="str">
            <v>1.3.2.08.01.41.174</v>
          </cell>
          <cell r="I8312" t="str">
            <v>Multi Channel Thermometer</v>
          </cell>
        </row>
        <row r="8313">
          <cell r="H8313" t="str">
            <v>1.3.2.08.01.41.175</v>
          </cell>
          <cell r="I8313" t="str">
            <v>Multichannel Pippete Dispenser</v>
          </cell>
        </row>
        <row r="8314">
          <cell r="H8314" t="str">
            <v>1.3.2.08.01.41.176</v>
          </cell>
          <cell r="I8314" t="str">
            <v>Near Infrared Reflectance</v>
          </cell>
        </row>
        <row r="8315">
          <cell r="H8315" t="str">
            <v>1.3.2.08.01.41.177</v>
          </cell>
          <cell r="I8315" t="str">
            <v>Nematoda Separator</v>
          </cell>
        </row>
        <row r="8316">
          <cell r="H8316" t="str">
            <v>1.3.2.08.01.41.178</v>
          </cell>
          <cell r="I8316" t="str">
            <v>Neuber Chamber (Cell Counter)</v>
          </cell>
        </row>
        <row r="8317">
          <cell r="H8317" t="str">
            <v>1.3.2.08.01.41.179</v>
          </cell>
          <cell r="I8317" t="str">
            <v>Neubeur Chamber</v>
          </cell>
        </row>
        <row r="8318">
          <cell r="H8318" t="str">
            <v>1.3.2.08.01.41.180</v>
          </cell>
          <cell r="I8318" t="str">
            <v>Oilbath</v>
          </cell>
        </row>
        <row r="8319">
          <cell r="H8319" t="str">
            <v>1.3.2.08.01.41.181</v>
          </cell>
          <cell r="I8319" t="str">
            <v>Operating Table+Overhead Light</v>
          </cell>
        </row>
        <row r="8320">
          <cell r="H8320" t="str">
            <v>1.3.2.08.01.41.182</v>
          </cell>
          <cell r="I8320" t="str">
            <v>Orifice</v>
          </cell>
        </row>
        <row r="8321">
          <cell r="H8321" t="str">
            <v>1.3.2.08.01.41.183</v>
          </cell>
          <cell r="I8321" t="str">
            <v>Oscilloscope</v>
          </cell>
        </row>
        <row r="8322">
          <cell r="H8322" t="str">
            <v>1.3.2.08.01.41.184</v>
          </cell>
          <cell r="I8322" t="str">
            <v>Oven (Alat Laboratorium Pertanian)</v>
          </cell>
        </row>
        <row r="8323">
          <cell r="H8323" t="str">
            <v>1.3.2.08.01.41.185</v>
          </cell>
          <cell r="I8323" t="str">
            <v>Oxigenmeter</v>
          </cell>
        </row>
        <row r="8324">
          <cell r="H8324" t="str">
            <v>1.3.2.08.01.41.186</v>
          </cell>
          <cell r="I8324" t="str">
            <v>Pasteurisasi Unit</v>
          </cell>
        </row>
        <row r="8325">
          <cell r="H8325" t="str">
            <v>1.3.2.08.01.41.187</v>
          </cell>
          <cell r="I8325" t="str">
            <v>Pelleting Machine</v>
          </cell>
        </row>
        <row r="8326">
          <cell r="H8326" t="str">
            <v>1.3.2.08.01.41.188</v>
          </cell>
          <cell r="I8326" t="str">
            <v>Penetrometer (Alat Laboratorium Pertanian)</v>
          </cell>
        </row>
        <row r="8327">
          <cell r="H8327" t="str">
            <v>1.3.2.08.01.41.189</v>
          </cell>
          <cell r="I8327" t="str">
            <v>Penggilingan Buah</v>
          </cell>
        </row>
        <row r="8328">
          <cell r="H8328" t="str">
            <v>1.3.2.08.01.41.190</v>
          </cell>
          <cell r="I8328" t="str">
            <v>Penggilingan Tepung</v>
          </cell>
        </row>
        <row r="8329">
          <cell r="H8329" t="str">
            <v>1.3.2.08.01.41.191</v>
          </cell>
          <cell r="I8329" t="str">
            <v>Penutup Botol</v>
          </cell>
        </row>
        <row r="8330">
          <cell r="H8330" t="str">
            <v>1.3.2.08.01.41.192</v>
          </cell>
          <cell r="I8330" t="str">
            <v>Personal Computer</v>
          </cell>
        </row>
        <row r="8331">
          <cell r="H8331" t="str">
            <v>1.3.2.08.01.41.193</v>
          </cell>
          <cell r="I8331" t="str">
            <v>PH Meter Digital</v>
          </cell>
        </row>
        <row r="8332">
          <cell r="H8332" t="str">
            <v>1.3.2.08.01.41.194</v>
          </cell>
          <cell r="I8332" t="str">
            <v>PH Meter Portable</v>
          </cell>
        </row>
        <row r="8333">
          <cell r="H8333" t="str">
            <v>1.3.2.08.01.41.195</v>
          </cell>
          <cell r="I8333" t="str">
            <v>Physicrometer</v>
          </cell>
        </row>
        <row r="8334">
          <cell r="H8334" t="str">
            <v>1.3.2.08.01.41.196</v>
          </cell>
          <cell r="I8334" t="str">
            <v>Physicrometer Potensial</v>
          </cell>
        </row>
        <row r="8335">
          <cell r="H8335" t="str">
            <v>1.3.2.08.01.41.197</v>
          </cell>
          <cell r="I8335" t="str">
            <v>Phytotron</v>
          </cell>
        </row>
        <row r="8336">
          <cell r="H8336" t="str">
            <v>1.3.2.08.01.41.198</v>
          </cell>
          <cell r="I8336" t="str">
            <v>Pilot Tube</v>
          </cell>
        </row>
        <row r="8337">
          <cell r="H8337" t="str">
            <v>1.3.2.08.01.41.199</v>
          </cell>
          <cell r="I8337" t="str">
            <v>Pippet Machine</v>
          </cell>
        </row>
        <row r="8338">
          <cell r="H8338" t="str">
            <v>1.3.2.08.01.41.200</v>
          </cell>
          <cell r="I8338" t="str">
            <v>Planimeter (Alat Laboratorium Pertanian)</v>
          </cell>
        </row>
        <row r="8339">
          <cell r="H8339" t="str">
            <v>1.3.2.08.01.41.201</v>
          </cell>
          <cell r="I8339" t="str">
            <v>Plankton Net (Alat Laboratorium Pertanian)</v>
          </cell>
        </row>
        <row r="8340">
          <cell r="H8340" t="str">
            <v>1.3.2.08.01.41.202</v>
          </cell>
          <cell r="I8340" t="str">
            <v>Platform Ballance</v>
          </cell>
        </row>
        <row r="8341">
          <cell r="H8341" t="str">
            <v>1.3.2.08.01.41.203</v>
          </cell>
          <cell r="I8341" t="str">
            <v>Polarimeter (Alat Laboratorium Pertanian)</v>
          </cell>
        </row>
        <row r="8342">
          <cell r="H8342" t="str">
            <v>1.3.2.08.01.41.204</v>
          </cell>
          <cell r="I8342" t="str">
            <v>Polihon</v>
          </cell>
        </row>
        <row r="8343">
          <cell r="H8343" t="str">
            <v>1.3.2.08.01.41.205</v>
          </cell>
          <cell r="I8343" t="str">
            <v>Portable Pen Recorder</v>
          </cell>
        </row>
        <row r="8344">
          <cell r="H8344" t="str">
            <v>1.3.2.08.01.41.206</v>
          </cell>
          <cell r="I8344" t="str">
            <v>Portable Spectroradiometic Research System</v>
          </cell>
        </row>
        <row r="8345">
          <cell r="H8345" t="str">
            <v>1.3.2.08.01.41.207</v>
          </cell>
          <cell r="I8345" t="str">
            <v>Power Conditioner (Alat Laboratorium Pertanian)</v>
          </cell>
        </row>
        <row r="8346">
          <cell r="H8346" t="str">
            <v>1.3.2.08.01.41.208</v>
          </cell>
          <cell r="I8346" t="str">
            <v>Precooling Apparatus Froced Air</v>
          </cell>
        </row>
        <row r="8347">
          <cell r="H8347" t="str">
            <v>1.3.2.08.01.41.209</v>
          </cell>
          <cell r="I8347" t="str">
            <v>Pressure Bomb</v>
          </cell>
        </row>
        <row r="8348">
          <cell r="H8348" t="str">
            <v>1.3.2.08.01.41.210</v>
          </cell>
          <cell r="I8348" t="str">
            <v>Pressure Gauge (Alat Laboratorium Pertanian)</v>
          </cell>
        </row>
        <row r="8349">
          <cell r="H8349" t="str">
            <v>1.3.2.08.01.41.211</v>
          </cell>
          <cell r="I8349" t="str">
            <v>Prony Brake For Axle</v>
          </cell>
        </row>
        <row r="8350">
          <cell r="H8350" t="str">
            <v>1.3.2.08.01.41.212</v>
          </cell>
          <cell r="I8350" t="str">
            <v>Prony Brake For PTO</v>
          </cell>
        </row>
        <row r="8351">
          <cell r="H8351" t="str">
            <v>1.3.2.08.01.41.213</v>
          </cell>
          <cell r="I8351" t="str">
            <v>Pull Tipe Dinamometer</v>
          </cell>
        </row>
        <row r="8352">
          <cell r="H8352" t="str">
            <v>1.3.2.08.01.41.214</v>
          </cell>
          <cell r="I8352" t="str">
            <v>Pulper</v>
          </cell>
        </row>
        <row r="8353">
          <cell r="H8353" t="str">
            <v>1.3.2.08.01.41.215</v>
          </cell>
          <cell r="I8353" t="str">
            <v>Pump Testing Apparatus</v>
          </cell>
        </row>
        <row r="8354">
          <cell r="H8354" t="str">
            <v>1.3.2.08.01.41.216</v>
          </cell>
          <cell r="I8354" t="str">
            <v>Pyrometer (Alat Laboratorium Pertanian)</v>
          </cell>
        </row>
        <row r="8355">
          <cell r="H8355" t="str">
            <v>1.3.2.08.01.41.217</v>
          </cell>
          <cell r="I8355" t="str">
            <v>Radiotrackin Micro Applycator</v>
          </cell>
        </row>
        <row r="8356">
          <cell r="H8356" t="str">
            <v>1.3.2.08.01.41.218</v>
          </cell>
          <cell r="I8356" t="str">
            <v>Respirator (Alat Laboratorium Pertanian)</v>
          </cell>
        </row>
        <row r="8357">
          <cell r="H8357" t="str">
            <v>1.3.2.08.01.41.219</v>
          </cell>
          <cell r="I8357" t="str">
            <v>Respirometer</v>
          </cell>
        </row>
        <row r="8358">
          <cell r="H8358" t="str">
            <v>1.3.2.08.01.41.220</v>
          </cell>
          <cell r="I8358" t="str">
            <v>Roll Meter</v>
          </cell>
        </row>
        <row r="8359">
          <cell r="H8359" t="str">
            <v>1.3.2.08.01.41.221</v>
          </cell>
          <cell r="I8359" t="str">
            <v>Rotary Evaporator (Alat Laboratorium Pertanian)</v>
          </cell>
        </row>
        <row r="8360">
          <cell r="H8360" t="str">
            <v>1.3.2.08.01.41.222</v>
          </cell>
          <cell r="I8360" t="str">
            <v>Ruang Aklimatisasi</v>
          </cell>
        </row>
        <row r="8361">
          <cell r="H8361" t="str">
            <v>1.3.2.08.01.41.223</v>
          </cell>
          <cell r="I8361" t="str">
            <v>Rubber Hardness Tester</v>
          </cell>
        </row>
        <row r="8362">
          <cell r="H8362" t="str">
            <v>1.3.2.08.01.41.224</v>
          </cell>
          <cell r="I8362" t="str">
            <v>Rubber Moisture Tester</v>
          </cell>
        </row>
        <row r="8363">
          <cell r="H8363" t="str">
            <v>1.3.2.08.01.41.225</v>
          </cell>
          <cell r="I8363" t="str">
            <v>Scale (Alat Laboratorium Pertanian)</v>
          </cell>
        </row>
        <row r="8364">
          <cell r="H8364" t="str">
            <v>1.3.2.08.01.41.226</v>
          </cell>
          <cell r="I8364" t="str">
            <v>Scanning Electron Microscope (SEM)/(TEM)</v>
          </cell>
        </row>
        <row r="8365">
          <cell r="H8365" t="str">
            <v>1.3.2.08.01.41.227</v>
          </cell>
          <cell r="I8365" t="str">
            <v>Seechi Disk</v>
          </cell>
        </row>
        <row r="8366">
          <cell r="H8366" t="str">
            <v>1.3.2.08.01.41.228</v>
          </cell>
          <cell r="I8366" t="str">
            <v>Seed Divider</v>
          </cell>
        </row>
        <row r="8367">
          <cell r="H8367" t="str">
            <v>1.3.2.08.01.41.229</v>
          </cell>
          <cell r="I8367" t="str">
            <v>Semen Dan Embrio Collection Device</v>
          </cell>
        </row>
        <row r="8368">
          <cell r="H8368" t="str">
            <v>1.3.2.08.01.41.230</v>
          </cell>
          <cell r="I8368" t="str">
            <v>Shaker (Alat Laboratorium Pertanian)</v>
          </cell>
        </row>
        <row r="8369">
          <cell r="H8369" t="str">
            <v>1.3.2.08.01.41.231</v>
          </cell>
          <cell r="I8369" t="str">
            <v>Sharp Knife</v>
          </cell>
        </row>
        <row r="8370">
          <cell r="H8370" t="str">
            <v>1.3.2.08.01.41.232</v>
          </cell>
          <cell r="I8370" t="str">
            <v>Siever</v>
          </cell>
        </row>
        <row r="8371">
          <cell r="H8371" t="str">
            <v>1.3.2.08.01.41.233</v>
          </cell>
          <cell r="I8371" t="str">
            <v>Siro Kent Lamp</v>
          </cell>
        </row>
        <row r="8372">
          <cell r="H8372" t="str">
            <v>1.3.2.08.01.41.234</v>
          </cell>
          <cell r="I8372" t="str">
            <v>Sistem Boiler</v>
          </cell>
        </row>
        <row r="8373">
          <cell r="H8373" t="str">
            <v>1.3.2.08.01.41.235</v>
          </cell>
          <cell r="I8373" t="str">
            <v>Soil Bin</v>
          </cell>
        </row>
        <row r="8374">
          <cell r="H8374" t="str">
            <v>1.3.2.08.01.41.236</v>
          </cell>
          <cell r="I8374" t="str">
            <v>Soil Hardness Tester</v>
          </cell>
        </row>
        <row r="8375">
          <cell r="H8375" t="str">
            <v>1.3.2.08.01.41.237</v>
          </cell>
          <cell r="I8375" t="str">
            <v>Soil Hydrometer</v>
          </cell>
        </row>
        <row r="8376">
          <cell r="H8376" t="str">
            <v>1.3.2.08.01.41.238</v>
          </cell>
          <cell r="I8376" t="str">
            <v>Soil Moisture Tester</v>
          </cell>
        </row>
        <row r="8377">
          <cell r="H8377" t="str">
            <v>1.3.2.08.01.41.239</v>
          </cell>
          <cell r="I8377" t="str">
            <v>Solarimeter (Alat Laboratorium Pertanian)</v>
          </cell>
        </row>
        <row r="8378">
          <cell r="H8378" t="str">
            <v>1.3.2.08.01.41.240</v>
          </cell>
          <cell r="I8378" t="str">
            <v>Sosis Maker</v>
          </cell>
        </row>
        <row r="8379">
          <cell r="H8379" t="str">
            <v>1.3.2.08.01.41.241</v>
          </cell>
          <cell r="I8379" t="str">
            <v>Sound Level Meter (Alat Laboratorium Pertanian)</v>
          </cell>
        </row>
        <row r="8380">
          <cell r="H8380" t="str">
            <v>1.3.2.08.01.41.242</v>
          </cell>
          <cell r="I8380" t="str">
            <v>Soxtec</v>
          </cell>
        </row>
        <row r="8381">
          <cell r="H8381" t="str">
            <v>1.3.2.08.01.41.243</v>
          </cell>
          <cell r="I8381" t="str">
            <v>Soxtec System</v>
          </cell>
        </row>
        <row r="8382">
          <cell r="H8382" t="str">
            <v>1.3.2.08.01.41.244</v>
          </cell>
          <cell r="I8382" t="str">
            <v>Spark Tes For Steel</v>
          </cell>
        </row>
        <row r="8383">
          <cell r="H8383" t="str">
            <v>1.3.2.08.01.41.245</v>
          </cell>
          <cell r="I8383" t="str">
            <v>Spora Trap</v>
          </cell>
        </row>
        <row r="8384">
          <cell r="H8384" t="str">
            <v>1.3.2.08.01.41.246</v>
          </cell>
          <cell r="I8384" t="str">
            <v>Sprayer</v>
          </cell>
        </row>
        <row r="8385">
          <cell r="H8385" t="str">
            <v>1.3.2.08.01.41.247</v>
          </cell>
          <cell r="I8385" t="str">
            <v>Spring Ballance</v>
          </cell>
        </row>
        <row r="8386">
          <cell r="H8386" t="str">
            <v>1.3.2.08.01.41.248</v>
          </cell>
          <cell r="I8386" t="str">
            <v>Spyral Probe</v>
          </cell>
        </row>
        <row r="8387">
          <cell r="H8387" t="str">
            <v>1.3.2.08.01.41.249</v>
          </cell>
          <cell r="I8387" t="str">
            <v>Stabilizer/UPS</v>
          </cell>
        </row>
        <row r="8388">
          <cell r="H8388" t="str">
            <v>1.3.2.08.01.41.250</v>
          </cell>
          <cell r="I8388" t="str">
            <v>Steam Boiler</v>
          </cell>
        </row>
        <row r="8389">
          <cell r="H8389" t="str">
            <v>1.3.2.08.01.41.251</v>
          </cell>
          <cell r="I8389" t="str">
            <v>Steam Generator</v>
          </cell>
        </row>
        <row r="8390">
          <cell r="H8390" t="str">
            <v>1.3.2.08.01.41.252</v>
          </cell>
          <cell r="I8390" t="str">
            <v>Steel Ruller</v>
          </cell>
        </row>
        <row r="8391">
          <cell r="H8391" t="str">
            <v>1.3.2.08.01.41.253</v>
          </cell>
          <cell r="I8391" t="str">
            <v>Stelo Meter (Alat Laboratorium Pertanian)</v>
          </cell>
        </row>
        <row r="8392">
          <cell r="H8392" t="str">
            <v>1.3.2.08.01.41.254</v>
          </cell>
          <cell r="I8392" t="str">
            <v>Stereo Microscope (Alat Laboratorium Pertanian)</v>
          </cell>
        </row>
        <row r="8393">
          <cell r="H8393" t="str">
            <v>1.3.2.08.01.41.255</v>
          </cell>
          <cell r="I8393" t="str">
            <v>Sterilisator Kecil</v>
          </cell>
        </row>
        <row r="8394">
          <cell r="H8394" t="str">
            <v>1.3.2.08.01.41.256</v>
          </cell>
          <cell r="I8394" t="str">
            <v>Stick Thermometer</v>
          </cell>
        </row>
        <row r="8395">
          <cell r="H8395" t="str">
            <v>1.3.2.08.01.41.257</v>
          </cell>
          <cell r="I8395" t="str">
            <v>Stomacher</v>
          </cell>
        </row>
        <row r="8396">
          <cell r="H8396" t="str">
            <v>1.3.2.08.01.41.258</v>
          </cell>
          <cell r="I8396" t="str">
            <v>Strain Amplifier</v>
          </cell>
        </row>
        <row r="8397">
          <cell r="H8397" t="str">
            <v>1.3.2.08.01.41.259</v>
          </cell>
          <cell r="I8397" t="str">
            <v>Strain Gauge</v>
          </cell>
        </row>
        <row r="8398">
          <cell r="H8398" t="str">
            <v>1.3.2.08.01.41.260</v>
          </cell>
          <cell r="I8398" t="str">
            <v>Superporometer</v>
          </cell>
        </row>
        <row r="8399">
          <cell r="H8399" t="str">
            <v>1.3.2.08.01.41.261</v>
          </cell>
          <cell r="I8399" t="str">
            <v>Tachometer (Alat Laboratorium Pertanian)</v>
          </cell>
        </row>
        <row r="8400">
          <cell r="H8400" t="str">
            <v>1.3.2.08.01.41.262</v>
          </cell>
          <cell r="I8400" t="str">
            <v>Tape Meter</v>
          </cell>
        </row>
        <row r="8401">
          <cell r="H8401" t="str">
            <v>1.3.2.08.01.41.263</v>
          </cell>
          <cell r="I8401" t="str">
            <v>Tendero Meter</v>
          </cell>
        </row>
        <row r="8402">
          <cell r="H8402" t="str">
            <v>1.3.2.08.01.41.264</v>
          </cell>
          <cell r="I8402" t="str">
            <v>Tensiometer (Alat Laboratorium Pertanian)</v>
          </cell>
        </row>
        <row r="8403">
          <cell r="H8403" t="str">
            <v>1.3.2.08.01.41.265</v>
          </cell>
          <cell r="I8403" t="str">
            <v>Test Road</v>
          </cell>
        </row>
        <row r="8404">
          <cell r="H8404" t="str">
            <v>1.3.2.08.01.41.266</v>
          </cell>
          <cell r="I8404" t="str">
            <v>Theodolite (Alat Laboratorium Pertanian)</v>
          </cell>
        </row>
        <row r="8405">
          <cell r="H8405" t="str">
            <v>1.3.2.08.01.41.267</v>
          </cell>
          <cell r="I8405" t="str">
            <v>Thermocycle</v>
          </cell>
        </row>
        <row r="8406">
          <cell r="H8406" t="str">
            <v>1.3.2.08.01.41.268</v>
          </cell>
          <cell r="I8406" t="str">
            <v>Thermohidrometer</v>
          </cell>
        </row>
        <row r="8407">
          <cell r="H8407" t="str">
            <v>1.3.2.08.01.41.269</v>
          </cell>
          <cell r="I8407" t="str">
            <v>Thermometer Digital (Alat Laboratorium Pertanian)</v>
          </cell>
        </row>
        <row r="8408">
          <cell r="H8408" t="str">
            <v>1.3.2.08.01.41.270</v>
          </cell>
          <cell r="I8408" t="str">
            <v>Thermometer Glass (Gelas)</v>
          </cell>
        </row>
        <row r="8409">
          <cell r="H8409" t="str">
            <v>1.3.2.08.01.41.271</v>
          </cell>
          <cell r="I8409" t="str">
            <v>Thermostatic Box</v>
          </cell>
        </row>
        <row r="8410">
          <cell r="H8410" t="str">
            <v>1.3.2.08.01.41.272</v>
          </cell>
          <cell r="I8410" t="str">
            <v>Thermostatic Cabinet</v>
          </cell>
        </row>
        <row r="8411">
          <cell r="H8411" t="str">
            <v>1.3.2.08.01.41.273</v>
          </cell>
          <cell r="I8411" t="str">
            <v>Timer Lab.</v>
          </cell>
        </row>
        <row r="8412">
          <cell r="H8412" t="str">
            <v>1.3.2.08.01.41.274</v>
          </cell>
          <cell r="I8412" t="str">
            <v>Tintometer</v>
          </cell>
        </row>
        <row r="8413">
          <cell r="H8413" t="str">
            <v>1.3.2.08.01.41.275</v>
          </cell>
          <cell r="I8413" t="str">
            <v>Tissue Block</v>
          </cell>
        </row>
        <row r="8414">
          <cell r="H8414" t="str">
            <v>1.3.2.08.01.41.276</v>
          </cell>
          <cell r="I8414" t="str">
            <v>Tissue Grinder (Alat Laboratorium Pertanian)</v>
          </cell>
        </row>
        <row r="8415">
          <cell r="H8415" t="str">
            <v>1.3.2.08.01.41.277</v>
          </cell>
          <cell r="I8415" t="str">
            <v>Tissue Processor</v>
          </cell>
        </row>
        <row r="8416">
          <cell r="H8416" t="str">
            <v>1.3.2.08.01.41.278</v>
          </cell>
          <cell r="I8416" t="str">
            <v>Tissue Tek</v>
          </cell>
        </row>
        <row r="8417">
          <cell r="H8417" t="str">
            <v>1.3.2.08.01.41.279</v>
          </cell>
          <cell r="I8417" t="str">
            <v>Tlc Scanner</v>
          </cell>
        </row>
        <row r="8418">
          <cell r="H8418" t="str">
            <v>1.3.2.08.01.41.280</v>
          </cell>
          <cell r="I8418" t="str">
            <v>Toploading Balance</v>
          </cell>
        </row>
        <row r="8419">
          <cell r="H8419" t="str">
            <v>1.3.2.08.01.41.281</v>
          </cell>
          <cell r="I8419" t="str">
            <v>Torque Sensor</v>
          </cell>
        </row>
        <row r="8420">
          <cell r="H8420" t="str">
            <v>1.3.2.08.01.41.282</v>
          </cell>
          <cell r="I8420" t="str">
            <v>Transducer Strain Indicator</v>
          </cell>
        </row>
        <row r="8421">
          <cell r="H8421" t="str">
            <v>1.3.2.08.01.41.283</v>
          </cell>
          <cell r="I8421" t="str">
            <v>Transiluminator</v>
          </cell>
        </row>
        <row r="8422">
          <cell r="H8422" t="str">
            <v>1.3.2.08.01.41.284</v>
          </cell>
          <cell r="I8422" t="str">
            <v>TS. Detektor</v>
          </cell>
        </row>
        <row r="8423">
          <cell r="H8423" t="str">
            <v>1.3.2.08.01.41.285</v>
          </cell>
          <cell r="I8423" t="str">
            <v>Turbidimeter (Alat Laboratorium Pertanian)</v>
          </cell>
        </row>
        <row r="8424">
          <cell r="H8424" t="str">
            <v>1.3.2.08.01.41.286</v>
          </cell>
          <cell r="I8424" t="str">
            <v>UIV-VIS Spectrophotometer</v>
          </cell>
        </row>
        <row r="8425">
          <cell r="H8425" t="str">
            <v>1.3.2.08.01.41.287</v>
          </cell>
          <cell r="I8425" t="str">
            <v>Ultra Centrifuge (Alat Laboratorium Pertanian)</v>
          </cell>
        </row>
        <row r="8426">
          <cell r="H8426" t="str">
            <v>1.3.2.08.01.41.288</v>
          </cell>
          <cell r="I8426" t="str">
            <v>Ultrasonic Cell Disrupter</v>
          </cell>
        </row>
        <row r="8427">
          <cell r="H8427" t="str">
            <v>1.3.2.08.01.41.289</v>
          </cell>
          <cell r="I8427" t="str">
            <v>Ultra-X Moisture Meter</v>
          </cell>
        </row>
        <row r="8428">
          <cell r="H8428" t="str">
            <v>1.3.2.08.01.41.290</v>
          </cell>
          <cell r="I8428" t="str">
            <v>Unit Ekstraksi</v>
          </cell>
        </row>
        <row r="8429">
          <cell r="H8429" t="str">
            <v>1.3.2.08.01.41.291</v>
          </cell>
          <cell r="I8429" t="str">
            <v>Unit Filtrasi</v>
          </cell>
        </row>
        <row r="8430">
          <cell r="H8430" t="str">
            <v>1.3.2.08.01.41.292</v>
          </cell>
          <cell r="I8430" t="str">
            <v>Unit Pengalengan</v>
          </cell>
        </row>
        <row r="8431">
          <cell r="H8431" t="str">
            <v>1.3.2.08.01.41.293</v>
          </cell>
          <cell r="I8431" t="str">
            <v>Unit Pengering</v>
          </cell>
        </row>
        <row r="8432">
          <cell r="H8432" t="str">
            <v>1.3.2.08.01.41.294</v>
          </cell>
          <cell r="I8432" t="str">
            <v>Unit Penggilingan</v>
          </cell>
        </row>
        <row r="8433">
          <cell r="H8433" t="str">
            <v>1.3.2.08.01.41.295</v>
          </cell>
          <cell r="I8433" t="str">
            <v>Unit Sterilisasi</v>
          </cell>
        </row>
        <row r="8434">
          <cell r="H8434" t="str">
            <v>1.3.2.08.01.41.296</v>
          </cell>
          <cell r="I8434" t="str">
            <v>Universal Counter (Alat Laboratorium Pertanian)</v>
          </cell>
        </row>
        <row r="8435">
          <cell r="H8435" t="str">
            <v>1.3.2.08.01.41.297</v>
          </cell>
          <cell r="I8435" t="str">
            <v>Uv-Vis Spectrophotometer</v>
          </cell>
        </row>
        <row r="8436">
          <cell r="H8436" t="str">
            <v>1.3.2.08.01.41.298</v>
          </cell>
          <cell r="I8436" t="str">
            <v>Vaccum Tester</v>
          </cell>
        </row>
        <row r="8437">
          <cell r="H8437" t="str">
            <v>1.3.2.08.01.41.299</v>
          </cell>
          <cell r="I8437" t="str">
            <v>Vacum Evaporator</v>
          </cell>
        </row>
        <row r="8438">
          <cell r="H8438" t="str">
            <v>1.3.2.08.01.41.300</v>
          </cell>
          <cell r="I8438" t="str">
            <v>Variable Resistor</v>
          </cell>
        </row>
        <row r="8439">
          <cell r="H8439" t="str">
            <v>1.3.2.08.01.41.301</v>
          </cell>
          <cell r="I8439" t="str">
            <v>Variable Speed</v>
          </cell>
        </row>
        <row r="8440">
          <cell r="H8440" t="str">
            <v>1.3.2.08.01.41.302</v>
          </cell>
          <cell r="I8440" t="str">
            <v>Vernier Calliper (Alat Laboratorium Pertanian)</v>
          </cell>
        </row>
        <row r="8441">
          <cell r="H8441" t="str">
            <v>1.3.2.08.01.41.303</v>
          </cell>
          <cell r="I8441" t="str">
            <v>Vibrometer (Alat Laboratorium Pertanian)</v>
          </cell>
        </row>
        <row r="8442">
          <cell r="H8442" t="str">
            <v>1.3.2.08.01.41.304</v>
          </cell>
          <cell r="I8442" t="str">
            <v>Viscometer (Alat Laboratorium Pertanian)</v>
          </cell>
        </row>
        <row r="8443">
          <cell r="H8443" t="str">
            <v>1.3.2.08.01.41.305</v>
          </cell>
          <cell r="I8443" t="str">
            <v>Volumetric Glass</v>
          </cell>
        </row>
        <row r="8444">
          <cell r="H8444" t="str">
            <v>1.3.2.08.01.41.306</v>
          </cell>
          <cell r="I8444" t="str">
            <v>Vortex Mixer</v>
          </cell>
        </row>
        <row r="8445">
          <cell r="H8445" t="str">
            <v>1.3.2.08.01.41.307</v>
          </cell>
          <cell r="I8445" t="str">
            <v>Warburgh Apparatus</v>
          </cell>
        </row>
        <row r="8446">
          <cell r="H8446" t="str">
            <v>1.3.2.08.01.41.308</v>
          </cell>
          <cell r="I8446" t="str">
            <v>Water Analysis Test Kitt</v>
          </cell>
        </row>
        <row r="8447">
          <cell r="H8447" t="str">
            <v>1.3.2.08.01.41.309</v>
          </cell>
          <cell r="I8447" t="str">
            <v>Water Chiller Bath</v>
          </cell>
        </row>
        <row r="8448">
          <cell r="H8448" t="str">
            <v>1.3.2.08.01.41.310</v>
          </cell>
          <cell r="I8448" t="str">
            <v>Water Deinozer</v>
          </cell>
        </row>
        <row r="8449">
          <cell r="H8449" t="str">
            <v>1.3.2.08.01.41.311</v>
          </cell>
          <cell r="I8449" t="str">
            <v>Water Distilation Apparatus (Alat Laboratorium Pertanian)</v>
          </cell>
        </row>
        <row r="8450">
          <cell r="H8450" t="str">
            <v>1.3.2.08.01.41.312</v>
          </cell>
          <cell r="I8450" t="str">
            <v>Water Distilation Unit</v>
          </cell>
        </row>
        <row r="8451">
          <cell r="H8451" t="str">
            <v>1.3.2.08.01.41.313</v>
          </cell>
          <cell r="I8451" t="str">
            <v>Water Distillation Purifier</v>
          </cell>
        </row>
        <row r="8452">
          <cell r="H8452" t="str">
            <v>1.3.2.08.01.41.314</v>
          </cell>
          <cell r="I8452" t="str">
            <v>Water Inspector</v>
          </cell>
        </row>
        <row r="8453">
          <cell r="H8453" t="str">
            <v>1.3.2.08.01.41.315</v>
          </cell>
          <cell r="I8453" t="str">
            <v>Water Pressure Pump Test</v>
          </cell>
        </row>
        <row r="8454">
          <cell r="H8454" t="str">
            <v>1.3.2.08.01.41.316</v>
          </cell>
          <cell r="I8454" t="str">
            <v>Water Sampler (Alat Laboratorium Pertanian)</v>
          </cell>
        </row>
        <row r="8455">
          <cell r="H8455" t="str">
            <v>1.3.2.08.01.41.317</v>
          </cell>
          <cell r="I8455" t="str">
            <v>Waterbath (Shake,Still)</v>
          </cell>
        </row>
        <row r="8456">
          <cell r="H8456" t="str">
            <v>1.3.2.08.01.41.318</v>
          </cell>
          <cell r="I8456" t="str">
            <v>Watt Meter</v>
          </cell>
        </row>
        <row r="8457">
          <cell r="H8457" t="str">
            <v>1.3.2.08.01.41.319</v>
          </cell>
          <cell r="I8457" t="str">
            <v>Whiteness Meter</v>
          </cell>
        </row>
        <row r="8458">
          <cell r="H8458" t="str">
            <v>1.3.2.08.01.41.320</v>
          </cell>
          <cell r="I8458" t="str">
            <v>Whiteness Tester</v>
          </cell>
        </row>
        <row r="8459">
          <cell r="H8459" t="str">
            <v>1.3.2.08.01.41.321</v>
          </cell>
          <cell r="I8459" t="str">
            <v>Willey Mill</v>
          </cell>
        </row>
        <row r="8460">
          <cell r="H8460" t="str">
            <v>1.3.2.08.01.41.322</v>
          </cell>
          <cell r="I8460" t="str">
            <v>Winnowing Test</v>
          </cell>
        </row>
        <row r="8461">
          <cell r="H8461" t="str">
            <v>1.3.2.08.01.41.323</v>
          </cell>
          <cell r="I8461" t="str">
            <v>Juicer</v>
          </cell>
        </row>
        <row r="8462">
          <cell r="H8462" t="str">
            <v>1.3.2.08.01.41.324</v>
          </cell>
          <cell r="I8462" t="str">
            <v>Acid Bench</v>
          </cell>
        </row>
        <row r="8463">
          <cell r="H8463" t="str">
            <v>1.3.2.08.01.41.325</v>
          </cell>
          <cell r="I8463" t="str">
            <v>Angle Rotor</v>
          </cell>
        </row>
        <row r="8464">
          <cell r="H8464" t="str">
            <v>1.3.2.08.01.41.326</v>
          </cell>
          <cell r="I8464" t="str">
            <v>Aspirator</v>
          </cell>
        </row>
        <row r="8465">
          <cell r="H8465" t="str">
            <v>1.3.2.08.01.41.327</v>
          </cell>
          <cell r="I8465" t="str">
            <v>Bio Mixer</v>
          </cell>
        </row>
        <row r="8466">
          <cell r="H8466" t="str">
            <v>1.3.2.08.01.41.328</v>
          </cell>
          <cell r="I8466" t="str">
            <v>Boster</v>
          </cell>
        </row>
        <row r="8467">
          <cell r="H8467" t="str">
            <v>1.3.2.08.01.41.329</v>
          </cell>
          <cell r="I8467" t="str">
            <v>Center Well</v>
          </cell>
        </row>
        <row r="8468">
          <cell r="H8468" t="str">
            <v>1.3.2.08.01.41.330</v>
          </cell>
          <cell r="I8468" t="str">
            <v>Clean Bench</v>
          </cell>
        </row>
        <row r="8469">
          <cell r="H8469" t="str">
            <v>1.3.2.08.01.41.331</v>
          </cell>
          <cell r="I8469" t="str">
            <v>Clean Both</v>
          </cell>
        </row>
        <row r="8470">
          <cell r="H8470" t="str">
            <v>1.3.2.08.01.41.332</v>
          </cell>
          <cell r="I8470" t="str">
            <v>Deionized Water Purified</v>
          </cell>
        </row>
        <row r="8471">
          <cell r="H8471" t="str">
            <v>1.3.2.08.01.41.333</v>
          </cell>
          <cell r="I8471" t="str">
            <v>Digestor Heating</v>
          </cell>
        </row>
        <row r="8472">
          <cell r="H8472" t="str">
            <v>1.3.2.08.01.41.334</v>
          </cell>
          <cell r="I8472" t="str">
            <v>Dispenting Pressure Vessel</v>
          </cell>
        </row>
        <row r="8473">
          <cell r="H8473" t="str">
            <v>1.3.2.08.01.41.335</v>
          </cell>
          <cell r="I8473" t="str">
            <v>Distulasi Pretreatment</v>
          </cell>
        </row>
        <row r="8474">
          <cell r="H8474" t="str">
            <v>1.3.2.08.01.41.336</v>
          </cell>
          <cell r="I8474" t="str">
            <v>Electron Capture Detector</v>
          </cell>
        </row>
        <row r="8475">
          <cell r="H8475" t="str">
            <v>1.3.2.08.01.41.337</v>
          </cell>
          <cell r="I8475" t="str">
            <v>Filling Sealing</v>
          </cell>
        </row>
        <row r="8476">
          <cell r="H8476" t="str">
            <v>1.3.2.08.01.41.338</v>
          </cell>
          <cell r="I8476" t="str">
            <v>Inseminasi Gun</v>
          </cell>
        </row>
        <row r="8477">
          <cell r="H8477" t="str">
            <v>1.3.2.08.01.41.339</v>
          </cell>
          <cell r="I8477" t="str">
            <v>Maxidigest</v>
          </cell>
        </row>
        <row r="8478">
          <cell r="H8478" t="str">
            <v>1.3.2.08.01.41.340</v>
          </cell>
          <cell r="I8478" t="str">
            <v>New Tawing Kit</v>
          </cell>
        </row>
        <row r="8479">
          <cell r="H8479" t="str">
            <v>1.3.2.08.01.41.341</v>
          </cell>
          <cell r="I8479" t="str">
            <v>Penyedot Asap Nitrogen</v>
          </cell>
        </row>
        <row r="8480">
          <cell r="H8480" t="str">
            <v>1.3.2.08.01.41.342</v>
          </cell>
          <cell r="I8480" t="str">
            <v>Polymerase Chain Reactor</v>
          </cell>
        </row>
        <row r="8481">
          <cell r="H8481" t="str">
            <v>1.3.2.08.01.41.343</v>
          </cell>
          <cell r="I8481" t="str">
            <v>Printing Machine</v>
          </cell>
        </row>
        <row r="8482">
          <cell r="H8482" t="str">
            <v>1.3.2.08.01.41.344</v>
          </cell>
          <cell r="I8482" t="str">
            <v>Rostranning Stal</v>
          </cell>
        </row>
        <row r="8483">
          <cell r="H8483" t="str">
            <v>1.3.2.08.01.41.345</v>
          </cell>
          <cell r="I8483" t="str">
            <v>Roller Tissue Culture Apparatus</v>
          </cell>
        </row>
        <row r="8484">
          <cell r="H8484" t="str">
            <v>1.3.2.08.01.41.346</v>
          </cell>
          <cell r="I8484" t="str">
            <v>Stainless Steel Unline Filter</v>
          </cell>
        </row>
        <row r="8485">
          <cell r="H8485" t="str">
            <v>1.3.2.08.01.41.347</v>
          </cell>
          <cell r="I8485" t="str">
            <v>The Nara Pulvirizing System</v>
          </cell>
        </row>
        <row r="8486">
          <cell r="H8486" t="str">
            <v>1.3.2.08.01.41.348</v>
          </cell>
          <cell r="I8486" t="str">
            <v>Ultrapure Water Prod</v>
          </cell>
        </row>
        <row r="8487">
          <cell r="H8487" t="str">
            <v>1.3.2.08.01.41.349</v>
          </cell>
          <cell r="I8487" t="str">
            <v>Ultrapure Water Making</v>
          </cell>
        </row>
        <row r="8488">
          <cell r="H8488" t="str">
            <v>1.3.2.08.01.41.350</v>
          </cell>
          <cell r="I8488" t="str">
            <v>Ultra Turax</v>
          </cell>
        </row>
        <row r="8489">
          <cell r="H8489" t="str">
            <v>1.3.2.08.01.41.351</v>
          </cell>
          <cell r="I8489" t="str">
            <v>Ultrasonic Probe Guide</v>
          </cell>
        </row>
        <row r="8490">
          <cell r="H8490" t="str">
            <v>1.3.2.08.01.41.352</v>
          </cell>
          <cell r="I8490" t="str">
            <v>Ultrasonic Scanner</v>
          </cell>
        </row>
        <row r="8491">
          <cell r="H8491" t="str">
            <v>1.3.2.08.01.41.353</v>
          </cell>
          <cell r="I8491" t="str">
            <v>Ultrasonic Washer</v>
          </cell>
        </row>
        <row r="8492">
          <cell r="H8492" t="str">
            <v>1.3.2.08.01.41.354</v>
          </cell>
          <cell r="I8492" t="str">
            <v>Multi Drop</v>
          </cell>
        </row>
        <row r="8493">
          <cell r="H8493" t="str">
            <v>1.3.2.08.01.41.355</v>
          </cell>
          <cell r="I8493" t="str">
            <v>Moisture Content Apparatus</v>
          </cell>
        </row>
        <row r="8494">
          <cell r="H8494" t="str">
            <v>1.3.2.08.01.41.356</v>
          </cell>
          <cell r="I8494" t="str">
            <v>Alat CS2</v>
          </cell>
        </row>
        <row r="8495">
          <cell r="H8495" t="str">
            <v>1.3.2.08.01.41.357</v>
          </cell>
          <cell r="I8495" t="str">
            <v>ultrasonic Generator</v>
          </cell>
        </row>
        <row r="8496">
          <cell r="H8496" t="str">
            <v>1.3.2.08.01.41.358</v>
          </cell>
          <cell r="I8496" t="str">
            <v>Sieving Shaker</v>
          </cell>
        </row>
        <row r="8497">
          <cell r="H8497" t="str">
            <v>1.3.2.08.01.41.359</v>
          </cell>
          <cell r="I8497" t="str">
            <v>Vaccum Filter Soloent</v>
          </cell>
        </row>
        <row r="8498">
          <cell r="H8498" t="str">
            <v>1.3.2.08.01.41.360</v>
          </cell>
          <cell r="I8498" t="str">
            <v>Gas Controller</v>
          </cell>
        </row>
        <row r="8499">
          <cell r="H8499" t="str">
            <v>1.3.2.08.01.41.361</v>
          </cell>
          <cell r="I8499" t="str">
            <v>Grafic Printer PR-1</v>
          </cell>
        </row>
        <row r="8500">
          <cell r="H8500" t="str">
            <v>1.3.2.08.01.41.362</v>
          </cell>
          <cell r="I8500" t="str">
            <v>PH Eter</v>
          </cell>
        </row>
        <row r="8501">
          <cell r="H8501" t="str">
            <v>1.3.2.08.01.41.363</v>
          </cell>
          <cell r="I8501" t="str">
            <v>Meter Toledo</v>
          </cell>
        </row>
        <row r="8502">
          <cell r="H8502" t="str">
            <v>1.3.2.08.01.41.364</v>
          </cell>
          <cell r="I8502" t="str">
            <v>Filter Compressor</v>
          </cell>
        </row>
        <row r="8503">
          <cell r="H8503" t="str">
            <v>1.3.2.08.01.41.365</v>
          </cell>
          <cell r="I8503" t="str">
            <v>Removal</v>
          </cell>
        </row>
        <row r="8504">
          <cell r="H8504" t="str">
            <v>1.3.2.08.01.41.366</v>
          </cell>
          <cell r="I8504" t="str">
            <v>TLC Spreading Template</v>
          </cell>
        </row>
        <row r="8505">
          <cell r="H8505" t="str">
            <v>1.3.2.08.01.41.367</v>
          </cell>
          <cell r="I8505" t="str">
            <v>Diagram Pump Single</v>
          </cell>
        </row>
        <row r="8506">
          <cell r="H8506" t="str">
            <v>1.3.2.08.01.41.368</v>
          </cell>
          <cell r="I8506" t="str">
            <v>Multi Purpose Template</v>
          </cell>
        </row>
        <row r="8507">
          <cell r="H8507" t="str">
            <v>1.3.2.08.01.41.369</v>
          </cell>
          <cell r="I8507" t="str">
            <v>Stage With 4 Inde[endent</v>
          </cell>
        </row>
        <row r="8508">
          <cell r="H8508" t="str">
            <v>1.3.2.08.01.41.370</v>
          </cell>
          <cell r="I8508" t="str">
            <v>Solid Carbon Biooxyde Dry Ice Producing</v>
          </cell>
        </row>
        <row r="8509">
          <cell r="H8509" t="str">
            <v>1.3.2.08.01.41.371</v>
          </cell>
          <cell r="I8509" t="str">
            <v>Lab Jack Laboratory Supoet</v>
          </cell>
        </row>
        <row r="8510">
          <cell r="H8510" t="str">
            <v>1.3.2.08.01.41.372</v>
          </cell>
          <cell r="I8510" t="str">
            <v>Multi Purpose Stand, Light 100 Cm</v>
          </cell>
        </row>
        <row r="8511">
          <cell r="H8511" t="str">
            <v>1.3.2.08.01.41.373</v>
          </cell>
          <cell r="I8511" t="str">
            <v>Dymo Laber Maker Kit</v>
          </cell>
        </row>
        <row r="8512">
          <cell r="H8512" t="str">
            <v>1.3.2.08.01.41.374</v>
          </cell>
          <cell r="I8512" t="str">
            <v>Dry Ice Countiner</v>
          </cell>
        </row>
        <row r="8513">
          <cell r="H8513" t="str">
            <v>1.3.2.08.01.41.375</v>
          </cell>
          <cell r="I8513" t="str">
            <v>Vin Intercol Timer With Alarm</v>
          </cell>
        </row>
        <row r="8514">
          <cell r="H8514" t="str">
            <v>1.3.2.08.01.41.376</v>
          </cell>
          <cell r="I8514" t="str">
            <v>Heating Coil</v>
          </cell>
        </row>
        <row r="8515">
          <cell r="H8515" t="str">
            <v>1.3.2.08.01.41.377</v>
          </cell>
          <cell r="I8515" t="str">
            <v>Timbangan O Dial</v>
          </cell>
        </row>
        <row r="8516">
          <cell r="H8516" t="str">
            <v>1.3.2.08.01.41.378</v>
          </cell>
          <cell r="I8516" t="str">
            <v>Specify Gravity Balance System</v>
          </cell>
        </row>
        <row r="8517">
          <cell r="H8517" t="str">
            <v>1.3.2.08.01.41.379</v>
          </cell>
          <cell r="I8517" t="str">
            <v>Direct reading Balance</v>
          </cell>
        </row>
        <row r="8518">
          <cell r="H8518" t="str">
            <v>1.3.2.08.01.41.380</v>
          </cell>
          <cell r="I8518" t="str">
            <v>Electronic Reading Balance (Alat Laboratorium Pertanian)</v>
          </cell>
        </row>
        <row r="8519">
          <cell r="H8519" t="str">
            <v>1.3.2.08.01.41.381</v>
          </cell>
          <cell r="I8519" t="str">
            <v>Electronic Moisture Balance</v>
          </cell>
        </row>
        <row r="8520">
          <cell r="H8520" t="str">
            <v>1.3.2.08.01.41.382</v>
          </cell>
          <cell r="I8520" t="str">
            <v>Electronic Analytical Balance (Alat Laboratorium Pertanian)</v>
          </cell>
        </row>
        <row r="8521">
          <cell r="H8521" t="str">
            <v>1.3.2.08.01.41.383</v>
          </cell>
          <cell r="I8521" t="str">
            <v>Multi Function Balance</v>
          </cell>
        </row>
        <row r="8522">
          <cell r="H8522" t="str">
            <v>1.3.2.08.01.41.384</v>
          </cell>
          <cell r="I8522" t="str">
            <v>Spring Electronic Analis Balance</v>
          </cell>
        </row>
        <row r="8523">
          <cell r="H8523" t="str">
            <v>1.3.2.08.01.41.385</v>
          </cell>
          <cell r="I8523" t="str">
            <v>Laboratory Sleving Machine</v>
          </cell>
        </row>
        <row r="8524">
          <cell r="H8524" t="str">
            <v>1.3.2.08.01.41.386</v>
          </cell>
          <cell r="I8524" t="str">
            <v>Recorder Model Single Pen</v>
          </cell>
        </row>
        <row r="8525">
          <cell r="H8525" t="str">
            <v>1.3.2.08.01.41.387</v>
          </cell>
          <cell r="I8525" t="str">
            <v>Grinder Machine</v>
          </cell>
        </row>
        <row r="8526">
          <cell r="H8526" t="str">
            <v>1.3.2.08.01.41.388</v>
          </cell>
          <cell r="I8526" t="str">
            <v>Cutter Blender With 1000 Ml Gas jar</v>
          </cell>
        </row>
        <row r="8527">
          <cell r="H8527" t="str">
            <v>1.3.2.08.01.41.389</v>
          </cell>
          <cell r="I8527" t="str">
            <v>Sera Moisture</v>
          </cell>
        </row>
        <row r="8528">
          <cell r="H8528" t="str">
            <v>1.3.2.08.01.41.390</v>
          </cell>
          <cell r="I8528" t="str">
            <v>Blander SS</v>
          </cell>
        </row>
        <row r="8529">
          <cell r="H8529" t="str">
            <v>1.3.2.08.01.41.391</v>
          </cell>
          <cell r="I8529" t="str">
            <v>Alat Pengukur Curah Hujan</v>
          </cell>
        </row>
        <row r="8530">
          <cell r="H8530" t="str">
            <v>1.3.2.08.01.41.392</v>
          </cell>
          <cell r="I8530" t="str">
            <v>Alat Pengukur Cahaya</v>
          </cell>
        </row>
        <row r="8531">
          <cell r="H8531" t="str">
            <v>1.3.2.08.01.41.393</v>
          </cell>
          <cell r="I8531" t="str">
            <v>Alat Pengukur Intensitas Cahaya</v>
          </cell>
        </row>
        <row r="8532">
          <cell r="H8532" t="str">
            <v>1.3.2.08.01.41.394</v>
          </cell>
          <cell r="I8532" t="str">
            <v>Alat Pengukur Temperatur</v>
          </cell>
        </row>
        <row r="8533">
          <cell r="H8533" t="str">
            <v>1.3.2.08.01.41.395</v>
          </cell>
          <cell r="I8533" t="str">
            <v>Alat Pengukur P.H. Tanah (Soil Tester)</v>
          </cell>
        </row>
        <row r="8534">
          <cell r="H8534" t="str">
            <v>1.3.2.08.01.41.396</v>
          </cell>
          <cell r="I8534" t="str">
            <v>Alat Pengambil Sample Tanah</v>
          </cell>
        </row>
        <row r="8535">
          <cell r="H8535" t="str">
            <v>1.3.2.08.01.41.397</v>
          </cell>
          <cell r="I8535" t="str">
            <v>Rice</v>
          </cell>
        </row>
        <row r="8536">
          <cell r="H8536" t="str">
            <v>1.3.2.08.01.41.398</v>
          </cell>
          <cell r="I8536" t="str">
            <v>Grindding Mill</v>
          </cell>
        </row>
        <row r="8537">
          <cell r="H8537" t="str">
            <v>1.3.2.08.01.41.399</v>
          </cell>
          <cell r="I8537" t="str">
            <v>Volume Test</v>
          </cell>
        </row>
        <row r="8538">
          <cell r="H8538" t="str">
            <v>1.3.2.08.01.41.400</v>
          </cell>
          <cell r="I8538" t="str">
            <v>Weight</v>
          </cell>
        </row>
        <row r="8539">
          <cell r="H8539" t="str">
            <v>1.3.2.08.01.41.401</v>
          </cell>
          <cell r="I8539" t="str">
            <v>Straw Facture</v>
          </cell>
        </row>
        <row r="8540">
          <cell r="H8540" t="str">
            <v>1.3.2.08.01.41.402</v>
          </cell>
          <cell r="I8540" t="str">
            <v>Falling Number</v>
          </cell>
        </row>
        <row r="8541">
          <cell r="H8541" t="str">
            <v>1.3.2.08.01.41.403</v>
          </cell>
          <cell r="I8541" t="str">
            <v>Electrode Ph Meter</v>
          </cell>
        </row>
        <row r="8542">
          <cell r="H8542" t="str">
            <v>1.3.2.08.01.41.404</v>
          </cell>
          <cell r="I8542" t="str">
            <v>Alat Penurun Kadar Air Madu</v>
          </cell>
        </row>
        <row r="8543">
          <cell r="H8543" t="str">
            <v>1.3.2.08.01.41.405</v>
          </cell>
          <cell r="I8543" t="str">
            <v>Alat Pengolahan Pupuk Organik</v>
          </cell>
        </row>
        <row r="8544">
          <cell r="H8544" t="str">
            <v>1.3.2.08.01.41.406</v>
          </cell>
          <cell r="I8544" t="str">
            <v>Peralatan Ubinan</v>
          </cell>
        </row>
        <row r="8545">
          <cell r="H8545" t="str">
            <v>1.3.2.08.01.41.407</v>
          </cell>
          <cell r="I8545" t="str">
            <v>Rak Pengering</v>
          </cell>
        </row>
        <row r="8546">
          <cell r="H8546" t="str">
            <v>1.3.2.08.01.41.408</v>
          </cell>
          <cell r="I8546" t="str">
            <v>Pengukur Kekerasan Biji</v>
          </cell>
        </row>
        <row r="8547">
          <cell r="H8547" t="str">
            <v>1.3.2.08.01.41.409</v>
          </cell>
          <cell r="I8547" t="str">
            <v>Alat Pengepres Pengolahan Hasil Laut</v>
          </cell>
        </row>
        <row r="8548">
          <cell r="H8548" t="str">
            <v>1.3.2.08.01.41.410</v>
          </cell>
          <cell r="I8548" t="str">
            <v>Mesin Pengering Rumput Laut</v>
          </cell>
        </row>
        <row r="8549">
          <cell r="H8549" t="str">
            <v>1.3.2.08.01.41.411</v>
          </cell>
          <cell r="I8549" t="str">
            <v>Vertical Continue Sealing Machine</v>
          </cell>
        </row>
        <row r="8550">
          <cell r="H8550" t="str">
            <v>1.3.2.08.01.41.412</v>
          </cell>
          <cell r="I8550" t="str">
            <v>Fibertec Hold</v>
          </cell>
        </row>
        <row r="8551">
          <cell r="H8551" t="str">
            <v>......</v>
          </cell>
        </row>
        <row r="8552">
          <cell r="H8552" t="str">
            <v>......</v>
          </cell>
        </row>
        <row r="8553">
          <cell r="H8553" t="str">
            <v>......</v>
          </cell>
        </row>
        <row r="8554">
          <cell r="H8554" t="str">
            <v>......</v>
          </cell>
        </row>
        <row r="8555">
          <cell r="H8555" t="str">
            <v>......</v>
          </cell>
        </row>
        <row r="8556">
          <cell r="H8556" t="str">
            <v>......</v>
          </cell>
        </row>
        <row r="8557">
          <cell r="H8557" t="str">
            <v>......</v>
          </cell>
        </row>
        <row r="8558">
          <cell r="H8558" t="str">
            <v>......</v>
          </cell>
        </row>
        <row r="8559">
          <cell r="H8559" t="str">
            <v>......</v>
          </cell>
        </row>
        <row r="8560">
          <cell r="H8560" t="str">
            <v>......</v>
          </cell>
        </row>
        <row r="8561">
          <cell r="H8561" t="str">
            <v>......</v>
          </cell>
        </row>
        <row r="8562">
          <cell r="H8562" t="str">
            <v>......</v>
          </cell>
        </row>
        <row r="8563">
          <cell r="H8563" t="str">
            <v>......</v>
          </cell>
        </row>
        <row r="8564">
          <cell r="H8564" t="str">
            <v>......</v>
          </cell>
        </row>
        <row r="8565">
          <cell r="H8565" t="str">
            <v>......</v>
          </cell>
        </row>
        <row r="8566">
          <cell r="H8566" t="str">
            <v>......</v>
          </cell>
        </row>
        <row r="8567">
          <cell r="H8567" t="str">
            <v>......</v>
          </cell>
        </row>
        <row r="8568">
          <cell r="H8568" t="str">
            <v>......</v>
          </cell>
        </row>
        <row r="8569">
          <cell r="H8569" t="str">
            <v>......</v>
          </cell>
        </row>
        <row r="8570">
          <cell r="H8570" t="str">
            <v>......</v>
          </cell>
        </row>
        <row r="8571">
          <cell r="H8571" t="str">
            <v>......</v>
          </cell>
        </row>
        <row r="8572">
          <cell r="H8572" t="str">
            <v>......</v>
          </cell>
        </row>
        <row r="8573">
          <cell r="H8573" t="str">
            <v>......</v>
          </cell>
        </row>
        <row r="8574">
          <cell r="H8574" t="str">
            <v>......</v>
          </cell>
        </row>
        <row r="8575">
          <cell r="H8575" t="str">
            <v>......</v>
          </cell>
        </row>
        <row r="8576">
          <cell r="H8576" t="str">
            <v>......</v>
          </cell>
        </row>
        <row r="8577">
          <cell r="H8577" t="str">
            <v>......</v>
          </cell>
        </row>
        <row r="8578">
          <cell r="H8578" t="str">
            <v>......</v>
          </cell>
        </row>
        <row r="8579">
          <cell r="H8579" t="str">
            <v>1.3.2.08.01.42.</v>
          </cell>
          <cell r="I8579" t="str">
            <v xml:space="preserve">ALAT LABORATORIUM ELEKTRONIKA DAN DAYA </v>
          </cell>
        </row>
        <row r="8580">
          <cell r="H8580" t="str">
            <v>1.3.2.08.01.42.001</v>
          </cell>
          <cell r="I8580" t="str">
            <v>Alat Ukur</v>
          </cell>
        </row>
        <row r="8581">
          <cell r="H8581" t="str">
            <v>1.3.2.08.01.42.002</v>
          </cell>
          <cell r="I8581" t="str">
            <v>Perkakas</v>
          </cell>
        </row>
        <row r="8582">
          <cell r="H8582" t="str">
            <v>......</v>
          </cell>
        </row>
        <row r="8583">
          <cell r="H8583" t="str">
            <v>1.3.2.08.01.43.</v>
          </cell>
          <cell r="I8583" t="str">
            <v xml:space="preserve">ALAT LABORATORIUM ENERGI SURYA </v>
          </cell>
        </row>
        <row r="8584">
          <cell r="H8584" t="str">
            <v>1.3.2.08.01.43.001</v>
          </cell>
          <cell r="I8584" t="str">
            <v>Fotovol (Sel Surya)</v>
          </cell>
        </row>
        <row r="8585">
          <cell r="H8585" t="str">
            <v>1.3.2.08.01.43.002</v>
          </cell>
          <cell r="I8585" t="str">
            <v>Alat Pemanas Surya</v>
          </cell>
        </row>
        <row r="8586">
          <cell r="H8586" t="str">
            <v>......</v>
          </cell>
        </row>
        <row r="8587">
          <cell r="H8587" t="str">
            <v>......</v>
          </cell>
        </row>
        <row r="8588">
          <cell r="H8588" t="str">
            <v>1.3.2.08.01.44.</v>
          </cell>
          <cell r="I8588" t="str">
            <v xml:space="preserve">ALAT LABORATORIUM KONVERSI BATUBARA DAN BIOMAS </v>
          </cell>
        </row>
        <row r="8589">
          <cell r="H8589" t="str">
            <v>1.3.2.08.01.44.001</v>
          </cell>
          <cell r="I8589" t="str">
            <v>Alat Pembakaran</v>
          </cell>
        </row>
        <row r="8590">
          <cell r="H8590" t="str">
            <v>1.3.2.08.01.44.002</v>
          </cell>
          <cell r="I8590" t="str">
            <v>Alat Pencairan</v>
          </cell>
        </row>
        <row r="8591">
          <cell r="H8591" t="str">
            <v>1.3.2.08.01.44.003</v>
          </cell>
          <cell r="I8591" t="str">
            <v>Alat Glasifikasi</v>
          </cell>
        </row>
        <row r="8592">
          <cell r="H8592" t="str">
            <v>......</v>
          </cell>
        </row>
        <row r="8593">
          <cell r="H8593" t="str">
            <v>......</v>
          </cell>
        </row>
        <row r="8594">
          <cell r="H8594" t="str">
            <v>1.3.2.08.01.45.</v>
          </cell>
          <cell r="I8594" t="str">
            <v xml:space="preserve">ALAT LABORATORIUM OCEANOGRAFI </v>
          </cell>
        </row>
        <row r="8595">
          <cell r="H8595" t="str">
            <v>1.3.2.08.01.45.001</v>
          </cell>
          <cell r="I8595" t="str">
            <v>Turbidity Meter</v>
          </cell>
        </row>
        <row r="8596">
          <cell r="H8596" t="str">
            <v>1.3.2.08.01.45.002</v>
          </cell>
          <cell r="I8596" t="str">
            <v>Radio Activity Demonstrator</v>
          </cell>
        </row>
        <row r="8597">
          <cell r="H8597" t="str">
            <v>1.3.2.08.01.45.003</v>
          </cell>
          <cell r="I8597" t="str">
            <v>Flow Analysis Sistem</v>
          </cell>
        </row>
        <row r="8598">
          <cell r="H8598" t="str">
            <v>1.3.2.08.01.45.004</v>
          </cell>
          <cell r="I8598" t="str">
            <v>Saliniti Temperatir Depth Analyzer (STDA)</v>
          </cell>
        </row>
        <row r="8599">
          <cell r="H8599" t="str">
            <v>1.3.2.08.01.45.005</v>
          </cell>
          <cell r="I8599" t="str">
            <v>Protector</v>
          </cell>
        </row>
        <row r="8600">
          <cell r="H8600" t="str">
            <v>1.3.2.08.01.45.006</v>
          </cell>
          <cell r="I8600" t="str">
            <v>Soil Tester</v>
          </cell>
        </row>
        <row r="8601">
          <cell r="H8601" t="str">
            <v>1.3.2.08.01.45.007</v>
          </cell>
          <cell r="I8601" t="str">
            <v>Echo Sounder (Alat Laboratorium Oceanografi)</v>
          </cell>
        </row>
        <row r="8602">
          <cell r="H8602" t="str">
            <v>1.3.2.08.01.45.008</v>
          </cell>
          <cell r="I8602" t="str">
            <v>Bathytermograph</v>
          </cell>
        </row>
        <row r="8603">
          <cell r="H8603" t="str">
            <v>1.3.2.08.01.45.009</v>
          </cell>
          <cell r="I8603" t="str">
            <v>Towing Depth Distance Recorder</v>
          </cell>
        </row>
        <row r="8604">
          <cell r="H8604" t="str">
            <v>1.3.2.08.01.45.010</v>
          </cell>
          <cell r="I8604" t="str">
            <v>Temperature Salinity Deph Recorder</v>
          </cell>
        </row>
        <row r="8605">
          <cell r="H8605" t="str">
            <v>1.3.2.08.01.45.011</v>
          </cell>
          <cell r="I8605" t="str">
            <v>Meter Whell</v>
          </cell>
        </row>
        <row r="8606">
          <cell r="H8606" t="str">
            <v>1.3.2.08.01.45.012</v>
          </cell>
          <cell r="I8606" t="str">
            <v>Current Meter (Alat Laboratorium Oceanografi)</v>
          </cell>
        </row>
        <row r="8607">
          <cell r="H8607" t="str">
            <v>1.3.2.08.01.45.013</v>
          </cell>
          <cell r="I8607" t="str">
            <v>Theodolit</v>
          </cell>
        </row>
        <row r="8608">
          <cell r="H8608" t="str">
            <v>1.3.2.08.01.45.014</v>
          </cell>
          <cell r="I8608" t="str">
            <v>Automatic Level</v>
          </cell>
        </row>
        <row r="8609">
          <cell r="H8609" t="str">
            <v>1.3.2.08.01.45.015</v>
          </cell>
          <cell r="I8609" t="str">
            <v>Alidade Plane Table</v>
          </cell>
        </row>
        <row r="8610">
          <cell r="H8610" t="str">
            <v>1.3.2.08.01.45.016</v>
          </cell>
          <cell r="I8610" t="str">
            <v>Panthograph</v>
          </cell>
        </row>
        <row r="8611">
          <cell r="H8611" t="str">
            <v>1.3.2.08.01.45.017</v>
          </cell>
          <cell r="I8611" t="str">
            <v>Tidal Gauge</v>
          </cell>
        </row>
        <row r="8612">
          <cell r="H8612" t="str">
            <v>1.3.2.08.01.45.018</v>
          </cell>
          <cell r="I8612" t="str">
            <v>Balance Analitical Electric</v>
          </cell>
        </row>
        <row r="8613">
          <cell r="H8613" t="str">
            <v>1.3.2.08.01.45.019</v>
          </cell>
          <cell r="I8613" t="str">
            <v>Thermometer Unprotected</v>
          </cell>
        </row>
        <row r="8614">
          <cell r="H8614" t="str">
            <v>1.3.2.08.01.45.020</v>
          </cell>
          <cell r="I8614" t="str">
            <v>Thermometer Protected</v>
          </cell>
        </row>
        <row r="8615">
          <cell r="H8615" t="str">
            <v>1.3.2.08.01.45.021</v>
          </cell>
          <cell r="I8615" t="str">
            <v>Wave Height Recoeder</v>
          </cell>
        </row>
        <row r="8616">
          <cell r="H8616" t="str">
            <v>1.3.2.08.01.45.022</v>
          </cell>
          <cell r="I8616" t="str">
            <v>Angel Meter</v>
          </cell>
        </row>
        <row r="8617">
          <cell r="H8617" t="str">
            <v>1.3.2.08.01.45.023</v>
          </cell>
          <cell r="I8617" t="str">
            <v>Kompas (Alat Laboratorium Oceanografi)</v>
          </cell>
        </row>
        <row r="8618">
          <cell r="H8618" t="str">
            <v>1.3.2.08.01.45.024</v>
          </cell>
          <cell r="I8618" t="str">
            <v>Stereoscope</v>
          </cell>
        </row>
        <row r="8619">
          <cell r="H8619" t="str">
            <v>1.3.2.08.01.45.025</v>
          </cell>
          <cell r="I8619" t="str">
            <v>Tabung Nansen</v>
          </cell>
        </row>
        <row r="8620">
          <cell r="H8620" t="str">
            <v>1.3.2.08.01.45.026</v>
          </cell>
          <cell r="I8620" t="str">
            <v>Phleger Correr</v>
          </cell>
        </row>
        <row r="8621">
          <cell r="H8621" t="str">
            <v>1.3.2.08.01.45.027</v>
          </cell>
          <cell r="I8621" t="str">
            <v>Hand Auger Kit</v>
          </cell>
        </row>
        <row r="8622">
          <cell r="H8622" t="str">
            <v>1.3.2.08.01.45.028</v>
          </cell>
          <cell r="I8622" t="str">
            <v>Point Integrated Suspended Sampler</v>
          </cell>
        </row>
        <row r="8623">
          <cell r="H8623" t="str">
            <v>1.3.2.08.01.45.029</v>
          </cell>
          <cell r="I8623" t="str">
            <v>Tabung Nisken</v>
          </cell>
        </row>
        <row r="8624">
          <cell r="H8624" t="str">
            <v>1.3.2.08.01.45.030</v>
          </cell>
          <cell r="I8624" t="str">
            <v>Stainless Steel Wire</v>
          </cell>
        </row>
        <row r="8625">
          <cell r="H8625" t="str">
            <v>1.3.2.08.01.45.031</v>
          </cell>
          <cell r="I8625" t="str">
            <v>Hot Plate Stirrer</v>
          </cell>
        </row>
        <row r="8626">
          <cell r="H8626" t="str">
            <v>1.3.2.08.01.45.032</v>
          </cell>
          <cell r="I8626" t="str">
            <v>Sieve Shaker (Alat Laboratorium Oceanografi)</v>
          </cell>
        </row>
        <row r="8627">
          <cell r="H8627" t="str">
            <v>1.3.2.08.01.45.033</v>
          </cell>
          <cell r="I8627" t="str">
            <v>Cutting Machine</v>
          </cell>
        </row>
        <row r="8628">
          <cell r="H8628" t="str">
            <v>1.3.2.08.01.45.034</v>
          </cell>
          <cell r="I8628" t="str">
            <v>Distilling Aquametri Apparatus</v>
          </cell>
        </row>
        <row r="8629">
          <cell r="H8629" t="str">
            <v>1.3.2.08.01.45.035</v>
          </cell>
          <cell r="I8629" t="str">
            <v>De Lux 2 Speed Horizontal Lapidary</v>
          </cell>
        </row>
        <row r="8630">
          <cell r="H8630" t="str">
            <v>1.3.2.08.01.45.036</v>
          </cell>
          <cell r="I8630" t="str">
            <v>Combination Lapidary</v>
          </cell>
        </row>
        <row r="8631">
          <cell r="H8631" t="str">
            <v>1.3.2.08.01.45.037</v>
          </cell>
          <cell r="I8631" t="str">
            <v>Diamond Saw</v>
          </cell>
        </row>
        <row r="8632">
          <cell r="H8632" t="str">
            <v>1.3.2.08.01.45.038</v>
          </cell>
          <cell r="I8632" t="str">
            <v>Direct Shear Test Set</v>
          </cell>
        </row>
        <row r="8633">
          <cell r="H8633" t="str">
            <v>......</v>
          </cell>
        </row>
        <row r="8634">
          <cell r="H8634" t="str">
            <v>......</v>
          </cell>
        </row>
        <row r="8635">
          <cell r="H8635" t="str">
            <v>......</v>
          </cell>
        </row>
        <row r="8636">
          <cell r="H8636" t="str">
            <v>......</v>
          </cell>
        </row>
        <row r="8637">
          <cell r="H8637" t="str">
            <v>......</v>
          </cell>
        </row>
        <row r="8638">
          <cell r="H8638" t="str">
            <v>1.3.2.08.01.46.</v>
          </cell>
          <cell r="I8638" t="str">
            <v xml:space="preserve">ALAT LABORATORIUM LINGKUNGAN PERAIRAN </v>
          </cell>
        </row>
        <row r="8639">
          <cell r="H8639" t="str">
            <v>1.3.2.08.01.46.001</v>
          </cell>
          <cell r="I8639" t="str">
            <v>Flourometer</v>
          </cell>
        </row>
        <row r="8640">
          <cell r="H8640" t="str">
            <v>1.3.2.08.01.46.002</v>
          </cell>
          <cell r="I8640" t="str">
            <v>Water Quality Checker</v>
          </cell>
        </row>
        <row r="8641">
          <cell r="H8641" t="str">
            <v>1.3.2.08.01.46.003</v>
          </cell>
          <cell r="I8641" t="str">
            <v>Disolved Oksigen Analyzer</v>
          </cell>
        </row>
        <row r="8642">
          <cell r="H8642" t="str">
            <v>1.3.2.08.01.46.004</v>
          </cell>
          <cell r="I8642" t="str">
            <v>Atomic Absorption Spectrophotometer (AAS) (Alat Lab. L. Perairan)</v>
          </cell>
        </row>
        <row r="8643">
          <cell r="H8643" t="str">
            <v>1.3.2.08.01.46.005</v>
          </cell>
          <cell r="I8643" t="str">
            <v>Liquid Scantilation Counter</v>
          </cell>
        </row>
        <row r="8644">
          <cell r="H8644" t="str">
            <v>1.3.2.08.01.46.006</v>
          </cell>
          <cell r="I8644" t="str">
            <v>Conductivity Salinity Analyzer</v>
          </cell>
        </row>
        <row r="8645">
          <cell r="H8645" t="str">
            <v>1.3.2.08.01.46.007</v>
          </cell>
          <cell r="I8645" t="str">
            <v>Under Water Irradiameter</v>
          </cell>
        </row>
        <row r="8646">
          <cell r="H8646" t="str">
            <v>1.3.2.08.01.46.008</v>
          </cell>
          <cell r="I8646" t="str">
            <v>Liqor Light Meter</v>
          </cell>
        </row>
        <row r="8647">
          <cell r="H8647" t="str">
            <v>1.3.2.08.01.46.009</v>
          </cell>
          <cell r="I8647" t="str">
            <v>Radio Meter (Alat Laboratorium Lingkungan Perairan)</v>
          </cell>
        </row>
        <row r="8648">
          <cell r="H8648" t="str">
            <v>1.3.2.08.01.46.010</v>
          </cell>
          <cell r="I8648" t="str">
            <v>Gas Chromatograph Mass Spectrometer System (GCMSS)</v>
          </cell>
        </row>
        <row r="8649">
          <cell r="H8649" t="str">
            <v>1.3.2.08.01.46.011</v>
          </cell>
          <cell r="I8649" t="str">
            <v>Gas Chromatograph (GC)</v>
          </cell>
        </row>
        <row r="8650">
          <cell r="H8650" t="str">
            <v>1.3.2.08.01.46.012</v>
          </cell>
          <cell r="I8650" t="str">
            <v>Deph Flow Temperature Continous Recorder (DFTCR)</v>
          </cell>
        </row>
        <row r="8651">
          <cell r="H8651" t="str">
            <v>1.3.2.08.01.46.013</v>
          </cell>
          <cell r="I8651" t="str">
            <v>Lux Meter (Alat Laboratorium Lingkungan Perairan)</v>
          </cell>
        </row>
        <row r="8652">
          <cell r="H8652" t="str">
            <v>1.3.2.08.01.46.014</v>
          </cell>
          <cell r="I8652" t="str">
            <v>Spiegel Relascope</v>
          </cell>
        </row>
        <row r="8653">
          <cell r="H8653" t="str">
            <v>1.3.2.08.01.46.015</v>
          </cell>
          <cell r="I8653" t="str">
            <v>Zoo Bell Sampler Bacteriological</v>
          </cell>
        </row>
        <row r="8654">
          <cell r="H8654" t="str">
            <v>1.3.2.08.01.46.016</v>
          </cell>
          <cell r="I8654" t="str">
            <v>Tabung Van Dorn</v>
          </cell>
        </row>
        <row r="8655">
          <cell r="H8655" t="str">
            <v>1.3.2.08.01.46.017</v>
          </cell>
          <cell r="I8655" t="str">
            <v>Light Weight Hand Winch With Boom</v>
          </cell>
        </row>
        <row r="8656">
          <cell r="H8656" t="str">
            <v>1.3.2.08.01.46.018</v>
          </cell>
          <cell r="I8656" t="str">
            <v>Productivity Kit</v>
          </cell>
        </row>
        <row r="8657">
          <cell r="H8657" t="str">
            <v>1.3.2.08.01.46.019</v>
          </cell>
          <cell r="I8657" t="str">
            <v>Bak Aquarium</v>
          </cell>
        </row>
        <row r="8658">
          <cell r="H8658" t="str">
            <v>1.3.2.08.01.46.020</v>
          </cell>
          <cell r="I8658" t="str">
            <v>Bak Porselin</v>
          </cell>
        </row>
        <row r="8659">
          <cell r="H8659" t="str">
            <v>1.3.2.08.01.46.021</v>
          </cell>
          <cell r="I8659" t="str">
            <v>Bak Kultivasi</v>
          </cell>
        </row>
        <row r="8660">
          <cell r="H8660" t="str">
            <v>1.3.2.08.01.46.022</v>
          </cell>
          <cell r="I8660" t="str">
            <v>Cage Net</v>
          </cell>
        </row>
        <row r="8661">
          <cell r="H8661" t="str">
            <v>1.3.2.08.01.46.023</v>
          </cell>
          <cell r="I8661" t="str">
            <v>Six Place Hydromanifolds</v>
          </cell>
        </row>
        <row r="8662">
          <cell r="H8662" t="str">
            <v>1.3.2.08.01.46.024</v>
          </cell>
          <cell r="I8662" t="str">
            <v>Laminar Air Flow Cabinet</v>
          </cell>
        </row>
        <row r="8663">
          <cell r="H8663" t="str">
            <v>1.3.2.08.01.46.025</v>
          </cell>
          <cell r="I8663" t="str">
            <v>Rod Blower</v>
          </cell>
        </row>
        <row r="8664">
          <cell r="H8664" t="str">
            <v>1.3.2.08.01.46.026</v>
          </cell>
          <cell r="I8664" t="str">
            <v>Tissue Grinder (Alat Laboratorium Lingkungan Perairan)</v>
          </cell>
        </row>
        <row r="8665">
          <cell r="H8665" t="str">
            <v>1.3.2.08.01.46.027</v>
          </cell>
          <cell r="I8665" t="str">
            <v>Liquid Dispenser</v>
          </cell>
        </row>
        <row r="8666">
          <cell r="H8666" t="str">
            <v>1.3.2.08.01.46.028</v>
          </cell>
          <cell r="I8666" t="str">
            <v>Rotation Evaporating</v>
          </cell>
        </row>
        <row r="8667">
          <cell r="H8667" t="str">
            <v>......</v>
          </cell>
        </row>
        <row r="8668">
          <cell r="H8668" t="str">
            <v>......</v>
          </cell>
        </row>
        <row r="8669">
          <cell r="H8669" t="str">
            <v>......</v>
          </cell>
        </row>
        <row r="8670">
          <cell r="H8670" t="str">
            <v>......</v>
          </cell>
        </row>
        <row r="8671">
          <cell r="H8671" t="str">
            <v>......</v>
          </cell>
        </row>
        <row r="8672">
          <cell r="H8672" t="str">
            <v>......</v>
          </cell>
        </row>
        <row r="8673">
          <cell r="H8673" t="str">
            <v>1.3.2.08.01.47.</v>
          </cell>
          <cell r="I8673" t="str">
            <v xml:space="preserve">ALAT LABORATORIUM BIOLOGI PERAIRAN </v>
          </cell>
        </row>
        <row r="8674">
          <cell r="H8674" t="str">
            <v>1.3.2.08.01.47.001</v>
          </cell>
          <cell r="I8674" t="str">
            <v>Triple Beam Balance</v>
          </cell>
        </row>
        <row r="8675">
          <cell r="H8675" t="str">
            <v>1.3.2.08.01.47.002</v>
          </cell>
          <cell r="I8675" t="str">
            <v>Under Water Camera</v>
          </cell>
        </row>
        <row r="8676">
          <cell r="H8676" t="str">
            <v>1.3.2.08.01.47.003</v>
          </cell>
          <cell r="I8676" t="str">
            <v>Grab Bottom Sampler</v>
          </cell>
        </row>
        <row r="8677">
          <cell r="H8677" t="str">
            <v>1.3.2.08.01.47.004</v>
          </cell>
          <cell r="I8677" t="str">
            <v>Alat Selam</v>
          </cell>
        </row>
        <row r="8678">
          <cell r="H8678" t="str">
            <v>1.3.2.08.01.47.005</v>
          </cell>
          <cell r="I8678" t="str">
            <v>Disecting Apparatus (Alat Laboratorium Biologi Perairan)</v>
          </cell>
        </row>
        <row r="8679">
          <cell r="H8679" t="str">
            <v>......</v>
          </cell>
        </row>
        <row r="8680">
          <cell r="H8680" t="str">
            <v>......</v>
          </cell>
        </row>
        <row r="8681">
          <cell r="H8681" t="str">
            <v>......</v>
          </cell>
        </row>
        <row r="8682">
          <cell r="H8682" t="str">
            <v>......</v>
          </cell>
        </row>
        <row r="8683">
          <cell r="H8683" t="str">
            <v>1.3.2.08.01.48.</v>
          </cell>
          <cell r="I8683" t="str">
            <v xml:space="preserve">ALAT LABORATORIUM BIOLOGI </v>
          </cell>
        </row>
        <row r="8684">
          <cell r="H8684" t="str">
            <v>1.3.2.08.01.48.001</v>
          </cell>
          <cell r="I8684" t="str">
            <v>N2 Distalation Unit</v>
          </cell>
        </row>
        <row r="8685">
          <cell r="H8685" t="str">
            <v>1.3.2.08.01.48.002</v>
          </cell>
          <cell r="I8685" t="str">
            <v>Ultra Data System</v>
          </cell>
        </row>
        <row r="8686">
          <cell r="H8686" t="str">
            <v>1.3.2.08.01.48.003</v>
          </cell>
          <cell r="I8686" t="str">
            <v>Tromol Herbarium</v>
          </cell>
        </row>
        <row r="8687">
          <cell r="H8687" t="str">
            <v>1.3.2.08.01.48.004</v>
          </cell>
          <cell r="I8687" t="str">
            <v>Aquarium (Alat Laboratorium Biologi)</v>
          </cell>
        </row>
        <row r="8688">
          <cell r="H8688" t="str">
            <v>1.3.2.08.01.48.005</v>
          </cell>
          <cell r="I8688" t="str">
            <v>Alat Perangkap Binatang</v>
          </cell>
        </row>
        <row r="8689">
          <cell r="H8689" t="str">
            <v>1.3.2.08.01.48.006</v>
          </cell>
          <cell r="I8689" t="str">
            <v>Alat Perekat Alumunium Foil</v>
          </cell>
        </row>
        <row r="8690">
          <cell r="H8690" t="str">
            <v>1.3.2.08.01.48.007</v>
          </cell>
          <cell r="I8690" t="str">
            <v>Counting Cel</v>
          </cell>
        </row>
        <row r="8691">
          <cell r="H8691" t="str">
            <v>1.3.2.08.01.48.008</v>
          </cell>
          <cell r="I8691" t="str">
            <v>Emulsifier</v>
          </cell>
        </row>
        <row r="8692">
          <cell r="H8692" t="str">
            <v>1.3.2.08.01.48.009</v>
          </cell>
          <cell r="I8692" t="str">
            <v>Licht Back</v>
          </cell>
        </row>
        <row r="8693">
          <cell r="H8693" t="str">
            <v>1.3.2.08.01.48.010</v>
          </cell>
          <cell r="I8693" t="str">
            <v>Area Meter</v>
          </cell>
        </row>
        <row r="8694">
          <cell r="H8694" t="str">
            <v>1.3.2.08.01.48.011</v>
          </cell>
          <cell r="I8694" t="str">
            <v>Automatic Absor Spection</v>
          </cell>
        </row>
        <row r="8695">
          <cell r="H8695" t="str">
            <v>1.3.2.08.01.48.012</v>
          </cell>
          <cell r="I8695" t="str">
            <v>Desaltor</v>
          </cell>
        </row>
        <row r="8696">
          <cell r="H8696" t="str">
            <v>1.3.2.08.01.48.013</v>
          </cell>
          <cell r="I8696" t="str">
            <v>Automatic Area Meter</v>
          </cell>
        </row>
        <row r="8697">
          <cell r="H8697" t="str">
            <v>......</v>
          </cell>
        </row>
        <row r="8698">
          <cell r="H8698" t="str">
            <v>......</v>
          </cell>
        </row>
        <row r="8699">
          <cell r="H8699" t="str">
            <v>1.3.2.08.01.49.</v>
          </cell>
          <cell r="I8699" t="str">
            <v xml:space="preserve">ALAT LABORATORIUM GEOFISIKA </v>
          </cell>
        </row>
        <row r="8700">
          <cell r="H8700" t="str">
            <v>1.3.2.08.01.49.001</v>
          </cell>
          <cell r="I8700" t="str">
            <v>Land Gravity Meter</v>
          </cell>
        </row>
        <row r="8701">
          <cell r="H8701" t="str">
            <v>1.3.2.08.01.49.002</v>
          </cell>
          <cell r="I8701" t="str">
            <v>Self Potensial</v>
          </cell>
        </row>
        <row r="8702">
          <cell r="H8702" t="str">
            <v>1.3.2.08.01.49.003</v>
          </cell>
          <cell r="I8702" t="str">
            <v>Electric Current Meter</v>
          </cell>
        </row>
        <row r="8703">
          <cell r="H8703" t="str">
            <v>1.3.2.08.01.49.004</v>
          </cell>
          <cell r="I8703" t="str">
            <v>Physical Property</v>
          </cell>
        </row>
        <row r="8704">
          <cell r="H8704" t="str">
            <v>1.3.2.08.01.49.005</v>
          </cell>
          <cell r="I8704" t="str">
            <v>Automatic Point Counter</v>
          </cell>
        </row>
        <row r="8705">
          <cell r="H8705" t="str">
            <v>1.3.2.08.01.49.006</v>
          </cell>
          <cell r="I8705" t="str">
            <v>Abem Sounding Cable</v>
          </cell>
        </row>
        <row r="8706">
          <cell r="H8706" t="str">
            <v>1.3.2.08.01.49.007</v>
          </cell>
          <cell r="I8706" t="str">
            <v>Densitylog Module</v>
          </cell>
        </row>
        <row r="8707">
          <cell r="H8707" t="str">
            <v>1.3.2.08.01.49.008</v>
          </cell>
          <cell r="I8707" t="str">
            <v>Portable Digital Fluxgate Magnetometer</v>
          </cell>
        </row>
        <row r="8708">
          <cell r="H8708" t="str">
            <v>1.3.2.08.01.49.009</v>
          </cell>
          <cell r="I8708" t="str">
            <v>Digital Thermometer</v>
          </cell>
        </row>
        <row r="8709">
          <cell r="H8709" t="str">
            <v>1.3.2.08.01.49.010</v>
          </cell>
          <cell r="I8709" t="str">
            <v>Tester Kit</v>
          </cell>
        </row>
        <row r="8710">
          <cell r="H8710" t="str">
            <v>1.3.2.08.01.49.011</v>
          </cell>
          <cell r="I8710" t="str">
            <v>Vane Tester</v>
          </cell>
        </row>
        <row r="8711">
          <cell r="H8711" t="str">
            <v>1.3.2.08.01.49.012</v>
          </cell>
          <cell r="I8711" t="str">
            <v>Circuit Tester (Alat Laboratorium Geofisika)</v>
          </cell>
        </row>
        <row r="8712">
          <cell r="H8712" t="str">
            <v>1.3.2.08.01.49.013</v>
          </cell>
          <cell r="I8712" t="str">
            <v>Moisture Content Tester</v>
          </cell>
        </row>
        <row r="8713">
          <cell r="H8713" t="str">
            <v>1.3.2.08.01.49.014</v>
          </cell>
          <cell r="I8713" t="str">
            <v>Magnetometer</v>
          </cell>
        </row>
        <row r="8714">
          <cell r="H8714" t="str">
            <v>1.3.2.08.01.49.015</v>
          </cell>
          <cell r="I8714" t="str">
            <v>Geolistrik</v>
          </cell>
        </row>
        <row r="8715">
          <cell r="H8715" t="str">
            <v>1.3.2.08.01.49.016</v>
          </cell>
          <cell r="I8715" t="str">
            <v>Meicrobarometer</v>
          </cell>
        </row>
        <row r="8716">
          <cell r="H8716" t="str">
            <v>1.3.2.08.01.49.017</v>
          </cell>
          <cell r="I8716" t="str">
            <v>Seismograph (Alat Laboratorium Geofisika)</v>
          </cell>
        </row>
        <row r="8717">
          <cell r="H8717" t="str">
            <v>1.3.2.08.01.49.018</v>
          </cell>
          <cell r="I8717" t="str">
            <v>Proton Magnetometer Geometric</v>
          </cell>
        </row>
        <row r="8718">
          <cell r="H8718" t="str">
            <v>1.3.2.08.01.49.019</v>
          </cell>
          <cell r="I8718" t="str">
            <v>Abem Terrain Meter</v>
          </cell>
        </row>
        <row r="8719">
          <cell r="H8719" t="str">
            <v>1.3.2.08.01.49.020</v>
          </cell>
          <cell r="I8719" t="str">
            <v>Portable Baoreholelogger</v>
          </cell>
        </row>
        <row r="8720">
          <cell r="H8720" t="str">
            <v>......</v>
          </cell>
        </row>
        <row r="8721">
          <cell r="H8721" t="str">
            <v>......</v>
          </cell>
        </row>
        <row r="8722">
          <cell r="H8722" t="str">
            <v>......</v>
          </cell>
        </row>
        <row r="8723">
          <cell r="H8723" t="str">
            <v>1.3.2.08.01.50.</v>
          </cell>
          <cell r="I8723" t="str">
            <v xml:space="preserve">ALAT LABORATORIUM TAMBANG </v>
          </cell>
        </row>
        <row r="8724">
          <cell r="H8724" t="str">
            <v>1.3.2.08.01.50.001</v>
          </cell>
          <cell r="I8724" t="str">
            <v>Flotasion Machine</v>
          </cell>
        </row>
        <row r="8725">
          <cell r="H8725" t="str">
            <v>1.3.2.08.01.50.002</v>
          </cell>
          <cell r="I8725" t="str">
            <v>Lab. Selective Mineral</v>
          </cell>
        </row>
        <row r="8726">
          <cell r="H8726" t="str">
            <v>1.3.2.08.01.50.003</v>
          </cell>
          <cell r="I8726" t="str">
            <v>Lab. Jar Mill</v>
          </cell>
        </row>
        <row r="8727">
          <cell r="H8727" t="str">
            <v>1.3.2.08.01.50.004</v>
          </cell>
          <cell r="I8727" t="str">
            <v>Magn. Tube Test</v>
          </cell>
        </row>
        <row r="8728">
          <cell r="H8728" t="str">
            <v>1.3.2.08.01.50.005</v>
          </cell>
          <cell r="I8728" t="str">
            <v>Sparator High</v>
          </cell>
        </row>
        <row r="8729">
          <cell r="H8729" t="str">
            <v>1.3.2.08.01.50.006</v>
          </cell>
          <cell r="I8729" t="str">
            <v>Pulvarezer</v>
          </cell>
        </row>
        <row r="8730">
          <cell r="H8730" t="str">
            <v>1.3.2.08.01.50.007</v>
          </cell>
          <cell r="I8730" t="str">
            <v>Slurry Mixer</v>
          </cell>
        </row>
        <row r="8731">
          <cell r="H8731" t="str">
            <v>1.3.2.08.01.50.008</v>
          </cell>
          <cell r="I8731" t="str">
            <v>Speciment Mount Press</v>
          </cell>
        </row>
        <row r="8732">
          <cell r="H8732" t="str">
            <v>1.3.2.08.01.50.009</v>
          </cell>
          <cell r="I8732" t="str">
            <v>Graverkit</v>
          </cell>
        </row>
        <row r="8733">
          <cell r="H8733" t="str">
            <v>1.3.2.08.01.50.010</v>
          </cell>
          <cell r="I8733" t="str">
            <v>Sample Holder</v>
          </cell>
        </row>
        <row r="8734">
          <cell r="H8734" t="str">
            <v>1.3.2.08.01.50.011</v>
          </cell>
          <cell r="I8734" t="str">
            <v>Iron M. Wheel</v>
          </cell>
        </row>
        <row r="8735">
          <cell r="H8735" t="str">
            <v>1.3.2.08.01.50.012</v>
          </cell>
          <cell r="I8735" t="str">
            <v>Coper Wheel</v>
          </cell>
        </row>
        <row r="8736">
          <cell r="H8736" t="str">
            <v>1.3.2.08.01.50.013</v>
          </cell>
          <cell r="I8736" t="str">
            <v>Strain Gouge Indicator</v>
          </cell>
        </row>
        <row r="8737">
          <cell r="H8737" t="str">
            <v>1.3.2.08.01.50.014</v>
          </cell>
          <cell r="I8737" t="str">
            <v>Gas Scruber</v>
          </cell>
        </row>
        <row r="8738">
          <cell r="H8738" t="str">
            <v>1.3.2.08.01.50.015</v>
          </cell>
          <cell r="I8738" t="str">
            <v>Shear Strenght</v>
          </cell>
        </row>
        <row r="8739">
          <cell r="H8739" t="str">
            <v>1.3.2.08.01.50.016</v>
          </cell>
          <cell r="I8739" t="str">
            <v>Milling Unit</v>
          </cell>
        </row>
        <row r="8740">
          <cell r="H8740" t="str">
            <v>......</v>
          </cell>
        </row>
        <row r="8741">
          <cell r="H8741" t="str">
            <v>......</v>
          </cell>
        </row>
        <row r="8742">
          <cell r="H8742" t="str">
            <v>1.3.2.08.01.51.</v>
          </cell>
          <cell r="I8742" t="str">
            <v xml:space="preserve">ALAT LABORATORIUM PROSES/TEKNIK KIMIA </v>
          </cell>
        </row>
        <row r="8743">
          <cell r="H8743" t="str">
            <v>1.3.2.08.01.51.001</v>
          </cell>
          <cell r="I8743" t="str">
            <v>Bucket Elevator</v>
          </cell>
        </row>
        <row r="8744">
          <cell r="H8744" t="str">
            <v>1.3.2.08.01.51.002</v>
          </cell>
          <cell r="I8744" t="str">
            <v>S I L O</v>
          </cell>
        </row>
        <row r="8745">
          <cell r="H8745" t="str">
            <v>1.3.2.08.01.51.003</v>
          </cell>
          <cell r="I8745" t="str">
            <v>Extruder Cooker</v>
          </cell>
        </row>
        <row r="8746">
          <cell r="H8746" t="str">
            <v>1.3.2.08.01.51.004</v>
          </cell>
          <cell r="I8746" t="str">
            <v>Bin Outlet Feeding</v>
          </cell>
        </row>
        <row r="8747">
          <cell r="H8747" t="str">
            <v>1.3.2.08.01.51.005</v>
          </cell>
          <cell r="I8747" t="str">
            <v>Spray Dryer</v>
          </cell>
        </row>
        <row r="8748">
          <cell r="H8748" t="str">
            <v>1.3.2.08.01.51.006</v>
          </cell>
          <cell r="I8748" t="str">
            <v>Rotary Dryer</v>
          </cell>
        </row>
        <row r="8749">
          <cell r="H8749" t="str">
            <v>1.3.2.08.01.51.007</v>
          </cell>
          <cell r="I8749" t="str">
            <v>Rotary Coler</v>
          </cell>
        </row>
        <row r="8750">
          <cell r="H8750" t="str">
            <v>1.3.2.08.01.51.008</v>
          </cell>
          <cell r="I8750" t="str">
            <v>Vibrating Screen (Alat Laboratorium Proses/teknik Kimia)</v>
          </cell>
        </row>
        <row r="8751">
          <cell r="H8751" t="str">
            <v>1.3.2.08.01.51.009</v>
          </cell>
          <cell r="I8751" t="str">
            <v>Tungku</v>
          </cell>
        </row>
        <row r="8752">
          <cell r="H8752" t="str">
            <v>1.3.2.08.01.51.010</v>
          </cell>
          <cell r="I8752" t="str">
            <v>Cyclon</v>
          </cell>
        </row>
        <row r="8753">
          <cell r="H8753" t="str">
            <v>1.3.2.08.01.51.011</v>
          </cell>
          <cell r="I8753" t="str">
            <v>Disk Mill</v>
          </cell>
        </row>
        <row r="8754">
          <cell r="H8754" t="str">
            <v>1.3.2.08.01.51.012</v>
          </cell>
          <cell r="I8754" t="str">
            <v>Flavour Apikator</v>
          </cell>
        </row>
        <row r="8755">
          <cell r="H8755" t="str">
            <v>1.3.2.08.01.51.013</v>
          </cell>
          <cell r="I8755" t="str">
            <v>Bagging Conveyor</v>
          </cell>
        </row>
        <row r="8756">
          <cell r="H8756" t="str">
            <v>1.3.2.08.01.51.014</v>
          </cell>
          <cell r="I8756" t="str">
            <v>Macerator</v>
          </cell>
        </row>
        <row r="8757">
          <cell r="H8757" t="str">
            <v>1.3.2.08.01.51.015</v>
          </cell>
          <cell r="I8757" t="str">
            <v>Bag Closer</v>
          </cell>
        </row>
        <row r="8758">
          <cell r="H8758" t="str">
            <v>1.3.2.08.01.51.016</v>
          </cell>
          <cell r="I8758" t="str">
            <v>Sterilizer (Alat Laboratorium Proses/teknik Kimia)</v>
          </cell>
        </row>
        <row r="8759">
          <cell r="H8759" t="str">
            <v>1.3.2.08.01.51.017</v>
          </cell>
          <cell r="I8759" t="str">
            <v>Packaging Machine</v>
          </cell>
        </row>
        <row r="8760">
          <cell r="H8760" t="str">
            <v>1.3.2.08.01.51.018</v>
          </cell>
          <cell r="I8760" t="str">
            <v>Cracking Machine</v>
          </cell>
        </row>
        <row r="8761">
          <cell r="H8761" t="str">
            <v>1.3.2.08.01.51.019</v>
          </cell>
          <cell r="I8761" t="str">
            <v>Dehuling Machine</v>
          </cell>
        </row>
        <row r="8762">
          <cell r="H8762" t="str">
            <v>1.3.2.08.01.51.020</v>
          </cell>
          <cell r="I8762" t="str">
            <v>Homogenizer (Alat Laboratorium Proses/teknik Kimia)</v>
          </cell>
        </row>
        <row r="8763">
          <cell r="H8763" t="str">
            <v>1.3.2.08.01.51.021</v>
          </cell>
          <cell r="I8763" t="str">
            <v>Crystallizer</v>
          </cell>
        </row>
        <row r="8764">
          <cell r="H8764" t="str">
            <v>1.3.2.08.01.51.022</v>
          </cell>
          <cell r="I8764" t="str">
            <v>Gentong Plastik</v>
          </cell>
        </row>
        <row r="8765">
          <cell r="H8765" t="str">
            <v>1.3.2.08.01.51.023</v>
          </cell>
          <cell r="I8765" t="str">
            <v>Drum Stainless Steel</v>
          </cell>
        </row>
        <row r="8766">
          <cell r="H8766" t="str">
            <v>1.3.2.08.01.51.024</v>
          </cell>
          <cell r="I8766" t="str">
            <v>Wash Bak</v>
          </cell>
        </row>
        <row r="8767">
          <cell r="H8767" t="str">
            <v>1.3.2.08.01.51.025</v>
          </cell>
          <cell r="I8767" t="str">
            <v>Fermentor (Alat Laboratorium Proses/teknik Kimia)</v>
          </cell>
        </row>
        <row r="8768">
          <cell r="H8768" t="str">
            <v>1.3.2.08.01.51.026</v>
          </cell>
          <cell r="I8768" t="str">
            <v>Humadity Chamber (Alat Laboratorium Proses/teknik Kimia)</v>
          </cell>
        </row>
        <row r="8769">
          <cell r="H8769" t="str">
            <v>1.3.2.08.01.51.027</v>
          </cell>
          <cell r="I8769" t="str">
            <v>Pressure Vessel (Alat Laboratorium Proses/teknik Kimia)</v>
          </cell>
        </row>
        <row r="8770">
          <cell r="H8770" t="str">
            <v>1.3.2.08.01.51.028</v>
          </cell>
          <cell r="I8770" t="str">
            <v>Retort (Alat Laboratorium Proses/teknik Kimia)</v>
          </cell>
        </row>
        <row r="8771">
          <cell r="H8771" t="str">
            <v>1.3.2.08.01.51.029</v>
          </cell>
          <cell r="I8771" t="str">
            <v>Tangki Pemanas</v>
          </cell>
        </row>
        <row r="8772">
          <cell r="H8772" t="str">
            <v>1.3.2.08.01.51.030</v>
          </cell>
          <cell r="I8772" t="str">
            <v>Economical Wiley Cutting Mill</v>
          </cell>
        </row>
        <row r="8773">
          <cell r="H8773" t="str">
            <v>1.3.2.08.01.51.031</v>
          </cell>
          <cell r="I8773" t="str">
            <v>BIN Modul</v>
          </cell>
        </row>
        <row r="8774">
          <cell r="H8774" t="str">
            <v>......</v>
          </cell>
        </row>
        <row r="8775">
          <cell r="H8775" t="str">
            <v>......</v>
          </cell>
        </row>
        <row r="8776">
          <cell r="H8776" t="str">
            <v>......</v>
          </cell>
        </row>
        <row r="8777">
          <cell r="H8777" t="str">
            <v>......</v>
          </cell>
        </row>
        <row r="8778">
          <cell r="H8778" t="str">
            <v>......</v>
          </cell>
        </row>
        <row r="8779">
          <cell r="H8779" t="str">
            <v>1.3.2.08.01.52.</v>
          </cell>
          <cell r="I8779" t="str">
            <v xml:space="preserve">ALAT LABORATORIUM PROSES INDUSTRI </v>
          </cell>
        </row>
        <row r="8780">
          <cell r="H8780" t="str">
            <v>1.3.2.08.01.52.001</v>
          </cell>
          <cell r="I8780" t="str">
            <v>Actuator</v>
          </cell>
        </row>
        <row r="8781">
          <cell r="H8781" t="str">
            <v>1.3.2.08.01.52.002</v>
          </cell>
          <cell r="I8781" t="str">
            <v>Controller Tekanan</v>
          </cell>
        </row>
        <row r="8782">
          <cell r="H8782" t="str">
            <v>1.3.2.08.01.52.003</v>
          </cell>
          <cell r="I8782" t="str">
            <v>Controller Level</v>
          </cell>
        </row>
        <row r="8783">
          <cell r="H8783" t="str">
            <v>1.3.2.08.01.52.004</v>
          </cell>
          <cell r="I8783" t="str">
            <v>Controller Temperature</v>
          </cell>
        </row>
        <row r="8784">
          <cell r="H8784" t="str">
            <v>1.3.2.08.01.52.005</v>
          </cell>
          <cell r="I8784" t="str">
            <v>Controller Flow</v>
          </cell>
        </row>
        <row r="8785">
          <cell r="H8785" t="str">
            <v>1.3.2.08.01.52.006</v>
          </cell>
          <cell r="I8785" t="str">
            <v>Controller PH</v>
          </cell>
        </row>
        <row r="8786">
          <cell r="H8786" t="str">
            <v>1.3.2.08.01.52.007</v>
          </cell>
          <cell r="I8786" t="str">
            <v>Converter / Transducer</v>
          </cell>
        </row>
        <row r="8787">
          <cell r="H8787" t="str">
            <v>1.3.2.08.01.52.008</v>
          </cell>
          <cell r="I8787" t="str">
            <v>Indicator</v>
          </cell>
        </row>
        <row r="8788">
          <cell r="H8788" t="str">
            <v>1.3.2.08.01.52.009</v>
          </cell>
          <cell r="I8788" t="str">
            <v>Transmitter</v>
          </cell>
        </row>
        <row r="8789">
          <cell r="H8789" t="str">
            <v>1.3.2.08.01.52.010</v>
          </cell>
          <cell r="I8789" t="str">
            <v>Linier Actuator</v>
          </cell>
        </row>
        <row r="8790">
          <cell r="H8790" t="str">
            <v>......</v>
          </cell>
        </row>
        <row r="8791">
          <cell r="H8791" t="str">
            <v>......</v>
          </cell>
        </row>
        <row r="8792">
          <cell r="H8792" t="str">
            <v>1.3.2.08.01.53.</v>
          </cell>
          <cell r="I8792" t="str">
            <v xml:space="preserve">ALAT LABORATORIUM KESEHATAN KERJA </v>
          </cell>
        </row>
        <row r="8793">
          <cell r="H8793" t="str">
            <v>1.3.2.08.01.53.001</v>
          </cell>
          <cell r="I8793" t="str">
            <v>Mobile Lab. Met System Data Logger</v>
          </cell>
        </row>
        <row r="8794">
          <cell r="H8794" t="str">
            <v>1.3.2.08.01.53.002</v>
          </cell>
          <cell r="I8794" t="str">
            <v>Mobile Lab. Met System Software Start</v>
          </cell>
        </row>
        <row r="8795">
          <cell r="H8795" t="str">
            <v>1.3.2.08.01.53.003</v>
          </cell>
          <cell r="I8795" t="str">
            <v>Mobile Lab. Met System Software Ramgen</v>
          </cell>
        </row>
        <row r="8796">
          <cell r="H8796" t="str">
            <v>1.3.2.08.01.53.004</v>
          </cell>
          <cell r="I8796" t="str">
            <v>Mobile Lab. Met System Instrumen Stand</v>
          </cell>
        </row>
        <row r="8797">
          <cell r="H8797" t="str">
            <v>1.3.2.08.01.53.005</v>
          </cell>
          <cell r="I8797" t="str">
            <v>Mobile Lab. Met System Lockable Housing</v>
          </cell>
        </row>
        <row r="8798">
          <cell r="H8798" t="str">
            <v>1.3.2.08.01.53.006</v>
          </cell>
          <cell r="I8798" t="str">
            <v>Mobile Lab. Met System Sands Shelter &amp; Test Book</v>
          </cell>
        </row>
        <row r="8799">
          <cell r="H8799" t="str">
            <v>1.3.2.08.01.53.007</v>
          </cell>
          <cell r="I8799" t="str">
            <v>Mobile Lab. Met System Solar Power Panel</v>
          </cell>
        </row>
        <row r="8800">
          <cell r="H8800" t="str">
            <v>1.3.2.08.01.53.008</v>
          </cell>
          <cell r="I8800" t="str">
            <v>Mobile Lab. Met System Barometrik Pressure Sens</v>
          </cell>
        </row>
        <row r="8801">
          <cell r="H8801" t="str">
            <v>1.3.2.08.01.53.009</v>
          </cell>
          <cell r="I8801" t="str">
            <v>Mobile Lab. Met System Solar Radiation Sensor</v>
          </cell>
        </row>
        <row r="8802">
          <cell r="H8802" t="str">
            <v>1.3.2.08.01.53.010</v>
          </cell>
          <cell r="I8802" t="str">
            <v>Mobile Lab. Met System Air Temp. Sensor</v>
          </cell>
        </row>
        <row r="8803">
          <cell r="H8803" t="str">
            <v>1.3.2.08.01.53.011</v>
          </cell>
          <cell r="I8803" t="str">
            <v>Mobile Lab. Met System Wind Direction Sensor</v>
          </cell>
        </row>
        <row r="8804">
          <cell r="H8804" t="str">
            <v>1.3.2.08.01.53.012</v>
          </cell>
          <cell r="I8804" t="str">
            <v>Mobile Lab. Met System Wind Speed Sensor</v>
          </cell>
        </row>
        <row r="8805">
          <cell r="H8805" t="str">
            <v>1.3.2.08.01.53.013</v>
          </cell>
          <cell r="I8805" t="str">
            <v>Mobile Lab. Met System UV Radiation Sensor</v>
          </cell>
        </row>
        <row r="8806">
          <cell r="H8806" t="str">
            <v>1.3.2.08.01.53.014</v>
          </cell>
          <cell r="I8806" t="str">
            <v>Mobile Lab. Met System Consumables</v>
          </cell>
        </row>
        <row r="8807">
          <cell r="H8807" t="str">
            <v>1.3.2.08.01.53.015</v>
          </cell>
          <cell r="I8807" t="str">
            <v>Mobile Lab. High Volume Air Sampler</v>
          </cell>
        </row>
        <row r="8808">
          <cell r="H8808" t="str">
            <v>1.3.2.08.01.53.016</v>
          </cell>
          <cell r="I8808" t="str">
            <v>Mobile Lab. High Volume Air Sampler Filter</v>
          </cell>
        </row>
        <row r="8809">
          <cell r="H8809" t="str">
            <v>1.3.2.08.01.53.017</v>
          </cell>
          <cell r="I8809" t="str">
            <v>Mobile Lab. High Volume Air Sampler Calibrator</v>
          </cell>
        </row>
        <row r="8810">
          <cell r="H8810" t="str">
            <v>1.3.2.08.01.53.018</v>
          </cell>
          <cell r="I8810" t="str">
            <v>Mobile Lab. High Volume Air Sampler Consumabler</v>
          </cell>
        </row>
        <row r="8811">
          <cell r="H8811" t="str">
            <v>1.3.2.08.01.53.019</v>
          </cell>
          <cell r="I8811" t="str">
            <v>Mobile Lab. Source Sampling System</v>
          </cell>
        </row>
        <row r="8812">
          <cell r="H8812" t="str">
            <v>1.3.2.08.01.53.020</v>
          </cell>
          <cell r="I8812" t="str">
            <v>Mobile Lab. S. S. S. Accerosies</v>
          </cell>
        </row>
        <row r="8813">
          <cell r="H8813" t="str">
            <v>1.3.2.08.01.53.021</v>
          </cell>
          <cell r="I8813" t="str">
            <v>Mobile Lab. S. S. S. Method 5 Glassawer</v>
          </cell>
        </row>
        <row r="8814">
          <cell r="H8814" t="str">
            <v>1.3.2.08.01.53.022</v>
          </cell>
          <cell r="I8814" t="str">
            <v>Mobile Lab. S. S. S. Transport Case</v>
          </cell>
        </row>
        <row r="8815">
          <cell r="H8815" t="str">
            <v>1.3.2.08.01.53.023</v>
          </cell>
          <cell r="I8815" t="str">
            <v>Mobile Lab. S. S. S. Manuals</v>
          </cell>
        </row>
        <row r="8816">
          <cell r="H8816" t="str">
            <v>1.3.2.08.01.53.024</v>
          </cell>
          <cell r="I8816" t="str">
            <v>Mobile Lab. Dust Respirator (Sepatu Safety)</v>
          </cell>
        </row>
        <row r="8817">
          <cell r="H8817" t="str">
            <v>1.3.2.08.01.53.025</v>
          </cell>
          <cell r="I8817" t="str">
            <v>Mobile Lab. Safety Hard Hats (Topi Safety)</v>
          </cell>
        </row>
        <row r="8818">
          <cell r="H8818" t="str">
            <v>1.3.2.08.01.53.026</v>
          </cell>
          <cell r="I8818" t="str">
            <v>Mobile Lab. Safety Footwear</v>
          </cell>
        </row>
        <row r="8819">
          <cell r="H8819" t="str">
            <v>1.3.2.08.01.53.027</v>
          </cell>
          <cell r="I8819" t="str">
            <v>Mobile Lab. Safety Goggles, Gloves</v>
          </cell>
        </row>
        <row r="8820">
          <cell r="H8820" t="str">
            <v>1.3.2.08.01.53.028</v>
          </cell>
          <cell r="I8820" t="str">
            <v>Mobile Lab. Temperature Meter Field</v>
          </cell>
        </row>
        <row r="8821">
          <cell r="H8821" t="str">
            <v>1.3.2.08.01.53.029</v>
          </cell>
          <cell r="I8821" t="str">
            <v>Mobile Lab. Conduct/Salinity/Temp. Meter Field</v>
          </cell>
        </row>
        <row r="8822">
          <cell r="H8822" t="str">
            <v>1.3.2.08.01.53.030</v>
          </cell>
          <cell r="I8822" t="str">
            <v>Mobile Lab. Conduct/Salinity/Temp. Meter Consumable</v>
          </cell>
        </row>
        <row r="8823">
          <cell r="H8823" t="str">
            <v>1.3.2.08.01.53.031</v>
          </cell>
          <cell r="I8823" t="str">
            <v>Mobile Lab. Ph Meter Field</v>
          </cell>
        </row>
        <row r="8824">
          <cell r="H8824" t="str">
            <v>1.3.2.08.01.53.032</v>
          </cell>
          <cell r="I8824" t="str">
            <v>Mobile Lab. Tubidity Meter Field</v>
          </cell>
        </row>
        <row r="8825">
          <cell r="H8825" t="str">
            <v>1.3.2.08.01.53.033</v>
          </cell>
          <cell r="I8825" t="str">
            <v>Mobile Lab. Dissolved Oxygen Meter Field</v>
          </cell>
        </row>
        <row r="8826">
          <cell r="H8826" t="str">
            <v>1.3.2.08.01.53.034</v>
          </cell>
          <cell r="I8826" t="str">
            <v>Mobile Lab. Dissolved Oxygen And Temp. Electrode</v>
          </cell>
        </row>
        <row r="8827">
          <cell r="H8827" t="str">
            <v>1.3.2.08.01.53.035</v>
          </cell>
          <cell r="I8827" t="str">
            <v>Mobile Lab. Dissolved Oxygen Meter Consumable</v>
          </cell>
        </row>
        <row r="8828">
          <cell r="H8828" t="str">
            <v>1.3.2.08.01.53.036</v>
          </cell>
          <cell r="I8828" t="str">
            <v>Mobile Lab. Bod Bottle Whith Stop 300 ml</v>
          </cell>
        </row>
        <row r="8829">
          <cell r="H8829" t="str">
            <v>1.3.2.08.01.53.037</v>
          </cell>
          <cell r="I8829" t="str">
            <v>Mobile Lab. Portable Refrigerator</v>
          </cell>
        </row>
        <row r="8830">
          <cell r="H8830" t="str">
            <v>1.3.2.08.01.53.038</v>
          </cell>
          <cell r="I8830" t="str">
            <v>Mobile Lab. Grab Sampler</v>
          </cell>
        </row>
        <row r="8831">
          <cell r="H8831" t="str">
            <v>1.3.2.08.01.53.039</v>
          </cell>
          <cell r="I8831" t="str">
            <v>Mobile Lab. Spare Bottles For Grab Samplers</v>
          </cell>
        </row>
        <row r="8832">
          <cell r="H8832" t="str">
            <v>1.3.2.08.01.53.040</v>
          </cell>
          <cell r="I8832" t="str">
            <v>Mobile Lab. Well Bailer</v>
          </cell>
        </row>
        <row r="8833">
          <cell r="H8833" t="str">
            <v>1.3.2.08.01.53.041</v>
          </cell>
          <cell r="I8833" t="str">
            <v>Mobile Lab. Suspension Cord. Well Bailer Teflon</v>
          </cell>
        </row>
        <row r="8834">
          <cell r="H8834" t="str">
            <v>1.3.2.08.01.53.042</v>
          </cell>
          <cell r="I8834" t="str">
            <v>Mobile Lab. Schott Bottels 1 Litre</v>
          </cell>
        </row>
        <row r="8835">
          <cell r="H8835" t="str">
            <v>1.3.2.08.01.53.043</v>
          </cell>
          <cell r="I8835" t="str">
            <v>Mobile Lab. Polytethylene Sample Bottles</v>
          </cell>
        </row>
        <row r="8836">
          <cell r="H8836" t="str">
            <v>1.3.2.08.01.53.044</v>
          </cell>
          <cell r="I8836" t="str">
            <v>Mobile Lab. Power Generator</v>
          </cell>
        </row>
        <row r="8837">
          <cell r="H8837" t="str">
            <v>1.3.2.08.01.53.045</v>
          </cell>
          <cell r="I8837" t="str">
            <v>Mobile Lab. Instrument Transport Cases</v>
          </cell>
        </row>
        <row r="8838">
          <cell r="H8838" t="str">
            <v>1.3.2.08.01.53.046</v>
          </cell>
          <cell r="I8838" t="str">
            <v>Mobile Lab. Horizontal Sampler</v>
          </cell>
        </row>
        <row r="8839">
          <cell r="H8839" t="str">
            <v>1.3.2.08.01.53.047</v>
          </cell>
          <cell r="I8839" t="str">
            <v>Mobile Lab. Vertical Sampler</v>
          </cell>
        </row>
        <row r="8840">
          <cell r="H8840" t="str">
            <v>1.3.2.08.01.53.048</v>
          </cell>
          <cell r="I8840" t="str">
            <v>Mobile Lab. Boiler Water</v>
          </cell>
        </row>
        <row r="8841">
          <cell r="H8841" t="str">
            <v>1.3.2.08.01.53.049</v>
          </cell>
          <cell r="I8841" t="str">
            <v>Mobile Lab. Laboratory Vehicle</v>
          </cell>
        </row>
        <row r="8842">
          <cell r="H8842" t="str">
            <v>1.3.2.08.01.53.050</v>
          </cell>
          <cell r="I8842" t="str">
            <v>Laboratory Benching Regionals</v>
          </cell>
        </row>
        <row r="8843">
          <cell r="H8843" t="str">
            <v>1.3.2.08.01.53.051</v>
          </cell>
          <cell r="I8843" t="str">
            <v>Laboratory Instrument Cabinet</v>
          </cell>
        </row>
        <row r="8844">
          <cell r="H8844" t="str">
            <v>1.3.2.08.01.53.052</v>
          </cell>
          <cell r="I8844" t="str">
            <v>Laboratory Air Conditioner 1 HP</v>
          </cell>
        </row>
        <row r="8845">
          <cell r="H8845" t="str">
            <v>1.3.2.08.01.53.053</v>
          </cell>
          <cell r="I8845" t="str">
            <v>Laboratory Air Conditioner 1,50 HP</v>
          </cell>
        </row>
        <row r="8846">
          <cell r="H8846" t="str">
            <v>1.3.2.08.01.53.054</v>
          </cell>
          <cell r="I8846" t="str">
            <v>Laboratory Water Pressurising Systems</v>
          </cell>
        </row>
        <row r="8847">
          <cell r="H8847" t="str">
            <v>1.3.2.08.01.53.055</v>
          </cell>
          <cell r="I8847" t="str">
            <v>Laboratory Emergency Shower/Eyewash</v>
          </cell>
        </row>
        <row r="8848">
          <cell r="H8848" t="str">
            <v>1.3.2.08.01.53.056</v>
          </cell>
          <cell r="I8848" t="str">
            <v>Laboratory Fridge/Freezer</v>
          </cell>
        </row>
        <row r="8849">
          <cell r="H8849" t="str">
            <v>1.3.2.08.01.53.057</v>
          </cell>
          <cell r="I8849" t="str">
            <v>Laboratory Flammable Storage Cabinets</v>
          </cell>
        </row>
        <row r="8850">
          <cell r="H8850" t="str">
            <v>1.3.2.08.01.53.058</v>
          </cell>
          <cell r="I8850" t="str">
            <v>Laboratory Acid Storage Cupboard</v>
          </cell>
        </row>
        <row r="8851">
          <cell r="H8851" t="str">
            <v>1.3.2.08.01.53.059</v>
          </cell>
          <cell r="I8851" t="str">
            <v>Laboratory Incubator</v>
          </cell>
        </row>
        <row r="8852">
          <cell r="H8852" t="str">
            <v>1.3.2.08.01.53.060</v>
          </cell>
          <cell r="I8852" t="str">
            <v>Laboratory Bench Stand</v>
          </cell>
        </row>
        <row r="8853">
          <cell r="H8853" t="str">
            <v>1.3.2.08.01.53.061</v>
          </cell>
          <cell r="I8853" t="str">
            <v>Laboratory Blender Warning</v>
          </cell>
        </row>
        <row r="8854">
          <cell r="H8854" t="str">
            <v>1.3.2.08.01.53.062</v>
          </cell>
          <cell r="I8854" t="str">
            <v>Laboratory Hardware-General Items Standards Pack</v>
          </cell>
        </row>
        <row r="8855">
          <cell r="H8855" t="str">
            <v>1.3.2.08.01.53.063</v>
          </cell>
          <cell r="I8855" t="str">
            <v>Laboratory Safety Manual</v>
          </cell>
        </row>
        <row r="8856">
          <cell r="H8856" t="str">
            <v>1.3.2.08.01.53.064</v>
          </cell>
          <cell r="I8856" t="str">
            <v>Laboratory Chemical Pack Standards</v>
          </cell>
        </row>
        <row r="8857">
          <cell r="H8857" t="str">
            <v>......</v>
          </cell>
        </row>
        <row r="8858">
          <cell r="H8858" t="str">
            <v>......</v>
          </cell>
        </row>
        <row r="8859">
          <cell r="H8859" t="str">
            <v>1.3.2.08.01.54.</v>
          </cell>
          <cell r="I8859" t="str">
            <v xml:space="preserve">LABORATORIUM KEARSIPAN </v>
          </cell>
        </row>
        <row r="8860">
          <cell r="H8860" t="str">
            <v>1.3.2.08.01.54.001</v>
          </cell>
          <cell r="I8860" t="str">
            <v>Mangkok Porselin</v>
          </cell>
        </row>
        <row r="8861">
          <cell r="H8861" t="str">
            <v>1.3.2.08.01.54.002</v>
          </cell>
          <cell r="I8861" t="str">
            <v>Gogglas</v>
          </cell>
        </row>
        <row r="8862">
          <cell r="H8862" t="str">
            <v>1.3.2.08.01.54.003</v>
          </cell>
          <cell r="I8862" t="str">
            <v>Respirator (Laboratorium Kearsipan)</v>
          </cell>
        </row>
        <row r="8863">
          <cell r="H8863" t="str">
            <v>1.3.2.08.01.54.004</v>
          </cell>
          <cell r="I8863" t="str">
            <v>Cawan Porselin</v>
          </cell>
        </row>
        <row r="8864">
          <cell r="H8864" t="str">
            <v>1.3.2.08.01.54.005</v>
          </cell>
          <cell r="I8864" t="str">
            <v>Lumpang Keramik</v>
          </cell>
        </row>
        <row r="8865">
          <cell r="H8865" t="str">
            <v>1.3.2.08.01.54.006</v>
          </cell>
          <cell r="I8865" t="str">
            <v>Elektrode</v>
          </cell>
        </row>
        <row r="8866">
          <cell r="H8866" t="str">
            <v>1.3.2.08.01.54.007</v>
          </cell>
          <cell r="I8866" t="str">
            <v>Filter Photo Meter</v>
          </cell>
        </row>
        <row r="8867">
          <cell r="H8867" t="str">
            <v>1.3.2.08.01.54.008</v>
          </cell>
          <cell r="I8867" t="str">
            <v>Vacum Destilator</v>
          </cell>
        </row>
        <row r="8868">
          <cell r="H8868" t="str">
            <v>1.3.2.08.01.54.009</v>
          </cell>
          <cell r="I8868" t="str">
            <v>Kaki Tiga</v>
          </cell>
        </row>
        <row r="8869">
          <cell r="H8869" t="str">
            <v>1.3.2.08.01.54.010</v>
          </cell>
          <cell r="I8869" t="str">
            <v>Rustrak Recorders</v>
          </cell>
        </row>
        <row r="8870">
          <cell r="H8870" t="str">
            <v>1.3.2.08.01.54.011</v>
          </cell>
          <cell r="I8870" t="str">
            <v>Petri Dishes</v>
          </cell>
        </row>
        <row r="8871">
          <cell r="H8871" t="str">
            <v>1.3.2.08.01.54.012</v>
          </cell>
          <cell r="I8871" t="str">
            <v>Bulb</v>
          </cell>
        </row>
        <row r="8872">
          <cell r="H8872" t="str">
            <v>1.3.2.08.01.54.013</v>
          </cell>
          <cell r="I8872" t="str">
            <v>Statip</v>
          </cell>
        </row>
        <row r="8873">
          <cell r="H8873" t="str">
            <v>1.3.2.08.01.54.014</v>
          </cell>
          <cell r="I8873" t="str">
            <v>Tempat Prepara</v>
          </cell>
        </row>
        <row r="8874">
          <cell r="H8874" t="str">
            <v>1.3.2.08.01.54.015</v>
          </cell>
          <cell r="I8874" t="str">
            <v>Time Control</v>
          </cell>
        </row>
        <row r="8875">
          <cell r="H8875" t="str">
            <v>1.3.2.08.01.54.016</v>
          </cell>
          <cell r="I8875" t="str">
            <v>Eye Wash</v>
          </cell>
        </row>
        <row r="8876">
          <cell r="H8876" t="str">
            <v>1.3.2.08.01.54.017</v>
          </cell>
          <cell r="I8876" t="str">
            <v>Thermograph (Laboratorium Kearsipan)</v>
          </cell>
        </row>
        <row r="8877">
          <cell r="H8877" t="str">
            <v>1.3.2.08.01.54.018</v>
          </cell>
          <cell r="I8877" t="str">
            <v>Tang</v>
          </cell>
        </row>
        <row r="8878">
          <cell r="H8878" t="str">
            <v>1.3.2.08.01.54.019</v>
          </cell>
          <cell r="I8878" t="str">
            <v>Timer (Laboratorium Kearsipan)</v>
          </cell>
        </row>
        <row r="8879">
          <cell r="H8879" t="str">
            <v>1.3.2.08.01.54.020</v>
          </cell>
          <cell r="I8879" t="str">
            <v>Visco Meter Tubes</v>
          </cell>
        </row>
        <row r="8880">
          <cell r="H8880" t="str">
            <v>1.3.2.08.01.54.021</v>
          </cell>
          <cell r="I8880" t="str">
            <v>Elemen</v>
          </cell>
        </row>
        <row r="8881">
          <cell r="H8881" t="str">
            <v>1.3.2.08.01.54.022</v>
          </cell>
          <cell r="I8881" t="str">
            <v>Kawat Kasa</v>
          </cell>
        </row>
        <row r="8882">
          <cell r="H8882" t="str">
            <v>1.3.2.08.01.54.023</v>
          </cell>
          <cell r="I8882" t="str">
            <v>Klem (Laboratorium Kearsipan)</v>
          </cell>
        </row>
        <row r="8883">
          <cell r="H8883" t="str">
            <v>......</v>
          </cell>
        </row>
        <row r="8884">
          <cell r="H8884" t="str">
            <v>......</v>
          </cell>
        </row>
        <row r="8885">
          <cell r="H8885" t="str">
            <v>......</v>
          </cell>
        </row>
        <row r="8886">
          <cell r="H8886" t="str">
            <v>......</v>
          </cell>
        </row>
        <row r="8887">
          <cell r="H8887" t="str">
            <v>......</v>
          </cell>
        </row>
        <row r="8888">
          <cell r="H8888" t="str">
            <v>......</v>
          </cell>
        </row>
        <row r="8889">
          <cell r="H8889" t="str">
            <v>......</v>
          </cell>
        </row>
        <row r="8890">
          <cell r="H8890" t="str">
            <v>......</v>
          </cell>
        </row>
        <row r="8891">
          <cell r="H8891" t="str">
            <v>......</v>
          </cell>
        </row>
        <row r="8892">
          <cell r="H8892" t="str">
            <v>......</v>
          </cell>
        </row>
        <row r="8893">
          <cell r="H8893" t="str">
            <v>1.3.2.08.01.55.</v>
          </cell>
          <cell r="I8893" t="str">
            <v xml:space="preserve">LABORATORIUM HEMATOLOGI DAN URINALISIS  </v>
          </cell>
        </row>
        <row r="8894">
          <cell r="H8894" t="str">
            <v>1.3.2.08.01.55.001</v>
          </cell>
          <cell r="I8894" t="str">
            <v>Centrifuge Heamatocrite</v>
          </cell>
        </row>
        <row r="8895">
          <cell r="H8895" t="str">
            <v>1.3.2.08.01.55.002</v>
          </cell>
          <cell r="I8895" t="str">
            <v>Haemocitometer</v>
          </cell>
        </row>
        <row r="8896">
          <cell r="H8896" t="str">
            <v>1.3.2.08.01.55.003</v>
          </cell>
          <cell r="I8896" t="str">
            <v>Prothombin Meter</v>
          </cell>
        </row>
        <row r="8897">
          <cell r="H8897" t="str">
            <v>1.3.2.08.01.55.004</v>
          </cell>
          <cell r="I8897" t="str">
            <v>Heamtology Analyzer</v>
          </cell>
        </row>
        <row r="8898">
          <cell r="H8898" t="str">
            <v>1.3.2.08.01.55.005</v>
          </cell>
          <cell r="I8898" t="str">
            <v>Chemistry Analyzer</v>
          </cell>
        </row>
        <row r="8899">
          <cell r="H8899" t="str">
            <v>1.3.2.08.01.55.006</v>
          </cell>
          <cell r="I8899" t="str">
            <v>Coagulation Timer (Laboratorium Hematologi &amp; Urinalisis)</v>
          </cell>
        </row>
        <row r="8900">
          <cell r="H8900" t="str">
            <v>1.3.2.08.01.55.007</v>
          </cell>
          <cell r="I8900" t="str">
            <v>Laboratory Refrigerator</v>
          </cell>
        </row>
        <row r="8901">
          <cell r="H8901" t="str">
            <v>1.3.2.08.01.55.008</v>
          </cell>
          <cell r="I8901" t="str">
            <v>Rotator Shaker (Laboratorium Hematologi &amp; Urinalisis)</v>
          </cell>
        </row>
        <row r="8902">
          <cell r="H8902" t="str">
            <v>1.3.2.08.01.55.009</v>
          </cell>
          <cell r="I8902" t="str">
            <v>Hb. Meter</v>
          </cell>
        </row>
        <row r="8903">
          <cell r="H8903" t="str">
            <v>1.3.2.08.01.55.010</v>
          </cell>
          <cell r="I8903" t="str">
            <v>Washing Instrument (Laboratorium Hematologi &amp; Urinalisis)</v>
          </cell>
        </row>
        <row r="8904">
          <cell r="H8904" t="str">
            <v>1.3.2.08.01.55.011</v>
          </cell>
          <cell r="I8904" t="str">
            <v>Dry Sterilizer</v>
          </cell>
        </row>
        <row r="8905">
          <cell r="H8905" t="str">
            <v>1.3.2.08.01.55.012</v>
          </cell>
          <cell r="I8905" t="str">
            <v>Cystology Centrifuge</v>
          </cell>
        </row>
        <row r="8906">
          <cell r="H8906" t="str">
            <v>1.3.2.08.01.55.013</v>
          </cell>
          <cell r="I8906" t="str">
            <v>Steam Sterilizer (Laboratorium Hematologi &amp; Urinalisis)</v>
          </cell>
        </row>
        <row r="8907">
          <cell r="H8907" t="str">
            <v>1.3.2.08.01.55.014</v>
          </cell>
          <cell r="I8907" t="str">
            <v>Ultrasonic Cleaner (Laboratorium Hematologi &amp; Urinalisis)</v>
          </cell>
        </row>
        <row r="8908">
          <cell r="H8908" t="str">
            <v>1.3.2.08.01.55.015</v>
          </cell>
          <cell r="I8908" t="str">
            <v>Micro Plate Reader</v>
          </cell>
        </row>
        <row r="8909">
          <cell r="H8909" t="str">
            <v>1.3.2.08.01.55.016</v>
          </cell>
          <cell r="I8909" t="str">
            <v>Outomatic Microplate Laser</v>
          </cell>
        </row>
        <row r="8910">
          <cell r="H8910" t="str">
            <v>1.3.2.08.01.55.017</v>
          </cell>
          <cell r="I8910" t="str">
            <v>Osmometer (Laboratorium Hematologi &amp; Urinalisis)</v>
          </cell>
        </row>
        <row r="8911">
          <cell r="H8911" t="str">
            <v>1.3.2.08.01.55.018</v>
          </cell>
          <cell r="I8911" t="str">
            <v>Altifity Water Meter</v>
          </cell>
        </row>
        <row r="8912">
          <cell r="H8912" t="str">
            <v>1.3.2.08.01.55.019</v>
          </cell>
          <cell r="I8912" t="str">
            <v>Oxigenmeter</v>
          </cell>
        </row>
        <row r="8913">
          <cell r="H8913" t="str">
            <v>1.3.2.08.01.55.020</v>
          </cell>
          <cell r="I8913" t="str">
            <v>Alat Reasifikasi</v>
          </cell>
        </row>
        <row r="8914">
          <cell r="H8914" t="str">
            <v>1.3.2.08.01.55.021</v>
          </cell>
          <cell r="I8914" t="str">
            <v>Sample Consetrator</v>
          </cell>
        </row>
        <row r="8915">
          <cell r="H8915" t="str">
            <v>1.3.2.08.01.55.022</v>
          </cell>
          <cell r="I8915" t="str">
            <v>Alat Detruksi</v>
          </cell>
        </row>
        <row r="8916">
          <cell r="H8916" t="str">
            <v>1.3.2.08.01.55.023</v>
          </cell>
          <cell r="I8916" t="str">
            <v>Universal Noister Tesater</v>
          </cell>
        </row>
        <row r="8917">
          <cell r="H8917" t="str">
            <v>1.3.2.08.01.55.024</v>
          </cell>
          <cell r="I8917" t="str">
            <v>Grinder Ciclotek</v>
          </cell>
        </row>
        <row r="8918">
          <cell r="H8918" t="str">
            <v>1.3.2.08.01.55.025</v>
          </cell>
          <cell r="I8918" t="str">
            <v>Handy Aspirator</v>
          </cell>
        </row>
        <row r="8919">
          <cell r="H8919" t="str">
            <v>1.3.2.08.01.55.026</v>
          </cell>
          <cell r="I8919" t="str">
            <v>Tabung Centrifugal</v>
          </cell>
        </row>
        <row r="8920">
          <cell r="H8920" t="str">
            <v>1.3.2.08.01.55.027</v>
          </cell>
          <cell r="I8920" t="str">
            <v>Kolom Fraksinasi</v>
          </cell>
        </row>
        <row r="8921">
          <cell r="H8921" t="str">
            <v>1.3.2.08.01.55.028</v>
          </cell>
          <cell r="I8921" t="str">
            <v>Detector HPLC</v>
          </cell>
        </row>
        <row r="8922">
          <cell r="H8922" t="str">
            <v>1.3.2.08.01.55.029</v>
          </cell>
          <cell r="I8922" t="str">
            <v>Electric Counter Fryer</v>
          </cell>
        </row>
        <row r="8923">
          <cell r="H8923" t="str">
            <v>1.3.2.08.01.55.030</v>
          </cell>
          <cell r="I8923" t="str">
            <v>Testtoterm</v>
          </cell>
        </row>
        <row r="8924">
          <cell r="H8924" t="str">
            <v>1.3.2.08.01.55.031</v>
          </cell>
          <cell r="I8924" t="str">
            <v>Conmotector</v>
          </cell>
        </row>
        <row r="8925">
          <cell r="H8925" t="str">
            <v>1.3.2.08.01.55.032</v>
          </cell>
          <cell r="I8925" t="str">
            <v>Hallow Cathode Lamp</v>
          </cell>
        </row>
        <row r="8926">
          <cell r="H8926" t="str">
            <v>1.3.2.08.01.55.033</v>
          </cell>
          <cell r="I8926" t="str">
            <v>Destilasi Bertingkat</v>
          </cell>
        </row>
        <row r="8927">
          <cell r="H8927" t="str">
            <v>1.3.2.08.01.55.034</v>
          </cell>
          <cell r="I8927" t="str">
            <v>Heating Mantle</v>
          </cell>
        </row>
        <row r="8928">
          <cell r="H8928" t="str">
            <v>1.3.2.08.01.55.035</v>
          </cell>
          <cell r="I8928" t="str">
            <v>Anak Timbangan</v>
          </cell>
        </row>
        <row r="8929">
          <cell r="H8929" t="str">
            <v>1.3.2.08.01.55.036</v>
          </cell>
          <cell r="I8929" t="str">
            <v>Wastle Water Terster</v>
          </cell>
        </row>
        <row r="8930">
          <cell r="H8930" t="str">
            <v>1.3.2.08.01.55.037</v>
          </cell>
          <cell r="I8930" t="str">
            <v>Alat Kalibrasi Thermometer</v>
          </cell>
        </row>
        <row r="8931">
          <cell r="H8931" t="str">
            <v>1.3.2.08.01.55.038</v>
          </cell>
          <cell r="I8931" t="str">
            <v>Cawan Kwarsa</v>
          </cell>
        </row>
        <row r="8932">
          <cell r="H8932" t="str">
            <v>1.3.2.08.01.55.039</v>
          </cell>
          <cell r="I8932" t="str">
            <v>Scuber Unit</v>
          </cell>
        </row>
        <row r="8933">
          <cell r="H8933" t="str">
            <v>......</v>
          </cell>
        </row>
        <row r="8934">
          <cell r="H8934" t="str">
            <v>......</v>
          </cell>
        </row>
        <row r="8935">
          <cell r="H8935" t="str">
            <v>......</v>
          </cell>
        </row>
        <row r="8936">
          <cell r="H8936" t="str">
            <v>......</v>
          </cell>
        </row>
        <row r="8937">
          <cell r="H8937" t="str">
            <v>1.3.2.08.01.56.</v>
          </cell>
          <cell r="I8937" t="str">
            <v xml:space="preserve">ALAT LABORATORIUM LAIN </v>
          </cell>
        </row>
        <row r="8938">
          <cell r="H8938" t="str">
            <v>1.3.2.08.01.56.001</v>
          </cell>
          <cell r="I8938" t="str">
            <v>Electrostatic Tester</v>
          </cell>
        </row>
        <row r="8939">
          <cell r="H8939" t="str">
            <v>1.3.2.08.01.56.002</v>
          </cell>
          <cell r="I8939" t="str">
            <v>Seiz Filter Lengkap Dengan Vacum Pump Dan Blender</v>
          </cell>
        </row>
        <row r="8940">
          <cell r="H8940" t="str">
            <v>1.3.2.08.01.56.003</v>
          </cell>
          <cell r="I8940" t="str">
            <v>L And W Billerud</v>
          </cell>
        </row>
        <row r="8941">
          <cell r="H8941" t="str">
            <v>1.3.2.08.01.56.004</v>
          </cell>
          <cell r="I8941" t="str">
            <v>Multi Glass Meter</v>
          </cell>
        </row>
        <row r="8942">
          <cell r="H8942" t="str">
            <v>1.3.2.08.01.56.005</v>
          </cell>
          <cell r="I8942" t="str">
            <v>Instron Bend Flucture</v>
          </cell>
        </row>
        <row r="8943">
          <cell r="H8943" t="str">
            <v>1.3.2.08.01.56.006</v>
          </cell>
          <cell r="I8943" t="str">
            <v>Electro Analysis Apparatus</v>
          </cell>
        </row>
        <row r="8944">
          <cell r="H8944" t="str">
            <v>1.3.2.08.01.56.007</v>
          </cell>
          <cell r="I8944" t="str">
            <v>Mesin Penghilang Tinta</v>
          </cell>
        </row>
        <row r="8945">
          <cell r="H8945" t="str">
            <v>1.3.2.08.01.56.008</v>
          </cell>
          <cell r="I8945" t="str">
            <v>Alat Pengolah Lumpur Aktif</v>
          </cell>
        </row>
        <row r="8946">
          <cell r="H8946" t="str">
            <v>1.3.2.08.01.56.009</v>
          </cell>
          <cell r="I8946" t="str">
            <v>Pola Pemotong Karton Dari Stainless Steel</v>
          </cell>
        </row>
        <row r="8947">
          <cell r="H8947" t="str">
            <v>1.3.2.08.01.56.010</v>
          </cell>
          <cell r="I8947" t="str">
            <v>Alat Pengukur Massa Jenis</v>
          </cell>
        </row>
        <row r="8948">
          <cell r="H8948" t="str">
            <v>1.3.2.08.01.56.011</v>
          </cell>
          <cell r="I8948" t="str">
            <v>Alat Uji Kuat Lentur</v>
          </cell>
        </row>
        <row r="8949">
          <cell r="H8949" t="str">
            <v>1.3.2.08.01.56.012</v>
          </cell>
          <cell r="I8949" t="str">
            <v>Alat Tangki Pengapungan</v>
          </cell>
        </row>
        <row r="8950">
          <cell r="H8950" t="str">
            <v>1.3.2.08.01.56.013</v>
          </cell>
          <cell r="I8950" t="str">
            <v>Alat Pengukur Kadar Air Dengan Electrode</v>
          </cell>
        </row>
        <row r="8951">
          <cell r="H8951" t="str">
            <v>1.3.2.08.01.56.014</v>
          </cell>
          <cell r="I8951" t="str">
            <v>Alat Pengolah Lumpur Hasil Pengolahan Limbah (Dewa Tearing)</v>
          </cell>
        </row>
        <row r="8952">
          <cell r="H8952" t="str">
            <v>1.3.2.08.01.56.015</v>
          </cell>
          <cell r="I8952" t="str">
            <v>Alat Uji Koefisien Gesek Kertas</v>
          </cell>
        </row>
        <row r="8953">
          <cell r="H8953" t="str">
            <v>1.3.2.08.01.56.016</v>
          </cell>
          <cell r="I8953" t="str">
            <v>Instron Bending Tester Attachment</v>
          </cell>
        </row>
        <row r="8954">
          <cell r="H8954" t="str">
            <v>1.3.2.08.01.56.017</v>
          </cell>
          <cell r="I8954" t="str">
            <v>Alat Pengolah Air Limbah</v>
          </cell>
        </row>
        <row r="8955">
          <cell r="H8955" t="str">
            <v>1.3.2.08.01.56.018</v>
          </cell>
          <cell r="I8955" t="str">
            <v>Handy Pump</v>
          </cell>
        </row>
        <row r="8956">
          <cell r="H8956" t="str">
            <v>1.3.2.08.01.56.019</v>
          </cell>
          <cell r="I8956" t="str">
            <v>Bendseen Smoothness And Porosity Tester</v>
          </cell>
        </row>
        <row r="8957">
          <cell r="H8957" t="str">
            <v>1.3.2.08.01.56.020</v>
          </cell>
          <cell r="I8957" t="str">
            <v>Funce And Die Cutter</v>
          </cell>
        </row>
        <row r="8958">
          <cell r="H8958" t="str">
            <v>1.3.2.08.01.56.021</v>
          </cell>
          <cell r="I8958" t="str">
            <v>Beach Funcure Tester</v>
          </cell>
        </row>
        <row r="8959">
          <cell r="H8959" t="str">
            <v>1.3.2.08.01.56.022</v>
          </cell>
          <cell r="I8959" t="str">
            <v>William Standard Sheet (TMI)</v>
          </cell>
        </row>
        <row r="8960">
          <cell r="H8960" t="str">
            <v>1.3.2.08.01.56.023</v>
          </cell>
          <cell r="I8960" t="str">
            <v>Directional Pendulum</v>
          </cell>
        </row>
        <row r="8961">
          <cell r="H8961" t="str">
            <v>1.3.2.08.01.56.024</v>
          </cell>
          <cell r="I8961" t="str">
            <v>Extractrion Heater</v>
          </cell>
        </row>
        <row r="8962">
          <cell r="H8962" t="str">
            <v>1.3.2.08.01.56.025</v>
          </cell>
          <cell r="I8962" t="str">
            <v>Colony Counter &amp; Automatic Tally</v>
          </cell>
        </row>
        <row r="8963">
          <cell r="H8963" t="str">
            <v>1.3.2.08.01.56.026</v>
          </cell>
          <cell r="I8963" t="str">
            <v>IGT Tester</v>
          </cell>
        </row>
        <row r="8964">
          <cell r="H8964" t="str">
            <v>1.3.2.08.01.56.027</v>
          </cell>
          <cell r="I8964" t="str">
            <v>Digital Pocket Oxygen Meter</v>
          </cell>
        </row>
        <row r="8965">
          <cell r="H8965" t="str">
            <v>1.3.2.08.01.56.028</v>
          </cell>
          <cell r="I8965" t="str">
            <v>Desintegrator</v>
          </cell>
        </row>
        <row r="8966">
          <cell r="H8966" t="str">
            <v>1.3.2.08.01.56.029</v>
          </cell>
          <cell r="I8966" t="str">
            <v>Stable Fibre Classifier</v>
          </cell>
        </row>
        <row r="8967">
          <cell r="H8967" t="str">
            <v>1.3.2.08.01.56.030</v>
          </cell>
          <cell r="I8967" t="str">
            <v>Smoothness Tester</v>
          </cell>
        </row>
        <row r="8968">
          <cell r="H8968" t="str">
            <v>1.3.2.08.01.56.031</v>
          </cell>
          <cell r="I8968" t="str">
            <v>Presision Yarn Reel</v>
          </cell>
        </row>
        <row r="8969">
          <cell r="H8969" t="str">
            <v>1.3.2.08.01.56.032</v>
          </cell>
          <cell r="I8969" t="str">
            <v>Perata Ink Pernis</v>
          </cell>
        </row>
        <row r="8970">
          <cell r="H8970" t="str">
            <v>1.3.2.08.01.56.033</v>
          </cell>
          <cell r="I8970" t="str">
            <v>Denso Meter</v>
          </cell>
        </row>
        <row r="8971">
          <cell r="H8971" t="str">
            <v>1.3.2.08.01.56.034</v>
          </cell>
          <cell r="I8971" t="str">
            <v>Expantion Contra Tester</v>
          </cell>
        </row>
        <row r="8972">
          <cell r="H8972" t="str">
            <v>1.3.2.08.01.56.035</v>
          </cell>
          <cell r="I8972" t="str">
            <v>Paper Scale</v>
          </cell>
        </row>
        <row r="8973">
          <cell r="H8973" t="str">
            <v>1.3.2.08.01.56.036</v>
          </cell>
          <cell r="I8973" t="str">
            <v>Tensile Strength Tester For Rayon</v>
          </cell>
        </row>
        <row r="8974">
          <cell r="H8974" t="str">
            <v>1.3.2.08.01.56.037</v>
          </cell>
          <cell r="I8974" t="str">
            <v>Thecness Strengts</v>
          </cell>
        </row>
        <row r="8975">
          <cell r="H8975" t="str">
            <v>1.3.2.08.01.56.038</v>
          </cell>
          <cell r="I8975" t="str">
            <v>Bursting Tester Molen</v>
          </cell>
        </row>
        <row r="8976">
          <cell r="H8976" t="str">
            <v>1.3.2.08.01.56.039</v>
          </cell>
          <cell r="I8976" t="str">
            <v>Alat Press Kertas</v>
          </cell>
        </row>
        <row r="8977">
          <cell r="H8977" t="str">
            <v>1.3.2.08.01.56.040</v>
          </cell>
          <cell r="I8977" t="str">
            <v>PFI Mill</v>
          </cell>
        </row>
        <row r="8978">
          <cell r="H8978" t="str">
            <v>1.3.2.08.01.56.041</v>
          </cell>
          <cell r="I8978" t="str">
            <v>Fibre Clasifier</v>
          </cell>
        </row>
        <row r="8979">
          <cell r="H8979" t="str">
            <v>1.3.2.08.01.56.042</v>
          </cell>
          <cell r="I8979" t="str">
            <v>Refiner (Mesin Giling Pulp)</v>
          </cell>
        </row>
        <row r="8980">
          <cell r="H8980" t="str">
            <v>1.3.2.08.01.56.043</v>
          </cell>
          <cell r="I8980" t="str">
            <v>PAT Attachment Bc Phase Drainage Jar With Thermos Control</v>
          </cell>
        </row>
        <row r="8981">
          <cell r="H8981" t="str">
            <v>1.3.2.08.01.56.044</v>
          </cell>
          <cell r="I8981" t="str">
            <v>Mecanical Compresion Gauge</v>
          </cell>
        </row>
        <row r="8982">
          <cell r="H8982" t="str">
            <v>1.3.2.08.01.56.045</v>
          </cell>
          <cell r="I8982" t="str">
            <v>Peeler Gauge</v>
          </cell>
        </row>
        <row r="8983">
          <cell r="H8983" t="str">
            <v>1.3.2.08.01.56.046</v>
          </cell>
          <cell r="I8983" t="str">
            <v>Methylation Celulosa</v>
          </cell>
        </row>
        <row r="8984">
          <cell r="H8984" t="str">
            <v>1.3.2.08.01.56.047</v>
          </cell>
          <cell r="I8984" t="str">
            <v>Aparatus Dan Stirer</v>
          </cell>
        </row>
        <row r="8985">
          <cell r="H8985" t="str">
            <v>1.3.2.08.01.56.048</v>
          </cell>
          <cell r="I8985" t="str">
            <v>Alat Box Compresion Test</v>
          </cell>
        </row>
        <row r="8986">
          <cell r="H8986" t="str">
            <v>1.3.2.08.01.56.049</v>
          </cell>
          <cell r="I8986" t="str">
            <v>Alat Pembuat Lembaran Kertas</v>
          </cell>
        </row>
        <row r="8987">
          <cell r="H8987" t="str">
            <v>1.3.2.08.01.56.050</v>
          </cell>
          <cell r="I8987" t="str">
            <v>Ultra Filter Cell</v>
          </cell>
        </row>
        <row r="8988">
          <cell r="H8988" t="str">
            <v>1.3.2.08.01.56.051</v>
          </cell>
          <cell r="I8988" t="str">
            <v>Alat Uji Pembentuk Contoh Uji Pulff Pulp</v>
          </cell>
        </row>
        <row r="8989">
          <cell r="H8989" t="str">
            <v>1.3.2.08.01.56.052</v>
          </cell>
          <cell r="I8989" t="str">
            <v>Dreging And Sampling Equipment Complit</v>
          </cell>
        </row>
        <row r="8990">
          <cell r="H8990" t="str">
            <v>1.3.2.08.01.56.053</v>
          </cell>
          <cell r="I8990" t="str">
            <v>Fermentor (Alat Laboratorium Lainnya)</v>
          </cell>
        </row>
        <row r="8991">
          <cell r="H8991" t="str">
            <v>1.3.2.08.01.56.054</v>
          </cell>
          <cell r="I8991" t="str">
            <v>Noise Tester / DB Tester</v>
          </cell>
        </row>
        <row r="8992">
          <cell r="H8992" t="str">
            <v>1.3.2.08.01.56.055</v>
          </cell>
          <cell r="I8992" t="str">
            <v>AAS Attachment For HG Determination And 16 Lamp</v>
          </cell>
        </row>
        <row r="8993">
          <cell r="H8993" t="str">
            <v>1.3.2.08.01.56.056</v>
          </cell>
          <cell r="I8993" t="str">
            <v>Parker Print Siuf Tester (PPS Tester)</v>
          </cell>
        </row>
        <row r="8994">
          <cell r="H8994" t="str">
            <v>1.3.2.08.01.56.057</v>
          </cell>
          <cell r="I8994" t="str">
            <v>Reed Nui Meter Mk II Formtion</v>
          </cell>
        </row>
        <row r="8995">
          <cell r="H8995" t="str">
            <v>1.3.2.08.01.56.058</v>
          </cell>
          <cell r="I8995" t="str">
            <v>Geer Type Drying Coaster</v>
          </cell>
        </row>
        <row r="8996">
          <cell r="H8996" t="str">
            <v>1.3.2.08.01.56.059</v>
          </cell>
          <cell r="I8996" t="str">
            <v>Chip Clasifier</v>
          </cell>
        </row>
        <row r="8997">
          <cell r="H8997" t="str">
            <v>1.3.2.08.01.56.060</v>
          </cell>
          <cell r="I8997" t="str">
            <v>Prototip Pengolahan Air Limbah</v>
          </cell>
        </row>
        <row r="8998">
          <cell r="H8998" t="str">
            <v>1.3.2.08.01.56.061</v>
          </cell>
          <cell r="I8998" t="str">
            <v>Alat Fraksinasi Serat</v>
          </cell>
        </row>
        <row r="8999">
          <cell r="H8999" t="str">
            <v>1.3.2.08.01.56.062</v>
          </cell>
          <cell r="I8999" t="str">
            <v>Coefisient Of Erection Tester</v>
          </cell>
        </row>
        <row r="9000">
          <cell r="H9000" t="str">
            <v>1.3.2.08.01.56.063</v>
          </cell>
          <cell r="I9000" t="str">
            <v>Disseting Set</v>
          </cell>
        </row>
        <row r="9001">
          <cell r="H9001" t="str">
            <v>1.3.2.08.01.56.064</v>
          </cell>
          <cell r="I9001" t="str">
            <v>Dynamic Hand Sheet</v>
          </cell>
        </row>
        <row r="9002">
          <cell r="H9002" t="str">
            <v>1.3.2.08.01.56.065</v>
          </cell>
          <cell r="I9002" t="str">
            <v>Multiflax</v>
          </cell>
        </row>
        <row r="9003">
          <cell r="H9003" t="str">
            <v>1.3.2.08.01.56.066</v>
          </cell>
          <cell r="I9003" t="str">
            <v>Prooper Coater Alt</v>
          </cell>
        </row>
        <row r="9004">
          <cell r="H9004" t="str">
            <v>1.3.2.08.01.56.067</v>
          </cell>
          <cell r="I9004" t="str">
            <v>Flowing Film</v>
          </cell>
        </row>
        <row r="9005">
          <cell r="H9005" t="str">
            <v>1.3.2.08.01.56.068</v>
          </cell>
          <cell r="I9005" t="str">
            <v>Elecyric Stabilizer</v>
          </cell>
        </row>
        <row r="9006">
          <cell r="H9006" t="str">
            <v>1.3.2.08.01.56.069</v>
          </cell>
          <cell r="I9006" t="str">
            <v>Bioflo Fermentor</v>
          </cell>
        </row>
        <row r="9007">
          <cell r="H9007" t="str">
            <v>1.3.2.08.01.56.070</v>
          </cell>
          <cell r="I9007" t="str">
            <v>Set Up</v>
          </cell>
        </row>
        <row r="9008">
          <cell r="H9008" t="str">
            <v>1.3.2.08.01.56.071</v>
          </cell>
          <cell r="I9008" t="str">
            <v>Alat Uji Komperator</v>
          </cell>
        </row>
        <row r="9009">
          <cell r="H9009" t="str">
            <v>1.3.2.08.01.56.072</v>
          </cell>
          <cell r="I9009" t="str">
            <v>Gas Detector</v>
          </cell>
        </row>
        <row r="9010">
          <cell r="H9010" t="str">
            <v>1.3.2.08.01.56.073</v>
          </cell>
          <cell r="I9010" t="str">
            <v>Fibre Clasfier</v>
          </cell>
        </row>
        <row r="9011">
          <cell r="H9011" t="str">
            <v>1.3.2.08.01.56.074</v>
          </cell>
          <cell r="I9011" t="str">
            <v>Alat Uji Permanensi Kertas</v>
          </cell>
        </row>
        <row r="9012">
          <cell r="H9012" t="str">
            <v>1.3.2.08.01.56.075</v>
          </cell>
          <cell r="I9012" t="str">
            <v>Portable Comperasit Sample</v>
          </cell>
        </row>
        <row r="9013">
          <cell r="H9013" t="str">
            <v>1.3.2.08.01.56.076</v>
          </cell>
          <cell r="I9013" t="str">
            <v>Laboratory Sewage Tream Plase</v>
          </cell>
        </row>
        <row r="9014">
          <cell r="H9014" t="str">
            <v>1.3.2.08.01.56.077</v>
          </cell>
          <cell r="I9014" t="str">
            <v>Granulator</v>
          </cell>
        </row>
        <row r="9015">
          <cell r="H9015" t="str">
            <v>1.3.2.08.01.56.078</v>
          </cell>
          <cell r="I9015" t="str">
            <v>New Quart Thermohygroraph</v>
          </cell>
        </row>
        <row r="9016">
          <cell r="H9016" t="str">
            <v>1.3.2.08.01.56.079</v>
          </cell>
          <cell r="I9016" t="str">
            <v>Head Lamp (Alat Laboratorium Lainnya)</v>
          </cell>
        </row>
        <row r="9017">
          <cell r="H9017" t="str">
            <v>1.3.2.08.01.56.080</v>
          </cell>
          <cell r="I9017" t="str">
            <v>Aneroid Barometerjar</v>
          </cell>
        </row>
        <row r="9018">
          <cell r="H9018" t="str">
            <v>1.3.2.08.01.56.081</v>
          </cell>
          <cell r="I9018" t="str">
            <v>Meja Kerja</v>
          </cell>
        </row>
        <row r="9019">
          <cell r="H9019" t="str">
            <v>1.3.2.08.01.56.082</v>
          </cell>
          <cell r="I9019" t="str">
            <v>Screen Pembaras</v>
          </cell>
        </row>
        <row r="9020">
          <cell r="H9020" t="str">
            <v>1.3.2.08.01.56.083</v>
          </cell>
          <cell r="I9020" t="str">
            <v>Thermometer Digital (Alat Laboratorium Lainnya)</v>
          </cell>
        </row>
        <row r="9021">
          <cell r="H9021" t="str">
            <v>1.3.2.08.01.56.084</v>
          </cell>
          <cell r="I9021" t="str">
            <v>Tempat Air Suling</v>
          </cell>
        </row>
        <row r="9022">
          <cell r="H9022" t="str">
            <v>1.3.2.08.01.56.085</v>
          </cell>
          <cell r="I9022" t="str">
            <v>Alat Penyaring</v>
          </cell>
        </row>
        <row r="9023">
          <cell r="H9023" t="str">
            <v>1.3.2.08.01.56.086</v>
          </cell>
          <cell r="I9023" t="str">
            <v>Aneroid Jar</v>
          </cell>
        </row>
        <row r="9024">
          <cell r="H9024" t="str">
            <v>1.3.2.08.01.56.087</v>
          </cell>
          <cell r="I9024" t="str">
            <v>Automatic Pipet Dispenser</v>
          </cell>
        </row>
        <row r="9025">
          <cell r="H9025" t="str">
            <v>1.3.2.08.01.56.088</v>
          </cell>
          <cell r="I9025" t="str">
            <v>Exicator</v>
          </cell>
        </row>
        <row r="9026">
          <cell r="H9026" t="str">
            <v>1.3.2.08.01.56.089</v>
          </cell>
          <cell r="I9026" t="str">
            <v>Extraction Heater</v>
          </cell>
        </row>
        <row r="9027">
          <cell r="H9027" t="str">
            <v>1.3.2.08.01.56.090</v>
          </cell>
          <cell r="I9027" t="str">
            <v>Faden Thermometer</v>
          </cell>
        </row>
        <row r="9028">
          <cell r="H9028" t="str">
            <v>1.3.2.08.01.56.091</v>
          </cell>
          <cell r="I9028" t="str">
            <v>Furne Hood</v>
          </cell>
        </row>
        <row r="9029">
          <cell r="H9029" t="str">
            <v>1.3.2.08.01.56.092</v>
          </cell>
          <cell r="I9029" t="str">
            <v>Mental Heater</v>
          </cell>
        </row>
        <row r="9030">
          <cell r="H9030" t="str">
            <v>1.3.2.08.01.56.093</v>
          </cell>
          <cell r="I9030" t="str">
            <v>Mechanic Heater</v>
          </cell>
        </row>
        <row r="9031">
          <cell r="H9031" t="str">
            <v>1.3.2.08.01.56.094</v>
          </cell>
          <cell r="I9031" t="str">
            <v>Neraca Analitis Kalibrator</v>
          </cell>
        </row>
        <row r="9032">
          <cell r="H9032" t="str">
            <v>1.3.2.08.01.56.095</v>
          </cell>
          <cell r="I9032" t="str">
            <v>Standar Masa</v>
          </cell>
        </row>
        <row r="9033">
          <cell r="H9033" t="str">
            <v>1.3.2.08.01.56.096</v>
          </cell>
          <cell r="I9033" t="str">
            <v>Tabung Detruksi</v>
          </cell>
        </row>
        <row r="9034">
          <cell r="H9034" t="str">
            <v>1.3.2.08.01.56.097</v>
          </cell>
          <cell r="I9034" t="str">
            <v>Karl Fiher</v>
          </cell>
        </row>
        <row r="9035">
          <cell r="H9035" t="str">
            <v>1.3.2.08.01.56.098</v>
          </cell>
          <cell r="I9035" t="str">
            <v>Altifity Water Meter</v>
          </cell>
        </row>
        <row r="9036">
          <cell r="H9036" t="str">
            <v>1.3.2.08.01.56.099</v>
          </cell>
          <cell r="I9036" t="str">
            <v>Oxigen Meter</v>
          </cell>
        </row>
        <row r="9037">
          <cell r="H9037" t="str">
            <v>1.3.2.08.01.56.100</v>
          </cell>
          <cell r="I9037" t="str">
            <v>Alat Reasifikasi</v>
          </cell>
        </row>
        <row r="9038">
          <cell r="H9038" t="str">
            <v>1.3.2.08.01.56.101</v>
          </cell>
          <cell r="I9038" t="str">
            <v>Sample Consetrator</v>
          </cell>
        </row>
        <row r="9039">
          <cell r="H9039" t="str">
            <v>1.3.2.08.01.56.102</v>
          </cell>
          <cell r="I9039" t="str">
            <v>Alat Detruksi</v>
          </cell>
        </row>
        <row r="9040">
          <cell r="H9040" t="str">
            <v>1.3.2.08.01.56.103</v>
          </cell>
          <cell r="I9040" t="str">
            <v>Universal Noister Tesater</v>
          </cell>
        </row>
        <row r="9041">
          <cell r="H9041" t="str">
            <v>1.3.2.08.01.56.104</v>
          </cell>
          <cell r="I9041" t="str">
            <v>Grindet Ciclotek</v>
          </cell>
        </row>
        <row r="9042">
          <cell r="H9042" t="str">
            <v>1.3.2.08.01.56.105</v>
          </cell>
          <cell r="I9042" t="str">
            <v>Handy Aspirator</v>
          </cell>
        </row>
        <row r="9043">
          <cell r="H9043" t="str">
            <v>1.3.2.08.01.56.106</v>
          </cell>
          <cell r="I9043" t="str">
            <v>Tabung Centrifugal</v>
          </cell>
        </row>
        <row r="9044">
          <cell r="H9044" t="str">
            <v>1.3.2.08.01.56.107</v>
          </cell>
          <cell r="I9044" t="str">
            <v>Kolom Fraksinasi</v>
          </cell>
        </row>
        <row r="9045">
          <cell r="H9045" t="str">
            <v>1.3.2.08.01.56.108</v>
          </cell>
          <cell r="I9045" t="str">
            <v>Detector HPLC</v>
          </cell>
        </row>
        <row r="9046">
          <cell r="H9046" t="str">
            <v>1.3.2.08.01.56.109</v>
          </cell>
          <cell r="I9046" t="str">
            <v>Electric Counter Fryer</v>
          </cell>
        </row>
        <row r="9047">
          <cell r="H9047" t="str">
            <v>1.3.2.08.01.56.110</v>
          </cell>
          <cell r="I9047" t="str">
            <v>Testoterm</v>
          </cell>
        </row>
        <row r="9048">
          <cell r="H9048" t="str">
            <v>1.3.2.08.01.56.111</v>
          </cell>
          <cell r="I9048" t="str">
            <v>Cosmotector</v>
          </cell>
        </row>
        <row r="9049">
          <cell r="H9049" t="str">
            <v>1.3.2.08.01.56.112</v>
          </cell>
          <cell r="I9049" t="str">
            <v>Hallow Cathode Lamp</v>
          </cell>
        </row>
        <row r="9050">
          <cell r="H9050" t="str">
            <v>1.3.2.08.01.56.113</v>
          </cell>
          <cell r="I9050" t="str">
            <v>Destilasi Bertngkat</v>
          </cell>
        </row>
        <row r="9051">
          <cell r="H9051" t="str">
            <v>1.3.2.08.01.56.114</v>
          </cell>
          <cell r="I9051" t="str">
            <v>Heating Mantle (Alat Laboratorium Lainnya)</v>
          </cell>
        </row>
        <row r="9052">
          <cell r="H9052" t="str">
            <v>1.3.2.08.01.56.115</v>
          </cell>
          <cell r="I9052" t="str">
            <v>Anak Timbangan</v>
          </cell>
        </row>
        <row r="9053">
          <cell r="H9053" t="str">
            <v>1.3.2.08.01.56.116</v>
          </cell>
          <cell r="I9053" t="str">
            <v>Waste Water Tester</v>
          </cell>
        </row>
        <row r="9054">
          <cell r="H9054" t="str">
            <v>1.3.2.08.01.56.117</v>
          </cell>
          <cell r="I9054" t="str">
            <v>Alat Kalibrasi Thermometer</v>
          </cell>
        </row>
        <row r="9055">
          <cell r="H9055" t="str">
            <v>1.3.2.08.01.56.118</v>
          </cell>
          <cell r="I9055" t="str">
            <v>Cawan Kwarsa</v>
          </cell>
        </row>
        <row r="9056">
          <cell r="H9056" t="str">
            <v>1.3.2.08.01.56.119</v>
          </cell>
          <cell r="I9056" t="str">
            <v>Scuber Unit</v>
          </cell>
        </row>
        <row r="9057">
          <cell r="H9057" t="str">
            <v>1.3.2.08.01.56.120</v>
          </cell>
          <cell r="I9057" t="str">
            <v>HPLC Isocratic System</v>
          </cell>
        </row>
        <row r="9058">
          <cell r="H9058" t="str">
            <v>1.3.2.08.01.56.121</v>
          </cell>
          <cell r="I9058" t="str">
            <v>Logic Probe (Alat Laboratorium Lainnya)</v>
          </cell>
        </row>
        <row r="9059">
          <cell r="H9059" t="str">
            <v>1.3.2.08.01.56.122</v>
          </cell>
          <cell r="I9059" t="str">
            <v>Sero Motor</v>
          </cell>
        </row>
        <row r="9060">
          <cell r="H9060" t="str">
            <v>1.3.2.08.01.56.123</v>
          </cell>
          <cell r="I9060" t="str">
            <v>Sensor Proxinity</v>
          </cell>
        </row>
        <row r="9061">
          <cell r="H9061" t="str">
            <v>1.3.2.08.01.56.124</v>
          </cell>
          <cell r="I9061" t="str">
            <v>handy Digital IC Tester</v>
          </cell>
        </row>
        <row r="9062">
          <cell r="H9062" t="str">
            <v>1.3.2.08.01.56.125</v>
          </cell>
          <cell r="I9062" t="str">
            <v>Rom/Ram Emulator</v>
          </cell>
        </row>
        <row r="9063">
          <cell r="H9063" t="str">
            <v>1.3.2.08.01.56.126</v>
          </cell>
          <cell r="I9063" t="str">
            <v>Hand Held Logic Analyzer</v>
          </cell>
        </row>
        <row r="9064">
          <cell r="H9064" t="str">
            <v>1.3.2.08.01.57.127</v>
          </cell>
          <cell r="I9064" t="str">
            <v>Equitron Autoclave Portable Standar Sterilizer</v>
          </cell>
        </row>
        <row r="9065">
          <cell r="H9065" t="str">
            <v>......</v>
          </cell>
        </row>
        <row r="9066">
          <cell r="H9066" t="str">
            <v>......</v>
          </cell>
        </row>
        <row r="9067">
          <cell r="H9067" t="str">
            <v>......</v>
          </cell>
        </row>
        <row r="9068">
          <cell r="H9068" t="str">
            <v>1.3.2.08.01.57.</v>
          </cell>
          <cell r="I9068" t="str">
            <v xml:space="preserve">ALAT LABORATORIUM HERMODINAMIKA MOTOR DAN SISTEM PROPULASI  </v>
          </cell>
        </row>
        <row r="9069">
          <cell r="H9069" t="str">
            <v>1.3.2.08.01.57.001</v>
          </cell>
          <cell r="I9069" t="str">
            <v>Swagin Machine/Morgan R</v>
          </cell>
        </row>
        <row r="9070">
          <cell r="H9070" t="str">
            <v>1.3.2.08.01.57.002</v>
          </cell>
          <cell r="I9070" t="str">
            <v>Hydraulic Press/AC</v>
          </cell>
        </row>
        <row r="9071">
          <cell r="H9071" t="str">
            <v>1.3.2.08.01.57.003</v>
          </cell>
          <cell r="I9071" t="str">
            <v>Vertex Flown Motor</v>
          </cell>
        </row>
        <row r="9072">
          <cell r="H9072" t="str">
            <v>1.3.2.08.01.57.004</v>
          </cell>
          <cell r="I9072" t="str">
            <v>Hygrometer (Alat Lab. Hermodinamika Motor Dan Sistem Propulasi)</v>
          </cell>
        </row>
        <row r="9073">
          <cell r="H9073" t="str">
            <v>1.3.2.08.01.57.005</v>
          </cell>
          <cell r="I9073" t="str">
            <v>Thermo Hygrograph</v>
          </cell>
        </row>
        <row r="9074">
          <cell r="H9074" t="str">
            <v>1.3.2.08.01.57.006</v>
          </cell>
          <cell r="I9074" t="str">
            <v>Burograph</v>
          </cell>
        </row>
        <row r="9075">
          <cell r="H9075" t="str">
            <v>......</v>
          </cell>
        </row>
        <row r="9076">
          <cell r="H9076" t="str">
            <v>1.3.2.08.01.58.</v>
          </cell>
          <cell r="I9076" t="str">
            <v xml:space="preserve">ALAT LABORATORIUM PENDIDIKAN </v>
          </cell>
        </row>
        <row r="9077">
          <cell r="H9077" t="str">
            <v>1.3.2.08.01.58.001</v>
          </cell>
          <cell r="I9077" t="str">
            <v>Teleprinter Sencieper, Teleprinter Receiver</v>
          </cell>
        </row>
        <row r="9078">
          <cell r="H9078" t="str">
            <v>1.3.2.08.01.58.002</v>
          </cell>
          <cell r="I9078" t="str">
            <v>Harmoni Generator</v>
          </cell>
        </row>
        <row r="9079">
          <cell r="H9079" t="str">
            <v>1.3.2.08.01.58.003</v>
          </cell>
          <cell r="I9079" t="str">
            <v>Standard Signal Generator</v>
          </cell>
        </row>
        <row r="9080">
          <cell r="H9080" t="str">
            <v>1.3.2.08.01.58.004</v>
          </cell>
          <cell r="I9080" t="str">
            <v>Am Signal Generator</v>
          </cell>
        </row>
        <row r="9081">
          <cell r="H9081" t="str">
            <v>1.3.2.08.01.58.005</v>
          </cell>
          <cell r="I9081" t="str">
            <v>Timing Unit</v>
          </cell>
        </row>
        <row r="9082">
          <cell r="H9082" t="str">
            <v>1.3.2.08.01.58.006</v>
          </cell>
          <cell r="I9082" t="str">
            <v>Heterodyne Unit</v>
          </cell>
        </row>
        <row r="9083">
          <cell r="H9083" t="str">
            <v>1.3.2.08.01.58.007</v>
          </cell>
          <cell r="I9083" t="str">
            <v>Electronic Counter</v>
          </cell>
        </row>
        <row r="9084">
          <cell r="H9084" t="str">
            <v>1.3.2.08.01.58.008</v>
          </cell>
          <cell r="I9084" t="str">
            <v>General Radio Frequence Standard</v>
          </cell>
        </row>
        <row r="9085">
          <cell r="H9085" t="str">
            <v>1.3.2.08.01.58.009</v>
          </cell>
          <cell r="I9085" t="str">
            <v>Redipon Transciever NDB</v>
          </cell>
        </row>
        <row r="9086">
          <cell r="H9086" t="str">
            <v>1.3.2.08.01.58.010</v>
          </cell>
          <cell r="I9086" t="str">
            <v>Receiber SSB FM</v>
          </cell>
        </row>
        <row r="9087">
          <cell r="H9087" t="str">
            <v>1.3.2.08.01.58.011</v>
          </cell>
          <cell r="I9087" t="str">
            <v>Transciever Recall</v>
          </cell>
        </row>
        <row r="9088">
          <cell r="H9088" t="str">
            <v>1.3.2.08.01.58.012</v>
          </cell>
          <cell r="I9088" t="str">
            <v>Fuse Generator</v>
          </cell>
        </row>
        <row r="9089">
          <cell r="H9089" t="str">
            <v>1.3.2.08.01.58.013</v>
          </cell>
          <cell r="I9089" t="str">
            <v>Low Frequent Generator</v>
          </cell>
        </row>
        <row r="9090">
          <cell r="H9090" t="str">
            <v>1.3.2.08.01.58.014</v>
          </cell>
          <cell r="I9090" t="str">
            <v>Magnetic Amplifiere</v>
          </cell>
        </row>
        <row r="9091">
          <cell r="H9091" t="str">
            <v>1.3.2.08.01.58.015</v>
          </cell>
          <cell r="I9091" t="str">
            <v>Freuquence Meter Instrument</v>
          </cell>
        </row>
        <row r="9092">
          <cell r="H9092" t="str">
            <v>1.3.2.08.01.58.016</v>
          </cell>
          <cell r="I9092" t="str">
            <v>Valve Caracteristic</v>
          </cell>
        </row>
        <row r="9093">
          <cell r="H9093" t="str">
            <v>1.3.2.08.01.58.017</v>
          </cell>
          <cell r="I9093" t="str">
            <v>Transistor Analyzer</v>
          </cell>
        </row>
        <row r="9094">
          <cell r="H9094" t="str">
            <v>1.3.2.08.01.58.018</v>
          </cell>
          <cell r="I9094" t="str">
            <v>Antenna Landing</v>
          </cell>
        </row>
        <row r="9095">
          <cell r="H9095" t="str">
            <v>1.3.2.08.01.58.019</v>
          </cell>
          <cell r="I9095" t="str">
            <v>Antenna Tunig Unit</v>
          </cell>
        </row>
        <row r="9096">
          <cell r="H9096" t="str">
            <v>1.3.2.08.01.58.020</v>
          </cell>
          <cell r="I9096" t="str">
            <v>Radio Control BBC</v>
          </cell>
        </row>
        <row r="9097">
          <cell r="H9097" t="str">
            <v>1.3.2.08.01.58.021</v>
          </cell>
          <cell r="I9097" t="str">
            <v>Antenna Relay</v>
          </cell>
        </row>
        <row r="9098">
          <cell r="H9098" t="str">
            <v>1.3.2.08.01.58.022</v>
          </cell>
          <cell r="I9098" t="str">
            <v>Valve Tester Avo</v>
          </cell>
        </row>
        <row r="9099">
          <cell r="H9099" t="str">
            <v>1.3.2.08.01.58.023</v>
          </cell>
          <cell r="I9099" t="str">
            <v>Txorx Marconi Out Put</v>
          </cell>
        </row>
        <row r="9100">
          <cell r="H9100" t="str">
            <v>1.3.2.08.01.58.024</v>
          </cell>
          <cell r="I9100" t="str">
            <v>Rc Motor Uniscope</v>
          </cell>
        </row>
        <row r="9101">
          <cell r="H9101" t="str">
            <v>1.3.2.08.01.58.025</v>
          </cell>
          <cell r="I9101" t="str">
            <v>Alternator Variable</v>
          </cell>
        </row>
        <row r="9102">
          <cell r="H9102" t="str">
            <v>1.3.2.08.01.58.026</v>
          </cell>
          <cell r="I9102" t="str">
            <v>Auto Meter Stabilizer</v>
          </cell>
        </row>
        <row r="9103">
          <cell r="H9103" t="str">
            <v>1.3.2.08.01.58.027</v>
          </cell>
          <cell r="I9103" t="str">
            <v>SSR Control</v>
          </cell>
        </row>
        <row r="9104">
          <cell r="H9104" t="str">
            <v>1.3.2.08.01.58.028</v>
          </cell>
          <cell r="I9104" t="str">
            <v>Instrucure Control Display Unit</v>
          </cell>
        </row>
        <row r="9105">
          <cell r="H9105" t="str">
            <v>1.3.2.08.01.58.029</v>
          </cell>
          <cell r="I9105" t="str">
            <v>Target Generator Unit</v>
          </cell>
        </row>
        <row r="9106">
          <cell r="H9106" t="str">
            <v>1.3.2.08.01.58.030</v>
          </cell>
          <cell r="I9106" t="str">
            <v>Control Procesing Unit</v>
          </cell>
        </row>
        <row r="9107">
          <cell r="H9107" t="str">
            <v>1.3.2.08.01.58.031</v>
          </cell>
          <cell r="I9107" t="str">
            <v>Target Control Unit</v>
          </cell>
        </row>
        <row r="9108">
          <cell r="H9108" t="str">
            <v>1.3.2.08.01.58.032</v>
          </cell>
          <cell r="I9108" t="str">
            <v>Ssr Decode Lition System</v>
          </cell>
        </row>
        <row r="9109">
          <cell r="H9109" t="str">
            <v>1.3.2.08.01.58.033</v>
          </cell>
          <cell r="I9109" t="str">
            <v>Flight Strips Standard</v>
          </cell>
        </row>
        <row r="9110">
          <cell r="H9110" t="str">
            <v>1.3.2.08.01.58.034</v>
          </cell>
          <cell r="I9110" t="str">
            <v>Maket Kapal</v>
          </cell>
        </row>
        <row r="9111">
          <cell r="H9111" t="str">
            <v>1.3.2.08.01.58.035</v>
          </cell>
          <cell r="I9111" t="str">
            <v>Maket Kemudi Kapal</v>
          </cell>
        </row>
        <row r="9112">
          <cell r="H9112" t="str">
            <v>1.3.2.08.01.58.036</v>
          </cell>
          <cell r="I9112" t="str">
            <v>Maket Mesin Kapal</v>
          </cell>
        </row>
        <row r="9113">
          <cell r="H9113" t="str">
            <v>1.3.2.08.01.58.037</v>
          </cell>
          <cell r="I9113" t="str">
            <v>Panggung Master</v>
          </cell>
        </row>
        <row r="9114">
          <cell r="H9114" t="str">
            <v>1.3.2.08.01.58.038</v>
          </cell>
          <cell r="I9114" t="str">
            <v>Radio Penduga Arah</v>
          </cell>
        </row>
        <row r="9115">
          <cell r="H9115" t="str">
            <v>1.3.2.08.01.58.039</v>
          </cell>
          <cell r="I9115" t="str">
            <v>Perum Gempa</v>
          </cell>
        </row>
        <row r="9116">
          <cell r="H9116" t="str">
            <v>1.3.2.08.01.58.040</v>
          </cell>
          <cell r="I9116" t="str">
            <v>Lifeboat Tranciever</v>
          </cell>
        </row>
        <row r="9117">
          <cell r="H9117" t="str">
            <v>1.3.2.08.01.58.041</v>
          </cell>
          <cell r="I9117" t="str">
            <v>Titor Amplifiere Kit</v>
          </cell>
        </row>
        <row r="9118">
          <cell r="H9118" t="str">
            <v>1.3.2.08.01.58.042</v>
          </cell>
          <cell r="I9118" t="str">
            <v>Giroscpe</v>
          </cell>
        </row>
        <row r="9119">
          <cell r="H9119" t="str">
            <v>1.3.2.08.01.58.043</v>
          </cell>
          <cell r="I9119" t="str">
            <v>Tube Checker</v>
          </cell>
        </row>
        <row r="9120">
          <cell r="H9120" t="str">
            <v>1.3.2.08.01.58.044</v>
          </cell>
          <cell r="I9120" t="str">
            <v>Morse T Mitter</v>
          </cell>
        </row>
        <row r="9121">
          <cell r="H9121" t="str">
            <v>1.3.2.08.01.58.045</v>
          </cell>
          <cell r="I9121" t="str">
            <v>Penggulung Pita Morse</v>
          </cell>
        </row>
        <row r="9122">
          <cell r="H9122" t="str">
            <v>1.3.2.08.01.58.046</v>
          </cell>
          <cell r="I9122" t="str">
            <v>Brno Traditional</v>
          </cell>
        </row>
        <row r="9123">
          <cell r="H9123" t="str">
            <v>1.3.2.08.01.58.047</v>
          </cell>
          <cell r="I9123" t="str">
            <v>Demonstration Vernier Callypear</v>
          </cell>
        </row>
        <row r="9124">
          <cell r="H9124" t="str">
            <v>1.3.2.08.01.58.048</v>
          </cell>
          <cell r="I9124" t="str">
            <v>Scrow Micrometer</v>
          </cell>
        </row>
        <row r="9125">
          <cell r="H9125" t="str">
            <v>1.3.2.08.01.58.049</v>
          </cell>
          <cell r="I9125" t="str">
            <v>Sperometer</v>
          </cell>
        </row>
        <row r="9126">
          <cell r="H9126" t="str">
            <v>1.3.2.08.01.58.050</v>
          </cell>
          <cell r="I9126" t="str">
            <v>Eye Picci Micro Meter</v>
          </cell>
        </row>
        <row r="9127">
          <cell r="H9127" t="str">
            <v>1.3.2.08.01.58.051</v>
          </cell>
          <cell r="I9127" t="str">
            <v>Diselogeram</v>
          </cell>
        </row>
        <row r="9128">
          <cell r="H9128" t="str">
            <v>1.3.2.08.01.58.052</v>
          </cell>
          <cell r="I9128" t="str">
            <v>Venier Calliter</v>
          </cell>
        </row>
        <row r="9129">
          <cell r="H9129" t="str">
            <v>1.3.2.08.01.58.053</v>
          </cell>
          <cell r="I9129" t="str">
            <v>Demonstration Spring Scalemetric</v>
          </cell>
        </row>
        <row r="9130">
          <cell r="H9130" t="str">
            <v>1.3.2.08.01.58.054</v>
          </cell>
          <cell r="I9130" t="str">
            <v>Dial Spring Scale</v>
          </cell>
        </row>
        <row r="9131">
          <cell r="H9131" t="str">
            <v>1.3.2.08.01.58.055</v>
          </cell>
          <cell r="I9131" t="str">
            <v>Hockeys Low Apparatus</v>
          </cell>
        </row>
        <row r="9132">
          <cell r="H9132" t="str">
            <v>1.3.2.08.01.58.056</v>
          </cell>
          <cell r="I9132" t="str">
            <v>Energy Transformation Apparatus</v>
          </cell>
        </row>
        <row r="9133">
          <cell r="H9133" t="str">
            <v>1.3.2.08.01.58.057</v>
          </cell>
          <cell r="I9133" t="str">
            <v>Deep and Diclination Noodle</v>
          </cell>
        </row>
        <row r="9134">
          <cell r="H9134" t="str">
            <v>1.3.2.08.01.58.058</v>
          </cell>
          <cell r="I9134" t="str">
            <v>Alat Percobaan Archimedes</v>
          </cell>
        </row>
        <row r="9135">
          <cell r="H9135" t="str">
            <v>1.3.2.08.01.58.059</v>
          </cell>
          <cell r="I9135" t="str">
            <v>Gby Free Fall Apparatus G Griffin</v>
          </cell>
        </row>
        <row r="9136">
          <cell r="H9136" t="str">
            <v>1.3.2.08.01.58.060</v>
          </cell>
          <cell r="I9136" t="str">
            <v>Griffin Contiscond Timer</v>
          </cell>
        </row>
        <row r="9137">
          <cell r="H9137" t="str">
            <v>1.3.2.08.01.58.061</v>
          </cell>
          <cell r="I9137" t="str">
            <v>Photo Transistor</v>
          </cell>
        </row>
        <row r="9138">
          <cell r="H9138" t="str">
            <v>1.3.2.08.01.58.062</v>
          </cell>
          <cell r="I9138" t="str">
            <v>Photo Transistor Coupler Unit</v>
          </cell>
        </row>
        <row r="9139">
          <cell r="H9139" t="str">
            <v>1.3.2.08.01.58.063</v>
          </cell>
          <cell r="I9139" t="str">
            <v>Griffin Dinamic Trolley</v>
          </cell>
        </row>
        <row r="9140">
          <cell r="H9140" t="str">
            <v>1.3.2.08.01.58.064</v>
          </cell>
          <cell r="I9140" t="str">
            <v>Mass Newton Slotted</v>
          </cell>
        </row>
        <row r="9141">
          <cell r="H9141" t="str">
            <v>1.3.2.08.01.58.065</v>
          </cell>
          <cell r="I9141" t="str">
            <v>Mass Hanger</v>
          </cell>
        </row>
        <row r="9142">
          <cell r="H9142" t="str">
            <v>1.3.2.08.01.58.066</v>
          </cell>
          <cell r="I9142" t="str">
            <v>Mass Sloated</v>
          </cell>
        </row>
        <row r="9143">
          <cell r="H9143" t="str">
            <v>1.3.2.08.01.58.067</v>
          </cell>
          <cell r="I9143" t="str">
            <v>Maxwell Needly Apparatus</v>
          </cell>
        </row>
        <row r="9144">
          <cell r="H9144" t="str">
            <v>1.3.2.08.01.58.068</v>
          </cell>
          <cell r="I9144" t="str">
            <v>Pully Set</v>
          </cell>
        </row>
        <row r="9145">
          <cell r="H9145" t="str">
            <v>1.3.2.08.01.58.069</v>
          </cell>
          <cell r="I9145" t="str">
            <v>Univer Fraze</v>
          </cell>
        </row>
        <row r="9146">
          <cell r="H9146" t="str">
            <v>1.3.2.08.01.58.070</v>
          </cell>
          <cell r="I9146" t="str">
            <v>Boyle's Law Apparatus</v>
          </cell>
        </row>
        <row r="9147">
          <cell r="H9147" t="str">
            <v>1.3.2.08.01.58.071</v>
          </cell>
          <cell r="I9147" t="str">
            <v>Force Pump Mauted Glass</v>
          </cell>
        </row>
        <row r="9148">
          <cell r="H9148" t="str">
            <v>1.3.2.08.01.58.072</v>
          </cell>
          <cell r="I9148" t="str">
            <v>Spineres Steel</v>
          </cell>
        </row>
        <row r="9149">
          <cell r="H9149" t="str">
            <v>1.3.2.08.01.58.073</v>
          </cell>
          <cell r="I9149" t="str">
            <v>Calory Meter Vessel</v>
          </cell>
        </row>
        <row r="9150">
          <cell r="H9150" t="str">
            <v>1.3.2.08.01.58.074</v>
          </cell>
          <cell r="I9150" t="str">
            <v>Expansion Of Liquid Apparatus</v>
          </cell>
        </row>
        <row r="9151">
          <cell r="H9151" t="str">
            <v>1.3.2.08.01.58.075</v>
          </cell>
          <cell r="I9151" t="str">
            <v>Nickel Crufdible</v>
          </cell>
        </row>
        <row r="9152">
          <cell r="H9152" t="str">
            <v>1.3.2.08.01.58.076</v>
          </cell>
          <cell r="I9152" t="str">
            <v>Thermo Electrics pair</v>
          </cell>
        </row>
        <row r="9153">
          <cell r="H9153" t="str">
            <v>1.3.2.08.01.58.077</v>
          </cell>
          <cell r="I9153" t="str">
            <v>Biconvec Block Plastic Curvatura 98 Mm</v>
          </cell>
        </row>
        <row r="9154">
          <cell r="H9154" t="str">
            <v>1.3.2.08.01.58.078</v>
          </cell>
          <cell r="I9154" t="str">
            <v>Biconvec Lock Radius</v>
          </cell>
        </row>
        <row r="9155">
          <cell r="H9155" t="str">
            <v>......</v>
          </cell>
        </row>
        <row r="9156">
          <cell r="H9156" t="str">
            <v>1.3.2.08.01.59.</v>
          </cell>
          <cell r="I9156" t="str">
            <v xml:space="preserve">ALAT LABORATORIUM TEKNOLOGI PROSES ENZYM </v>
          </cell>
        </row>
        <row r="9157">
          <cell r="H9157" t="str">
            <v>1.3.2.08.01.59.001</v>
          </cell>
          <cell r="I9157" t="str">
            <v>TOC Analizer</v>
          </cell>
        </row>
        <row r="9158">
          <cell r="H9158" t="str">
            <v>1.3.2.08.01.59.002</v>
          </cell>
          <cell r="I9158" t="str">
            <v>Ionn Selective Electrode</v>
          </cell>
        </row>
        <row r="9159">
          <cell r="H9159" t="str">
            <v>1.3.2.08.01.59.003</v>
          </cell>
          <cell r="I9159" t="str">
            <v>Magnetic Vacuum</v>
          </cell>
        </row>
        <row r="9160">
          <cell r="H9160" t="str">
            <v>1.3.2.08.01.59.004</v>
          </cell>
          <cell r="I9160" t="str">
            <v>Dessicator Vacuum</v>
          </cell>
        </row>
        <row r="9161">
          <cell r="H9161" t="str">
            <v>1.3.2.08.01.59.005</v>
          </cell>
          <cell r="I9161" t="str">
            <v>UV Intensitomotor</v>
          </cell>
        </row>
        <row r="9162">
          <cell r="H9162" t="str">
            <v>1.3.2.08.01.59.006</v>
          </cell>
          <cell r="I9162" t="str">
            <v>Wet Gas Test Meter</v>
          </cell>
        </row>
        <row r="9163">
          <cell r="H9163" t="str">
            <v>1.3.2.08.01.59.007</v>
          </cell>
          <cell r="I9163" t="str">
            <v>Refrigenerator Water Bar Horizontal</v>
          </cell>
        </row>
        <row r="9164">
          <cell r="H9164" t="str">
            <v>1.3.2.08.01.59.008</v>
          </cell>
          <cell r="I9164" t="str">
            <v>Thermocouple</v>
          </cell>
        </row>
        <row r="9165">
          <cell r="H9165" t="str">
            <v>1.3.2.08.01.59.009</v>
          </cell>
          <cell r="I9165" t="str">
            <v>Vibrating Stevos Steam</v>
          </cell>
        </row>
        <row r="9166">
          <cell r="H9166" t="str">
            <v>1.3.2.08.01.59.010</v>
          </cell>
          <cell r="I9166" t="str">
            <v>Sieke Shaker Mesh</v>
          </cell>
        </row>
        <row r="9167">
          <cell r="H9167" t="str">
            <v>1.3.2.08.01.59.011</v>
          </cell>
          <cell r="I9167" t="str">
            <v>Electric Steam Generator</v>
          </cell>
        </row>
        <row r="9168">
          <cell r="H9168" t="str">
            <v>1.3.2.08.01.59.012</v>
          </cell>
          <cell r="I9168" t="str">
            <v>Cool Chamber</v>
          </cell>
        </row>
        <row r="9169">
          <cell r="H9169" t="str">
            <v>1.3.2.08.01.59.013</v>
          </cell>
          <cell r="I9169" t="str">
            <v>Dessicator Cainet</v>
          </cell>
        </row>
        <row r="9170">
          <cell r="H9170" t="str">
            <v>1.3.2.08.01.59.014</v>
          </cell>
          <cell r="I9170" t="str">
            <v>Acrylic</v>
          </cell>
        </row>
        <row r="9171">
          <cell r="H9171" t="str">
            <v>......</v>
          </cell>
        </row>
        <row r="9172">
          <cell r="H9172" t="str">
            <v>1.3.2.08.01.60.</v>
          </cell>
          <cell r="I9172" t="str">
            <v xml:space="preserve">ALAT LABORATORIUM TEKNIK PANTAI </v>
          </cell>
        </row>
        <row r="9173">
          <cell r="H9173" t="str">
            <v>1.3.2.08.01.60.001</v>
          </cell>
          <cell r="I9173" t="str">
            <v>Exmuster</v>
          </cell>
        </row>
        <row r="9174">
          <cell r="H9174" t="str">
            <v>1.3.2.08.01.60.002</v>
          </cell>
          <cell r="I9174" t="str">
            <v>Plastic Binding System</v>
          </cell>
        </row>
        <row r="9175">
          <cell r="H9175" t="str">
            <v>1.3.2.08.01.60.003</v>
          </cell>
          <cell r="I9175" t="str">
            <v>Novos</v>
          </cell>
        </row>
        <row r="9176">
          <cell r="H9176" t="str">
            <v>1.3.2.08.01.60.004</v>
          </cell>
          <cell r="I9176" t="str">
            <v>Pressure Gun</v>
          </cell>
        </row>
        <row r="9177">
          <cell r="H9177" t="str">
            <v>1.3.2.08.01.60.005</v>
          </cell>
          <cell r="I9177" t="str">
            <v>Cetak Kubus Beton</v>
          </cell>
        </row>
        <row r="9178">
          <cell r="H9178" t="str">
            <v>1.3.2.08.01.60.006</v>
          </cell>
          <cell r="I9178" t="str">
            <v>Alat Pengukur Gelombang Laut</v>
          </cell>
        </row>
        <row r="9179">
          <cell r="H9179" t="str">
            <v>1.3.2.08.01.60.007</v>
          </cell>
          <cell r="I9179" t="str">
            <v>Saringan Besi</v>
          </cell>
        </row>
        <row r="9180">
          <cell r="H9180" t="str">
            <v>1.3.2.08.01.60.008</v>
          </cell>
          <cell r="I9180" t="str">
            <v>Set Packard Paper Recorded</v>
          </cell>
        </row>
        <row r="9181">
          <cell r="H9181" t="str">
            <v>1.3.2.08.01.60.009</v>
          </cell>
          <cell r="I9181" t="str">
            <v>GHM</v>
          </cell>
        </row>
        <row r="9182">
          <cell r="H9182" t="str">
            <v>......</v>
          </cell>
        </row>
        <row r="9183">
          <cell r="H9183" t="str">
            <v>1.3.2.08.01.61.</v>
          </cell>
          <cell r="I9183" t="str">
            <v xml:space="preserve">ALAT LABORATORIUM SUMBER DAYA DAN ENERGI </v>
          </cell>
        </row>
        <row r="9184">
          <cell r="H9184" t="str">
            <v>1.3.2.08.01.61.001</v>
          </cell>
          <cell r="I9184" t="str">
            <v>Power Harmonic Analizer Fluke</v>
          </cell>
        </row>
        <row r="9185">
          <cell r="H9185" t="str">
            <v>1.3.2.08.01.61.002</v>
          </cell>
          <cell r="I9185" t="str">
            <v>Multi Meter Fluke 37</v>
          </cell>
        </row>
        <row r="9186">
          <cell r="H9186" t="str">
            <v>1.3.2.08.01.61.003</v>
          </cell>
          <cell r="I9186" t="str">
            <v>Unitest Euro Expert Cut No. 9020L</v>
          </cell>
        </row>
        <row r="9187">
          <cell r="H9187" t="str">
            <v>1.3.2.08.01.61.004</v>
          </cell>
          <cell r="I9187" t="str">
            <v>Scope Meter Fluke 105 B 103</v>
          </cell>
        </row>
        <row r="9188">
          <cell r="H9188" t="str">
            <v>1.3.2.08.01.61.005</v>
          </cell>
          <cell r="I9188" t="str">
            <v>Panel Slogging Bailor Simulator</v>
          </cell>
        </row>
        <row r="9189">
          <cell r="H9189" t="str">
            <v>1.3.2.08.01.61.006</v>
          </cell>
          <cell r="I9189" t="str">
            <v>Process Simulator Winsim Design</v>
          </cell>
        </row>
        <row r="9190">
          <cell r="H9190" t="str">
            <v>1.3.2.08.01.61.007</v>
          </cell>
          <cell r="I9190" t="str">
            <v>Power Line Multi Tranducer</v>
          </cell>
        </row>
        <row r="9191">
          <cell r="H9191" t="str">
            <v>1.3.2.08.01.61.008</v>
          </cell>
          <cell r="I9191" t="str">
            <v>Digital Anemometer</v>
          </cell>
        </row>
        <row r="9192">
          <cell r="H9192" t="str">
            <v>1.3.2.08.01.61.009</v>
          </cell>
          <cell r="I9192" t="str">
            <v>Portable Staek Emission Analizer</v>
          </cell>
        </row>
        <row r="9193">
          <cell r="H9193" t="str">
            <v>1.3.2.08.01.61.010</v>
          </cell>
          <cell r="I9193" t="str">
            <v>Air Less Painting Wagner</v>
          </cell>
        </row>
        <row r="9194">
          <cell r="H9194" t="str">
            <v>1.3.2.08.01.61.011</v>
          </cell>
          <cell r="I9194" t="str">
            <v>Infra Red Exhaust Gas Analizer</v>
          </cell>
        </row>
        <row r="9195">
          <cell r="H9195" t="str">
            <v>1.3.2.08.01.61.012</v>
          </cell>
          <cell r="I9195" t="str">
            <v>Instalasi Fiber Optic LCD Projector Multimedia</v>
          </cell>
        </row>
        <row r="9196">
          <cell r="H9196" t="str">
            <v>......</v>
          </cell>
        </row>
        <row r="9197">
          <cell r="H9197" t="str">
            <v>1.3.2.08.01.62.</v>
          </cell>
          <cell r="I9197" t="str">
            <v xml:space="preserve">ALAT LABORATORIUM POPULASI </v>
          </cell>
        </row>
        <row r="9198">
          <cell r="H9198" t="str">
            <v>1.3.2.08.01.62.001</v>
          </cell>
          <cell r="I9198" t="str">
            <v>Decitating Cabinet</v>
          </cell>
        </row>
        <row r="9199">
          <cell r="H9199" t="str">
            <v>1.3.2.08.01.62.002</v>
          </cell>
          <cell r="I9199" t="str">
            <v>Digital Analitical Balance</v>
          </cell>
        </row>
        <row r="9200">
          <cell r="H9200" t="str">
            <v>1.3.2.08.01.62.003</v>
          </cell>
          <cell r="I9200" t="str">
            <v>Long Back Ground Beta Counter</v>
          </cell>
        </row>
        <row r="9201">
          <cell r="H9201" t="str">
            <v>1.3.2.08.01.62.004</v>
          </cell>
          <cell r="I9201" t="str">
            <v>Oil Content Analizer</v>
          </cell>
        </row>
        <row r="9202">
          <cell r="H9202" t="str">
            <v>1.3.2.08.01.62.005</v>
          </cell>
          <cell r="I9202" t="str">
            <v>Boom Oil</v>
          </cell>
        </row>
        <row r="9203">
          <cell r="H9203" t="str">
            <v>1.3.2.08.01.62.006</v>
          </cell>
          <cell r="I9203" t="str">
            <v>Scimmer Crane</v>
          </cell>
        </row>
        <row r="9204">
          <cell r="H9204" t="str">
            <v>......</v>
          </cell>
        </row>
        <row r="9205">
          <cell r="H9205" t="str">
            <v>1.3.2.08.01.63.</v>
          </cell>
          <cell r="I9205" t="str">
            <v xml:space="preserve">ALAT PENGUKUR GELOMBANG </v>
          </cell>
        </row>
        <row r="9206">
          <cell r="H9206" t="str">
            <v>1.3.2.08.01.63.001</v>
          </cell>
          <cell r="I9206" t="str">
            <v>GPS Insight</v>
          </cell>
        </row>
        <row r="9207">
          <cell r="H9207" t="str">
            <v>1.3.2.08.01.63.002</v>
          </cell>
          <cell r="I9207" t="str">
            <v>Board Display</v>
          </cell>
        </row>
        <row r="9208">
          <cell r="H9208" t="str">
            <v>1.3.2.08.01.63.003</v>
          </cell>
          <cell r="I9208" t="str">
            <v>Standard Compact</v>
          </cell>
        </row>
        <row r="9209">
          <cell r="H9209" t="str">
            <v>......</v>
          </cell>
        </row>
        <row r="9210">
          <cell r="H9210" t="str">
            <v>1.3.2.08.01.64.</v>
          </cell>
          <cell r="I9210" t="str">
            <v xml:space="preserve">UNIT ALAT LABORATORIUM LAINNYA </v>
          </cell>
        </row>
        <row r="9211">
          <cell r="H9211" t="str">
            <v>......</v>
          </cell>
        </row>
        <row r="9212">
          <cell r="H9212" t="str">
            <v>......</v>
          </cell>
        </row>
        <row r="9213">
          <cell r="H9213" t="str">
            <v>1.3.2.08.02..</v>
          </cell>
          <cell r="I9213" t="str">
            <v>UNIT ALAT LABORATORIUM KIMIA NUKLIR</v>
          </cell>
        </row>
        <row r="9214">
          <cell r="H9214" t="str">
            <v>1.3.2.08.02.01.</v>
          </cell>
          <cell r="I9214" t="str">
            <v xml:space="preserve">ANALYTICAL INSTRUMENT </v>
          </cell>
        </row>
        <row r="9215">
          <cell r="H9215" t="str">
            <v>1.3.2.08.02.01.001</v>
          </cell>
          <cell r="I9215" t="str">
            <v>Conduktimeter</v>
          </cell>
        </row>
        <row r="9216">
          <cell r="H9216" t="str">
            <v>1.3.2.08.02.01.002</v>
          </cell>
          <cell r="I9216" t="str">
            <v>Coulometer</v>
          </cell>
        </row>
        <row r="9217">
          <cell r="H9217" t="str">
            <v>1.3.2.08.02.01.003</v>
          </cell>
          <cell r="I9217" t="str">
            <v>Potentiometer</v>
          </cell>
        </row>
        <row r="9218">
          <cell r="H9218" t="str">
            <v>1.3.2.08.02.01.004</v>
          </cell>
          <cell r="I9218" t="str">
            <v>Titralyzer</v>
          </cell>
        </row>
        <row r="9219">
          <cell r="H9219" t="str">
            <v>1.3.2.08.02.01.005</v>
          </cell>
          <cell r="I9219" t="str">
            <v>Lon Analyzer</v>
          </cell>
        </row>
        <row r="9220">
          <cell r="H9220" t="str">
            <v>1.3.2.08.02.01.006</v>
          </cell>
          <cell r="I9220" t="str">
            <v>Karl Fisher Water Tritator</v>
          </cell>
        </row>
        <row r="9221">
          <cell r="H9221" t="str">
            <v>1.3.2.08.02.01.007</v>
          </cell>
          <cell r="I9221" t="str">
            <v>Lectrolytic</v>
          </cell>
        </row>
        <row r="9222">
          <cell r="H9222" t="str">
            <v>1.3.2.08.02.01.008</v>
          </cell>
          <cell r="I9222" t="str">
            <v>C-H-N Analyzer</v>
          </cell>
        </row>
        <row r="9223">
          <cell r="H9223" t="str">
            <v>1.3.2.08.02.01.009</v>
          </cell>
          <cell r="I9223" t="str">
            <v>C-H-O Analytical Microcombustion Equipment</v>
          </cell>
        </row>
        <row r="9224">
          <cell r="H9224" t="str">
            <v>1.3.2.08.02.01.010</v>
          </cell>
          <cell r="I9224" t="str">
            <v>Merz Automatic N-Analyzer</v>
          </cell>
        </row>
        <row r="9225">
          <cell r="H9225" t="str">
            <v>1.3.2.08.02.01.011</v>
          </cell>
          <cell r="I9225" t="str">
            <v>C&amp;S In Soild Combustion Analyzer</v>
          </cell>
        </row>
        <row r="9226">
          <cell r="H9226" t="str">
            <v>1.3.2.08.02.01.012</v>
          </cell>
          <cell r="I9226" t="str">
            <v>Amino Acid Carbohydrate Analyzer</v>
          </cell>
        </row>
        <row r="9227">
          <cell r="H9227" t="str">
            <v>1.3.2.08.02.01.013</v>
          </cell>
          <cell r="I9227" t="str">
            <v>Electrophoresis Analysis Equipment</v>
          </cell>
        </row>
        <row r="9228">
          <cell r="H9228" t="str">
            <v>1.3.2.08.02.01.014</v>
          </cell>
          <cell r="I9228" t="str">
            <v>Moisture Tester (Analytical Instrument)</v>
          </cell>
        </row>
        <row r="9229">
          <cell r="H9229" t="str">
            <v>1.3.2.08.02.01.015</v>
          </cell>
          <cell r="I9229" t="str">
            <v>Kjeldahi Degestion Block (For N-Deteminator)</v>
          </cell>
        </row>
        <row r="9230">
          <cell r="H9230" t="str">
            <v>1.3.2.08.02.01.016</v>
          </cell>
          <cell r="I9230" t="str">
            <v>Leak Detector (Analytical Instrument)</v>
          </cell>
        </row>
        <row r="9231">
          <cell r="H9231" t="str">
            <v>1.3.2.08.02.01.017</v>
          </cell>
          <cell r="I9231" t="str">
            <v>Ultraviolet Spectrophotometer</v>
          </cell>
        </row>
        <row r="9232">
          <cell r="H9232" t="str">
            <v>1.3.2.08.02.01.018</v>
          </cell>
          <cell r="I9232" t="str">
            <v>Visible Light Spectrophotometer</v>
          </cell>
        </row>
        <row r="9233">
          <cell r="H9233" t="str">
            <v>1.3.2.08.02.01.019</v>
          </cell>
          <cell r="I9233" t="str">
            <v>Infrared Spectrophotometer</v>
          </cell>
        </row>
        <row r="9234">
          <cell r="H9234" t="str">
            <v>1.3.2.08.02.01.020</v>
          </cell>
          <cell r="I9234" t="str">
            <v>Flame Spectrophotometer</v>
          </cell>
        </row>
        <row r="9235">
          <cell r="H9235" t="str">
            <v>1.3.2.08.02.01.021</v>
          </cell>
          <cell r="I9235" t="str">
            <v>Atomic Absorption(Flame) Spectrophotometer</v>
          </cell>
        </row>
        <row r="9236">
          <cell r="H9236" t="str">
            <v>1.3.2.08.02.01.022</v>
          </cell>
          <cell r="I9236" t="str">
            <v>Emmision Spectrophotometer</v>
          </cell>
        </row>
        <row r="9237">
          <cell r="H9237" t="str">
            <v>1.3.2.08.02.01.023</v>
          </cell>
          <cell r="I9237" t="str">
            <v>X-Ray Fluorescence(XRP)</v>
          </cell>
        </row>
        <row r="9238">
          <cell r="H9238" t="str">
            <v>1.3.2.08.02.01.024</v>
          </cell>
          <cell r="I9238" t="str">
            <v>Fluorimeter</v>
          </cell>
        </row>
        <row r="9239">
          <cell r="H9239" t="str">
            <v>1.3.2.08.02.01.025</v>
          </cell>
          <cell r="I9239" t="str">
            <v>Turbidimeter/Nephelometer</v>
          </cell>
        </row>
        <row r="9240">
          <cell r="H9240" t="str">
            <v>1.3.2.08.02.01.026</v>
          </cell>
          <cell r="I9240" t="str">
            <v>Polarimeter/Refractometer</v>
          </cell>
        </row>
        <row r="9241">
          <cell r="H9241" t="str">
            <v>1.3.2.08.02.01.027</v>
          </cell>
          <cell r="I9241" t="str">
            <v>X-Ray Diffractometer</v>
          </cell>
        </row>
        <row r="9242">
          <cell r="H9242" t="str">
            <v>1.3.2.08.02.01.028</v>
          </cell>
          <cell r="I9242" t="str">
            <v>Thermoluminiscence Dosimeter (TLD) Reader</v>
          </cell>
        </row>
        <row r="9243">
          <cell r="H9243" t="str">
            <v>1.3.2.08.02.01.029</v>
          </cell>
          <cell r="I9243" t="str">
            <v>Uranium Ore Analyzer</v>
          </cell>
        </row>
        <row r="9244">
          <cell r="H9244" t="str">
            <v>1.3.2.08.02.01.030</v>
          </cell>
          <cell r="I9244" t="str">
            <v>Amilograph Meter</v>
          </cell>
        </row>
        <row r="9245">
          <cell r="H9245" t="str">
            <v>1.3.2.08.02.01.031</v>
          </cell>
          <cell r="I9245" t="str">
            <v>Mass Spectrometer</v>
          </cell>
        </row>
        <row r="9246">
          <cell r="H9246" t="str">
            <v>1.3.2.08.02.01.032</v>
          </cell>
          <cell r="I9246" t="str">
            <v>Mass Spectrograph</v>
          </cell>
        </row>
        <row r="9247">
          <cell r="H9247" t="str">
            <v>1.3.2.08.02.01.033</v>
          </cell>
          <cell r="I9247" t="str">
            <v>Magnetic Resonance Spectrometer</v>
          </cell>
        </row>
        <row r="9248">
          <cell r="H9248" t="str">
            <v>1.3.2.08.02.01.034</v>
          </cell>
          <cell r="I9248" t="str">
            <v>Melting Point Detemination Apparatus</v>
          </cell>
        </row>
        <row r="9249">
          <cell r="H9249" t="str">
            <v>1.3.2.08.02.01.035</v>
          </cell>
          <cell r="I9249" t="str">
            <v>Thermogravimeter</v>
          </cell>
        </row>
        <row r="9250">
          <cell r="H9250" t="str">
            <v>1.3.2.08.02.01.036</v>
          </cell>
          <cell r="I9250" t="str">
            <v>Differential Thermal Analyzer</v>
          </cell>
        </row>
        <row r="9251">
          <cell r="H9251" t="str">
            <v>1.3.2.08.02.01.037</v>
          </cell>
          <cell r="I9251" t="str">
            <v>Thermo Analyzer</v>
          </cell>
        </row>
        <row r="9252">
          <cell r="H9252" t="str">
            <v>1.3.2.08.02.01.038</v>
          </cell>
          <cell r="I9252" t="str">
            <v>Chromatography Developing Chamber</v>
          </cell>
        </row>
        <row r="9253">
          <cell r="H9253" t="str">
            <v>1.3.2.08.02.01.039</v>
          </cell>
          <cell r="I9253" t="str">
            <v>Thin Layer Chromatography(TLC) Drying Rack/ Desiccarator</v>
          </cell>
        </row>
        <row r="9254">
          <cell r="H9254" t="str">
            <v>1.3.2.08.02.01.040</v>
          </cell>
          <cell r="I9254" t="str">
            <v>Fraction Colector</v>
          </cell>
        </row>
        <row r="9255">
          <cell r="H9255" t="str">
            <v>1.3.2.08.02.01.041</v>
          </cell>
          <cell r="I9255" t="str">
            <v>Gas Chromatograph(GC)</v>
          </cell>
        </row>
        <row r="9256">
          <cell r="H9256" t="str">
            <v>1.3.2.08.02.01.042</v>
          </cell>
          <cell r="I9256" t="str">
            <v>Radio Chromatografic Scaner</v>
          </cell>
        </row>
        <row r="9257">
          <cell r="H9257" t="str">
            <v>1.3.2.08.02.01.043</v>
          </cell>
          <cell r="I9257" t="str">
            <v>Surface Arcameter(BET Method)</v>
          </cell>
        </row>
        <row r="9258">
          <cell r="H9258" t="str">
            <v>1.3.2.08.02.01.044</v>
          </cell>
          <cell r="I9258" t="str">
            <v>Porosimeter/Permeameter</v>
          </cell>
        </row>
        <row r="9259">
          <cell r="H9259" t="str">
            <v>1.3.2.08.02.01.045</v>
          </cell>
          <cell r="I9259" t="str">
            <v>ICPMS (Inductively Complete Plasma Mass Spectometer)</v>
          </cell>
        </row>
        <row r="9260">
          <cell r="H9260" t="str">
            <v>1.3.2.08.02.01.046</v>
          </cell>
          <cell r="I9260" t="str">
            <v>Kolimator</v>
          </cell>
        </row>
        <row r="9261">
          <cell r="H9261" t="str">
            <v>1.3.2.08.02.01.047</v>
          </cell>
          <cell r="I9261" t="str">
            <v>Shileding</v>
          </cell>
        </row>
        <row r="9262">
          <cell r="H9262" t="str">
            <v>1.3.2.08.02.01.048</v>
          </cell>
          <cell r="I9262" t="str">
            <v>Digital KVP Meter</v>
          </cell>
        </row>
        <row r="9263">
          <cell r="H9263" t="str">
            <v>1.3.2.08.02.01.049</v>
          </cell>
          <cell r="I9263" t="str">
            <v>Digital K-Ray Timer</v>
          </cell>
        </row>
        <row r="9264">
          <cell r="H9264" t="str">
            <v>1.3.2.08.02.01.050</v>
          </cell>
          <cell r="I9264" t="str">
            <v>Digital Mas</v>
          </cell>
        </row>
        <row r="9265">
          <cell r="H9265" t="str">
            <v>1.3.2.08.02.01.051</v>
          </cell>
          <cell r="I9265" t="str">
            <v>Portable Multi Chanel Analisys</v>
          </cell>
        </row>
        <row r="9266">
          <cell r="H9266" t="str">
            <v>1.3.2.08.02.01.052</v>
          </cell>
          <cell r="I9266" t="str">
            <v>Low Energy Survey Meter</v>
          </cell>
        </row>
        <row r="9267">
          <cell r="H9267" t="str">
            <v>1.3.2.08.02.01.053</v>
          </cell>
          <cell r="I9267" t="str">
            <v>Check Source</v>
          </cell>
        </row>
        <row r="9268">
          <cell r="H9268" t="str">
            <v>1.3.2.08.02.01.054</v>
          </cell>
          <cell r="I9268" t="str">
            <v>Personal Dose Meter</v>
          </cell>
        </row>
        <row r="9269">
          <cell r="H9269" t="str">
            <v>1.3.2.08.02.01.055</v>
          </cell>
          <cell r="I9269" t="str">
            <v>Apron Dual Side</v>
          </cell>
        </row>
        <row r="9270">
          <cell r="H9270" t="str">
            <v>1.3.2.08.02.01.056</v>
          </cell>
          <cell r="I9270" t="str">
            <v>Peralatan Pencacah Radiasi (Carrier Insert)</v>
          </cell>
        </row>
        <row r="9271">
          <cell r="H9271" t="str">
            <v>1.3.2.08.02.01.057</v>
          </cell>
          <cell r="I9271" t="str">
            <v>Peralatan Gerusan Keramik</v>
          </cell>
        </row>
        <row r="9272">
          <cell r="H9272" t="str">
            <v>1.3.2.08.02.01.058</v>
          </cell>
          <cell r="I9272" t="str">
            <v>Ratemeter</v>
          </cell>
        </row>
        <row r="9273">
          <cell r="H9273" t="str">
            <v>1.3.2.08.02.01.059</v>
          </cell>
          <cell r="I9273" t="str">
            <v>Scintiliation Monitor For Contamination</v>
          </cell>
        </row>
        <row r="9274">
          <cell r="H9274" t="str">
            <v>1.3.2.08.02.01.060</v>
          </cell>
          <cell r="I9274" t="str">
            <v>Magnifier #7540</v>
          </cell>
        </row>
        <row r="9275">
          <cell r="H9275" t="str">
            <v>1.3.2.08.02.01.061</v>
          </cell>
          <cell r="I9275" t="str">
            <v>Senter Mini Standar Safety</v>
          </cell>
        </row>
        <row r="9276">
          <cell r="H9276" t="str">
            <v>1.3.2.08.02.01.062</v>
          </cell>
          <cell r="I9276" t="str">
            <v>Decontamination Kit</v>
          </cell>
        </row>
        <row r="9277">
          <cell r="H9277" t="str">
            <v>1.3.2.08.02.01.063</v>
          </cell>
          <cell r="I9277" t="str">
            <v>Flexible Waste Water Dam</v>
          </cell>
        </row>
        <row r="9278">
          <cell r="H9278" t="str">
            <v>1.3.2.08.02.01.064</v>
          </cell>
          <cell r="I9278" t="str">
            <v>Decontamination Backpack</v>
          </cell>
        </row>
        <row r="9279">
          <cell r="H9279" t="str">
            <v>......</v>
          </cell>
        </row>
        <row r="9280">
          <cell r="H9280" t="str">
            <v>......</v>
          </cell>
        </row>
        <row r="9281">
          <cell r="H9281" t="str">
            <v>......</v>
          </cell>
        </row>
        <row r="9282">
          <cell r="H9282" t="str">
            <v>......</v>
          </cell>
        </row>
        <row r="9283">
          <cell r="H9283" t="str">
            <v>......</v>
          </cell>
        </row>
        <row r="9284">
          <cell r="H9284" t="str">
            <v>......</v>
          </cell>
        </row>
        <row r="9285">
          <cell r="H9285" t="str">
            <v>1.3.2.08.02.02.</v>
          </cell>
          <cell r="I9285" t="str">
            <v xml:space="preserve">INSTRUMENT PROBE/SENSOR </v>
          </cell>
        </row>
        <row r="9286">
          <cell r="H9286" t="str">
            <v>1.3.2.08.02.02.001</v>
          </cell>
          <cell r="I9286" t="str">
            <v>Generalporpose Giass Thermometer</v>
          </cell>
        </row>
        <row r="9287">
          <cell r="H9287" t="str">
            <v>1.3.2.08.02.02.002</v>
          </cell>
          <cell r="I9287" t="str">
            <v>Dial Reading Thermometer</v>
          </cell>
        </row>
        <row r="9288">
          <cell r="H9288" t="str">
            <v>1.3.2.08.02.02.003</v>
          </cell>
          <cell r="I9288" t="str">
            <v>Procesion Thermometer</v>
          </cell>
        </row>
        <row r="9289">
          <cell r="H9289" t="str">
            <v>1.3.2.08.02.02.004</v>
          </cell>
          <cell r="I9289" t="str">
            <v>Clinical Thermometer (Instrument Probe/sensor)</v>
          </cell>
        </row>
        <row r="9290">
          <cell r="H9290" t="str">
            <v>1.3.2.08.02.02.005</v>
          </cell>
          <cell r="I9290" t="str">
            <v>Maximum-Minimum Thermometer</v>
          </cell>
        </row>
        <row r="9291">
          <cell r="H9291" t="str">
            <v>1.3.2.08.02.02.006</v>
          </cell>
          <cell r="I9291" t="str">
            <v>Resistance Thermometer</v>
          </cell>
        </row>
        <row r="9292">
          <cell r="H9292" t="str">
            <v>1.3.2.08.02.02.007</v>
          </cell>
          <cell r="I9292" t="str">
            <v>Bimetal Thermometer</v>
          </cell>
        </row>
        <row r="9293">
          <cell r="H9293" t="str">
            <v>1.3.2.08.02.02.008</v>
          </cell>
          <cell r="I9293" t="str">
            <v>Temperature Indicator</v>
          </cell>
        </row>
        <row r="9294">
          <cell r="H9294" t="str">
            <v>1.3.2.08.02.02.009</v>
          </cell>
          <cell r="I9294" t="str">
            <v>Temperatur Recorder</v>
          </cell>
        </row>
        <row r="9295">
          <cell r="H9295" t="str">
            <v>1.3.2.08.02.02.010</v>
          </cell>
          <cell r="I9295" t="str">
            <v>Thermoregulator</v>
          </cell>
        </row>
        <row r="9296">
          <cell r="H9296" t="str">
            <v>1.3.2.08.02.02.011</v>
          </cell>
          <cell r="I9296" t="str">
            <v>Immersion Pyrometer</v>
          </cell>
        </row>
        <row r="9297">
          <cell r="H9297" t="str">
            <v>1.3.2.08.02.02.012</v>
          </cell>
          <cell r="I9297" t="str">
            <v>Spectral-Optical Pyrometer</v>
          </cell>
        </row>
        <row r="9298">
          <cell r="H9298" t="str">
            <v>1.3.2.08.02.02.013</v>
          </cell>
          <cell r="I9298" t="str">
            <v>UV/UV-VIS Radiometer</v>
          </cell>
        </row>
        <row r="9299">
          <cell r="H9299" t="str">
            <v>1.3.2.08.02.02.014</v>
          </cell>
          <cell r="I9299" t="str">
            <v>PH Meter/Indicator And Lon Meter</v>
          </cell>
        </row>
        <row r="9300">
          <cell r="H9300" t="str">
            <v>1.3.2.08.02.02.015</v>
          </cell>
          <cell r="I9300" t="str">
            <v>Ater Puryti Meter (Specific Resistance Meter)</v>
          </cell>
        </row>
        <row r="9301">
          <cell r="H9301" t="str">
            <v>1.3.2.08.02.02.016</v>
          </cell>
          <cell r="I9301" t="str">
            <v>Dissolvel Oxygen Meter(DO)</v>
          </cell>
        </row>
        <row r="9302">
          <cell r="H9302" t="str">
            <v>1.3.2.08.02.02.017</v>
          </cell>
          <cell r="I9302" t="str">
            <v>Biologikal Oxygen Demand Monitor(BOD)</v>
          </cell>
        </row>
        <row r="9303">
          <cell r="H9303" t="str">
            <v>1.3.2.08.02.02.018</v>
          </cell>
          <cell r="I9303" t="str">
            <v>Bourdan Vacuum Gauge</v>
          </cell>
        </row>
        <row r="9304">
          <cell r="H9304" t="str">
            <v>1.3.2.08.02.02.019</v>
          </cell>
          <cell r="I9304" t="str">
            <v>Diaphragm Pressure/Vacuum Gauge</v>
          </cell>
        </row>
        <row r="9305">
          <cell r="H9305" t="str">
            <v>1.3.2.08.02.02.020</v>
          </cell>
          <cell r="I9305" t="str">
            <v>Thermocouple Vacuum Gauge</v>
          </cell>
        </row>
        <row r="9306">
          <cell r="H9306" t="str">
            <v>1.3.2.08.02.02.021</v>
          </cell>
          <cell r="I9306" t="str">
            <v>Incline Tube Manometer</v>
          </cell>
        </row>
        <row r="9307">
          <cell r="H9307" t="str">
            <v>1.3.2.08.02.02.022</v>
          </cell>
          <cell r="I9307" t="str">
            <v>Portable Flectronic Manometer</v>
          </cell>
        </row>
        <row r="9308">
          <cell r="H9308" t="str">
            <v>1.3.2.08.02.02.023</v>
          </cell>
          <cell r="I9308" t="str">
            <v>Pirani High Vacuum Gauge</v>
          </cell>
        </row>
        <row r="9309">
          <cell r="H9309" t="str">
            <v>1.3.2.08.02.02.024</v>
          </cell>
          <cell r="I9309" t="str">
            <v>Vacuummeter</v>
          </cell>
        </row>
        <row r="9310">
          <cell r="H9310" t="str">
            <v>1.3.2.08.02.02.025</v>
          </cell>
          <cell r="I9310" t="str">
            <v>Well Type Manometer</v>
          </cell>
        </row>
        <row r="9311">
          <cell r="H9311" t="str">
            <v>1.3.2.08.02.02.026</v>
          </cell>
          <cell r="I9311" t="str">
            <v>Liquid Column Pressure Indicator</v>
          </cell>
        </row>
        <row r="9312">
          <cell r="H9312" t="str">
            <v>1.3.2.08.02.02.027</v>
          </cell>
          <cell r="I9312" t="str">
            <v>Electrec Element Pressure Indicator</v>
          </cell>
        </row>
        <row r="9313">
          <cell r="H9313" t="str">
            <v>1.3.2.08.02.02.028</v>
          </cell>
          <cell r="I9313" t="str">
            <v>Piezoresistive Pressure Indicator</v>
          </cell>
        </row>
        <row r="9314">
          <cell r="H9314" t="str">
            <v>1.3.2.08.02.02.029</v>
          </cell>
          <cell r="I9314" t="str">
            <v>Piezoelectric Pressure Indicator</v>
          </cell>
        </row>
        <row r="9315">
          <cell r="H9315" t="str">
            <v>1.3.2.08.02.02.030</v>
          </cell>
          <cell r="I9315" t="str">
            <v>Straningases Pressure Indicator</v>
          </cell>
        </row>
        <row r="9316">
          <cell r="H9316" t="str">
            <v>1.3.2.08.02.02.031</v>
          </cell>
          <cell r="I9316" t="str">
            <v>Specific Gravitometer</v>
          </cell>
        </row>
        <row r="9317">
          <cell r="H9317" t="str">
            <v>1.3.2.08.02.02.032</v>
          </cell>
          <cell r="I9317" t="str">
            <v>Whestphalt Balance Densitometer</v>
          </cell>
        </row>
        <row r="9318">
          <cell r="H9318" t="str">
            <v>1.3.2.08.02.02.033</v>
          </cell>
          <cell r="I9318" t="str">
            <v>Chain Balance Densitometer</v>
          </cell>
        </row>
        <row r="9319">
          <cell r="H9319" t="str">
            <v>1.3.2.08.02.02.034</v>
          </cell>
          <cell r="I9319" t="str">
            <v>Densitometer General</v>
          </cell>
        </row>
        <row r="9320">
          <cell r="H9320" t="str">
            <v>1.3.2.08.02.02.035</v>
          </cell>
          <cell r="I9320" t="str">
            <v>Surface Tensometer</v>
          </cell>
        </row>
        <row r="9321">
          <cell r="H9321" t="str">
            <v>1.3.2.08.02.02.036</v>
          </cell>
          <cell r="I9321" t="str">
            <v>Viscometer Viscosimeter</v>
          </cell>
        </row>
        <row r="9322">
          <cell r="H9322" t="str">
            <v>1.3.2.08.02.02.037</v>
          </cell>
          <cell r="I9322" t="str">
            <v>Kinematic Viscosety Bath</v>
          </cell>
        </row>
        <row r="9323">
          <cell r="H9323" t="str">
            <v>1.3.2.08.02.02.038</v>
          </cell>
          <cell r="I9323" t="str">
            <v>Du Nuoy Interfacial Tensiometer</v>
          </cell>
        </row>
        <row r="9324">
          <cell r="H9324" t="str">
            <v>1.3.2.08.02.02.039</v>
          </cell>
          <cell r="I9324" t="str">
            <v>Orsat-Fischer Gas Analyzer</v>
          </cell>
        </row>
        <row r="9325">
          <cell r="H9325" t="str">
            <v>1.3.2.08.02.02.040</v>
          </cell>
          <cell r="I9325" t="str">
            <v>Orsat-Klei Gas Analyzer</v>
          </cell>
        </row>
        <row r="9326">
          <cell r="H9326" t="str">
            <v>1.3.2.08.02.02.041</v>
          </cell>
          <cell r="I9326" t="str">
            <v>Koehler Gas Analyzer</v>
          </cell>
        </row>
        <row r="9327">
          <cell r="H9327" t="str">
            <v>1.3.2.08.02.02.042</v>
          </cell>
          <cell r="I9327" t="str">
            <v>Dust Analyzer</v>
          </cell>
        </row>
        <row r="9328">
          <cell r="H9328" t="str">
            <v>1.3.2.08.02.02.043</v>
          </cell>
          <cell r="I9328" t="str">
            <v>Dust Sampler (Instrument Probe/sensor)</v>
          </cell>
        </row>
        <row r="9329">
          <cell r="H9329" t="str">
            <v>1.3.2.08.02.02.044</v>
          </cell>
          <cell r="I9329" t="str">
            <v>Gasmeter</v>
          </cell>
        </row>
        <row r="9330">
          <cell r="H9330" t="str">
            <v>1.3.2.08.02.02.045</v>
          </cell>
          <cell r="I9330" t="str">
            <v>Anemometer Flowmeter</v>
          </cell>
        </row>
        <row r="9331">
          <cell r="H9331" t="str">
            <v>1.3.2.08.02.02.046</v>
          </cell>
          <cell r="I9331" t="str">
            <v>Venturumeter Flowmeter</v>
          </cell>
        </row>
        <row r="9332">
          <cell r="H9332" t="str">
            <v>1.3.2.08.02.02.047</v>
          </cell>
          <cell r="I9332" t="str">
            <v>Areameter Flowmeter</v>
          </cell>
        </row>
        <row r="9333">
          <cell r="H9333" t="str">
            <v>1.3.2.08.02.02.048</v>
          </cell>
          <cell r="I9333" t="str">
            <v>Onfice Meter Flowmeter</v>
          </cell>
        </row>
        <row r="9334">
          <cell r="H9334" t="str">
            <v>1.3.2.08.02.02.049</v>
          </cell>
          <cell r="I9334" t="str">
            <v>Nozzlemeter Flowmeter</v>
          </cell>
        </row>
        <row r="9335">
          <cell r="H9335" t="str">
            <v>1.3.2.08.02.02.050</v>
          </cell>
          <cell r="I9335" t="str">
            <v>Massmeter Flowmeter</v>
          </cell>
        </row>
        <row r="9336">
          <cell r="H9336" t="str">
            <v>1.3.2.08.02.02.051</v>
          </cell>
          <cell r="I9336" t="str">
            <v>Elbowimeter Flowmeter</v>
          </cell>
        </row>
        <row r="9337">
          <cell r="H9337" t="str">
            <v>1.3.2.08.02.02.052</v>
          </cell>
          <cell r="I9337" t="str">
            <v>Gage Glass Level Indicator</v>
          </cell>
        </row>
        <row r="9338">
          <cell r="H9338" t="str">
            <v>1.3.2.08.02.02.053</v>
          </cell>
          <cell r="I9338" t="str">
            <v>Tape Fioat Gage Level Indicator</v>
          </cell>
        </row>
        <row r="9339">
          <cell r="H9339" t="str">
            <v>1.3.2.08.02.02.054</v>
          </cell>
          <cell r="I9339" t="str">
            <v>Level Shaft Gage Level Indicator</v>
          </cell>
        </row>
        <row r="9340">
          <cell r="H9340" t="str">
            <v>1.3.2.08.02.02.055</v>
          </cell>
          <cell r="I9340" t="str">
            <v>Bubble Tube Level Measumy System</v>
          </cell>
        </row>
        <row r="9341">
          <cell r="H9341" t="str">
            <v>1.3.2.08.02.02.056</v>
          </cell>
          <cell r="I9341" t="str">
            <v>Flash Point Tester</v>
          </cell>
        </row>
        <row r="9342">
          <cell r="H9342" t="str">
            <v>......</v>
          </cell>
        </row>
        <row r="9343">
          <cell r="H9343" t="str">
            <v>......</v>
          </cell>
        </row>
        <row r="9344">
          <cell r="H9344" t="str">
            <v>......</v>
          </cell>
        </row>
        <row r="9345">
          <cell r="H9345" t="str">
            <v>......</v>
          </cell>
        </row>
        <row r="9346">
          <cell r="H9346" t="str">
            <v>......</v>
          </cell>
        </row>
        <row r="9347">
          <cell r="H9347" t="str">
            <v>......</v>
          </cell>
        </row>
        <row r="9348">
          <cell r="H9348" t="str">
            <v>......</v>
          </cell>
        </row>
        <row r="9349">
          <cell r="H9349" t="str">
            <v>......</v>
          </cell>
        </row>
        <row r="9350">
          <cell r="H9350" t="str">
            <v>......</v>
          </cell>
        </row>
        <row r="9351">
          <cell r="H9351" t="str">
            <v>......</v>
          </cell>
        </row>
        <row r="9352">
          <cell r="H9352" t="str">
            <v>......</v>
          </cell>
        </row>
        <row r="9353">
          <cell r="H9353" t="str">
            <v>......</v>
          </cell>
        </row>
        <row r="9354">
          <cell r="H9354" t="str">
            <v>1.3.2.08.02.03.</v>
          </cell>
          <cell r="I9354" t="str">
            <v xml:space="preserve">GENERAL LABORATORY TOOL </v>
          </cell>
        </row>
        <row r="9355">
          <cell r="H9355" t="str">
            <v>1.3.2.08.02.03.001</v>
          </cell>
          <cell r="I9355" t="str">
            <v>Electronic Top Loading Balance</v>
          </cell>
        </row>
        <row r="9356">
          <cell r="H9356" t="str">
            <v>1.3.2.08.02.03.002</v>
          </cell>
          <cell r="I9356" t="str">
            <v>Electronic Analytical Balance (General Laboratory Tool)</v>
          </cell>
        </row>
        <row r="9357">
          <cell r="H9357" t="str">
            <v>1.3.2.08.02.03.003</v>
          </cell>
          <cell r="I9357" t="str">
            <v>Mechanical Analytical Balance</v>
          </cell>
        </row>
        <row r="9358">
          <cell r="H9358" t="str">
            <v>1.3.2.08.02.03.004</v>
          </cell>
          <cell r="I9358" t="str">
            <v>Electronic Microbalance</v>
          </cell>
        </row>
        <row r="9359">
          <cell r="H9359" t="str">
            <v>1.3.2.08.02.03.005</v>
          </cell>
          <cell r="I9359" t="str">
            <v>Remote Bader</v>
          </cell>
        </row>
        <row r="9360">
          <cell r="H9360" t="str">
            <v>1.3.2.08.02.03.006</v>
          </cell>
          <cell r="I9360" t="str">
            <v>Telecope Scale</v>
          </cell>
        </row>
        <row r="9361">
          <cell r="H9361" t="str">
            <v>1.3.2.08.02.03.007</v>
          </cell>
          <cell r="I9361" t="str">
            <v>Platform Scale (General Laboratory Tool)</v>
          </cell>
        </row>
        <row r="9362">
          <cell r="H9362" t="str">
            <v>1.3.2.08.02.03.008</v>
          </cell>
          <cell r="I9362" t="str">
            <v>Sprong Scale</v>
          </cell>
        </row>
        <row r="9363">
          <cell r="H9363" t="str">
            <v>1.3.2.08.02.03.009</v>
          </cell>
          <cell r="I9363" t="str">
            <v>Table Balance</v>
          </cell>
        </row>
        <row r="9364">
          <cell r="H9364" t="str">
            <v>1.3.2.08.02.03.010</v>
          </cell>
          <cell r="I9364" t="str">
            <v>Electronic Control (General Laboratory Tool)</v>
          </cell>
        </row>
        <row r="9365">
          <cell r="H9365" t="str">
            <v>1.3.2.08.02.03.011</v>
          </cell>
          <cell r="I9365" t="str">
            <v>Balance Weight Set</v>
          </cell>
        </row>
        <row r="9366">
          <cell r="H9366" t="str">
            <v>1.3.2.08.02.03.012</v>
          </cell>
          <cell r="I9366" t="str">
            <v>Rotator Heater Control</v>
          </cell>
        </row>
        <row r="9367">
          <cell r="H9367" t="str">
            <v>1.3.2.08.02.03.013</v>
          </cell>
          <cell r="I9367" t="str">
            <v>UWFP Control Panel With HR</v>
          </cell>
        </row>
        <row r="9368">
          <cell r="H9368" t="str">
            <v>1.3.2.08.02.03.014</v>
          </cell>
          <cell r="I9368" t="str">
            <v>Recorder</v>
          </cell>
        </row>
        <row r="9369">
          <cell r="H9369" t="str">
            <v>1.3.2.08.02.03.015</v>
          </cell>
          <cell r="I9369" t="str">
            <v>Water Sampler (General Laboratory Tool)</v>
          </cell>
        </row>
        <row r="9370">
          <cell r="H9370" t="str">
            <v>1.3.2.08.02.03.016</v>
          </cell>
          <cell r="I9370" t="str">
            <v>Stop Clock</v>
          </cell>
        </row>
        <row r="9371">
          <cell r="H9371" t="str">
            <v>1.3.2.08.02.03.017</v>
          </cell>
          <cell r="I9371" t="str">
            <v>Interval Timer</v>
          </cell>
        </row>
        <row r="9372">
          <cell r="H9372" t="str">
            <v>1.3.2.08.02.03.018</v>
          </cell>
          <cell r="I9372" t="str">
            <v>Wall Clock</v>
          </cell>
        </row>
        <row r="9373">
          <cell r="H9373" t="str">
            <v>1.3.2.08.02.03.019</v>
          </cell>
          <cell r="I9373" t="str">
            <v>Automatic On/Off Time Switch</v>
          </cell>
        </row>
        <row r="9374">
          <cell r="H9374" t="str">
            <v>1.3.2.08.02.03.020</v>
          </cell>
          <cell r="I9374" t="str">
            <v>Stroboscope Flash</v>
          </cell>
        </row>
        <row r="9375">
          <cell r="H9375" t="str">
            <v>1.3.2.08.02.03.021</v>
          </cell>
          <cell r="I9375" t="str">
            <v>Tachometer (General Laboratory Tool)</v>
          </cell>
        </row>
        <row r="9376">
          <cell r="H9376" t="str">
            <v>1.3.2.08.02.03.022</v>
          </cell>
          <cell r="I9376" t="str">
            <v>Rpm-Meter</v>
          </cell>
        </row>
        <row r="9377">
          <cell r="H9377" t="str">
            <v>1.3.2.08.02.03.023</v>
          </cell>
          <cell r="I9377" t="str">
            <v>Coloni Holder</v>
          </cell>
        </row>
        <row r="9378">
          <cell r="H9378" t="str">
            <v>1.3.2.08.02.03.024</v>
          </cell>
          <cell r="I9378" t="str">
            <v>Battle Holder</v>
          </cell>
        </row>
        <row r="9379">
          <cell r="H9379" t="str">
            <v>1.3.2.08.02.03.025</v>
          </cell>
          <cell r="I9379" t="str">
            <v>Team Heated Water Bath</v>
          </cell>
        </row>
        <row r="9380">
          <cell r="H9380" t="str">
            <v>1.3.2.08.02.03.026</v>
          </cell>
          <cell r="I9380" t="str">
            <v>Electrically Heated Water Bath</v>
          </cell>
        </row>
        <row r="9381">
          <cell r="H9381" t="str">
            <v>1.3.2.08.02.03.027</v>
          </cell>
          <cell r="I9381" t="str">
            <v>Electrically Heated Oil Bath</v>
          </cell>
        </row>
        <row r="9382">
          <cell r="H9382" t="str">
            <v>1.3.2.08.02.03.028</v>
          </cell>
          <cell r="I9382" t="str">
            <v>Sand Bath</v>
          </cell>
        </row>
        <row r="9383">
          <cell r="H9383" t="str">
            <v>1.3.2.08.02.03.029</v>
          </cell>
          <cell r="I9383" t="str">
            <v>Thermostatic Water Bath</v>
          </cell>
        </row>
        <row r="9384">
          <cell r="H9384" t="str">
            <v>1.3.2.08.02.03.030</v>
          </cell>
          <cell r="I9384" t="str">
            <v>Shaking Water Bath</v>
          </cell>
        </row>
        <row r="9385">
          <cell r="H9385" t="str">
            <v>1.3.2.08.02.03.031</v>
          </cell>
          <cell r="I9385" t="str">
            <v>Test Tube Dry Bath</v>
          </cell>
        </row>
        <row r="9386">
          <cell r="H9386" t="str">
            <v>1.3.2.08.02.03.032</v>
          </cell>
          <cell r="I9386" t="str">
            <v>Cooling/Refregerating Bath</v>
          </cell>
        </row>
        <row r="9387">
          <cell r="H9387" t="str">
            <v>1.3.2.08.02.03.033</v>
          </cell>
          <cell r="I9387" t="str">
            <v>Cleaning Bath</v>
          </cell>
        </row>
        <row r="9388">
          <cell r="H9388" t="str">
            <v>1.3.2.08.02.03.034</v>
          </cell>
          <cell r="I9388" t="str">
            <v>Lab Eva Porator</v>
          </cell>
        </row>
        <row r="9389">
          <cell r="H9389" t="str">
            <v>1.3.2.08.02.03.035</v>
          </cell>
          <cell r="I9389" t="str">
            <v>Thermostatic Water Cerculator</v>
          </cell>
        </row>
        <row r="9390">
          <cell r="H9390" t="str">
            <v>1.3.2.08.02.03.036</v>
          </cell>
          <cell r="I9390" t="str">
            <v>Thermostatic Oil Cerculator</v>
          </cell>
        </row>
        <row r="9391">
          <cell r="H9391" t="str">
            <v>1.3.2.08.02.03.037</v>
          </cell>
          <cell r="I9391" t="str">
            <v>Thermostatic Refrigerating Cerculator</v>
          </cell>
        </row>
        <row r="9392">
          <cell r="H9392" t="str">
            <v>1.3.2.08.02.03.038</v>
          </cell>
          <cell r="I9392" t="str">
            <v>Vice Jig U 235 Proses</v>
          </cell>
        </row>
        <row r="9393">
          <cell r="H9393" t="str">
            <v>1.3.2.08.02.03.039</v>
          </cell>
          <cell r="I9393" t="str">
            <v>Dauble Ended Bottle Case</v>
          </cell>
        </row>
        <row r="9394">
          <cell r="H9394" t="str">
            <v>1.3.2.08.02.03.040</v>
          </cell>
          <cell r="I9394" t="str">
            <v>Bunsen Gas Bumer</v>
          </cell>
        </row>
        <row r="9395">
          <cell r="H9395" t="str">
            <v>1.3.2.08.02.03.041</v>
          </cell>
          <cell r="I9395" t="str">
            <v>Maker Gas Burner</v>
          </cell>
        </row>
        <row r="9396">
          <cell r="H9396" t="str">
            <v>1.3.2.08.02.03.042</v>
          </cell>
          <cell r="I9396" t="str">
            <v>Blow Lamp (Brander)</v>
          </cell>
        </row>
        <row r="9397">
          <cell r="H9397" t="str">
            <v>1.3.2.08.02.03.043</v>
          </cell>
          <cell r="I9397" t="str">
            <v>Aw Bottle Case</v>
          </cell>
        </row>
        <row r="9398">
          <cell r="H9398" t="str">
            <v>1.3.2.08.02.03.044</v>
          </cell>
          <cell r="I9398" t="str">
            <v>Rfw Bottle Case</v>
          </cell>
        </row>
        <row r="9399">
          <cell r="H9399" t="str">
            <v>1.3.2.08.02.03.045</v>
          </cell>
          <cell r="I9399" t="str">
            <v>Hot Plate (General Laboratory Tool)</v>
          </cell>
        </row>
        <row r="9400">
          <cell r="H9400" t="str">
            <v>1.3.2.08.02.03.046</v>
          </cell>
          <cell r="I9400" t="str">
            <v>Cold Plate</v>
          </cell>
        </row>
        <row r="9401">
          <cell r="H9401" t="str">
            <v>1.3.2.08.02.03.047</v>
          </cell>
          <cell r="I9401" t="str">
            <v>Immersion Heating Coil</v>
          </cell>
        </row>
        <row r="9402">
          <cell r="H9402" t="str">
            <v>1.3.2.08.02.03.048</v>
          </cell>
          <cell r="I9402" t="str">
            <v>Immersion Heating Rod Coil</v>
          </cell>
        </row>
        <row r="9403">
          <cell r="H9403" t="str">
            <v>1.3.2.08.02.03.049</v>
          </cell>
          <cell r="I9403" t="str">
            <v>Immersion Refrigerating Coil</v>
          </cell>
        </row>
        <row r="9404">
          <cell r="H9404" t="str">
            <v>1.3.2.08.02.03.050</v>
          </cell>
          <cell r="I9404" t="str">
            <v>Hot Plate With Magnetic Stiring (General Laboratory Tool)</v>
          </cell>
        </row>
        <row r="9405">
          <cell r="H9405" t="str">
            <v>1.3.2.08.02.03.051</v>
          </cell>
          <cell r="I9405" t="str">
            <v>Automatic Laboratory Steam Generator</v>
          </cell>
        </row>
        <row r="9406">
          <cell r="H9406" t="str">
            <v>1.3.2.08.02.03.052</v>
          </cell>
          <cell r="I9406" t="str">
            <v>Water Percolator (Boiler)</v>
          </cell>
        </row>
        <row r="9407">
          <cell r="H9407" t="str">
            <v>1.3.2.08.02.03.053</v>
          </cell>
          <cell r="I9407" t="str">
            <v>Rotating Jig</v>
          </cell>
        </row>
        <row r="9408">
          <cell r="H9408" t="str">
            <v>1.3.2.08.02.03.054</v>
          </cell>
          <cell r="I9408" t="str">
            <v>Heat Gun</v>
          </cell>
        </row>
        <row r="9409">
          <cell r="H9409" t="str">
            <v>1.3.2.08.02.03.055</v>
          </cell>
          <cell r="I9409" t="str">
            <v>Heating Mantle (General Laboratory Tool)</v>
          </cell>
        </row>
        <row r="9410">
          <cell r="H9410" t="str">
            <v>1.3.2.08.02.03.056</v>
          </cell>
          <cell r="I9410" t="str">
            <v>Table Model Heating Mantle</v>
          </cell>
        </row>
        <row r="9411">
          <cell r="H9411" t="str">
            <v>1.3.2.08.02.03.057</v>
          </cell>
          <cell r="I9411" t="str">
            <v>Heating Tape</v>
          </cell>
        </row>
        <row r="9412">
          <cell r="H9412" t="str">
            <v>1.3.2.08.02.03.058</v>
          </cell>
          <cell r="I9412" t="str">
            <v>Kompor Listrik (General Laboratory Tool)</v>
          </cell>
        </row>
        <row r="9413">
          <cell r="H9413" t="str">
            <v>1.3.2.08.02.03.059</v>
          </cell>
          <cell r="I9413" t="str">
            <v>Infrared Lamp</v>
          </cell>
        </row>
        <row r="9414">
          <cell r="H9414" t="str">
            <v>1.3.2.08.02.03.060</v>
          </cell>
          <cell r="I9414" t="str">
            <v>High Pressure Autoclave (W/Wo) Stirrer</v>
          </cell>
        </row>
        <row r="9415">
          <cell r="H9415" t="str">
            <v>1.3.2.08.02.03.061</v>
          </cell>
          <cell r="I9415" t="str">
            <v>High Pressure Shaking Autoclave</v>
          </cell>
        </row>
        <row r="9416">
          <cell r="H9416" t="str">
            <v>1.3.2.08.02.03.062</v>
          </cell>
          <cell r="I9416" t="str">
            <v>Pressure Vessel (General Laboratory Tool)</v>
          </cell>
        </row>
        <row r="9417">
          <cell r="H9417" t="str">
            <v>1.3.2.08.02.03.063</v>
          </cell>
          <cell r="I9417" t="str">
            <v>Special Tube Furnace</v>
          </cell>
        </row>
        <row r="9418">
          <cell r="H9418" t="str">
            <v>1.3.2.08.02.03.064</v>
          </cell>
          <cell r="I9418" t="str">
            <v>Tube Fumace</v>
          </cell>
        </row>
        <row r="9419">
          <cell r="H9419" t="str">
            <v>1.3.2.08.02.03.065</v>
          </cell>
          <cell r="I9419" t="str">
            <v>Vibrating Micro Shaker</v>
          </cell>
        </row>
        <row r="9420">
          <cell r="H9420" t="str">
            <v>1.3.2.08.02.03.066</v>
          </cell>
          <cell r="I9420" t="str">
            <v>Shaking Machine</v>
          </cell>
        </row>
        <row r="9421">
          <cell r="H9421" t="str">
            <v>1.3.2.08.02.03.067</v>
          </cell>
          <cell r="I9421" t="str">
            <v>Test Tube Shaker</v>
          </cell>
        </row>
        <row r="9422">
          <cell r="H9422" t="str">
            <v>1.3.2.08.02.03.068</v>
          </cell>
          <cell r="I9422" t="str">
            <v>Universal Shaking Apparatus</v>
          </cell>
        </row>
        <row r="9423">
          <cell r="H9423" t="str">
            <v>1.3.2.08.02.03.069</v>
          </cell>
          <cell r="I9423" t="str">
            <v>Lab Stirred Reaction Vessel</v>
          </cell>
        </row>
        <row r="9424">
          <cell r="H9424" t="str">
            <v>1.3.2.08.02.03.070</v>
          </cell>
          <cell r="I9424" t="str">
            <v>Sterrer Motor</v>
          </cell>
        </row>
        <row r="9425">
          <cell r="H9425" t="str">
            <v>1.3.2.08.02.03.071</v>
          </cell>
          <cell r="I9425" t="str">
            <v>Multiple Stining Unit</v>
          </cell>
        </row>
        <row r="9426">
          <cell r="H9426" t="str">
            <v>1.3.2.08.02.03.072</v>
          </cell>
          <cell r="I9426" t="str">
            <v>Magnetic Sterrer</v>
          </cell>
        </row>
        <row r="9427">
          <cell r="H9427" t="str">
            <v>1.3.2.08.02.03.073</v>
          </cell>
          <cell r="I9427" t="str">
            <v>Revalution Counter</v>
          </cell>
        </row>
        <row r="9428">
          <cell r="H9428" t="str">
            <v>1.3.2.08.02.03.074</v>
          </cell>
          <cell r="I9428" t="str">
            <v>Ultrasonic Sceaner</v>
          </cell>
        </row>
        <row r="9429">
          <cell r="H9429" t="str">
            <v>1.3.2.08.02.03.075</v>
          </cell>
          <cell r="I9429" t="str">
            <v>Laboratory Sieving Machine Shaker</v>
          </cell>
        </row>
        <row r="9430">
          <cell r="H9430" t="str">
            <v>1.3.2.08.02.03.076</v>
          </cell>
          <cell r="I9430" t="str">
            <v>Laboratory Sieve Set</v>
          </cell>
        </row>
        <row r="9431">
          <cell r="H9431" t="str">
            <v>1.3.2.08.02.03.077</v>
          </cell>
          <cell r="I9431" t="str">
            <v>Vibrating Screen (General Laboratory Tool)</v>
          </cell>
        </row>
        <row r="9432">
          <cell r="H9432" t="str">
            <v>1.3.2.08.02.03.078</v>
          </cell>
          <cell r="I9432" t="str">
            <v>Siffer &amp; Rotatop</v>
          </cell>
        </row>
        <row r="9433">
          <cell r="H9433" t="str">
            <v>1.3.2.08.02.03.079</v>
          </cell>
          <cell r="I9433" t="str">
            <v>Ball Mill</v>
          </cell>
        </row>
        <row r="9434">
          <cell r="H9434" t="str">
            <v>1.3.2.08.02.03.080</v>
          </cell>
          <cell r="I9434" t="str">
            <v>Laboratory Cylender Centrifuge</v>
          </cell>
        </row>
        <row r="9435">
          <cell r="H9435" t="str">
            <v>1.3.2.08.02.03.081</v>
          </cell>
          <cell r="I9435" t="str">
            <v>Laboratory Basket Centrifuge</v>
          </cell>
        </row>
        <row r="9436">
          <cell r="H9436" t="str">
            <v>1.3.2.08.02.03.082</v>
          </cell>
          <cell r="I9436" t="str">
            <v>Hand Centrifuge</v>
          </cell>
        </row>
        <row r="9437">
          <cell r="H9437" t="str">
            <v>1.3.2.08.02.03.083</v>
          </cell>
          <cell r="I9437" t="str">
            <v>Laboratory Bench Centrifuge</v>
          </cell>
        </row>
        <row r="9438">
          <cell r="H9438" t="str">
            <v>1.3.2.08.02.03.084</v>
          </cell>
          <cell r="I9438" t="str">
            <v>Laboratory High Speed Centrifuge</v>
          </cell>
        </row>
        <row r="9439">
          <cell r="H9439" t="str">
            <v>1.3.2.08.02.03.085</v>
          </cell>
          <cell r="I9439" t="str">
            <v>Ultra Centrifuge (General Laboratory Tool)</v>
          </cell>
        </row>
        <row r="9440">
          <cell r="H9440" t="str">
            <v>1.3.2.08.02.03.086</v>
          </cell>
          <cell r="I9440" t="str">
            <v>Muffie Furnace</v>
          </cell>
        </row>
        <row r="9441">
          <cell r="H9441" t="str">
            <v>1.3.2.08.02.03.087</v>
          </cell>
          <cell r="I9441" t="str">
            <v>Transformer</v>
          </cell>
        </row>
        <row r="9442">
          <cell r="H9442" t="str">
            <v>1.3.2.08.02.03.088</v>
          </cell>
          <cell r="I9442" t="str">
            <v>Distilation Equipment</v>
          </cell>
        </row>
        <row r="9443">
          <cell r="H9443" t="str">
            <v>1.3.2.08.02.03.089</v>
          </cell>
          <cell r="I9443" t="str">
            <v>Distilation Air Berat</v>
          </cell>
        </row>
        <row r="9444">
          <cell r="H9444" t="str">
            <v>1.3.2.08.02.03.090</v>
          </cell>
          <cell r="I9444" t="str">
            <v>Lab Water Purifier/Demmeralizer</v>
          </cell>
        </row>
        <row r="9445">
          <cell r="H9445" t="str">
            <v>1.3.2.08.02.03.091</v>
          </cell>
          <cell r="I9445" t="str">
            <v>Lab Water Destiling /Bio Sistiling Apparatus</v>
          </cell>
        </row>
        <row r="9446">
          <cell r="H9446" t="str">
            <v>1.3.2.08.02.03.092</v>
          </cell>
          <cell r="I9446" t="str">
            <v>Electrolytic Hr Generator</v>
          </cell>
        </row>
        <row r="9447">
          <cell r="H9447" t="str">
            <v>1.3.2.08.02.03.093</v>
          </cell>
          <cell r="I9447" t="str">
            <v>Kepp'S Gas Generator</v>
          </cell>
        </row>
        <row r="9448">
          <cell r="H9448" t="str">
            <v>1.3.2.08.02.03.094</v>
          </cell>
          <cell r="I9448" t="str">
            <v>Pickiing System</v>
          </cell>
        </row>
        <row r="9449">
          <cell r="H9449" t="str">
            <v>1.3.2.08.02.03.095</v>
          </cell>
          <cell r="I9449" t="str">
            <v>Room Humidifier</v>
          </cell>
        </row>
        <row r="9450">
          <cell r="H9450" t="str">
            <v>1.3.2.08.02.03.096</v>
          </cell>
          <cell r="I9450" t="str">
            <v>Room Dehudifier</v>
          </cell>
        </row>
        <row r="9451">
          <cell r="H9451" t="str">
            <v>1.3.2.08.02.03.097</v>
          </cell>
          <cell r="I9451" t="str">
            <v>Humadity Chamber (General Laboratory Tool)</v>
          </cell>
        </row>
        <row r="9452">
          <cell r="H9452" t="str">
            <v>1.3.2.08.02.03.098</v>
          </cell>
          <cell r="I9452" t="str">
            <v>Laboratory /Service Wagon/Cart</v>
          </cell>
        </row>
        <row r="9453">
          <cell r="H9453" t="str">
            <v>1.3.2.08.02.03.099</v>
          </cell>
          <cell r="I9453" t="str">
            <v>Plating System</v>
          </cell>
        </row>
        <row r="9454">
          <cell r="H9454" t="str">
            <v>1.3.2.08.02.03.100</v>
          </cell>
          <cell r="I9454" t="str">
            <v>Herliac Welder &amp; Special Ws</v>
          </cell>
        </row>
        <row r="9455">
          <cell r="H9455" t="str">
            <v>1.3.2.08.02.03.101</v>
          </cell>
          <cell r="I9455" t="str">
            <v>Cambustion Tube</v>
          </cell>
        </row>
        <row r="9456">
          <cell r="H9456" t="str">
            <v>1.3.2.08.02.03.102</v>
          </cell>
          <cell r="I9456" t="str">
            <v>Vacuum System</v>
          </cell>
        </row>
        <row r="9457">
          <cell r="H9457" t="str">
            <v>1.3.2.08.02.03.103</v>
          </cell>
          <cell r="I9457" t="str">
            <v>Dewar</v>
          </cell>
        </row>
        <row r="9458">
          <cell r="H9458" t="str">
            <v>1.3.2.08.02.03.104</v>
          </cell>
          <cell r="I9458" t="str">
            <v>Regulator Pemanas</v>
          </cell>
        </row>
        <row r="9459">
          <cell r="H9459" t="str">
            <v>1.3.2.08.02.03.105</v>
          </cell>
          <cell r="I9459" t="str">
            <v>Pemanas Jaket</v>
          </cell>
        </row>
        <row r="9460">
          <cell r="H9460" t="str">
            <v>1.3.2.08.02.03.106</v>
          </cell>
          <cell r="I9460" t="str">
            <v>Speed Dyna Mixer</v>
          </cell>
        </row>
        <row r="9461">
          <cell r="H9461" t="str">
            <v>1.3.2.08.02.03.107</v>
          </cell>
          <cell r="I9461" t="str">
            <v>Crystal Growing+Cutter Mach</v>
          </cell>
        </row>
        <row r="9462">
          <cell r="H9462" t="str">
            <v>1.3.2.08.02.03.108</v>
          </cell>
          <cell r="I9462" t="str">
            <v>Kandang Logam Untuk Penelitian</v>
          </cell>
        </row>
        <row r="9463">
          <cell r="H9463" t="str">
            <v>1.3.2.08.02.03.109</v>
          </cell>
          <cell r="I9463" t="str">
            <v>Kandang Non Logam Untuk Penelitian</v>
          </cell>
        </row>
        <row r="9464">
          <cell r="H9464" t="str">
            <v>1.3.2.08.02.03.110</v>
          </cell>
          <cell r="I9464" t="str">
            <v>Rak Kandang Logam Untuk Penelitian</v>
          </cell>
        </row>
        <row r="9465">
          <cell r="H9465" t="str">
            <v>1.3.2.08.02.03.111</v>
          </cell>
          <cell r="I9465" t="str">
            <v>Rak Kandang Non Logam Untuk Penelitian</v>
          </cell>
        </row>
        <row r="9466">
          <cell r="H9466" t="str">
            <v>1.3.2.08.02.03.112</v>
          </cell>
          <cell r="I9466" t="str">
            <v>Electric Digital</v>
          </cell>
        </row>
        <row r="9467">
          <cell r="H9467" t="str">
            <v>1.3.2.08.02.03.113</v>
          </cell>
          <cell r="I9467" t="str">
            <v>Imtri tugal Screen</v>
          </cell>
        </row>
        <row r="9468">
          <cell r="H9468" t="str">
            <v>1.3.2.08.02.03.114</v>
          </cell>
          <cell r="I9468" t="str">
            <v>Manual Screen</v>
          </cell>
        </row>
        <row r="9469">
          <cell r="H9469" t="str">
            <v>1.3.2.08.02.03.115</v>
          </cell>
          <cell r="I9469" t="str">
            <v>Durham Rubes</v>
          </cell>
        </row>
        <row r="9470">
          <cell r="H9470" t="str">
            <v>1.3.2.08.02.03.116</v>
          </cell>
          <cell r="I9470" t="str">
            <v>Panel Uto Power</v>
          </cell>
        </row>
        <row r="9471">
          <cell r="H9471" t="str">
            <v>1.3.2.08.02.03.117</v>
          </cell>
          <cell r="I9471" t="str">
            <v>Panel Elevator</v>
          </cell>
        </row>
        <row r="9472">
          <cell r="H9472" t="str">
            <v>1.3.2.08.02.03.118</v>
          </cell>
          <cell r="I9472" t="str">
            <v>Test Tube Holder</v>
          </cell>
        </row>
        <row r="9473">
          <cell r="H9473" t="str">
            <v>1.3.2.08.02.03.119</v>
          </cell>
          <cell r="I9473" t="str">
            <v>Holder Contact Thermometer</v>
          </cell>
        </row>
        <row r="9474">
          <cell r="H9474" t="str">
            <v>1.3.2.08.02.03.120</v>
          </cell>
          <cell r="I9474" t="str">
            <v>Holder Beverance Thermo</v>
          </cell>
        </row>
        <row r="9475">
          <cell r="H9475" t="str">
            <v>......</v>
          </cell>
        </row>
        <row r="9476">
          <cell r="H9476" t="str">
            <v>......</v>
          </cell>
        </row>
        <row r="9477">
          <cell r="H9477" t="str">
            <v>......</v>
          </cell>
        </row>
        <row r="9478">
          <cell r="H9478" t="str">
            <v>......</v>
          </cell>
        </row>
        <row r="9479">
          <cell r="H9479" t="str">
            <v>1.3.2.08.02.04.</v>
          </cell>
          <cell r="I9479" t="str">
            <v xml:space="preserve">GLASSWARE PLASTIC/UTENSILS </v>
          </cell>
        </row>
        <row r="9480">
          <cell r="H9480" t="str">
            <v>1.3.2.08.02.04.001</v>
          </cell>
          <cell r="I9480" t="str">
            <v>Burette</v>
          </cell>
        </row>
        <row r="9481">
          <cell r="H9481" t="str">
            <v>1.3.2.08.02.04.002</v>
          </cell>
          <cell r="I9481" t="str">
            <v>Autometic Birelle</v>
          </cell>
        </row>
        <row r="9482">
          <cell r="H9482" t="str">
            <v>1.3.2.08.02.04.003</v>
          </cell>
          <cell r="I9482" t="str">
            <v>Pipetter Epperdort</v>
          </cell>
        </row>
        <row r="9483">
          <cell r="H9483" t="str">
            <v>1.3.2.08.02.04.004</v>
          </cell>
          <cell r="I9483" t="str">
            <v>Mikrolitre Piperdort</v>
          </cell>
        </row>
        <row r="9484">
          <cell r="H9484" t="str">
            <v>1.3.2.08.02.04.005</v>
          </cell>
          <cell r="I9484" t="str">
            <v>Large Glass Vessel (Kataslitye Low Ex-Change)</v>
          </cell>
        </row>
        <row r="9485">
          <cell r="H9485" t="str">
            <v>1.3.2.08.02.04.006</v>
          </cell>
          <cell r="I9485" t="str">
            <v>Water Chiller</v>
          </cell>
        </row>
        <row r="9486">
          <cell r="H9486" t="str">
            <v>1.3.2.08.02.04.007</v>
          </cell>
          <cell r="I9486" t="str">
            <v>Dessiccator</v>
          </cell>
        </row>
        <row r="9487">
          <cell r="H9487" t="str">
            <v>1.3.2.08.02.04.008</v>
          </cell>
          <cell r="I9487" t="str">
            <v>Cendensor (Liebig Davis,Dimrot,Spiral Allhm)</v>
          </cell>
        </row>
        <row r="9488">
          <cell r="H9488" t="str">
            <v>1.3.2.08.02.04.009</v>
          </cell>
          <cell r="I9488" t="str">
            <v>Soxhlel Extractor</v>
          </cell>
        </row>
        <row r="9489">
          <cell r="H9489" t="str">
            <v>1.3.2.08.02.04.010</v>
          </cell>
          <cell r="I9489" t="str">
            <v>Crucible (Quartz,Porcelain)</v>
          </cell>
        </row>
        <row r="9490">
          <cell r="H9490" t="str">
            <v>1.3.2.08.02.04.011</v>
          </cell>
          <cell r="I9490" t="str">
            <v>Curcible (Nickel. Etc)</v>
          </cell>
        </row>
        <row r="9491">
          <cell r="H9491" t="str">
            <v>1.3.2.08.02.04.012</v>
          </cell>
          <cell r="I9491" t="str">
            <v>Mortar Porcelain</v>
          </cell>
        </row>
        <row r="9492">
          <cell r="H9492" t="str">
            <v>1.3.2.08.02.04.013</v>
          </cell>
          <cell r="I9492" t="str">
            <v>Integrated Circuit Taster (IC Taster)</v>
          </cell>
        </row>
        <row r="9493">
          <cell r="H9493" t="str">
            <v>1.3.2.08.02.04.014</v>
          </cell>
          <cell r="I9493" t="str">
            <v>Beaker</v>
          </cell>
        </row>
        <row r="9494">
          <cell r="H9494" t="str">
            <v>1.3.2.08.02.04.015</v>
          </cell>
          <cell r="I9494" t="str">
            <v>Flask</v>
          </cell>
        </row>
        <row r="9495">
          <cell r="H9495" t="str">
            <v>1.3.2.08.02.04.016</v>
          </cell>
          <cell r="I9495" t="str">
            <v>Bottle Aspirator</v>
          </cell>
        </row>
        <row r="9496">
          <cell r="H9496" t="str">
            <v>1.3.2.08.02.04.017</v>
          </cell>
          <cell r="I9496" t="str">
            <v>Retort (Glassware Plastic/utensils)</v>
          </cell>
        </row>
        <row r="9497">
          <cell r="H9497" t="str">
            <v>1.3.2.08.02.04.018</v>
          </cell>
          <cell r="I9497" t="str">
            <v>Funnel</v>
          </cell>
        </row>
        <row r="9498">
          <cell r="H9498" t="str">
            <v>1.3.2.08.02.04.019</v>
          </cell>
          <cell r="I9498" t="str">
            <v>Safety Can</v>
          </cell>
        </row>
        <row r="9499">
          <cell r="H9499" t="str">
            <v>1.3.2.08.02.04.020</v>
          </cell>
          <cell r="I9499" t="str">
            <v>Safety Container/Jerrican</v>
          </cell>
        </row>
        <row r="9500">
          <cell r="H9500" t="str">
            <v>1.3.2.08.02.04.021</v>
          </cell>
          <cell r="I9500" t="str">
            <v>Safety Container</v>
          </cell>
        </row>
        <row r="9501">
          <cell r="H9501" t="str">
            <v>1.3.2.08.02.04.022</v>
          </cell>
          <cell r="I9501" t="str">
            <v>Tank</v>
          </cell>
        </row>
        <row r="9502">
          <cell r="H9502" t="str">
            <v>1.3.2.08.02.04.023</v>
          </cell>
          <cell r="I9502" t="str">
            <v>Flat Bottom Flask</v>
          </cell>
        </row>
        <row r="9503">
          <cell r="H9503" t="str">
            <v>1.3.2.08.02.04.024</v>
          </cell>
          <cell r="I9503" t="str">
            <v>Round Bottom Flask</v>
          </cell>
        </row>
        <row r="9504">
          <cell r="H9504" t="str">
            <v>1.3.2.08.02.04.025</v>
          </cell>
          <cell r="I9504" t="str">
            <v>Kjadahi Flash</v>
          </cell>
        </row>
        <row r="9505">
          <cell r="H9505" t="str">
            <v>1.3.2.08.02.04.026</v>
          </cell>
          <cell r="I9505" t="str">
            <v>Distilling Flask</v>
          </cell>
        </row>
        <row r="9506">
          <cell r="H9506" t="str">
            <v>......</v>
          </cell>
        </row>
        <row r="9507">
          <cell r="H9507" t="str">
            <v>1.3.2.08.02.05.</v>
          </cell>
          <cell r="I9507" t="str">
            <v xml:space="preserve">LABORATORY SAFETY EQUIPMENT </v>
          </cell>
        </row>
        <row r="9508">
          <cell r="H9508" t="str">
            <v>1.3.2.08.02.05.001</v>
          </cell>
          <cell r="I9508" t="str">
            <v>Generator Set (Lab Scale)</v>
          </cell>
        </row>
        <row r="9509">
          <cell r="H9509" t="str">
            <v>1.3.2.08.02.05.002</v>
          </cell>
          <cell r="I9509" t="str">
            <v>Ear (Protecting) Muff</v>
          </cell>
        </row>
        <row r="9510">
          <cell r="H9510" t="str">
            <v>1.3.2.08.02.05.003</v>
          </cell>
          <cell r="I9510" t="str">
            <v>Eye Goggles</v>
          </cell>
        </row>
        <row r="9511">
          <cell r="H9511" t="str">
            <v>1.3.2.08.02.05.004</v>
          </cell>
          <cell r="I9511" t="str">
            <v>Face Shield (From Radiant Heat Spork)</v>
          </cell>
        </row>
        <row r="9512">
          <cell r="H9512" t="str">
            <v>1.3.2.08.02.05.005</v>
          </cell>
          <cell r="I9512" t="str">
            <v>Anti Dust &amp; Toxic Fume Respirator</v>
          </cell>
        </row>
        <row r="9513">
          <cell r="H9513" t="str">
            <v>1.3.2.08.02.05.006</v>
          </cell>
          <cell r="I9513" t="str">
            <v>Eyewash Station</v>
          </cell>
        </row>
        <row r="9514">
          <cell r="H9514" t="str">
            <v>1.3.2.08.02.05.007</v>
          </cell>
          <cell r="I9514" t="str">
            <v>Hot Cell</v>
          </cell>
        </row>
        <row r="9515">
          <cell r="H9515" t="str">
            <v>1.3.2.08.02.05.008</v>
          </cell>
          <cell r="I9515" t="str">
            <v>Lead Glass Window</v>
          </cell>
        </row>
        <row r="9516">
          <cell r="H9516" t="str">
            <v>1.3.2.08.02.05.009</v>
          </cell>
          <cell r="I9516" t="str">
            <v>FPM Target Holder Assembly</v>
          </cell>
        </row>
        <row r="9517">
          <cell r="H9517" t="str">
            <v>1.3.2.08.02.05.010</v>
          </cell>
          <cell r="I9517" t="str">
            <v>WNP Hook</v>
          </cell>
        </row>
        <row r="9518">
          <cell r="H9518" t="str">
            <v>1.3.2.08.02.05.011</v>
          </cell>
          <cell r="I9518" t="str">
            <v>Fire Extinguisher</v>
          </cell>
        </row>
        <row r="9519">
          <cell r="H9519" t="str">
            <v>1.3.2.08.02.05.012</v>
          </cell>
          <cell r="I9519" t="str">
            <v>Fire Extinguisher Carlage</v>
          </cell>
        </row>
        <row r="9520">
          <cell r="H9520" t="str">
            <v>1.3.2.08.02.05.013</v>
          </cell>
          <cell r="I9520" t="str">
            <v>Capsule Handlling Toll &amp; LA</v>
          </cell>
        </row>
        <row r="9521">
          <cell r="H9521" t="str">
            <v>1.3.2.08.02.05.014</v>
          </cell>
          <cell r="I9521" t="str">
            <v>Isotop Stringer</v>
          </cell>
        </row>
        <row r="9522">
          <cell r="H9522" t="str">
            <v>1.3.2.08.02.05.015</v>
          </cell>
          <cell r="I9522" t="str">
            <v>In Pool Holder For Stringer</v>
          </cell>
        </row>
        <row r="9523">
          <cell r="H9523" t="str">
            <v>1.3.2.08.02.05.016</v>
          </cell>
          <cell r="I9523" t="str">
            <v>Fume Alert Napor Detector</v>
          </cell>
        </row>
        <row r="9524">
          <cell r="H9524" t="str">
            <v>1.3.2.08.02.05.017</v>
          </cell>
          <cell r="I9524" t="str">
            <v>Smoke Detecting System &amp; Alarm</v>
          </cell>
        </row>
        <row r="9525">
          <cell r="H9525" t="str">
            <v>1.3.2.08.02.05.018</v>
          </cell>
          <cell r="I9525" t="str">
            <v>Fume/Gas Leak Detector (Laboratory Safety Equipment)</v>
          </cell>
        </row>
        <row r="9526">
          <cell r="H9526" t="str">
            <v>1.3.2.08.02.05.019</v>
          </cell>
          <cell r="I9526" t="str">
            <v>Fission Product Csb. TILIEC</v>
          </cell>
        </row>
        <row r="9527">
          <cell r="H9527" t="str">
            <v>1.3.2.08.02.05.020</v>
          </cell>
          <cell r="I9527" t="str">
            <v>Electronic Controls</v>
          </cell>
        </row>
        <row r="9528">
          <cell r="H9528" t="str">
            <v>1.3.2.08.02.05.021</v>
          </cell>
          <cell r="I9528" t="str">
            <v>Glove Box (Laboratory Safety Equipment)</v>
          </cell>
        </row>
        <row r="9529">
          <cell r="H9529" t="str">
            <v>1.3.2.08.02.05.022</v>
          </cell>
          <cell r="I9529" t="str">
            <v>Fume Hood (Laboratory Safety Equipment)</v>
          </cell>
        </row>
        <row r="9530">
          <cell r="H9530" t="str">
            <v>1.3.2.08.02.05.023</v>
          </cell>
          <cell r="I9530" t="str">
            <v>Acid Hood (Laboratory Safety Equipment)</v>
          </cell>
        </row>
        <row r="9531">
          <cell r="H9531" t="str">
            <v>1.3.2.08.02.05.024</v>
          </cell>
          <cell r="I9531" t="str">
            <v>Special Support Equip (Laboratory Safety Equipment)</v>
          </cell>
        </row>
        <row r="9532">
          <cell r="H9532" t="str">
            <v>1.3.2.08.02.05.025</v>
          </cell>
          <cell r="I9532" t="str">
            <v>Gamma Monitor (Laboratory Safety Equipment)</v>
          </cell>
        </row>
        <row r="9533">
          <cell r="H9533" t="str">
            <v>1.3.2.08.02.05.026</v>
          </cell>
          <cell r="I9533" t="str">
            <v>High Volume Air Sampler</v>
          </cell>
        </row>
        <row r="9534">
          <cell r="H9534" t="str">
            <v>......</v>
          </cell>
        </row>
        <row r="9535">
          <cell r="H9535" t="str">
            <v>......</v>
          </cell>
        </row>
        <row r="9536">
          <cell r="H9536" t="str">
            <v>1.3.2.08.02.06.</v>
          </cell>
          <cell r="I9536" t="str">
            <v xml:space="preserve">UNIT ALAT LABORATORIUM KIMIA NUKLIR LAINNYA </v>
          </cell>
        </row>
        <row r="9537">
          <cell r="H9537" t="str">
            <v>......</v>
          </cell>
        </row>
        <row r="9538">
          <cell r="H9538" t="str">
            <v>......</v>
          </cell>
        </row>
        <row r="9539">
          <cell r="H9539" t="str">
            <v>1.3.2.08.03..</v>
          </cell>
          <cell r="I9539" t="str">
            <v>ALAT PERAGA PRAKTEK SEKOLAH</v>
          </cell>
        </row>
        <row r="9540">
          <cell r="H9540" t="str">
            <v>1.3.2.08.03.01.</v>
          </cell>
          <cell r="I9540" t="str">
            <v xml:space="preserve">ALAT PERAGA PRAKTEK SEKOLAH BIDANG STUDI : BAHASA INDONESIA </v>
          </cell>
        </row>
        <row r="9541">
          <cell r="H9541" t="str">
            <v>1.3.2.08.03.01.001</v>
          </cell>
          <cell r="I9541" t="str">
            <v>Alat Peraga Praktek Sekolah Bidang Studi : Bahasa Indonesia</v>
          </cell>
        </row>
        <row r="9542">
          <cell r="H9542" t="str">
            <v>1.3.2.08.03.01.002</v>
          </cell>
          <cell r="I9542" t="str">
            <v xml:space="preserve">Kit Bahasa A </v>
          </cell>
        </row>
        <row r="9543">
          <cell r="H9543" t="str">
            <v>1.3.2.08.03.01.003</v>
          </cell>
          <cell r="I9543" t="str">
            <v>Papan Panel</v>
          </cell>
        </row>
        <row r="9544">
          <cell r="H9544" t="str">
            <v>1.3.2.08.03.01.004</v>
          </cell>
          <cell r="I9544" t="str">
            <v>Kit SAS Individual</v>
          </cell>
        </row>
        <row r="9545">
          <cell r="H9545" t="str">
            <v>1.3.2.08.03.01.005</v>
          </cell>
          <cell r="I9545" t="str">
            <v>Kotak Alat-alat Peraga Metode SAS</v>
          </cell>
        </row>
        <row r="9546">
          <cell r="H9546" t="str">
            <v>1.3.2.08.03.01.006</v>
          </cell>
          <cell r="I9546" t="str">
            <v>Gambar Total</v>
          </cell>
        </row>
        <row r="9547">
          <cell r="H9547" t="str">
            <v>1.3.2.08.03.01.007</v>
          </cell>
          <cell r="I9547" t="str">
            <v>Gambar Analitik</v>
          </cell>
        </row>
        <row r="9548">
          <cell r="H9548" t="str">
            <v>1.3.2.08.03.01.008</v>
          </cell>
          <cell r="I9548" t="str">
            <v>Kotak Bahasa Untuk Kartu Kalimat Huruf Cetak dan Kartu Kalimat Huruf Tulis (nomor 66 dan nomor 6)</v>
          </cell>
        </row>
        <row r="9549">
          <cell r="H9549" t="str">
            <v>1.3.2.08.03.01.009</v>
          </cell>
          <cell r="I9549" t="str">
            <v>Kartu Kalimat Huruf Cetak</v>
          </cell>
        </row>
        <row r="9550">
          <cell r="H9550" t="str">
            <v>1.3.2.08.03.01.010</v>
          </cell>
          <cell r="I9550" t="str">
            <v>Kartu Kalimat Dengan Huruf Cetak</v>
          </cell>
        </row>
        <row r="9551">
          <cell r="H9551" t="str">
            <v>1.3.2.08.03.01.011</v>
          </cell>
          <cell r="I9551" t="str">
            <v>Kotak Bahasa Untuk Kartu Kata Dan Kartu Suku Kata dan Kartu Huruf</v>
          </cell>
        </row>
        <row r="9552">
          <cell r="H9552" t="str">
            <v>1.3.2.08.03.01.012</v>
          </cell>
          <cell r="I9552" t="str">
            <v>Kartu Kata dengan Huruf Cetak</v>
          </cell>
        </row>
        <row r="9553">
          <cell r="H9553" t="str">
            <v>1.3.2.08.03.01.013</v>
          </cell>
          <cell r="I9553" t="str">
            <v>Kartu Suku Kata dengan Huruf Cetak</v>
          </cell>
        </row>
        <row r="9554">
          <cell r="H9554" t="str">
            <v>1.3.2.08.03.01.014</v>
          </cell>
          <cell r="I9554" t="str">
            <v>Kartu Huruf dengan Huruf Cetak</v>
          </cell>
        </row>
        <row r="9555">
          <cell r="H9555" t="str">
            <v>1.3.2.08.03.01.015</v>
          </cell>
          <cell r="I9555" t="str">
            <v>Papan Alfabet</v>
          </cell>
        </row>
        <row r="9556">
          <cell r="H9556" t="str">
            <v>1.3.2.08.03.01.016</v>
          </cell>
          <cell r="I9556" t="str">
            <v>Kain Panel</v>
          </cell>
        </row>
        <row r="9557">
          <cell r="H9557" t="str">
            <v>......</v>
          </cell>
        </row>
        <row r="9558">
          <cell r="H9558" t="str">
            <v>......</v>
          </cell>
        </row>
        <row r="9559">
          <cell r="H9559" t="str">
            <v>......</v>
          </cell>
        </row>
        <row r="9560">
          <cell r="H9560" t="str">
            <v>1.3.2.08.03.02.</v>
          </cell>
          <cell r="I9560" t="str">
            <v>ALAT PERAGA PRAKTEK SEKOLAH BIDANG STUDI : MATEMATIKA</v>
          </cell>
        </row>
        <row r="9561">
          <cell r="H9561" t="str">
            <v>1.3.2.08.03.02.001</v>
          </cell>
          <cell r="I9561" t="str">
            <v>Kit Matematika</v>
          </cell>
        </row>
        <row r="9562">
          <cell r="H9562" t="str">
            <v>1.3.2.08.03.02.002</v>
          </cell>
          <cell r="I9562" t="str">
            <v>Roda Motor</v>
          </cell>
        </row>
        <row r="9563">
          <cell r="H9563" t="str">
            <v>1.3.2.08.03.02.003</v>
          </cell>
          <cell r="I9563" t="str">
            <v>Muka Jam</v>
          </cell>
        </row>
        <row r="9564">
          <cell r="H9564" t="str">
            <v>1.3.2.08.03.02.004</v>
          </cell>
          <cell r="I9564" t="str">
            <v>Rak Bilangan Dua Ruang</v>
          </cell>
        </row>
        <row r="9565">
          <cell r="H9565" t="str">
            <v>1.3.2.08.03.02.005</v>
          </cell>
          <cell r="I9565" t="str">
            <v>Rak Bilangan Tiga Ruang</v>
          </cell>
        </row>
        <row r="9566">
          <cell r="H9566" t="str">
            <v>1.3.2.08.03.02.006</v>
          </cell>
          <cell r="I9566" t="str">
            <v>Papan Planel</v>
          </cell>
        </row>
        <row r="9567">
          <cell r="H9567" t="str">
            <v>1.3.2.08.03.02.007</v>
          </cell>
          <cell r="I9567" t="str">
            <v>Papan Bergerak</v>
          </cell>
        </row>
        <row r="9568">
          <cell r="H9568" t="str">
            <v>1.3.2.08.03.02.008</v>
          </cell>
          <cell r="I9568" t="str">
            <v>Papan Berpaku</v>
          </cell>
        </row>
        <row r="9569">
          <cell r="H9569" t="str">
            <v>1.3.2.08.03.02.009</v>
          </cell>
          <cell r="I9569" t="str">
            <v>Papan Pasak</v>
          </cell>
        </row>
        <row r="9570">
          <cell r="H9570" t="str">
            <v>1.3.2.08.03.02.010</v>
          </cell>
          <cell r="I9570" t="str">
            <v>Kubus Untuk Bilangan Berbaris Sepuluh</v>
          </cell>
        </row>
        <row r="9571">
          <cell r="H9571" t="str">
            <v>1.3.2.08.03.02.011</v>
          </cell>
          <cell r="I9571" t="str">
            <v>Abakus Untuk Bilangan Berbaris</v>
          </cell>
        </row>
        <row r="9572">
          <cell r="H9572" t="str">
            <v>1.3.2.08.03.02.012</v>
          </cell>
          <cell r="I9572" t="str">
            <v>Pengukur Luas</v>
          </cell>
        </row>
        <row r="9573">
          <cell r="H9573" t="str">
            <v>1.3.2.08.03.02.013</v>
          </cell>
          <cell r="I9573" t="str">
            <v>Blok Untuk Bilangan</v>
          </cell>
        </row>
        <row r="9574">
          <cell r="H9574" t="str">
            <v>1.3.2.08.03.02.014</v>
          </cell>
          <cell r="I9574" t="str">
            <v>Bangun-bangun Ruang</v>
          </cell>
        </row>
        <row r="9575">
          <cell r="H9575" t="str">
            <v>1.3.2.08.03.02.015</v>
          </cell>
          <cell r="I9575" t="str">
            <v>Pola Bangun Ruang</v>
          </cell>
        </row>
        <row r="9576">
          <cell r="H9576" t="str">
            <v>1.3.2.08.03.02.016</v>
          </cell>
          <cell r="I9576" t="str">
            <v>Kerangka Benda Ruang</v>
          </cell>
        </row>
        <row r="9577">
          <cell r="H9577" t="str">
            <v>1.3.2.08.03.02.017</v>
          </cell>
          <cell r="I9577" t="str">
            <v>Aritmatika Jam</v>
          </cell>
        </row>
        <row r="9578">
          <cell r="H9578" t="str">
            <v>1.3.2.08.03.02.018</v>
          </cell>
          <cell r="I9578" t="str">
            <v>Garis dan Bangun Ruang</v>
          </cell>
        </row>
        <row r="9579">
          <cell r="H9579" t="str">
            <v>1.3.2.08.03.02.019</v>
          </cell>
          <cell r="I9579" t="str">
            <v>Pengukur Panjang Kurva</v>
          </cell>
        </row>
        <row r="9580">
          <cell r="H9580" t="str">
            <v>1.3.2.08.03.02.020</v>
          </cell>
          <cell r="I9580" t="str">
            <v>Simetri Cermin</v>
          </cell>
        </row>
        <row r="9581">
          <cell r="H9581" t="str">
            <v>1.3.2.08.03.02.021</v>
          </cell>
          <cell r="I9581" t="str">
            <v>Blok Untuk Bilangan Berbaris</v>
          </cell>
        </row>
        <row r="9582">
          <cell r="H9582" t="str">
            <v>1.3.2.08.03.02.022</v>
          </cell>
          <cell r="I9582" t="str">
            <v>Blok Simetri Putar</v>
          </cell>
        </row>
        <row r="9583">
          <cell r="H9583" t="str">
            <v>1.3.2.08.03.02.023</v>
          </cell>
          <cell r="I9583" t="str">
            <v>Blok Untuk Bilangan Berbaris Dua</v>
          </cell>
        </row>
        <row r="9584">
          <cell r="H9584" t="str">
            <v>1.3.2.08.03.02.024</v>
          </cell>
          <cell r="I9584" t="str">
            <v>Blok Untuk Bilangan Berbaris Lima</v>
          </cell>
        </row>
        <row r="9585">
          <cell r="H9585" t="str">
            <v>1.3.2.08.03.02.025</v>
          </cell>
          <cell r="I9585" t="str">
            <v>Bangunan dan Daerah Bangun Datar</v>
          </cell>
        </row>
        <row r="9586">
          <cell r="H9586" t="str">
            <v>1.3.2.08.03.02.026</v>
          </cell>
          <cell r="I9586" t="str">
            <v>Kubus Satuan</v>
          </cell>
        </row>
        <row r="9587">
          <cell r="H9587" t="str">
            <v>1.3.2.08.03.02.027</v>
          </cell>
          <cell r="I9587" t="str">
            <v>Miter Ceser B</v>
          </cell>
        </row>
        <row r="9588">
          <cell r="H9588" t="str">
            <v>1.3.2.08.03.02.028</v>
          </cell>
          <cell r="I9588" t="str">
            <v>Blok Pytheagroras</v>
          </cell>
        </row>
        <row r="9589">
          <cell r="H9589" t="str">
            <v>1.3.2.08.03.02.029</v>
          </cell>
          <cell r="I9589" t="str">
            <v>Blok Logica</v>
          </cell>
        </row>
        <row r="9590">
          <cell r="H9590" t="str">
            <v>1.3.2.08.03.02.030</v>
          </cell>
          <cell r="I9590" t="str">
            <v>Blok Segitiga ABC</v>
          </cell>
        </row>
        <row r="9591">
          <cell r="H9591" t="str">
            <v>1.3.2.08.03.02.031</v>
          </cell>
          <cell r="I9591" t="str">
            <v>Pengukur Sudut Elevansi</v>
          </cell>
        </row>
        <row r="9592">
          <cell r="H9592" t="str">
            <v>1.3.2.08.03.02.032</v>
          </cell>
          <cell r="I9592" t="str">
            <v>Model Kubus</v>
          </cell>
        </row>
        <row r="9593">
          <cell r="H9593" t="str">
            <v>1.3.2.08.03.02.033</v>
          </cell>
          <cell r="I9593" t="str">
            <v>Model Balok</v>
          </cell>
        </row>
        <row r="9594">
          <cell r="H9594" t="str">
            <v>1.3.2.08.03.02.034</v>
          </cell>
          <cell r="I9594" t="str">
            <v>Model Prisma Segitiga Siku-siku</v>
          </cell>
        </row>
        <row r="9595">
          <cell r="H9595" t="str">
            <v>1.3.2.08.03.02.035</v>
          </cell>
          <cell r="I9595" t="str">
            <v>Model Prima Tegak Segi Tiga</v>
          </cell>
        </row>
        <row r="9596">
          <cell r="H9596" t="str">
            <v>1.3.2.08.03.02.036</v>
          </cell>
          <cell r="I9596" t="str">
            <v>Bidang Delapan Beraturan</v>
          </cell>
        </row>
        <row r="9597">
          <cell r="H9597" t="str">
            <v>1.3.2.08.03.02.037</v>
          </cell>
          <cell r="I9597" t="str">
            <v>Model Bidang Dua Belas Beraturan</v>
          </cell>
        </row>
        <row r="9598">
          <cell r="H9598" t="str">
            <v>1.3.2.08.03.02.038</v>
          </cell>
          <cell r="I9598" t="str">
            <v>Model Tabung Jaring-jaring</v>
          </cell>
        </row>
        <row r="9599">
          <cell r="H9599" t="str">
            <v>1.3.2.08.03.02.039</v>
          </cell>
          <cell r="I9599" t="str">
            <v>Model Bola dan Setengah Bola</v>
          </cell>
        </row>
        <row r="9600">
          <cell r="H9600" t="str">
            <v>1.3.2.08.03.02.040</v>
          </cell>
          <cell r="I9600" t="str">
            <v>Papan Paku Kecil</v>
          </cell>
        </row>
        <row r="9601">
          <cell r="H9601" t="str">
            <v>1.3.2.08.03.02.041</v>
          </cell>
          <cell r="I9601" t="str">
            <v>Gawang Penghitung</v>
          </cell>
        </row>
        <row r="9602">
          <cell r="H9602" t="str">
            <v>1.3.2.08.03.02.042</v>
          </cell>
          <cell r="I9602" t="str">
            <v>Gawang Angka</v>
          </cell>
        </row>
        <row r="9603">
          <cell r="H9603" t="str">
            <v>1.3.2.08.03.02.043</v>
          </cell>
          <cell r="I9603" t="str">
            <v>Model Jam Bentuk Dasar</v>
          </cell>
        </row>
        <row r="9604">
          <cell r="H9604" t="str">
            <v>1.3.2.08.03.02.044</v>
          </cell>
          <cell r="I9604" t="str">
            <v>Bola Gelinding</v>
          </cell>
        </row>
        <row r="9605">
          <cell r="H9605" t="str">
            <v>1.3.2.08.03.02.045</v>
          </cell>
          <cell r="I9605" t="str">
            <v>Lempar Galang</v>
          </cell>
        </row>
        <row r="9606">
          <cell r="H9606" t="str">
            <v>1.3.2.08.03.02.046</v>
          </cell>
          <cell r="I9606" t="str">
            <v>Detak-detak Tiang</v>
          </cell>
        </row>
        <row r="9607">
          <cell r="H9607" t="str">
            <v>1.3.2.08.03.02.047</v>
          </cell>
          <cell r="I9607" t="str">
            <v>Papan Tulis Berkotak</v>
          </cell>
        </row>
        <row r="9608">
          <cell r="H9608" t="str">
            <v>1.3.2.08.03.02.048</v>
          </cell>
          <cell r="I9608" t="str">
            <v>Model Bangun Ruang</v>
          </cell>
        </row>
        <row r="9609">
          <cell r="H9609" t="str">
            <v>1.3.2.08.03.02.049</v>
          </cell>
          <cell r="I9609" t="str">
            <v>Alat Peraga Matematika</v>
          </cell>
        </row>
        <row r="9610">
          <cell r="H9610" t="str">
            <v>......</v>
          </cell>
        </row>
        <row r="9611">
          <cell r="H9611" t="str">
            <v>......</v>
          </cell>
        </row>
        <row r="9612">
          <cell r="H9612" t="str">
            <v>......</v>
          </cell>
        </row>
        <row r="9613">
          <cell r="H9613" t="str">
            <v>......</v>
          </cell>
        </row>
        <row r="9614">
          <cell r="H9614" t="str">
            <v>......</v>
          </cell>
        </row>
        <row r="9615">
          <cell r="H9615" t="str">
            <v>......</v>
          </cell>
        </row>
        <row r="9616">
          <cell r="H9616" t="str">
            <v>......</v>
          </cell>
        </row>
        <row r="9617">
          <cell r="H9617" t="str">
            <v>......</v>
          </cell>
        </row>
        <row r="9618">
          <cell r="H9618" t="str">
            <v>......</v>
          </cell>
        </row>
        <row r="9619">
          <cell r="H9619" t="str">
            <v>......</v>
          </cell>
        </row>
        <row r="9620">
          <cell r="H9620" t="str">
            <v>......</v>
          </cell>
        </row>
        <row r="9621">
          <cell r="H9621" t="str">
            <v>......</v>
          </cell>
        </row>
        <row r="9622">
          <cell r="H9622" t="str">
            <v>......</v>
          </cell>
        </row>
        <row r="9623">
          <cell r="H9623" t="str">
            <v>......</v>
          </cell>
        </row>
        <row r="9624">
          <cell r="H9624" t="str">
            <v>......</v>
          </cell>
        </row>
        <row r="9625">
          <cell r="H9625" t="str">
            <v>......</v>
          </cell>
        </row>
        <row r="9626">
          <cell r="H9626" t="str">
            <v>......</v>
          </cell>
        </row>
        <row r="9627">
          <cell r="H9627" t="str">
            <v>......</v>
          </cell>
        </row>
        <row r="9628">
          <cell r="H9628" t="str">
            <v>......</v>
          </cell>
        </row>
        <row r="9629">
          <cell r="H9629" t="str">
            <v>......</v>
          </cell>
        </row>
        <row r="9630">
          <cell r="H9630" t="str">
            <v>......</v>
          </cell>
        </row>
        <row r="9631">
          <cell r="H9631" t="str">
            <v>......</v>
          </cell>
        </row>
        <row r="9632">
          <cell r="H9632" t="str">
            <v>1.3.2.08.03.03.</v>
          </cell>
          <cell r="I9632" t="str">
            <v>ALAT PERAGA PRAKTEK SEKOLAH BIDANG STUDI : IPA DASAR</v>
          </cell>
        </row>
        <row r="9633">
          <cell r="H9633" t="str">
            <v>1.3.2.08.03.03.001</v>
          </cell>
          <cell r="I9633" t="str">
            <v>Kotak Peti Lengkap</v>
          </cell>
        </row>
        <row r="9634">
          <cell r="H9634" t="str">
            <v>1.3.2.08.03.03.002</v>
          </cell>
          <cell r="I9634" t="str">
            <v>Pembakar Spirtus</v>
          </cell>
        </row>
        <row r="9635">
          <cell r="H9635" t="str">
            <v>1.3.2.08.03.03.003</v>
          </cell>
          <cell r="I9635" t="str">
            <v>Gelas Kimia</v>
          </cell>
        </row>
        <row r="9636">
          <cell r="H9636" t="str">
            <v>1.3.2.08.03.03.004</v>
          </cell>
          <cell r="I9636" t="str">
            <v>Pemegang</v>
          </cell>
        </row>
        <row r="9637">
          <cell r="H9637" t="str">
            <v>1.3.2.08.03.03.005</v>
          </cell>
          <cell r="I9637" t="str">
            <v>Kaca/Skala</v>
          </cell>
        </row>
        <row r="9638">
          <cell r="H9638" t="str">
            <v>1.3.2.08.03.03.006</v>
          </cell>
          <cell r="I9638" t="str">
            <v>Batang Muai</v>
          </cell>
        </row>
        <row r="9639">
          <cell r="H9639" t="str">
            <v>1.3.2.08.03.03.007</v>
          </cell>
          <cell r="I9639" t="str">
            <v>Langan Neraca</v>
          </cell>
        </row>
        <row r="9640">
          <cell r="H9640" t="str">
            <v>1.3.2.08.03.03.008</v>
          </cell>
          <cell r="I9640" t="str">
            <v>Poros Neraca</v>
          </cell>
        </row>
        <row r="9641">
          <cell r="H9641" t="str">
            <v>1.3.2.08.03.03.009</v>
          </cell>
          <cell r="I9641" t="str">
            <v>Mangkok Neraca</v>
          </cell>
        </row>
        <row r="9642">
          <cell r="H9642" t="str">
            <v>1.3.2.08.03.03.010</v>
          </cell>
          <cell r="I9642" t="str">
            <v>Kubus Plastik</v>
          </cell>
        </row>
        <row r="9643">
          <cell r="H9643" t="str">
            <v>1.3.2.08.03.03.011</v>
          </cell>
          <cell r="I9643" t="str">
            <v>Kubus Kayu</v>
          </cell>
        </row>
        <row r="9644">
          <cell r="H9644" t="str">
            <v>1.3.2.08.03.03.012</v>
          </cell>
          <cell r="I9644" t="str">
            <v>Bola Baja</v>
          </cell>
        </row>
        <row r="9645">
          <cell r="H9645" t="str">
            <v>1.3.2.08.03.03.013</v>
          </cell>
          <cell r="I9645" t="str">
            <v>Pipa Intai Bias</v>
          </cell>
        </row>
        <row r="9646">
          <cell r="H9646" t="str">
            <v>1.3.2.08.03.03.014</v>
          </cell>
          <cell r="I9646" t="str">
            <v>Kontrol Tunggal</v>
          </cell>
        </row>
        <row r="9647">
          <cell r="H9647" t="str">
            <v>1.3.2.08.03.03.015</v>
          </cell>
          <cell r="I9647" t="str">
            <v>Kontrol Ganda</v>
          </cell>
        </row>
        <row r="9648">
          <cell r="H9648" t="str">
            <v>1.3.2.08.03.03.016</v>
          </cell>
          <cell r="I9648" t="str">
            <v>Pegas</v>
          </cell>
        </row>
        <row r="9649">
          <cell r="H9649" t="str">
            <v>1.3.2.08.03.03.017</v>
          </cell>
          <cell r="I9649" t="str">
            <v>Volume Konstan</v>
          </cell>
        </row>
        <row r="9650">
          <cell r="H9650" t="str">
            <v>1.3.2.08.03.03.018</v>
          </cell>
          <cell r="I9650" t="str">
            <v>Turbin Air</v>
          </cell>
        </row>
        <row r="9651">
          <cell r="H9651" t="str">
            <v>1.3.2.08.03.03.019</v>
          </cell>
          <cell r="I9651" t="str">
            <v>Tabung Reaksi</v>
          </cell>
        </row>
        <row r="9652">
          <cell r="H9652" t="str">
            <v>1.3.2.08.03.03.020</v>
          </cell>
          <cell r="I9652" t="str">
            <v>Magnet</v>
          </cell>
        </row>
        <row r="9653">
          <cell r="H9653" t="str">
            <v>1.3.2.08.03.03.021</v>
          </cell>
          <cell r="I9653" t="str">
            <v>Sistem Optik</v>
          </cell>
        </row>
        <row r="9654">
          <cell r="H9654" t="str">
            <v>1.3.2.08.03.03.022</v>
          </cell>
          <cell r="I9654" t="str">
            <v>Isi Golongan Penyimpanan 1</v>
          </cell>
        </row>
        <row r="9655">
          <cell r="H9655" t="str">
            <v>1.3.2.08.03.03.023</v>
          </cell>
          <cell r="I9655" t="str">
            <v>Isi Golongan Penyimpanan 2</v>
          </cell>
        </row>
        <row r="9656">
          <cell r="H9656" t="str">
            <v>1.3.2.08.03.03.024</v>
          </cell>
          <cell r="I9656" t="str">
            <v>Isi Golongan Penyimpanan 3</v>
          </cell>
        </row>
        <row r="9657">
          <cell r="H9657" t="str">
            <v>1.3.2.08.03.03.025</v>
          </cell>
          <cell r="I9657" t="str">
            <v>Isi Golongan Penyimpanan 4</v>
          </cell>
        </row>
        <row r="9658">
          <cell r="H9658" t="str">
            <v>1.3.2.08.03.03.026</v>
          </cell>
          <cell r="I9658" t="str">
            <v>Isi Golongan Penyimpanan 5</v>
          </cell>
        </row>
        <row r="9659">
          <cell r="H9659" t="str">
            <v>1.3.2.08.03.03.027</v>
          </cell>
          <cell r="I9659" t="str">
            <v>Isi Golongan Penyimpanan 6</v>
          </cell>
        </row>
        <row r="9660">
          <cell r="H9660" t="str">
            <v>1.3.2.08.03.03.028</v>
          </cell>
          <cell r="I9660" t="str">
            <v>Isi Golongan Penyimpanan 7</v>
          </cell>
        </row>
        <row r="9661">
          <cell r="H9661" t="str">
            <v>1.3.2.08.03.03.029</v>
          </cell>
          <cell r="I9661" t="str">
            <v>Tutup Penyimpanan 21415</v>
          </cell>
        </row>
        <row r="9662">
          <cell r="H9662" t="str">
            <v>1.3.2.08.03.03.030</v>
          </cell>
          <cell r="I9662" t="str">
            <v>Kelompok Penyimpanan/Laci 8</v>
          </cell>
        </row>
        <row r="9663">
          <cell r="H9663" t="str">
            <v>1.3.2.08.03.03.031</v>
          </cell>
          <cell r="I9663" t="str">
            <v>Tutup Penyimpanan 3</v>
          </cell>
        </row>
        <row r="9664">
          <cell r="H9664" t="str">
            <v>1.3.2.08.03.03.032</v>
          </cell>
          <cell r="I9664" t="str">
            <v>Tutup Penyimpanan 7</v>
          </cell>
        </row>
        <row r="9665">
          <cell r="H9665" t="str">
            <v>1.3.2.08.03.03.033</v>
          </cell>
          <cell r="I9665" t="str">
            <v>Termometer suhu tanah</v>
          </cell>
        </row>
        <row r="9666">
          <cell r="H9666" t="str">
            <v>1.3.2.08.03.03.034</v>
          </cell>
          <cell r="I9666" t="str">
            <v>Atmometer</v>
          </cell>
        </row>
        <row r="9667">
          <cell r="H9667" t="str">
            <v>......</v>
          </cell>
        </row>
        <row r="9668">
          <cell r="H9668" t="str">
            <v>......</v>
          </cell>
        </row>
        <row r="9669">
          <cell r="H9669" t="str">
            <v>......</v>
          </cell>
        </row>
        <row r="9670">
          <cell r="H9670" t="str">
            <v>......</v>
          </cell>
        </row>
        <row r="9671">
          <cell r="H9671" t="str">
            <v>......</v>
          </cell>
        </row>
        <row r="9672">
          <cell r="H9672" t="str">
            <v>......</v>
          </cell>
        </row>
        <row r="9673">
          <cell r="H9673" t="str">
            <v>......</v>
          </cell>
        </row>
        <row r="9674">
          <cell r="H9674" t="str">
            <v>......</v>
          </cell>
        </row>
        <row r="9675">
          <cell r="H9675" t="str">
            <v>......</v>
          </cell>
        </row>
        <row r="9676">
          <cell r="H9676" t="str">
            <v>......</v>
          </cell>
        </row>
        <row r="9677">
          <cell r="H9677" t="str">
            <v>......</v>
          </cell>
        </row>
        <row r="9678">
          <cell r="H9678" t="str">
            <v>......</v>
          </cell>
        </row>
        <row r="9679">
          <cell r="H9679" t="str">
            <v>......</v>
          </cell>
        </row>
        <row r="9680">
          <cell r="H9680" t="str">
            <v>1.3.2.08.03.04.</v>
          </cell>
          <cell r="I9680" t="str">
            <v>ALAT PERAGA PRAKTEK SEKOLAH BIDANG STUDI : IPA LANJUTAN</v>
          </cell>
        </row>
        <row r="9681">
          <cell r="H9681" t="str">
            <v>1.3.2.08.03.04.001</v>
          </cell>
          <cell r="I9681" t="str">
            <v>Kerangka Karet</v>
          </cell>
        </row>
        <row r="9682">
          <cell r="H9682" t="str">
            <v>1.3.2.08.03.04.002</v>
          </cell>
          <cell r="I9682" t="str">
            <v>Model Tengkarong</v>
          </cell>
        </row>
        <row r="9683">
          <cell r="H9683" t="str">
            <v>1.3.2.08.03.04.003</v>
          </cell>
          <cell r="I9683" t="str">
            <v xml:space="preserve">Model Lidah </v>
          </cell>
        </row>
        <row r="9684">
          <cell r="H9684" t="str">
            <v>1.3.2.08.03.04.004</v>
          </cell>
          <cell r="I9684" t="str">
            <v>Model Tarso Wanita</v>
          </cell>
        </row>
        <row r="9685">
          <cell r="H9685" t="str">
            <v>1.3.2.08.03.04.005</v>
          </cell>
          <cell r="I9685" t="str">
            <v>Model Jantung</v>
          </cell>
        </row>
        <row r="9686">
          <cell r="H9686" t="str">
            <v>1.3.2.08.03.04.006</v>
          </cell>
          <cell r="I9686" t="str">
            <v>Model Rahang Gigi</v>
          </cell>
        </row>
        <row r="9687">
          <cell r="H9687" t="str">
            <v>1.3.2.08.03.04.007</v>
          </cell>
          <cell r="I9687" t="str">
            <v>Model Pencernaan Makanan</v>
          </cell>
        </row>
        <row r="9688">
          <cell r="H9688" t="str">
            <v>1.3.2.08.03.04.008</v>
          </cell>
          <cell r="I9688" t="str">
            <v>Model mata</v>
          </cell>
        </row>
        <row r="9689">
          <cell r="H9689" t="str">
            <v>1.3.2.08.03.04.009</v>
          </cell>
          <cell r="I9689" t="str">
            <v>Model Kuda</v>
          </cell>
        </row>
        <row r="9690">
          <cell r="H9690" t="str">
            <v>1.3.2.08.03.04.010</v>
          </cell>
          <cell r="I9690" t="str">
            <v>Model Lembu</v>
          </cell>
        </row>
        <row r="9691">
          <cell r="H9691" t="str">
            <v>1.3.2.08.03.04.011</v>
          </cell>
          <cell r="I9691" t="str">
            <v>Model Torso Mini</v>
          </cell>
        </row>
        <row r="9692">
          <cell r="H9692" t="str">
            <v>1.3.2.08.03.04.012</v>
          </cell>
          <cell r="I9692" t="str">
            <v>Gelas Ukur</v>
          </cell>
        </row>
        <row r="9693">
          <cell r="H9693" t="str">
            <v>1.3.2.08.03.04.013</v>
          </cell>
          <cell r="I9693" t="str">
            <v>Pipet Tetes</v>
          </cell>
        </row>
        <row r="9694">
          <cell r="H9694" t="str">
            <v>1.3.2.08.03.04.014</v>
          </cell>
          <cell r="I9694" t="str">
            <v>Batu Timbangan</v>
          </cell>
        </row>
        <row r="9695">
          <cell r="H9695" t="str">
            <v>1.3.2.08.03.04.015</v>
          </cell>
          <cell r="I9695" t="str">
            <v>Labu Erlen Mayer</v>
          </cell>
        </row>
        <row r="9696">
          <cell r="H9696" t="str">
            <v>1.3.2.08.03.04.016</v>
          </cell>
          <cell r="I9696" t="str">
            <v>Corong</v>
          </cell>
        </row>
        <row r="9697">
          <cell r="H9697" t="str">
            <v>1.3.2.08.03.04.017</v>
          </cell>
          <cell r="I9697" t="str">
            <v>Pipa Plastik</v>
          </cell>
        </row>
        <row r="9698">
          <cell r="H9698" t="str">
            <v>1.3.2.08.03.04.018</v>
          </cell>
          <cell r="I9698" t="str">
            <v>Bak Air</v>
          </cell>
        </row>
        <row r="9699">
          <cell r="H9699" t="str">
            <v>1.3.2.08.03.04.019</v>
          </cell>
          <cell r="I9699" t="str">
            <v>Sumbat Erlemenyer</v>
          </cell>
        </row>
        <row r="9700">
          <cell r="H9700" t="str">
            <v>1.3.2.08.03.04.020</v>
          </cell>
          <cell r="I9700" t="str">
            <v>Bendera dan Gabus</v>
          </cell>
        </row>
        <row r="9701">
          <cell r="H9701" t="str">
            <v>1.3.2.08.03.04.021</v>
          </cell>
          <cell r="I9701" t="str">
            <v>Cawan Alumunium</v>
          </cell>
        </row>
        <row r="9702">
          <cell r="H9702" t="str">
            <v>1.3.2.08.03.04.022</v>
          </cell>
          <cell r="I9702" t="str">
            <v>Thermometer Kamar</v>
          </cell>
        </row>
        <row r="9703">
          <cell r="H9703" t="str">
            <v>1.3.2.08.03.04.023</v>
          </cell>
          <cell r="I9703" t="str">
            <v>Thermometer 0.0 - 100.0 C</v>
          </cell>
        </row>
        <row r="9704">
          <cell r="H9704" t="str">
            <v>1.3.2.08.03.04.024</v>
          </cell>
          <cell r="I9704" t="str">
            <v>Pengaduk</v>
          </cell>
        </row>
        <row r="9705">
          <cell r="H9705" t="str">
            <v>1.3.2.08.03.04.025</v>
          </cell>
          <cell r="I9705" t="str">
            <v>Thermometer Badan</v>
          </cell>
        </row>
        <row r="9706">
          <cell r="H9706" t="str">
            <v>1.3.2.08.03.04.026</v>
          </cell>
          <cell r="I9706" t="str">
            <v>Balok Berkait</v>
          </cell>
        </row>
        <row r="9707">
          <cell r="H9707" t="str">
            <v>1.3.2.08.03.04.027</v>
          </cell>
          <cell r="I9707" t="str">
            <v>Silinder Berkait</v>
          </cell>
        </row>
        <row r="9708">
          <cell r="H9708" t="str">
            <v>1.3.2.08.03.04.028</v>
          </cell>
          <cell r="I9708" t="str">
            <v>Sumbat Pipa Runcing</v>
          </cell>
        </row>
        <row r="9709">
          <cell r="H9709" t="str">
            <v>1.3.2.08.03.04.029</v>
          </cell>
          <cell r="I9709" t="str">
            <v>Pipet Isap</v>
          </cell>
        </row>
        <row r="9710">
          <cell r="H9710" t="str">
            <v>1.3.2.08.03.04.030</v>
          </cell>
          <cell r="I9710" t="str">
            <v>Kaki Tiga</v>
          </cell>
        </row>
        <row r="9711">
          <cell r="H9711" t="str">
            <v>1.3.2.08.03.04.031</v>
          </cell>
          <cell r="I9711" t="str">
            <v>Sumbat-Sumbat Pipa Gelas</v>
          </cell>
        </row>
        <row r="9712">
          <cell r="H9712" t="str">
            <v>1.3.2.08.03.04.032</v>
          </cell>
          <cell r="I9712" t="str">
            <v>Penjepit Tabung Reaksi Jembatan</v>
          </cell>
        </row>
        <row r="9713">
          <cell r="H9713" t="str">
            <v>1.3.2.08.03.04.033</v>
          </cell>
          <cell r="I9713" t="str">
            <v>Jembatan</v>
          </cell>
        </row>
        <row r="9714">
          <cell r="H9714" t="str">
            <v>1.3.2.08.03.04.034</v>
          </cell>
          <cell r="I9714" t="str">
            <v>Batang Bambu/Besi</v>
          </cell>
        </row>
        <row r="9715">
          <cell r="H9715" t="str">
            <v>1.3.2.08.03.04.035</v>
          </cell>
          <cell r="I9715" t="str">
            <v>Lampu Spirtus</v>
          </cell>
        </row>
        <row r="9716">
          <cell r="H9716" t="str">
            <v>1.3.2.08.03.04.036</v>
          </cell>
          <cell r="I9716" t="str">
            <v>Batang Logam</v>
          </cell>
        </row>
        <row r="9717">
          <cell r="H9717" t="str">
            <v>1.3.2.08.03.04.037</v>
          </cell>
          <cell r="I9717" t="str">
            <v>Batang Kuningan</v>
          </cell>
        </row>
        <row r="9718">
          <cell r="H9718" t="str">
            <v>1.3.2.08.03.04.038</v>
          </cell>
          <cell r="I9718" t="str">
            <v>Batang Gelas</v>
          </cell>
        </row>
        <row r="9719">
          <cell r="H9719" t="str">
            <v>1.3.2.08.03.04.039</v>
          </cell>
          <cell r="I9719" t="str">
            <v>Landasan Segi Tiga</v>
          </cell>
        </row>
        <row r="9720">
          <cell r="H9720" t="str">
            <v>1.3.2.08.03.04.040</v>
          </cell>
          <cell r="I9720" t="str">
            <v>Pemberat</v>
          </cell>
        </row>
        <row r="9721">
          <cell r="H9721" t="str">
            <v>1.3.2.08.03.04.041</v>
          </cell>
          <cell r="I9721" t="str">
            <v>Statip Lilin</v>
          </cell>
        </row>
        <row r="9722">
          <cell r="H9722" t="str">
            <v>1.3.2.08.03.04.042</v>
          </cell>
          <cell r="I9722" t="str">
            <v>Gelas Horizontal</v>
          </cell>
        </row>
        <row r="9723">
          <cell r="H9723" t="str">
            <v>1.3.2.08.03.04.043</v>
          </cell>
          <cell r="I9723" t="str">
            <v>Layar</v>
          </cell>
        </row>
        <row r="9724">
          <cell r="H9724" t="str">
            <v>1.3.2.08.03.04.044</v>
          </cell>
          <cell r="I9724" t="str">
            <v>Lensa</v>
          </cell>
        </row>
        <row r="9725">
          <cell r="H9725" t="str">
            <v>1.3.2.08.03.04.045</v>
          </cell>
          <cell r="I9725" t="str">
            <v>Stetip Film</v>
          </cell>
        </row>
        <row r="9726">
          <cell r="H9726" t="str">
            <v>1.3.2.08.03.04.046</v>
          </cell>
          <cell r="I9726" t="str">
            <v>Tabung Reaksi</v>
          </cell>
        </row>
        <row r="9727">
          <cell r="H9727" t="str">
            <v>1.3.2.08.03.04.047</v>
          </cell>
          <cell r="I9727" t="str">
            <v>Kompas</v>
          </cell>
        </row>
        <row r="9728">
          <cell r="H9728" t="str">
            <v>1.3.2.08.03.04.048</v>
          </cell>
          <cell r="I9728" t="str">
            <v>Kunci Sinyal</v>
          </cell>
        </row>
        <row r="9729">
          <cell r="H9729" t="str">
            <v>1.3.2.08.03.04.049</v>
          </cell>
          <cell r="I9729" t="str">
            <v>Bel Listrik</v>
          </cell>
        </row>
        <row r="9730">
          <cell r="H9730" t="str">
            <v>1.3.2.08.03.04.050</v>
          </cell>
          <cell r="I9730" t="str">
            <v>Alas Dengan Lampu + Kontak</v>
          </cell>
        </row>
        <row r="9731">
          <cell r="H9731" t="str">
            <v>1.3.2.08.03.04.051</v>
          </cell>
          <cell r="I9731" t="str">
            <v>Pasangan Batu Baterai Seri</v>
          </cell>
        </row>
        <row r="9732">
          <cell r="H9732" t="str">
            <v>1.3.2.08.03.04.052</v>
          </cell>
          <cell r="I9732" t="str">
            <v>Pasangan Batu Baterai Paralel</v>
          </cell>
        </row>
        <row r="9733">
          <cell r="H9733" t="str">
            <v>1.3.2.08.03.04.053</v>
          </cell>
          <cell r="I9733" t="str">
            <v>Cawan Patri</v>
          </cell>
        </row>
        <row r="9734">
          <cell r="H9734" t="str">
            <v>1.3.2.08.03.04.054</v>
          </cell>
          <cell r="I9734" t="str">
            <v>Pensil Kaca</v>
          </cell>
        </row>
        <row r="9735">
          <cell r="H9735" t="str">
            <v>1.3.2.08.03.04.055</v>
          </cell>
          <cell r="I9735" t="str">
            <v>Pot Plastik</v>
          </cell>
        </row>
        <row r="9736">
          <cell r="H9736" t="str">
            <v>1.3.2.08.03.04.056</v>
          </cell>
          <cell r="I9736" t="str">
            <v>Pipa Karet</v>
          </cell>
        </row>
        <row r="9737">
          <cell r="H9737" t="str">
            <v>1.3.2.08.03.04.057</v>
          </cell>
          <cell r="I9737" t="str">
            <v>Pipa Kaca Lurus</v>
          </cell>
        </row>
        <row r="9738">
          <cell r="H9738" t="str">
            <v>1.3.2.08.03.04.058</v>
          </cell>
          <cell r="I9738" t="str">
            <v>Statip Tabung Reaksi</v>
          </cell>
        </row>
        <row r="9739">
          <cell r="H9739" t="str">
            <v>1.3.2.08.03.04.059</v>
          </cell>
          <cell r="I9739" t="str">
            <v>Gelas Piala</v>
          </cell>
        </row>
        <row r="9740">
          <cell r="H9740" t="str">
            <v>1.3.2.08.03.04.060</v>
          </cell>
          <cell r="I9740" t="str">
            <v>Botol Spesiman</v>
          </cell>
        </row>
        <row r="9741">
          <cell r="H9741" t="str">
            <v>1.3.2.08.03.04.061</v>
          </cell>
          <cell r="I9741" t="str">
            <v>Sumbat Karet</v>
          </cell>
        </row>
        <row r="9742">
          <cell r="H9742" t="str">
            <v>1.3.2.08.03.04.062</v>
          </cell>
          <cell r="I9742" t="str">
            <v>Sumbat Berlubang 2 (dua)</v>
          </cell>
        </row>
        <row r="9743">
          <cell r="H9743" t="str">
            <v>1.3.2.08.03.04.063</v>
          </cell>
          <cell r="I9743" t="str">
            <v>Pinset Bengkok</v>
          </cell>
        </row>
        <row r="9744">
          <cell r="H9744" t="str">
            <v>1.3.2.08.03.04.064</v>
          </cell>
          <cell r="I9744" t="str">
            <v>Alat Demonstrasi Pernapasan</v>
          </cell>
        </row>
        <row r="9745">
          <cell r="H9745" t="str">
            <v>1.3.2.08.03.04.065</v>
          </cell>
          <cell r="I9745" t="str">
            <v>Pipa Bentuk Y</v>
          </cell>
        </row>
        <row r="9746">
          <cell r="H9746" t="str">
            <v>......</v>
          </cell>
        </row>
        <row r="9747">
          <cell r="H9747" t="str">
            <v>......</v>
          </cell>
        </row>
        <row r="9748">
          <cell r="H9748" t="str">
            <v>......</v>
          </cell>
        </row>
        <row r="9749">
          <cell r="H9749" t="str">
            <v>......</v>
          </cell>
        </row>
        <row r="9750">
          <cell r="H9750" t="str">
            <v>......</v>
          </cell>
        </row>
        <row r="9751">
          <cell r="H9751" t="str">
            <v>......</v>
          </cell>
        </row>
        <row r="9752">
          <cell r="H9752" t="str">
            <v>......</v>
          </cell>
        </row>
        <row r="9753">
          <cell r="H9753" t="str">
            <v>......</v>
          </cell>
        </row>
        <row r="9754">
          <cell r="H9754" t="str">
            <v>......</v>
          </cell>
        </row>
        <row r="9755">
          <cell r="H9755" t="str">
            <v>......</v>
          </cell>
        </row>
        <row r="9756">
          <cell r="H9756" t="str">
            <v>......</v>
          </cell>
        </row>
        <row r="9757">
          <cell r="H9757" t="str">
            <v>......</v>
          </cell>
        </row>
        <row r="9758">
          <cell r="H9758" t="str">
            <v>......</v>
          </cell>
        </row>
        <row r="9759">
          <cell r="H9759" t="str">
            <v>......</v>
          </cell>
        </row>
        <row r="9760">
          <cell r="H9760" t="str">
            <v>......</v>
          </cell>
        </row>
        <row r="9761">
          <cell r="H9761" t="str">
            <v>......</v>
          </cell>
        </row>
        <row r="9762">
          <cell r="H9762" t="str">
            <v>......</v>
          </cell>
        </row>
        <row r="9763">
          <cell r="H9763" t="str">
            <v>......</v>
          </cell>
        </row>
        <row r="9764">
          <cell r="H9764" t="str">
            <v>......</v>
          </cell>
        </row>
        <row r="9765">
          <cell r="H9765" t="str">
            <v>......</v>
          </cell>
        </row>
        <row r="9766">
          <cell r="H9766" t="str">
            <v>......</v>
          </cell>
        </row>
        <row r="9767">
          <cell r="H9767" t="str">
            <v>......</v>
          </cell>
        </row>
        <row r="9768">
          <cell r="H9768" t="str">
            <v>......</v>
          </cell>
        </row>
        <row r="9769">
          <cell r="H9769" t="str">
            <v>......</v>
          </cell>
        </row>
        <row r="9770">
          <cell r="H9770" t="str">
            <v>......</v>
          </cell>
        </row>
        <row r="9771">
          <cell r="H9771" t="str">
            <v>......</v>
          </cell>
        </row>
        <row r="9772">
          <cell r="H9772" t="str">
            <v>......</v>
          </cell>
        </row>
        <row r="9773">
          <cell r="H9773" t="str">
            <v>......</v>
          </cell>
        </row>
        <row r="9774">
          <cell r="H9774" t="str">
            <v>......</v>
          </cell>
        </row>
        <row r="9775">
          <cell r="H9775" t="str">
            <v>......</v>
          </cell>
        </row>
        <row r="9776">
          <cell r="H9776" t="str">
            <v>......</v>
          </cell>
        </row>
        <row r="9777">
          <cell r="H9777" t="str">
            <v>......</v>
          </cell>
        </row>
        <row r="9778">
          <cell r="H9778" t="str">
            <v>......</v>
          </cell>
        </row>
        <row r="9779">
          <cell r="H9779" t="str">
            <v>1.3.2.08.03.05.</v>
          </cell>
          <cell r="I9779" t="str">
            <v>ALAT PERAGA PRAKTEK SEKOLAH BIDANG STUDI : IPA MENENGAH</v>
          </cell>
        </row>
        <row r="9780">
          <cell r="H9780" t="str">
            <v>1.3.2.08.03.05.001</v>
          </cell>
          <cell r="I9780" t="str">
            <v>Bejana Berhubungan</v>
          </cell>
        </row>
        <row r="9781">
          <cell r="H9781" t="str">
            <v>1.3.2.08.03.05.002</v>
          </cell>
          <cell r="I9781" t="str">
            <v>Pipa Kapiter</v>
          </cell>
        </row>
        <row r="9782">
          <cell r="H9782" t="str">
            <v>1.3.2.08.03.05.003</v>
          </cell>
          <cell r="I9782" t="str">
            <v>Ember S'Gravesandre</v>
          </cell>
        </row>
        <row r="9783">
          <cell r="H9783" t="str">
            <v>1.3.2.08.03.05.004</v>
          </cell>
          <cell r="I9783" t="str">
            <v>Galangan Kapal</v>
          </cell>
        </row>
        <row r="9784">
          <cell r="H9784" t="str">
            <v>1.3.2.08.03.05.005</v>
          </cell>
          <cell r="I9784" t="str">
            <v>Manometer Terbuka</v>
          </cell>
        </row>
        <row r="9785">
          <cell r="H9785" t="str">
            <v>1.3.2.08.03.05.006</v>
          </cell>
          <cell r="I9785" t="str">
            <v>Manometer Tertutup</v>
          </cell>
        </row>
        <row r="9786">
          <cell r="H9786" t="str">
            <v>1.3.2.08.03.05.007</v>
          </cell>
          <cell r="I9786" t="str">
            <v>Pompa Karet</v>
          </cell>
        </row>
        <row r="9787">
          <cell r="H9787" t="str">
            <v>1.3.2.08.03.05.008</v>
          </cell>
          <cell r="I9787" t="str">
            <v xml:space="preserve">2 Pipa Gelas + Karet Penyumbat </v>
          </cell>
        </row>
        <row r="9788">
          <cell r="H9788" t="str">
            <v>1.3.2.08.03.05.009</v>
          </cell>
          <cell r="I9788" t="str">
            <v>Pipa Bengkok + Sumbat</v>
          </cell>
        </row>
        <row r="9789">
          <cell r="H9789" t="str">
            <v>1.3.2.08.03.05.010</v>
          </cell>
          <cell r="I9789" t="str">
            <v>Batu Timbangan Berkait</v>
          </cell>
        </row>
        <row r="9790">
          <cell r="H9790" t="str">
            <v>1.3.2.08.03.05.011</v>
          </cell>
          <cell r="I9790" t="str">
            <v>Alas Jungkitan</v>
          </cell>
        </row>
        <row r="9791">
          <cell r="H9791" t="str">
            <v>1.3.2.08.03.05.012</v>
          </cell>
          <cell r="I9791" t="str">
            <v>Katrol</v>
          </cell>
        </row>
        <row r="9792">
          <cell r="H9792" t="str">
            <v>1.3.2.08.03.05.013</v>
          </cell>
          <cell r="I9792" t="str">
            <v>Penahan Ban</v>
          </cell>
        </row>
        <row r="9793">
          <cell r="H9793" t="str">
            <v>1.3.2.08.03.05.014</v>
          </cell>
          <cell r="I9793" t="str">
            <v>Desimeter</v>
          </cell>
        </row>
        <row r="9794">
          <cell r="H9794" t="str">
            <v>1.3.2.08.03.05.015</v>
          </cell>
          <cell r="I9794" t="str">
            <v>Alat Untuk Menunjukan Tekanan Dalam Kelema</v>
          </cell>
        </row>
        <row r="9795">
          <cell r="H9795" t="str">
            <v>1.3.2.08.03.05.016</v>
          </cell>
          <cell r="I9795" t="str">
            <v>Tabung Resonansi</v>
          </cell>
        </row>
        <row r="9796">
          <cell r="H9796" t="str">
            <v>1.3.2.08.03.05.017</v>
          </cell>
          <cell r="I9796" t="str">
            <v>Garpu Penala</v>
          </cell>
        </row>
        <row r="9797">
          <cell r="H9797" t="str">
            <v>1.3.2.08.03.05.018</v>
          </cell>
          <cell r="I9797" t="str">
            <v>Lempeng Gelas</v>
          </cell>
        </row>
        <row r="9798">
          <cell r="H9798" t="str">
            <v>1.3.2.08.03.05.019</v>
          </cell>
          <cell r="I9798" t="str">
            <v>Galang Sandaran/Ring</v>
          </cell>
        </row>
        <row r="9799">
          <cell r="H9799" t="str">
            <v>1.3.2.08.03.05.020</v>
          </cell>
          <cell r="I9799" t="str">
            <v>Alat Menunjukan Aliran Zat Cair</v>
          </cell>
        </row>
        <row r="9800">
          <cell r="H9800" t="str">
            <v>1.3.2.08.03.05.021</v>
          </cell>
          <cell r="I9800" t="str">
            <v>Pipa Pendingin/Penyuling</v>
          </cell>
        </row>
        <row r="9801">
          <cell r="H9801" t="str">
            <v>1.3.2.08.03.05.022</v>
          </cell>
          <cell r="I9801" t="str">
            <v>Rol Optik</v>
          </cell>
        </row>
        <row r="9802">
          <cell r="H9802" t="str">
            <v>1.3.2.08.03.05.023</v>
          </cell>
          <cell r="I9802" t="str">
            <v>Sumber Cahaya</v>
          </cell>
        </row>
        <row r="9803">
          <cell r="H9803" t="str">
            <v>1.3.2.08.03.05.024</v>
          </cell>
          <cell r="I9803" t="str">
            <v>Rangka Penjepit</v>
          </cell>
        </row>
        <row r="9804">
          <cell r="H9804" t="str">
            <v>1.3.2.08.03.05.025</v>
          </cell>
          <cell r="I9804" t="str">
            <v>Celah Satu Horisontal</v>
          </cell>
        </row>
        <row r="9805">
          <cell r="H9805" t="str">
            <v>1.3.2.08.03.05.026</v>
          </cell>
          <cell r="I9805" t="str">
            <v>Layar</v>
          </cell>
        </row>
        <row r="9806">
          <cell r="H9806" t="str">
            <v>1.3.2.08.03.05.027</v>
          </cell>
          <cell r="I9806" t="str">
            <v>Cermin Datar Dan Skala</v>
          </cell>
        </row>
        <row r="9807">
          <cell r="H9807" t="str">
            <v>1.3.2.08.03.05.028</v>
          </cell>
          <cell r="I9807" t="str">
            <v>Klem Pegas</v>
          </cell>
        </row>
        <row r="9808">
          <cell r="H9808" t="str">
            <v>1.3.2.08.03.05.029</v>
          </cell>
          <cell r="I9808" t="str">
            <v>Lempeng Perpeks 1/2 Lingkaran</v>
          </cell>
        </row>
        <row r="9809">
          <cell r="H9809" t="str">
            <v>1.3.2.08.03.05.030</v>
          </cell>
          <cell r="I9809" t="str">
            <v>Prisma (Lempeng)</v>
          </cell>
        </row>
        <row r="9810">
          <cell r="H9810" t="str">
            <v>1.3.2.08.03.05.031</v>
          </cell>
          <cell r="I9810" t="str">
            <v>Lempeng Plane Paralel</v>
          </cell>
        </row>
        <row r="9811">
          <cell r="H9811" t="str">
            <v>1.3.2.08.03.05.032</v>
          </cell>
          <cell r="I9811" t="str">
            <v>Celah Lima Horisontal</v>
          </cell>
        </row>
        <row r="9812">
          <cell r="H9812" t="str">
            <v>1.3.2.08.03.05.033</v>
          </cell>
          <cell r="I9812" t="str">
            <v>Lensa Pepeku Bikonfeks</v>
          </cell>
        </row>
        <row r="9813">
          <cell r="H9813" t="str">
            <v>1.3.2.08.03.05.034</v>
          </cell>
          <cell r="I9813" t="str">
            <v>Lensa Perpeku Konkaf</v>
          </cell>
        </row>
        <row r="9814">
          <cell r="H9814" t="str">
            <v>1.3.2.08.03.05.035</v>
          </cell>
          <cell r="I9814" t="str">
            <v>Lensa F+15</v>
          </cell>
        </row>
        <row r="9815">
          <cell r="H9815" t="str">
            <v>1.3.2.08.03.05.036</v>
          </cell>
          <cell r="I9815" t="str">
            <v>Lensa F+10</v>
          </cell>
        </row>
        <row r="9816">
          <cell r="H9816" t="str">
            <v>1.3.2.08.03.05.037</v>
          </cell>
          <cell r="I9816" t="str">
            <v>Lensa F+5</v>
          </cell>
        </row>
        <row r="9817">
          <cell r="H9817" t="str">
            <v>1.3.2.08.03.05.038</v>
          </cell>
          <cell r="I9817" t="str">
            <v>Lensa F+30</v>
          </cell>
        </row>
        <row r="9818">
          <cell r="H9818" t="str">
            <v>1.3.2.08.03.05.039</v>
          </cell>
          <cell r="I9818" t="str">
            <v>Lensa F+15</v>
          </cell>
        </row>
        <row r="9819">
          <cell r="H9819" t="str">
            <v>1.3.2.08.03.05.040</v>
          </cell>
          <cell r="I9819" t="str">
            <v>Lensa F+12</v>
          </cell>
        </row>
        <row r="9820">
          <cell r="H9820" t="str">
            <v>1.3.2.08.03.05.041</v>
          </cell>
          <cell r="I9820" t="str">
            <v>Magnit Batang</v>
          </cell>
        </row>
        <row r="9821">
          <cell r="H9821" t="str">
            <v>1.3.2.08.03.05.042</v>
          </cell>
          <cell r="I9821" t="str">
            <v>Sebuk Besi</v>
          </cell>
        </row>
        <row r="9822">
          <cell r="H9822" t="str">
            <v>1.3.2.08.03.05.043</v>
          </cell>
          <cell r="I9822" t="str">
            <v>Tombok Tekan</v>
          </cell>
        </row>
        <row r="9823">
          <cell r="H9823" t="str">
            <v>1.3.2.08.03.05.044</v>
          </cell>
          <cell r="I9823" t="str">
            <v>Kumparan 300</v>
          </cell>
        </row>
        <row r="9824">
          <cell r="H9824" t="str">
            <v>1.3.2.08.03.05.045</v>
          </cell>
          <cell r="I9824" t="str">
            <v>Inti Kumparan 300 Lilitan</v>
          </cell>
        </row>
        <row r="9825">
          <cell r="H9825" t="str">
            <v>1.3.2.08.03.05.046</v>
          </cell>
          <cell r="I9825" t="str">
            <v>Ampermeter</v>
          </cell>
        </row>
        <row r="9826">
          <cell r="H9826" t="str">
            <v>1.3.2.08.03.05.047</v>
          </cell>
          <cell r="I9826" t="str">
            <v>Batang Gelas/Plastik</v>
          </cell>
        </row>
        <row r="9827">
          <cell r="H9827" t="str">
            <v>1.3.2.08.03.05.048</v>
          </cell>
          <cell r="I9827" t="str">
            <v>Voltmeter</v>
          </cell>
        </row>
        <row r="9828">
          <cell r="H9828" t="str">
            <v>1.3.2.08.03.05.049</v>
          </cell>
          <cell r="I9828" t="str">
            <v>Beberapa Tahan</v>
          </cell>
        </row>
        <row r="9829">
          <cell r="H9829" t="str">
            <v>1.3.2.08.03.05.050</v>
          </cell>
          <cell r="I9829" t="str">
            <v>Lensa Tangan</v>
          </cell>
        </row>
        <row r="9830">
          <cell r="H9830" t="str">
            <v>1.3.2.08.03.05.051</v>
          </cell>
          <cell r="I9830" t="str">
            <v>Papan Pengempres</v>
          </cell>
        </row>
        <row r="9831">
          <cell r="H9831" t="str">
            <v>1.3.2.08.03.05.052</v>
          </cell>
          <cell r="I9831" t="str">
            <v>Papan Perentang</v>
          </cell>
        </row>
        <row r="9832">
          <cell r="H9832" t="str">
            <v>1.3.2.08.03.05.053</v>
          </cell>
          <cell r="I9832" t="str">
            <v>Gelas Objek</v>
          </cell>
        </row>
        <row r="9833">
          <cell r="H9833" t="str">
            <v>1.3.2.08.03.05.054</v>
          </cell>
          <cell r="I9833" t="str">
            <v>Gelas Penutup</v>
          </cell>
        </row>
        <row r="9834">
          <cell r="H9834" t="str">
            <v>1.3.2.08.03.05.055</v>
          </cell>
          <cell r="I9834" t="str">
            <v>Mikroskop</v>
          </cell>
        </row>
        <row r="9835">
          <cell r="H9835" t="str">
            <v>1.3.2.08.03.05.056</v>
          </cell>
          <cell r="I9835" t="str">
            <v>Bronthymol Biru</v>
          </cell>
        </row>
        <row r="9836">
          <cell r="H9836" t="str">
            <v>1.3.2.08.03.05.057</v>
          </cell>
          <cell r="I9836" t="str">
            <v>Belyar</v>
          </cell>
        </row>
        <row r="9837">
          <cell r="H9837" t="str">
            <v>1.3.2.08.03.05.058</v>
          </cell>
          <cell r="I9837" t="str">
            <v>Pipa Manometer</v>
          </cell>
        </row>
        <row r="9838">
          <cell r="H9838" t="str">
            <v>1.3.2.08.03.05.059</v>
          </cell>
          <cell r="I9838" t="str">
            <v>Pipa Gelas</v>
          </cell>
        </row>
        <row r="9839">
          <cell r="H9839" t="str">
            <v>1.3.2.08.03.05.060</v>
          </cell>
          <cell r="I9839" t="str">
            <v>Sepit Kayu</v>
          </cell>
        </row>
        <row r="9840">
          <cell r="H9840" t="str">
            <v>1.3.2.08.03.05.061</v>
          </cell>
          <cell r="I9840" t="str">
            <v>Mortir/Alu</v>
          </cell>
        </row>
        <row r="9841">
          <cell r="H9841" t="str">
            <v>1.3.2.08.03.05.062</v>
          </cell>
          <cell r="I9841" t="str">
            <v>Rak Tabung Reaksi</v>
          </cell>
        </row>
        <row r="9842">
          <cell r="H9842" t="str">
            <v>1.3.2.08.03.05.063</v>
          </cell>
          <cell r="I9842" t="str">
            <v>Sumbat Karet Berpipa</v>
          </cell>
        </row>
        <row r="9843">
          <cell r="H9843" t="str">
            <v>1.3.2.08.03.05.064</v>
          </cell>
          <cell r="I9843" t="str">
            <v>Sumbat Erlemeyer Berpipa</v>
          </cell>
        </row>
        <row r="9844">
          <cell r="H9844" t="str">
            <v>1.3.2.08.03.05.065</v>
          </cell>
          <cell r="I9844" t="str">
            <v>Sumbat Tabung Reaksi + Pipa Lurus</v>
          </cell>
        </row>
        <row r="9845">
          <cell r="H9845" t="str">
            <v>1.3.2.08.03.05.066</v>
          </cell>
          <cell r="I9845" t="str">
            <v>Thermos Kecil</v>
          </cell>
        </row>
        <row r="9846">
          <cell r="H9846" t="str">
            <v>1.3.2.08.03.05.067</v>
          </cell>
          <cell r="I9846" t="str">
            <v>Pot Besar</v>
          </cell>
        </row>
        <row r="9847">
          <cell r="H9847" t="str">
            <v>1.3.2.08.03.05.068</v>
          </cell>
          <cell r="I9847" t="str">
            <v>Biuret</v>
          </cell>
        </row>
        <row r="9848">
          <cell r="H9848" t="str">
            <v>......</v>
          </cell>
        </row>
        <row r="9849">
          <cell r="H9849" t="str">
            <v>......</v>
          </cell>
        </row>
        <row r="9850">
          <cell r="H9850" t="str">
            <v>......</v>
          </cell>
        </row>
        <row r="9851">
          <cell r="H9851" t="str">
            <v>......</v>
          </cell>
        </row>
        <row r="9852">
          <cell r="H9852" t="str">
            <v>......</v>
          </cell>
        </row>
        <row r="9853">
          <cell r="H9853" t="str">
            <v>......</v>
          </cell>
        </row>
        <row r="9854">
          <cell r="H9854" t="str">
            <v>......</v>
          </cell>
        </row>
        <row r="9855">
          <cell r="H9855" t="str">
            <v>......</v>
          </cell>
        </row>
        <row r="9856">
          <cell r="H9856" t="str">
            <v>......</v>
          </cell>
        </row>
        <row r="9857">
          <cell r="H9857" t="str">
            <v>1.3.2.08.03.06.</v>
          </cell>
          <cell r="I9857" t="str">
            <v>ALAT PERAGA PRAKTEK SEKOLAH BIDANG STUDI : IPA ATAS</v>
          </cell>
        </row>
        <row r="9858">
          <cell r="H9858" t="str">
            <v>1.3.2.08.03.06.001</v>
          </cell>
          <cell r="I9858" t="str">
            <v>Model Kepala dan Otak</v>
          </cell>
        </row>
        <row r="9859">
          <cell r="H9859" t="str">
            <v>1.3.2.08.03.06.002</v>
          </cell>
          <cell r="I9859" t="str">
            <v>Model Kulit</v>
          </cell>
        </row>
        <row r="9860">
          <cell r="H9860" t="str">
            <v>1.3.2.08.03.06.003</v>
          </cell>
          <cell r="I9860" t="str">
            <v>Model Mata</v>
          </cell>
        </row>
        <row r="9861">
          <cell r="H9861" t="str">
            <v>1.3.2.08.03.06.004</v>
          </cell>
          <cell r="I9861" t="str">
            <v>Model Telinga</v>
          </cell>
        </row>
        <row r="9862">
          <cell r="H9862" t="str">
            <v>1.3.2.08.03.06.005</v>
          </cell>
          <cell r="I9862" t="str">
            <v>Model Hati dan Ginjal</v>
          </cell>
        </row>
        <row r="9863">
          <cell r="H9863" t="str">
            <v>1.3.2.08.03.06.006</v>
          </cell>
          <cell r="I9863" t="str">
            <v>Model Gigi</v>
          </cell>
        </row>
        <row r="9864">
          <cell r="H9864" t="str">
            <v>1.3.2.08.03.06.007</v>
          </cell>
          <cell r="I9864" t="str">
            <v>Model Lambung</v>
          </cell>
        </row>
        <row r="9865">
          <cell r="H9865" t="str">
            <v>1.3.2.08.03.06.008</v>
          </cell>
          <cell r="I9865" t="str">
            <v>Model Ginjal</v>
          </cell>
        </row>
        <row r="9866">
          <cell r="H9866" t="str">
            <v>1.3.2.08.03.06.009</v>
          </cell>
          <cell r="I9866" t="str">
            <v>Slotted Weight Dan Hanger 250 Gram</v>
          </cell>
        </row>
        <row r="9867">
          <cell r="H9867" t="str">
            <v>1.3.2.08.03.06.010</v>
          </cell>
          <cell r="I9867" t="str">
            <v>Slotted Weight Dan Hanger 10-00 Gram</v>
          </cell>
        </row>
        <row r="9868">
          <cell r="H9868" t="str">
            <v>1.3.2.08.03.06.011</v>
          </cell>
          <cell r="I9868" t="str">
            <v>Bel Listrik</v>
          </cell>
        </row>
        <row r="9869">
          <cell r="H9869" t="str">
            <v>1.3.2.08.03.06.012</v>
          </cell>
          <cell r="I9869" t="str">
            <v>Elektroda Tembaga (Voltameter)</v>
          </cell>
        </row>
        <row r="9870">
          <cell r="H9870" t="str">
            <v>1.3.2.08.03.06.013</v>
          </cell>
          <cell r="I9870" t="str">
            <v>Alat Hartle</v>
          </cell>
        </row>
        <row r="9871">
          <cell r="H9871" t="str">
            <v>1.3.2.08.03.06.014</v>
          </cell>
          <cell r="I9871" t="str">
            <v>Hygrometer Basah dan Kering</v>
          </cell>
        </row>
        <row r="9872">
          <cell r="H9872" t="str">
            <v>1.3.2.08.03.06.015</v>
          </cell>
          <cell r="I9872" t="str">
            <v>Motor Listrik</v>
          </cell>
        </row>
        <row r="9873">
          <cell r="H9873" t="str">
            <v>1.3.2.08.03.06.016</v>
          </cell>
          <cell r="I9873" t="str">
            <v>Ticker Limer</v>
          </cell>
        </row>
        <row r="9874">
          <cell r="H9874" t="str">
            <v>1.3.2.08.03.06.017</v>
          </cell>
          <cell r="I9874" t="str">
            <v>Conductivity App</v>
          </cell>
        </row>
        <row r="9875">
          <cell r="H9875" t="str">
            <v>1.3.2.08.03.06.018</v>
          </cell>
          <cell r="I9875" t="str">
            <v>Katrol Ganda</v>
          </cell>
        </row>
        <row r="9876">
          <cell r="H9876" t="str">
            <v>1.3.2.08.03.06.019</v>
          </cell>
          <cell r="I9876" t="str">
            <v>Silinder Materi</v>
          </cell>
        </row>
        <row r="9877">
          <cell r="H9877" t="str">
            <v>1.3.2.08.03.06.020</v>
          </cell>
          <cell r="I9877" t="str">
            <v>Pascal Syirine</v>
          </cell>
        </row>
        <row r="9878">
          <cell r="H9878" t="str">
            <v>1.3.2.08.03.06.021</v>
          </cell>
          <cell r="I9878" t="str">
            <v>Alat Difusi Zat Cair (Liquit Diff App)</v>
          </cell>
        </row>
        <row r="9879">
          <cell r="H9879" t="str">
            <v>1.3.2.08.03.06.022</v>
          </cell>
          <cell r="I9879" t="str">
            <v>Alat Ukur Takanan Air (Poot Presure App)</v>
          </cell>
        </row>
        <row r="9880">
          <cell r="H9880" t="str">
            <v>1.3.2.08.03.06.023</v>
          </cell>
          <cell r="I9880" t="str">
            <v>Foto Meter</v>
          </cell>
        </row>
        <row r="9881">
          <cell r="H9881" t="str">
            <v>1.3.2.08.03.06.024</v>
          </cell>
          <cell r="I9881" t="str">
            <v>Kotak Kaca Obyek</v>
          </cell>
        </row>
        <row r="9882">
          <cell r="H9882" t="str">
            <v>1.3.2.08.03.06.025</v>
          </cell>
          <cell r="I9882" t="str">
            <v>Snaper For Crok BererTabung Penyuling</v>
          </cell>
        </row>
        <row r="9883">
          <cell r="H9883" t="str">
            <v>1.3.2.08.03.06.026</v>
          </cell>
          <cell r="I9883" t="str">
            <v>Tabung Penyuling</v>
          </cell>
        </row>
        <row r="9884">
          <cell r="H9884" t="str">
            <v>1.3.2.08.03.06.027</v>
          </cell>
          <cell r="I9884" t="str">
            <v>Lampu Spirtus</v>
          </cell>
        </row>
        <row r="9885">
          <cell r="H9885" t="str">
            <v>1.3.2.08.03.06.028</v>
          </cell>
          <cell r="I9885" t="str">
            <v>Segitiga Porselin</v>
          </cell>
        </row>
        <row r="9886">
          <cell r="H9886" t="str">
            <v>1.3.2.08.03.06.029</v>
          </cell>
          <cell r="I9886" t="str">
            <v>Jepitan Tabung Reaksi</v>
          </cell>
        </row>
        <row r="9887">
          <cell r="H9887" t="str">
            <v>1.3.2.08.03.06.030</v>
          </cell>
          <cell r="I9887" t="str">
            <v>Spatula Tanduk</v>
          </cell>
        </row>
        <row r="9888">
          <cell r="H9888" t="str">
            <v>1.3.2.08.03.06.031</v>
          </cell>
          <cell r="I9888" t="str">
            <v>Spatula Stenless Steel</v>
          </cell>
        </row>
        <row r="9889">
          <cell r="H9889" t="str">
            <v>1.3.2.08.03.06.032</v>
          </cell>
          <cell r="I9889" t="str">
            <v>Sikat Tabung Reaksi Besar Kecil</v>
          </cell>
        </row>
        <row r="9890">
          <cell r="H9890" t="str">
            <v>1.3.2.08.03.06.033</v>
          </cell>
          <cell r="I9890" t="str">
            <v>Pipa T</v>
          </cell>
        </row>
        <row r="9891">
          <cell r="H9891" t="str">
            <v>1.3.2.08.03.06.034</v>
          </cell>
          <cell r="I9891" t="str">
            <v>Pipa Y dari Kaca</v>
          </cell>
        </row>
        <row r="9892">
          <cell r="H9892" t="str">
            <v>1.3.2.08.03.06.035</v>
          </cell>
          <cell r="I9892" t="str">
            <v>Pipa Ukuran 5 ml</v>
          </cell>
        </row>
        <row r="9893">
          <cell r="H9893" t="str">
            <v>1.3.2.08.03.06.036</v>
          </cell>
          <cell r="I9893" t="str">
            <v>Pipa Ukuran 10 ml</v>
          </cell>
        </row>
        <row r="9894">
          <cell r="H9894" t="str">
            <v>1.3.2.08.03.06.037</v>
          </cell>
          <cell r="I9894" t="str">
            <v>Pipa Ukuran 25 ml</v>
          </cell>
        </row>
        <row r="9895">
          <cell r="H9895" t="str">
            <v>1.3.2.08.03.06.038</v>
          </cell>
          <cell r="I9895" t="str">
            <v>Model Jantung</v>
          </cell>
        </row>
        <row r="9896">
          <cell r="H9896" t="str">
            <v>......</v>
          </cell>
        </row>
        <row r="9897">
          <cell r="H9897" t="str">
            <v>......</v>
          </cell>
        </row>
        <row r="9898">
          <cell r="H9898" t="str">
            <v>......</v>
          </cell>
        </row>
        <row r="9899">
          <cell r="H9899" t="str">
            <v>1.3.2.08.03.07.</v>
          </cell>
          <cell r="I9899" t="str">
            <v>ALAT PERAGA PRAKTEK SEKOLAH BIDANG STUDI : IPS</v>
          </cell>
        </row>
        <row r="9900">
          <cell r="H9900" t="str">
            <v>1.3.2.08.03.07.001</v>
          </cell>
          <cell r="I9900" t="str">
            <v>Alat Peraga Praktek Sekolah Bidang Studi : IPS</v>
          </cell>
        </row>
        <row r="9901">
          <cell r="H9901" t="str">
            <v>......</v>
          </cell>
        </row>
        <row r="9902">
          <cell r="H9902" t="str">
            <v>......</v>
          </cell>
        </row>
        <row r="9903">
          <cell r="H9903" t="str">
            <v>1.3.2.08.03.08.</v>
          </cell>
          <cell r="I9903" t="str">
            <v xml:space="preserve">ALAT PERAGA PRAKTEK SEKOLAH BIDANG STUDI : AGAMA </v>
          </cell>
        </row>
        <row r="9904">
          <cell r="H9904" t="str">
            <v>1.3.2.08.03.08.001</v>
          </cell>
          <cell r="I9904" t="str">
            <v>Alat Peraga Membaca Dan Menulis Al-Qur'an</v>
          </cell>
        </row>
        <row r="9905">
          <cell r="H9905" t="str">
            <v>1.3.2.08.03.08.002</v>
          </cell>
          <cell r="I9905" t="str">
            <v>Papan Peraga</v>
          </cell>
        </row>
        <row r="9906">
          <cell r="H9906" t="str">
            <v>......</v>
          </cell>
        </row>
        <row r="9907">
          <cell r="H9907" t="str">
            <v>......</v>
          </cell>
        </row>
        <row r="9908">
          <cell r="H9908" t="str">
            <v>1.3.2.08.03.09.</v>
          </cell>
          <cell r="I9908" t="str">
            <v>ALAT PERAGA PRAKTEK SEKOLAH BIDANG STUDI : KETERAMPILAN</v>
          </cell>
        </row>
        <row r="9909">
          <cell r="H9909" t="str">
            <v>1.3.2.08.03.09.001</v>
          </cell>
          <cell r="I9909" t="str">
            <v>Sekop</v>
          </cell>
        </row>
        <row r="9910">
          <cell r="H9910" t="str">
            <v>1.3.2.08.03.09.002</v>
          </cell>
          <cell r="I9910" t="str">
            <v>Panci</v>
          </cell>
        </row>
        <row r="9911">
          <cell r="H9911" t="str">
            <v>1.3.2.08.03.09.003</v>
          </cell>
          <cell r="I9911" t="str">
            <v>Lumpang Besi</v>
          </cell>
        </row>
        <row r="9912">
          <cell r="H9912" t="str">
            <v>......</v>
          </cell>
        </row>
        <row r="9913">
          <cell r="H9913" t="str">
            <v>......</v>
          </cell>
        </row>
        <row r="9914">
          <cell r="H9914" t="str">
            <v>......</v>
          </cell>
        </row>
        <row r="9915">
          <cell r="H9915" t="str">
            <v>......</v>
          </cell>
        </row>
        <row r="9916">
          <cell r="H9916" t="str">
            <v>......</v>
          </cell>
        </row>
        <row r="9917">
          <cell r="H9917" t="str">
            <v>......</v>
          </cell>
        </row>
        <row r="9918">
          <cell r="H9918" t="str">
            <v>......</v>
          </cell>
        </row>
        <row r="9919">
          <cell r="H9919" t="str">
            <v>......</v>
          </cell>
        </row>
        <row r="9920">
          <cell r="H9920" t="str">
            <v>......</v>
          </cell>
        </row>
        <row r="9921">
          <cell r="H9921" t="str">
            <v>......</v>
          </cell>
        </row>
        <row r="9922">
          <cell r="H9922" t="str">
            <v>......</v>
          </cell>
        </row>
        <row r="9923">
          <cell r="H9923" t="str">
            <v>......</v>
          </cell>
        </row>
        <row r="9924">
          <cell r="H9924" t="str">
            <v>......</v>
          </cell>
        </row>
        <row r="9925">
          <cell r="H9925" t="str">
            <v>1.3.2.08.03.10.</v>
          </cell>
          <cell r="I9925" t="str">
            <v>ALAT PERAGA PRAKTEK SEKOLAH BIDANG STUDI : KESENIAN</v>
          </cell>
        </row>
        <row r="9926">
          <cell r="H9926" t="str">
            <v>1.3.2.08.03.10.001</v>
          </cell>
          <cell r="I9926" t="str">
            <v>Gitar Sopanish</v>
          </cell>
        </row>
        <row r="9927">
          <cell r="H9927" t="str">
            <v>1.3.2.08.03.10.002</v>
          </cell>
          <cell r="I9927" t="str">
            <v>Gitar Elastrik</v>
          </cell>
        </row>
        <row r="9928">
          <cell r="H9928" t="str">
            <v>1.3.2.08.03.10.003</v>
          </cell>
          <cell r="I9928" t="str">
            <v>Piano</v>
          </cell>
        </row>
        <row r="9929">
          <cell r="H9929" t="str">
            <v>1.3.2.08.03.10.004</v>
          </cell>
          <cell r="I9929" t="str">
            <v>Orgen/Electrone</v>
          </cell>
        </row>
        <row r="9930">
          <cell r="H9930" t="str">
            <v>1.3.2.08.03.10.005</v>
          </cell>
          <cell r="I9930" t="str">
            <v>Recorder</v>
          </cell>
        </row>
        <row r="9931">
          <cell r="H9931" t="str">
            <v>1.3.2.08.03.10.006</v>
          </cell>
          <cell r="I9931" t="str">
            <v>Stem Fluid</v>
          </cell>
        </row>
        <row r="9932">
          <cell r="H9932" t="str">
            <v>1.3.2.08.03.10.007</v>
          </cell>
          <cell r="I9932" t="str">
            <v>Gambar Didinding Notasi Musik</v>
          </cell>
        </row>
        <row r="9933">
          <cell r="H9933" t="str">
            <v>1.3.2.08.03.10.008</v>
          </cell>
          <cell r="I9933" t="str">
            <v>Pianika</v>
          </cell>
        </row>
        <row r="9934">
          <cell r="H9934" t="str">
            <v>1.3.2.08.03.10.009</v>
          </cell>
          <cell r="I9934" t="str">
            <v>Harmonika</v>
          </cell>
        </row>
        <row r="9935">
          <cell r="H9935" t="str">
            <v>1.3.2.08.03.10.010</v>
          </cell>
          <cell r="I9935" t="str">
            <v>Gamelan</v>
          </cell>
        </row>
        <row r="9936">
          <cell r="H9936" t="str">
            <v>1.3.2.08.03.10.011</v>
          </cell>
          <cell r="I9936" t="str">
            <v>Angklung</v>
          </cell>
        </row>
        <row r="9937">
          <cell r="H9937" t="str">
            <v>1.3.2.08.03.10.012</v>
          </cell>
          <cell r="I9937" t="str">
            <v>Suling/Seruling</v>
          </cell>
        </row>
        <row r="9938">
          <cell r="H9938" t="str">
            <v>1.3.2.08.03.10.013</v>
          </cell>
          <cell r="I9938" t="str">
            <v>Kecapi</v>
          </cell>
        </row>
        <row r="9939">
          <cell r="H9939" t="str">
            <v>1.3.2.08.03.10.014</v>
          </cell>
          <cell r="I9939" t="str">
            <v>Rebab</v>
          </cell>
        </row>
        <row r="9940">
          <cell r="H9940" t="str">
            <v>1.3.2.08.03.10.015</v>
          </cell>
          <cell r="I9940" t="str">
            <v>Garpu Tala</v>
          </cell>
        </row>
        <row r="9941">
          <cell r="H9941" t="str">
            <v>1.3.2.08.03.10.016</v>
          </cell>
          <cell r="I9941" t="str">
            <v>Gendang</v>
          </cell>
        </row>
        <row r="9942">
          <cell r="H9942" t="str">
            <v>......</v>
          </cell>
        </row>
        <row r="9943">
          <cell r="H9943" t="str">
            <v>......</v>
          </cell>
        </row>
        <row r="9944">
          <cell r="H9944" t="str">
            <v>1.3.2.08.03.11.</v>
          </cell>
          <cell r="I9944" t="str">
            <v>ALAT PERAGA PRAKTEK SEKOLAH BIDANG STUDI : OLAH RAGA</v>
          </cell>
        </row>
        <row r="9945">
          <cell r="H9945" t="str">
            <v>1.3.2.08.03.11.001</v>
          </cell>
          <cell r="I9945" t="str">
            <v>Kayu Pemukul</v>
          </cell>
        </row>
        <row r="9946">
          <cell r="H9946" t="str">
            <v>1.3.2.08.03.11.002</v>
          </cell>
          <cell r="I9946" t="str">
            <v>Start Blok</v>
          </cell>
        </row>
        <row r="9947">
          <cell r="H9947" t="str">
            <v>1.3.2.08.03.11.003</v>
          </cell>
          <cell r="I9947" t="str">
            <v>Pita Ukuran (Meteran)</v>
          </cell>
        </row>
        <row r="9948">
          <cell r="H9948" t="str">
            <v>......</v>
          </cell>
        </row>
        <row r="9949">
          <cell r="H9949" t="str">
            <v>......</v>
          </cell>
        </row>
        <row r="9950">
          <cell r="H9950" t="str">
            <v>......</v>
          </cell>
        </row>
        <row r="9951">
          <cell r="H9951" t="str">
            <v>......</v>
          </cell>
        </row>
        <row r="9952">
          <cell r="H9952" t="str">
            <v>......</v>
          </cell>
        </row>
        <row r="9953">
          <cell r="H9953" t="str">
            <v>......</v>
          </cell>
        </row>
        <row r="9954">
          <cell r="H9954" t="str">
            <v>1.3.2.08.03.12.</v>
          </cell>
          <cell r="I9954" t="str">
            <v>ALAT PERAGA PRAKTEK SEKOLAH BIDANG STUDI : PKN</v>
          </cell>
        </row>
        <row r="9955">
          <cell r="H9955" t="str">
            <v>1.3.2.08.03.12.001</v>
          </cell>
          <cell r="I9955" t="str">
            <v>Lambang Negara (Garuda)</v>
          </cell>
        </row>
        <row r="9956">
          <cell r="H9956" t="str">
            <v>1.3.2.08.03.12.002</v>
          </cell>
          <cell r="I9956" t="str">
            <v>Bendera Merah Putih</v>
          </cell>
        </row>
        <row r="9957">
          <cell r="H9957" t="str">
            <v>......</v>
          </cell>
        </row>
        <row r="9958">
          <cell r="H9958" t="str">
            <v>......</v>
          </cell>
        </row>
        <row r="9959">
          <cell r="H9959" t="str">
            <v>......</v>
          </cell>
        </row>
        <row r="9960">
          <cell r="H9960" t="str">
            <v>......</v>
          </cell>
        </row>
        <row r="9961">
          <cell r="H9961" t="str">
            <v>......</v>
          </cell>
        </row>
        <row r="9962">
          <cell r="H9962" t="str">
            <v>1.3.2.08.03.13.</v>
          </cell>
          <cell r="I9962" t="str">
            <v>ALAT PERAGA LUAR BIASA (TUNA NETRA, TERAPI FISIK, TUNA DAKSA, TUNA RUNGU)</v>
          </cell>
        </row>
        <row r="9963">
          <cell r="H9963" t="str">
            <v>1.3.2.08.03.13.001</v>
          </cell>
          <cell r="I9963" t="str">
            <v>Struktur Bumi 3 Dimensi Braille</v>
          </cell>
        </row>
        <row r="9964">
          <cell r="H9964" t="str">
            <v>1.3.2.08.03.13.002</v>
          </cell>
          <cell r="I9964" t="str">
            <v>Alat Peraga Tuna Netra Abakus</v>
          </cell>
        </row>
        <row r="9965">
          <cell r="H9965" t="str">
            <v>1.3.2.08.03.13.003</v>
          </cell>
          <cell r="I9965" t="str">
            <v>Alat Peraga Tuna Netra Blokis</v>
          </cell>
        </row>
        <row r="9966">
          <cell r="H9966" t="str">
            <v>1.3.2.08.03.13.004</v>
          </cell>
          <cell r="I9966" t="str">
            <v>Alat Peraga Tuna Netra Bola Kaki Bunyi</v>
          </cell>
        </row>
        <row r="9967">
          <cell r="H9967" t="str">
            <v>1.3.2.08.03.13.005</v>
          </cell>
          <cell r="I9967" t="str">
            <v>Alat Peraga Tuna Netra Braille Text</v>
          </cell>
        </row>
        <row r="9968">
          <cell r="H9968" t="str">
            <v>1.3.2.08.03.13.006</v>
          </cell>
          <cell r="I9968" t="str">
            <v>Alat Peraga Tuna Netra Busur Derajat Braille</v>
          </cell>
        </row>
        <row r="9969">
          <cell r="H9969" t="str">
            <v>1.3.2.08.03.13.007</v>
          </cell>
          <cell r="I9969" t="str">
            <v>Alat Peraga Tuna Netra Catur Tunanetra</v>
          </cell>
        </row>
        <row r="9970">
          <cell r="H9970" t="str">
            <v>1.3.2.08.03.13.008</v>
          </cell>
          <cell r="I9970" t="str">
            <v>Alat Peraga Tuna Netra Globe Timbul</v>
          </cell>
        </row>
        <row r="9971">
          <cell r="H9971" t="str">
            <v>......</v>
          </cell>
        </row>
        <row r="9972">
          <cell r="H9972" t="str">
            <v>1.3.2.08.03.14.</v>
          </cell>
          <cell r="I9972" t="str">
            <v>ALAT PERAGA KEJURUAN</v>
          </cell>
        </row>
        <row r="9973">
          <cell r="H9973" t="str">
            <v>1.3.2.08.03.14.001</v>
          </cell>
          <cell r="I9973" t="str">
            <v>Alat Peraga Autotronik Actuators Of Engine Management System</v>
          </cell>
        </row>
        <row r="9974">
          <cell r="H9974" t="str">
            <v>1.3.2.08.03.14.002</v>
          </cell>
          <cell r="I9974" t="str">
            <v>Alat Peraga Autotronik Anti Lock Brake System (ABS)</v>
          </cell>
        </row>
        <row r="9975">
          <cell r="H9975" t="str">
            <v>1.3.2.08.03.14.003</v>
          </cell>
          <cell r="I9975" t="str">
            <v>Alat Peraga Autotronik Digital Electronic Fundamental Trainer For Automotive</v>
          </cell>
        </row>
        <row r="9976">
          <cell r="H9976" t="str">
            <v>1.3.2.08.03.14.004</v>
          </cell>
          <cell r="I9976" t="str">
            <v>Alat Peraga Autotronik Electrical Fundamental Trainer For Automotive</v>
          </cell>
        </row>
        <row r="9977">
          <cell r="H9977" t="str">
            <v>1.3.2.08.03.14.005</v>
          </cell>
          <cell r="I9977" t="str">
            <v>Differential And Axle Trainer</v>
          </cell>
        </row>
        <row r="9978">
          <cell r="H9978" t="str">
            <v>1.3.2.08.03.14.006</v>
          </cell>
          <cell r="I9978" t="str">
            <v>Car A/C Leak Detector</v>
          </cell>
        </row>
        <row r="9979">
          <cell r="H9979" t="str">
            <v>1.3.2.08.03.14.007</v>
          </cell>
          <cell r="I9979" t="str">
            <v>Fuel Injection Pressure Tester Kit</v>
          </cell>
        </row>
        <row r="9980">
          <cell r="H9980" t="str">
            <v>1.3.2.08.03.14.008</v>
          </cell>
          <cell r="I9980" t="str">
            <v>Radiator Pressure Tester Kit</v>
          </cell>
        </row>
        <row r="9981">
          <cell r="H9981" t="str">
            <v>1.3.2.08.03.14.009</v>
          </cell>
          <cell r="I9981" t="str">
            <v>Soil Nutrient Analyzer</v>
          </cell>
        </row>
        <row r="9982">
          <cell r="H9982" t="str">
            <v>1.3.2.08.03.14.010</v>
          </cell>
          <cell r="I9982" t="str">
            <v>Gunting listrik</v>
          </cell>
        </row>
        <row r="9983">
          <cell r="H9983" t="str">
            <v>1.3.2.08.03.14.011</v>
          </cell>
          <cell r="I9983" t="str">
            <v>Air Impact Wrench</v>
          </cell>
        </row>
        <row r="9984">
          <cell r="H9984" t="str">
            <v>1.3.2.08.03.14.012</v>
          </cell>
          <cell r="I9984" t="str">
            <v>Digital Torque Wrench</v>
          </cell>
        </row>
        <row r="9985">
          <cell r="H9985" t="str">
            <v>1.3.2.08.03.14.013</v>
          </cell>
          <cell r="I9985" t="str">
            <v>Chisel &amp; Punch Set</v>
          </cell>
        </row>
        <row r="9986">
          <cell r="H9986" t="str">
            <v>1.3.2.08.03.14.014</v>
          </cell>
          <cell r="I9986" t="str">
            <v>4-Drawer Servicing Tool Cart</v>
          </cell>
        </row>
        <row r="9987">
          <cell r="H9987" t="str">
            <v>1.3.2.08.03.14.015</v>
          </cell>
          <cell r="I9987" t="str">
            <v>Electrical Wiring Diagram Simulator for Car</v>
          </cell>
        </row>
        <row r="9988">
          <cell r="H9988" t="str">
            <v>1.3.2.08.03.14.016</v>
          </cell>
          <cell r="I9988" t="str">
            <v>Petrol Engine Compression Tester Kit</v>
          </cell>
        </row>
        <row r="9989">
          <cell r="H9989" t="str">
            <v>1.3.2.08.03.14.017</v>
          </cell>
          <cell r="I9989" t="str">
            <v>Automotive Scanner (Car Handheld Tester)</v>
          </cell>
        </row>
        <row r="9990">
          <cell r="H9990" t="str">
            <v>......</v>
          </cell>
        </row>
        <row r="9991">
          <cell r="H9991" t="str">
            <v>......</v>
          </cell>
        </row>
        <row r="9992">
          <cell r="H9992" t="str">
            <v>1.3.2.08.03.15.</v>
          </cell>
          <cell r="I9992" t="str">
            <v>ALAT PERAGA PAUD/TK</v>
          </cell>
        </row>
        <row r="9993">
          <cell r="H9993" t="str">
            <v>1.3.2.08.03.15.001</v>
          </cell>
          <cell r="I9993" t="str">
            <v>Magnetik Angka</v>
          </cell>
        </row>
        <row r="9994">
          <cell r="H9994" t="str">
            <v>1.3.2.08.03.15.002</v>
          </cell>
          <cell r="I9994" t="str">
            <v>Magnetic Angka First Classroom</v>
          </cell>
        </row>
        <row r="9995">
          <cell r="H9995" t="str">
            <v>1.3.2.08.03.15.003</v>
          </cell>
          <cell r="I9995" t="str">
            <v>Magnetic Angka Plastik</v>
          </cell>
        </row>
        <row r="9996">
          <cell r="H9996" t="str">
            <v>1.3.2.08.03.15.004</v>
          </cell>
          <cell r="I9996" t="str">
            <v>Magnetic Learning Set</v>
          </cell>
        </row>
        <row r="9997">
          <cell r="H9997" t="str">
            <v>......</v>
          </cell>
        </row>
        <row r="9998">
          <cell r="H9998" t="str">
            <v>1.3.2.08.03.16.</v>
          </cell>
          <cell r="I9998" t="str">
            <v>ALAT PERAGA PRAKTEK SEKOLAH LAINNYA</v>
          </cell>
        </row>
        <row r="9999">
          <cell r="H9999" t="str">
            <v>......</v>
          </cell>
        </row>
        <row r="10000">
          <cell r="H10000" t="str">
            <v>1.3.2.08.04..</v>
          </cell>
          <cell r="I10000" t="str">
            <v>ALAT LABORATORIUM FISIKA NUKLIR/ELEKTRONIKA</v>
          </cell>
        </row>
        <row r="10001">
          <cell r="H10001" t="str">
            <v>1.3.2.08.04.01.</v>
          </cell>
          <cell r="I10001" t="str">
            <v xml:space="preserve">RADIATION DETECTOR </v>
          </cell>
        </row>
        <row r="10002">
          <cell r="H10002" t="str">
            <v>1.3.2.08.04.01.001</v>
          </cell>
          <cell r="I10002" t="str">
            <v>Ge Detector (Planer + Coaxlal)</v>
          </cell>
        </row>
        <row r="10003">
          <cell r="H10003" t="str">
            <v>1.3.2.08.04.01.002</v>
          </cell>
          <cell r="I10003" t="str">
            <v>SI (LI) Detector</v>
          </cell>
        </row>
        <row r="10004">
          <cell r="H10004" t="str">
            <v>1.3.2.08.04.01.003</v>
          </cell>
          <cell r="I10004" t="str">
            <v>GE (LI) Coakxial Detector</v>
          </cell>
        </row>
        <row r="10005">
          <cell r="H10005" t="str">
            <v>1.3.2.08.04.01.004</v>
          </cell>
          <cell r="I10005" t="str">
            <v>Thin Windaw Ge (Li) Coakxial Detector</v>
          </cell>
        </row>
        <row r="10006">
          <cell r="H10006" t="str">
            <v>1.3.2.08.04.01.005</v>
          </cell>
          <cell r="I10006" t="str">
            <v>Assesories Ni Liq + Ln2</v>
          </cell>
        </row>
        <row r="10007">
          <cell r="H10007" t="str">
            <v>1.3.2.08.04.01.006</v>
          </cell>
          <cell r="I10007" t="str">
            <v>LN2 Detector</v>
          </cell>
        </row>
        <row r="10008">
          <cell r="H10008" t="str">
            <v>1.3.2.08.04.01.007</v>
          </cell>
          <cell r="I10008" t="str">
            <v>Vertical Dispstick Cryostat</v>
          </cell>
        </row>
        <row r="10009">
          <cell r="H10009" t="str">
            <v>1.3.2.08.04.01.008</v>
          </cell>
          <cell r="I10009" t="str">
            <v>Horisontal Dispstick Cryostat</v>
          </cell>
        </row>
        <row r="10010">
          <cell r="H10010" t="str">
            <v>1.3.2.08.04.01.009</v>
          </cell>
          <cell r="I10010" t="str">
            <v>45 Dispstick Cryostat</v>
          </cell>
        </row>
        <row r="10011">
          <cell r="H10011" t="str">
            <v>1.3.2.08.04.01.010</v>
          </cell>
          <cell r="I10011" t="str">
            <v>Detector Alpha</v>
          </cell>
        </row>
        <row r="10012">
          <cell r="H10012" t="str">
            <v>1.3.2.08.04.01.011</v>
          </cell>
          <cell r="I10012" t="str">
            <v>Sillicon Surfase Barrier Detector (SSB)</v>
          </cell>
        </row>
        <row r="10013">
          <cell r="H10013" t="str">
            <v>1.3.2.08.04.01.012</v>
          </cell>
          <cell r="I10013" t="str">
            <v>Vacuum Chamber</v>
          </cell>
        </row>
        <row r="10014">
          <cell r="H10014" t="str">
            <v>1.3.2.08.04.01.013</v>
          </cell>
          <cell r="I10014" t="str">
            <v>Gos Filled Detector (He,3 Bf3)</v>
          </cell>
        </row>
        <row r="10015">
          <cell r="H10015" t="str">
            <v>1.3.2.08.04.01.014</v>
          </cell>
          <cell r="I10015" t="str">
            <v>Nal Scintillation Detector</v>
          </cell>
        </row>
        <row r="10016">
          <cell r="H10016" t="str">
            <v>1.3.2.08.04.01.015</v>
          </cell>
          <cell r="I10016" t="str">
            <v>Fast Neutron Scintillation Detector</v>
          </cell>
        </row>
        <row r="10017">
          <cell r="H10017" t="str">
            <v>1.3.2.08.04.01.016</v>
          </cell>
          <cell r="I10017" t="str">
            <v>Monitor Kontaminasi</v>
          </cell>
        </row>
        <row r="10018">
          <cell r="H10018" t="str">
            <v>1.3.2.08.04.01.017</v>
          </cell>
          <cell r="I10018" t="str">
            <v>Fume Alert Detector</v>
          </cell>
        </row>
        <row r="10019">
          <cell r="H10019" t="str">
            <v>1.3.2.08.04.01.018</v>
          </cell>
          <cell r="I10019" t="str">
            <v>Detector Nal TI</v>
          </cell>
        </row>
        <row r="10020">
          <cell r="H10020" t="str">
            <v>1.3.2.08.04.01.019</v>
          </cell>
          <cell r="I10020" t="str">
            <v>Smoke Detecting System and Alarm</v>
          </cell>
        </row>
        <row r="10021">
          <cell r="H10021" t="str">
            <v>1.3.2.08.04.01.020</v>
          </cell>
          <cell r="I10021" t="str">
            <v>Monitor Radiasi</v>
          </cell>
        </row>
        <row r="10022">
          <cell r="H10022" t="str">
            <v>1.3.2.08.04.01.021</v>
          </cell>
          <cell r="I10022" t="str">
            <v>Fume/gas Leak Detector (Radiation Detector)</v>
          </cell>
        </row>
        <row r="10023">
          <cell r="H10023" t="str">
            <v>1.3.2.08.04.01.022</v>
          </cell>
          <cell r="I10023" t="str">
            <v>Fission Product Csb. Tillec</v>
          </cell>
        </row>
        <row r="10024">
          <cell r="H10024" t="str">
            <v>1.3.2.08.04.01.023</v>
          </cell>
          <cell r="I10024" t="str">
            <v>Electronic Control (Radiation Detector)</v>
          </cell>
        </row>
        <row r="10025">
          <cell r="H10025" t="str">
            <v>1.3.2.08.04.01.024</v>
          </cell>
          <cell r="I10025" t="str">
            <v>Glove Box (Radiation Detector)</v>
          </cell>
        </row>
        <row r="10026">
          <cell r="H10026" t="str">
            <v>1.3.2.08.04.01.025</v>
          </cell>
          <cell r="I10026" t="str">
            <v>Fume Hood (Radiation Detector)</v>
          </cell>
        </row>
        <row r="10027">
          <cell r="H10027" t="str">
            <v>1.3.2.08.04.01.026</v>
          </cell>
          <cell r="I10027" t="str">
            <v>Acid Hood (Radiation Detector)</v>
          </cell>
        </row>
        <row r="10028">
          <cell r="H10028" t="str">
            <v>1.3.2.08.04.01.027</v>
          </cell>
          <cell r="I10028" t="str">
            <v>Special Support Equip (Radiation Detector)</v>
          </cell>
        </row>
        <row r="10029">
          <cell r="H10029" t="str">
            <v>1.3.2.08.04.01.028</v>
          </cell>
          <cell r="I10029" t="str">
            <v>Gamma Monitor (Radiation Detector)</v>
          </cell>
        </row>
        <row r="10030">
          <cell r="H10030" t="str">
            <v>1.3.2.08.04.01.029</v>
          </cell>
          <cell r="I10030" t="str">
            <v>Hight Volume Air Sampler</v>
          </cell>
        </row>
        <row r="10031">
          <cell r="H10031" t="str">
            <v>1.3.2.08.04.01.030</v>
          </cell>
          <cell r="I10031" t="str">
            <v>Walkthrough/Radiation Portal Monitor</v>
          </cell>
        </row>
        <row r="10032">
          <cell r="H10032" t="str">
            <v>1.3.2.08.04.01.031</v>
          </cell>
          <cell r="I10032" t="str">
            <v>Dose Area Product/Kerma Area Product</v>
          </cell>
        </row>
        <row r="10033">
          <cell r="H10033" t="str">
            <v>......</v>
          </cell>
        </row>
        <row r="10034">
          <cell r="H10034" t="str">
            <v>......</v>
          </cell>
        </row>
        <row r="10035">
          <cell r="H10035" t="str">
            <v>1.3.2.08.04.02.</v>
          </cell>
          <cell r="I10035" t="str">
            <v xml:space="preserve">MODULAR COUNTING AND SCIENTIFIC ELECTRONIC </v>
          </cell>
        </row>
        <row r="10036">
          <cell r="H10036" t="str">
            <v>1.3.2.08.04.02.001</v>
          </cell>
          <cell r="I10036" t="str">
            <v>Preamplifier Proportional Couter</v>
          </cell>
        </row>
        <row r="10037">
          <cell r="H10037" t="str">
            <v>1.3.2.08.04.02.002</v>
          </cell>
          <cell r="I10037" t="str">
            <v>Preamplifier GE (LI) Detactor</v>
          </cell>
        </row>
        <row r="10038">
          <cell r="H10038" t="str">
            <v>1.3.2.08.04.02.003</v>
          </cell>
          <cell r="I10038" t="str">
            <v>Preamplifier SSB Detactor</v>
          </cell>
        </row>
        <row r="10039">
          <cell r="H10039" t="str">
            <v>1.3.2.08.04.02.004</v>
          </cell>
          <cell r="I10039" t="str">
            <v>Preamplifier Semi Conductor Detactor</v>
          </cell>
        </row>
        <row r="10040">
          <cell r="H10040" t="str">
            <v>1.3.2.08.04.02.005</v>
          </cell>
          <cell r="I10040" t="str">
            <v>Preamplifier Scietillation Detactor</v>
          </cell>
        </row>
        <row r="10041">
          <cell r="H10041" t="str">
            <v>1.3.2.08.04.02.006</v>
          </cell>
          <cell r="I10041" t="str">
            <v>Preamplifier PM Tube Bose</v>
          </cell>
        </row>
        <row r="10042">
          <cell r="H10042" t="str">
            <v>1.3.2.08.04.02.007</v>
          </cell>
          <cell r="I10042" t="str">
            <v>Spectroscopy Amplifier</v>
          </cell>
        </row>
        <row r="10043">
          <cell r="H10043" t="str">
            <v>1.3.2.08.04.02.008</v>
          </cell>
          <cell r="I10043" t="str">
            <v>Double Delay Line Amplifier</v>
          </cell>
        </row>
        <row r="10044">
          <cell r="H10044" t="str">
            <v>1.3.2.08.04.02.009</v>
          </cell>
          <cell r="I10044" t="str">
            <v>Delay Amplifier</v>
          </cell>
        </row>
        <row r="10045">
          <cell r="H10045" t="str">
            <v>1.3.2.08.04.02.010</v>
          </cell>
          <cell r="I10045" t="str">
            <v>Biased Amplifier</v>
          </cell>
        </row>
        <row r="10046">
          <cell r="H10046" t="str">
            <v>1.3.2.08.04.02.011</v>
          </cell>
          <cell r="I10046" t="str">
            <v>Preamp/Amp/Disc (PAD)</v>
          </cell>
        </row>
        <row r="10047">
          <cell r="H10047" t="str">
            <v>1.3.2.08.04.02.012</v>
          </cell>
          <cell r="I10047" t="str">
            <v>Timming Filter Amplifier</v>
          </cell>
        </row>
        <row r="10048">
          <cell r="H10048" t="str">
            <v>1.3.2.08.04.02.013</v>
          </cell>
          <cell r="I10048" t="str">
            <v>Sum-Invert Amplifier</v>
          </cell>
        </row>
        <row r="10049">
          <cell r="H10049" t="str">
            <v>1.3.2.08.04.02.014</v>
          </cell>
          <cell r="I10049" t="str">
            <v>Time Analyzer</v>
          </cell>
        </row>
        <row r="10050">
          <cell r="H10050" t="str">
            <v>1.3.2.08.04.02.015</v>
          </cell>
          <cell r="I10050" t="str">
            <v>Constant Fraction Deseriminator</v>
          </cell>
        </row>
        <row r="10051">
          <cell r="H10051" t="str">
            <v>1.3.2.08.04.02.016</v>
          </cell>
          <cell r="I10051" t="str">
            <v>Universal Coincidence</v>
          </cell>
        </row>
        <row r="10052">
          <cell r="H10052" t="str">
            <v>1.3.2.08.04.02.017</v>
          </cell>
          <cell r="I10052" t="str">
            <v>Coincidence Analyzer</v>
          </cell>
        </row>
        <row r="10053">
          <cell r="H10053" t="str">
            <v>1.3.2.08.04.02.018</v>
          </cell>
          <cell r="I10053" t="str">
            <v>Logic Shaper And Delay</v>
          </cell>
        </row>
        <row r="10054">
          <cell r="H10054" t="str">
            <v>1.3.2.08.04.02.019</v>
          </cell>
          <cell r="I10054" t="str">
            <v>Namosec Delay</v>
          </cell>
        </row>
        <row r="10055">
          <cell r="H10055" t="str">
            <v>1.3.2.08.04.02.020</v>
          </cell>
          <cell r="I10055" t="str">
            <v>Fast/Slow Coincidence</v>
          </cell>
        </row>
        <row r="10056">
          <cell r="H10056" t="str">
            <v>1.3.2.08.04.02.021</v>
          </cell>
          <cell r="I10056" t="str">
            <v>Analog To Digital Converter (ADC)</v>
          </cell>
        </row>
        <row r="10057">
          <cell r="H10057" t="str">
            <v>1.3.2.08.04.02.022</v>
          </cell>
          <cell r="I10057" t="str">
            <v>Linear Gate</v>
          </cell>
        </row>
        <row r="10058">
          <cell r="H10058" t="str">
            <v>1.3.2.08.04.02.023</v>
          </cell>
          <cell r="I10058" t="str">
            <v>Linear Gate And Streteher</v>
          </cell>
        </row>
        <row r="10059">
          <cell r="H10059" t="str">
            <v>1.3.2.08.04.02.024</v>
          </cell>
          <cell r="I10059" t="str">
            <v>Live-Time Counector Pile Up Rejector</v>
          </cell>
        </row>
        <row r="10060">
          <cell r="H10060" t="str">
            <v>1.3.2.08.04.02.025</v>
          </cell>
          <cell r="I10060" t="str">
            <v>Spectrum Stabilyzer</v>
          </cell>
        </row>
        <row r="10061">
          <cell r="H10061" t="str">
            <v>1.3.2.08.04.02.026</v>
          </cell>
          <cell r="I10061" t="str">
            <v>Logic Analyzer (Modular Counting And Scentific Electronic)</v>
          </cell>
        </row>
        <row r="10062">
          <cell r="H10062" t="str">
            <v>1.3.2.08.04.02.027</v>
          </cell>
          <cell r="I10062" t="str">
            <v>Mixer Rauter</v>
          </cell>
        </row>
        <row r="10063">
          <cell r="H10063" t="str">
            <v>1.3.2.08.04.02.028</v>
          </cell>
          <cell r="I10063" t="str">
            <v>Linear Logarithmic Ratemeter</v>
          </cell>
        </row>
        <row r="10064">
          <cell r="H10064" t="str">
            <v>1.3.2.08.04.02.029</v>
          </cell>
          <cell r="I10064" t="str">
            <v>Linear Ratemeter</v>
          </cell>
        </row>
        <row r="10065">
          <cell r="H10065" t="str">
            <v>1.3.2.08.04.02.030</v>
          </cell>
          <cell r="I10065" t="str">
            <v>Multi-Input -Multi Scaler</v>
          </cell>
        </row>
        <row r="10066">
          <cell r="H10066" t="str">
            <v>1.3.2.08.04.02.031</v>
          </cell>
          <cell r="I10066" t="str">
            <v>Blind Scaler</v>
          </cell>
        </row>
        <row r="10067">
          <cell r="H10067" t="str">
            <v>1.3.2.08.04.02.032</v>
          </cell>
          <cell r="I10067" t="str">
            <v>Data Input</v>
          </cell>
        </row>
        <row r="10068">
          <cell r="H10068" t="str">
            <v>1.3.2.08.04.02.033</v>
          </cell>
          <cell r="I10068" t="str">
            <v>Paralel To Serial Converter</v>
          </cell>
        </row>
        <row r="10069">
          <cell r="H10069" t="str">
            <v>1.3.2.08.04.02.034</v>
          </cell>
          <cell r="I10069" t="str">
            <v>Paper Tape Scanner</v>
          </cell>
        </row>
        <row r="10070">
          <cell r="H10070" t="str">
            <v>1.3.2.08.04.02.035</v>
          </cell>
          <cell r="I10070" t="str">
            <v>Teletype Scanner</v>
          </cell>
        </row>
        <row r="10071">
          <cell r="H10071" t="str">
            <v>1.3.2.08.04.02.036</v>
          </cell>
          <cell r="I10071" t="str">
            <v>Blind Timer</v>
          </cell>
        </row>
        <row r="10072">
          <cell r="H10072" t="str">
            <v>1.3.2.08.04.02.037</v>
          </cell>
          <cell r="I10072" t="str">
            <v>Timer/Scaler/Counter</v>
          </cell>
        </row>
        <row r="10073">
          <cell r="H10073" t="str">
            <v>1.3.2.08.04.02.038</v>
          </cell>
          <cell r="I10073" t="str">
            <v>Chronometer (Modular Counting And Scentific Electronic)</v>
          </cell>
        </row>
        <row r="10074">
          <cell r="H10074" t="str">
            <v>1.3.2.08.04.02.039</v>
          </cell>
          <cell r="I10074" t="str">
            <v>Serial Scanner/Printer</v>
          </cell>
        </row>
        <row r="10075">
          <cell r="H10075" t="str">
            <v>1.3.2.08.04.02.040</v>
          </cell>
          <cell r="I10075" t="str">
            <v>Preamp Power Supply</v>
          </cell>
        </row>
        <row r="10076">
          <cell r="H10076" t="str">
            <v>1.3.2.08.04.02.041</v>
          </cell>
          <cell r="I10076" t="str">
            <v>Bin/Power Supply</v>
          </cell>
        </row>
        <row r="10077">
          <cell r="H10077" t="str">
            <v>1.3.2.08.04.02.042</v>
          </cell>
          <cell r="I10077" t="str">
            <v>HV Power Supply</v>
          </cell>
        </row>
        <row r="10078">
          <cell r="H10078" t="str">
            <v>1.3.2.08.04.02.043</v>
          </cell>
          <cell r="I10078" t="str">
            <v>HV Bias Supply</v>
          </cell>
        </row>
        <row r="10079">
          <cell r="H10079" t="str">
            <v>1.3.2.08.04.02.044</v>
          </cell>
          <cell r="I10079" t="str">
            <v>DC Power Supply</v>
          </cell>
        </row>
        <row r="10080">
          <cell r="H10080" t="str">
            <v>1.3.2.08.04.02.045</v>
          </cell>
          <cell r="I10080" t="str">
            <v>System Fower</v>
          </cell>
        </row>
        <row r="10081">
          <cell r="H10081" t="str">
            <v>1.3.2.08.04.02.046</v>
          </cell>
          <cell r="I10081" t="str">
            <v>Oscilator Modula</v>
          </cell>
        </row>
        <row r="10082">
          <cell r="H10082" t="str">
            <v>1.3.2.08.04.02.047</v>
          </cell>
          <cell r="I10082" t="str">
            <v>Line Square Wave Oscillator</v>
          </cell>
        </row>
        <row r="10083">
          <cell r="H10083" t="str">
            <v>1.3.2.08.04.02.048</v>
          </cell>
          <cell r="I10083" t="str">
            <v>Low Distorsion Oscillator</v>
          </cell>
        </row>
        <row r="10084">
          <cell r="H10084" t="str">
            <v>1.3.2.08.04.02.049</v>
          </cell>
          <cell r="I10084" t="str">
            <v>Pulse Generator /Pulser</v>
          </cell>
        </row>
        <row r="10085">
          <cell r="H10085" t="str">
            <v>1.3.2.08.04.02.050</v>
          </cell>
          <cell r="I10085" t="str">
            <v>Frequency Synthatizer</v>
          </cell>
        </row>
        <row r="10086">
          <cell r="H10086" t="str">
            <v>1.3.2.08.04.02.051</v>
          </cell>
          <cell r="I10086" t="str">
            <v>Function Generator (Modular Counting And Scentific Electronic)</v>
          </cell>
        </row>
        <row r="10087">
          <cell r="H10087" t="str">
            <v>1.3.2.08.04.02.052</v>
          </cell>
          <cell r="I10087" t="str">
            <v>Signal Generator (Modular Counting And Scentific Electronic)</v>
          </cell>
        </row>
        <row r="10088">
          <cell r="H10088" t="str">
            <v>1.3.2.08.04.02.053</v>
          </cell>
          <cell r="I10088" t="str">
            <v>Sweep Oscillator (Modular Counting And Scentific Electronic)</v>
          </cell>
        </row>
        <row r="10089">
          <cell r="H10089" t="str">
            <v>1.3.2.08.04.02.054</v>
          </cell>
          <cell r="I10089" t="str">
            <v>Reference Pulser</v>
          </cell>
        </row>
        <row r="10090">
          <cell r="H10090" t="str">
            <v>1.3.2.08.04.02.055</v>
          </cell>
          <cell r="I10090" t="str">
            <v>Precision Pulser</v>
          </cell>
        </row>
        <row r="10091">
          <cell r="H10091" t="str">
            <v>1.3.2.08.04.02.056</v>
          </cell>
          <cell r="I10091" t="str">
            <v>Logic Pulser</v>
          </cell>
        </row>
        <row r="10092">
          <cell r="H10092" t="str">
            <v>1.3.2.08.04.02.057</v>
          </cell>
          <cell r="I10092" t="str">
            <v>Nuclear Counter</v>
          </cell>
        </row>
        <row r="10093">
          <cell r="H10093" t="str">
            <v>......</v>
          </cell>
        </row>
        <row r="10094">
          <cell r="H10094" t="str">
            <v>1.3.2.08.04.03.</v>
          </cell>
          <cell r="I10094" t="str">
            <v xml:space="preserve">ASSEMBLY/COUNTING SYSTEM </v>
          </cell>
        </row>
        <row r="10095">
          <cell r="H10095" t="str">
            <v>1.3.2.08.04.03.001</v>
          </cell>
          <cell r="I10095" t="str">
            <v>Liquid/Scintillation Counter</v>
          </cell>
        </row>
        <row r="10096">
          <cell r="H10096" t="str">
            <v>1.3.2.08.04.03.002</v>
          </cell>
          <cell r="I10096" t="str">
            <v>Multi Channel Analyzer</v>
          </cell>
        </row>
        <row r="10097">
          <cell r="H10097" t="str">
            <v>1.3.2.08.04.03.003</v>
          </cell>
          <cell r="I10097" t="str">
            <v>Multi Parameter System</v>
          </cell>
        </row>
        <row r="10098">
          <cell r="H10098" t="str">
            <v>1.3.2.08.04.03.004</v>
          </cell>
          <cell r="I10098" t="str">
            <v>Scanner (Assembly/counting System)</v>
          </cell>
        </row>
        <row r="10099">
          <cell r="H10099" t="str">
            <v>1.3.2.08.04.03.005</v>
          </cell>
          <cell r="I10099" t="str">
            <v>Ultra Low Level / Counting System</v>
          </cell>
        </row>
        <row r="10100">
          <cell r="H10100" t="str">
            <v>1.3.2.08.04.03.006</v>
          </cell>
          <cell r="I10100" t="str">
            <v>Single Channel Analyzer Counter</v>
          </cell>
        </row>
        <row r="10101">
          <cell r="H10101" t="str">
            <v>1.3.2.08.04.03.007</v>
          </cell>
          <cell r="I10101" t="str">
            <v>Quod Alpha Spectometer</v>
          </cell>
        </row>
        <row r="10102">
          <cell r="H10102" t="str">
            <v>1.3.2.08.04.03.008</v>
          </cell>
          <cell r="I10102" t="str">
            <v>GM Counter</v>
          </cell>
        </row>
        <row r="10103">
          <cell r="H10103" t="str">
            <v>1.3.2.08.04.03.009</v>
          </cell>
          <cell r="I10103" t="str">
            <v>Coincidence Counter</v>
          </cell>
        </row>
        <row r="10104">
          <cell r="H10104" t="str">
            <v>1.3.2.08.04.03.010</v>
          </cell>
          <cell r="I10104" t="str">
            <v>Scintillometer</v>
          </cell>
        </row>
        <row r="10105">
          <cell r="H10105" t="str">
            <v>1.3.2.08.04.03.011</v>
          </cell>
          <cell r="I10105" t="str">
            <v>Gamma Ray Spectiometer</v>
          </cell>
        </row>
        <row r="10106">
          <cell r="H10106" t="str">
            <v>1.3.2.08.04.03.012</v>
          </cell>
          <cell r="I10106" t="str">
            <v>Logger</v>
          </cell>
        </row>
        <row r="10107">
          <cell r="H10107" t="str">
            <v>1.3.2.08.04.03.013</v>
          </cell>
          <cell r="I10107" t="str">
            <v>Gas Flow Counter</v>
          </cell>
        </row>
        <row r="10108">
          <cell r="H10108" t="str">
            <v>1.3.2.08.04.03.014</v>
          </cell>
          <cell r="I10108" t="str">
            <v>Neutron Counter</v>
          </cell>
        </row>
        <row r="10109">
          <cell r="H10109" t="str">
            <v>1.3.2.08.04.03.015</v>
          </cell>
          <cell r="I10109" t="str">
            <v>Gamma Ionzation Chamber</v>
          </cell>
        </row>
        <row r="10110">
          <cell r="H10110" t="str">
            <v>......</v>
          </cell>
        </row>
        <row r="10111">
          <cell r="H10111" t="str">
            <v>......</v>
          </cell>
        </row>
        <row r="10112">
          <cell r="H10112" t="str">
            <v>1.3.2.08.04.04.</v>
          </cell>
          <cell r="I10112" t="str">
            <v xml:space="preserve">RECORDER DISPLAY </v>
          </cell>
        </row>
        <row r="10113">
          <cell r="H10113" t="str">
            <v>1.3.2.08.04.04.001</v>
          </cell>
          <cell r="I10113" t="str">
            <v>Single Channel Recorder</v>
          </cell>
        </row>
        <row r="10114">
          <cell r="H10114" t="str">
            <v>1.3.2.08.04.04.002</v>
          </cell>
          <cell r="I10114" t="str">
            <v>Dual Channel Recorder</v>
          </cell>
        </row>
        <row r="10115">
          <cell r="H10115" t="str">
            <v>1.3.2.08.04.04.003</v>
          </cell>
          <cell r="I10115" t="str">
            <v>XY - YT Recorder</v>
          </cell>
        </row>
        <row r="10116">
          <cell r="H10116" t="str">
            <v>1.3.2.08.04.04.004</v>
          </cell>
          <cell r="I10116" t="str">
            <v>Cathode Ray Osciloscope</v>
          </cell>
        </row>
        <row r="10117">
          <cell r="H10117" t="str">
            <v>1.3.2.08.04.04.005</v>
          </cell>
          <cell r="I10117" t="str">
            <v>Camera Scope</v>
          </cell>
        </row>
        <row r="10118">
          <cell r="H10118" t="str">
            <v>1.3.2.08.04.04.006</v>
          </cell>
          <cell r="I10118" t="str">
            <v>GO Recorder</v>
          </cell>
        </row>
        <row r="10119">
          <cell r="H10119" t="str">
            <v>1.3.2.08.04.04.007</v>
          </cell>
          <cell r="I10119" t="str">
            <v>Hybrid Recorder</v>
          </cell>
        </row>
        <row r="10120">
          <cell r="H10120" t="str">
            <v>......</v>
          </cell>
        </row>
        <row r="10121">
          <cell r="H10121" t="str">
            <v>......</v>
          </cell>
        </row>
        <row r="10122">
          <cell r="H10122" t="str">
            <v>......</v>
          </cell>
        </row>
        <row r="10123">
          <cell r="H10123" t="str">
            <v>1.3.2.08.04.05.</v>
          </cell>
          <cell r="I10123" t="str">
            <v xml:space="preserve">SYSTEM/POWER SUPPLY </v>
          </cell>
        </row>
        <row r="10124">
          <cell r="H10124" t="str">
            <v>1.3.2.08.04.05.001</v>
          </cell>
          <cell r="I10124" t="str">
            <v>Generator Set(Lab Scale)</v>
          </cell>
        </row>
        <row r="10125">
          <cell r="H10125" t="str">
            <v>1.3.2.08.04.05.002</v>
          </cell>
          <cell r="I10125" t="str">
            <v>Uninterupted Power Supply (UPS)</v>
          </cell>
        </row>
        <row r="10126">
          <cell r="H10126" t="str">
            <v>1.3.2.08.04.05.003</v>
          </cell>
          <cell r="I10126" t="str">
            <v>Single Phase Transformer Step Up/Down</v>
          </cell>
        </row>
        <row r="10127">
          <cell r="H10127" t="str">
            <v>1.3.2.08.04.05.004</v>
          </cell>
          <cell r="I10127" t="str">
            <v>Three Phase Transformer Step Up/Down</v>
          </cell>
        </row>
        <row r="10128">
          <cell r="H10128" t="str">
            <v>1.3.2.08.04.05.005</v>
          </cell>
          <cell r="I10128" t="str">
            <v>Constant Voltage Transformer</v>
          </cell>
        </row>
        <row r="10129">
          <cell r="H10129" t="str">
            <v>1.3.2.08.04.05.006</v>
          </cell>
          <cell r="I10129" t="str">
            <v>Line Voltage Transformer</v>
          </cell>
        </row>
        <row r="10130">
          <cell r="H10130" t="str">
            <v>1.3.2.08.04.05.007</v>
          </cell>
          <cell r="I10130" t="str">
            <v>Sliding Riostats</v>
          </cell>
        </row>
        <row r="10131">
          <cell r="H10131" t="str">
            <v>1.3.2.08.04.05.008</v>
          </cell>
          <cell r="I10131" t="str">
            <v>Cable Drum</v>
          </cell>
        </row>
        <row r="10132">
          <cell r="H10132" t="str">
            <v>1.3.2.08.04.05.009</v>
          </cell>
          <cell r="I10132" t="str">
            <v>Altenator</v>
          </cell>
        </row>
        <row r="10133">
          <cell r="H10133" t="str">
            <v>1.3.2.08.04.05.010</v>
          </cell>
          <cell r="I10133" t="str">
            <v>Helium Liquifler</v>
          </cell>
        </row>
        <row r="10134">
          <cell r="H10134" t="str">
            <v>1.3.2.08.04.05.011</v>
          </cell>
          <cell r="I10134" t="str">
            <v>N2 Dewars + Tabung</v>
          </cell>
        </row>
        <row r="10135">
          <cell r="H10135" t="str">
            <v>1.3.2.08.04.05.012</v>
          </cell>
          <cell r="I10135" t="str">
            <v>Sample Changer</v>
          </cell>
        </row>
        <row r="10136">
          <cell r="H10136" t="str">
            <v>1.3.2.08.04.05.013</v>
          </cell>
          <cell r="I10136" t="str">
            <v>Liquid N2 Productions System</v>
          </cell>
        </row>
        <row r="10137">
          <cell r="H10137" t="str">
            <v>1.3.2.08.04.05.014</v>
          </cell>
          <cell r="I10137" t="str">
            <v>Magnetic Coil</v>
          </cell>
        </row>
        <row r="10138">
          <cell r="H10138" t="str">
            <v>1.3.2.08.04.05.015</v>
          </cell>
          <cell r="I10138" t="str">
            <v>Dry Ice Unit</v>
          </cell>
        </row>
        <row r="10139">
          <cell r="H10139" t="str">
            <v>1.3.2.08.04.05.016</v>
          </cell>
          <cell r="I10139" t="str">
            <v>LN2 Container</v>
          </cell>
        </row>
        <row r="10140">
          <cell r="H10140" t="str">
            <v>1.3.2.08.04.05.017</v>
          </cell>
          <cell r="I10140" t="str">
            <v>Auto Pcb Processor</v>
          </cell>
        </row>
        <row r="10141">
          <cell r="H10141" t="str">
            <v>1.3.2.08.04.05.018</v>
          </cell>
          <cell r="I10141" t="str">
            <v>Airport lightning System</v>
          </cell>
        </row>
        <row r="10142">
          <cell r="H10142" t="str">
            <v>1.3.2.08.04.05.019</v>
          </cell>
          <cell r="I10142" t="str">
            <v>Soldering and Desoldering</v>
          </cell>
        </row>
        <row r="10143">
          <cell r="H10143" t="str">
            <v>1.3.2.08.04.05.020</v>
          </cell>
          <cell r="I10143" t="str">
            <v>Neutron Transmutation Doped Liquid Nitrogen (NTD LN2)</v>
          </cell>
        </row>
        <row r="10144">
          <cell r="H10144" t="str">
            <v>......</v>
          </cell>
        </row>
        <row r="10145">
          <cell r="H10145" t="str">
            <v>1.3.2.08.04.06.</v>
          </cell>
          <cell r="I10145" t="str">
            <v xml:space="preserve">MEASURING/TESTING DEVICE </v>
          </cell>
        </row>
        <row r="10146">
          <cell r="H10146" t="str">
            <v>1.3.2.08.04.06.001</v>
          </cell>
          <cell r="I10146" t="str">
            <v>Analog Volmeter</v>
          </cell>
        </row>
        <row r="10147">
          <cell r="H10147" t="str">
            <v>1.3.2.08.04.06.002</v>
          </cell>
          <cell r="I10147" t="str">
            <v>Digital Volmeter</v>
          </cell>
        </row>
        <row r="10148">
          <cell r="H10148" t="str">
            <v>1.3.2.08.04.06.003</v>
          </cell>
          <cell r="I10148" t="str">
            <v>Amperemeter</v>
          </cell>
        </row>
        <row r="10149">
          <cell r="H10149" t="str">
            <v>1.3.2.08.04.06.004</v>
          </cell>
          <cell r="I10149" t="str">
            <v>Ohmmeter</v>
          </cell>
        </row>
        <row r="10150">
          <cell r="H10150" t="str">
            <v>1.3.2.08.04.06.005</v>
          </cell>
          <cell r="I10150" t="str">
            <v>Frequency Meter</v>
          </cell>
        </row>
        <row r="10151">
          <cell r="H10151" t="str">
            <v>1.3.2.08.04.06.006</v>
          </cell>
          <cell r="I10151" t="str">
            <v>Multifrequency LCR Meter</v>
          </cell>
        </row>
        <row r="10152">
          <cell r="H10152" t="str">
            <v>1.3.2.08.04.06.007</v>
          </cell>
          <cell r="I10152" t="str">
            <v>LCZ Meter</v>
          </cell>
        </row>
        <row r="10153">
          <cell r="H10153" t="str">
            <v>1.3.2.08.04.06.008</v>
          </cell>
          <cell r="I10153" t="str">
            <v>RF Impedance Analyzer</v>
          </cell>
        </row>
        <row r="10154">
          <cell r="H10154" t="str">
            <v>1.3.2.08.04.06.009</v>
          </cell>
          <cell r="I10154" t="str">
            <v>LF Impedance Analyzer</v>
          </cell>
        </row>
        <row r="10155">
          <cell r="H10155" t="str">
            <v>1.3.2.08.04.06.010</v>
          </cell>
          <cell r="I10155" t="str">
            <v>Vector/Z/Meter</v>
          </cell>
        </row>
        <row r="10156">
          <cell r="H10156" t="str">
            <v>1.3.2.08.04.06.011</v>
          </cell>
          <cell r="I10156" t="str">
            <v>Digital LCR Meter</v>
          </cell>
        </row>
        <row r="10157">
          <cell r="H10157" t="str">
            <v>1.3.2.08.04.06.012</v>
          </cell>
          <cell r="I10157" t="str">
            <v>Meter</v>
          </cell>
        </row>
        <row r="10158">
          <cell r="H10158" t="str">
            <v>1.3.2.08.04.06.013</v>
          </cell>
          <cell r="I10158" t="str">
            <v>High Resistence Meter</v>
          </cell>
        </row>
        <row r="10159">
          <cell r="H10159" t="str">
            <v>1.3.2.08.04.06.014</v>
          </cell>
          <cell r="I10159" t="str">
            <v>Milliohm</v>
          </cell>
        </row>
        <row r="10160">
          <cell r="H10160" t="str">
            <v>1.3.2.08.04.06.015</v>
          </cell>
          <cell r="I10160" t="str">
            <v>Universal Bidge</v>
          </cell>
        </row>
        <row r="10161">
          <cell r="H10161" t="str">
            <v>1.3.2.08.04.06.016</v>
          </cell>
          <cell r="I10161" t="str">
            <v>Semiconductor Parameter Analyzer</v>
          </cell>
        </row>
        <row r="10162">
          <cell r="H10162" t="str">
            <v>1.3.2.08.04.06.017</v>
          </cell>
          <cell r="I10162" t="str">
            <v>Semiconductor Tester</v>
          </cell>
        </row>
        <row r="10163">
          <cell r="H10163" t="str">
            <v>1.3.2.08.04.06.018</v>
          </cell>
          <cell r="I10163" t="str">
            <v>Integrater Ciscuit Tester</v>
          </cell>
        </row>
        <row r="10164">
          <cell r="H10164" t="str">
            <v>1.3.2.08.04.06.019</v>
          </cell>
          <cell r="I10164" t="str">
            <v>AC Ammeter</v>
          </cell>
        </row>
        <row r="10165">
          <cell r="H10165" t="str">
            <v>1.3.2.08.04.06.020</v>
          </cell>
          <cell r="I10165" t="str">
            <v>Tachometer (Measuring/testing Device)</v>
          </cell>
        </row>
        <row r="10166">
          <cell r="H10166" t="str">
            <v>1.3.2.08.04.06.021</v>
          </cell>
          <cell r="I10166" t="str">
            <v>Phase Seguence Indicator</v>
          </cell>
        </row>
        <row r="10167">
          <cell r="H10167" t="str">
            <v>1.3.2.08.04.06.022</v>
          </cell>
          <cell r="I10167" t="str">
            <v>Power Meter</v>
          </cell>
        </row>
        <row r="10168">
          <cell r="H10168" t="str">
            <v>1.3.2.08.04.06.023</v>
          </cell>
          <cell r="I10168" t="str">
            <v>Gauss Meter</v>
          </cell>
        </row>
        <row r="10169">
          <cell r="H10169" t="str">
            <v>1.3.2.08.04.06.024</v>
          </cell>
          <cell r="I10169" t="str">
            <v>Electrometer (Measuring/testing Device)</v>
          </cell>
        </row>
        <row r="10170">
          <cell r="H10170" t="str">
            <v>1.3.2.08.04.06.025</v>
          </cell>
          <cell r="I10170" t="str">
            <v>Gain Phase Meter</v>
          </cell>
        </row>
        <row r="10171">
          <cell r="H10171" t="str">
            <v>1.3.2.08.04.06.026</v>
          </cell>
          <cell r="I10171" t="str">
            <v>Curve Tacer</v>
          </cell>
        </row>
        <row r="10172">
          <cell r="H10172" t="str">
            <v>1.3.2.08.04.06.027</v>
          </cell>
          <cell r="I10172" t="str">
            <v>Differential Volt Meter</v>
          </cell>
        </row>
        <row r="10173">
          <cell r="H10173" t="str">
            <v>1.3.2.08.04.06.028</v>
          </cell>
          <cell r="I10173" t="str">
            <v>Differential Comparator</v>
          </cell>
        </row>
        <row r="10174">
          <cell r="H10174" t="str">
            <v>1.3.2.08.04.06.029</v>
          </cell>
          <cell r="I10174" t="str">
            <v>Cryfob Dewars</v>
          </cell>
        </row>
        <row r="10175">
          <cell r="H10175" t="str">
            <v>1.3.2.08.04.06.030</v>
          </cell>
          <cell r="I10175" t="str">
            <v>Transister Tester</v>
          </cell>
        </row>
        <row r="10176">
          <cell r="H10176" t="str">
            <v>1.3.2.08.04.06.031</v>
          </cell>
          <cell r="I10176" t="str">
            <v>Tube Tester (Measuring/testing Device)</v>
          </cell>
        </row>
        <row r="10177">
          <cell r="H10177" t="str">
            <v>1.3.2.08.04.06.032</v>
          </cell>
          <cell r="I10177" t="str">
            <v>Microsystem Trouble Shooter</v>
          </cell>
        </row>
        <row r="10178">
          <cell r="H10178" t="str">
            <v>1.3.2.08.04.06.033</v>
          </cell>
          <cell r="I10178" t="str">
            <v>DC Calibration Set</v>
          </cell>
        </row>
        <row r="10179">
          <cell r="H10179" t="str">
            <v>1.3.2.08.04.06.034</v>
          </cell>
          <cell r="I10179" t="str">
            <v>AC Calibration Set</v>
          </cell>
        </row>
        <row r="10180">
          <cell r="H10180" t="str">
            <v>1.3.2.08.04.06.035</v>
          </cell>
          <cell r="I10180" t="str">
            <v>Distotion Analyzer</v>
          </cell>
        </row>
        <row r="10181">
          <cell r="H10181" t="str">
            <v>1.3.2.08.04.06.036</v>
          </cell>
          <cell r="I10181" t="str">
            <v>Component Tester</v>
          </cell>
        </row>
        <row r="10182">
          <cell r="H10182" t="str">
            <v>1.3.2.08.04.06.037</v>
          </cell>
          <cell r="I10182" t="str">
            <v>Tranceiver Test Equipment</v>
          </cell>
        </row>
        <row r="10183">
          <cell r="H10183" t="str">
            <v>1.3.2.08.04.06.038</v>
          </cell>
          <cell r="I10183" t="str">
            <v>Vibration Analitis System</v>
          </cell>
        </row>
        <row r="10184">
          <cell r="H10184" t="str">
            <v>1.3.2.08.04.06.039</v>
          </cell>
          <cell r="I10184" t="str">
            <v>Infrared Thermometer</v>
          </cell>
        </row>
        <row r="10185">
          <cell r="H10185" t="str">
            <v>1.3.2.08.04.06.040</v>
          </cell>
          <cell r="I10185" t="str">
            <v>Mobile Spectroscopy Monitoring Radiation</v>
          </cell>
        </row>
        <row r="10186">
          <cell r="H10186" t="str">
            <v>1.3.2.08.04.06.041</v>
          </cell>
          <cell r="I10186" t="str">
            <v>Fixed Spectroscopy Monitoring Radiation</v>
          </cell>
        </row>
        <row r="10187">
          <cell r="H10187" t="str">
            <v>1.3.2.08.04.06.042</v>
          </cell>
          <cell r="I10187" t="str">
            <v>Block Calibration</v>
          </cell>
        </row>
        <row r="10188">
          <cell r="H10188" t="str">
            <v>1.3.2.08.04.06.043</v>
          </cell>
          <cell r="I10188" t="str">
            <v>Portable HPGe Based Radionuclide Identifinder</v>
          </cell>
        </row>
        <row r="10189">
          <cell r="H10189" t="str">
            <v>1.3.2.08.04.06.044</v>
          </cell>
          <cell r="I10189" t="str">
            <v>Cat Phantom</v>
          </cell>
        </row>
        <row r="10190">
          <cell r="H10190" t="str">
            <v>1.3.2.08.04.06.045</v>
          </cell>
          <cell r="I10190" t="str">
            <v>Phantom Computed Tomography Dose Index (CTDI)</v>
          </cell>
        </row>
        <row r="10191">
          <cell r="H10191" t="str">
            <v>1.3.2.08.04.06.046</v>
          </cell>
          <cell r="I10191" t="str">
            <v>Phantom Abdomen</v>
          </cell>
        </row>
        <row r="10192">
          <cell r="H10192" t="str">
            <v>1.3.2.08.04.06.047</v>
          </cell>
          <cell r="I10192" t="str">
            <v>Phantom Perspex</v>
          </cell>
        </row>
        <row r="10193">
          <cell r="H10193" t="str">
            <v>1.3.2.08.04.06.048</v>
          </cell>
          <cell r="I10193" t="str">
            <v>Focal Spot Test Tool</v>
          </cell>
        </row>
        <row r="10194">
          <cell r="H10194" t="str">
            <v>1.3.2.08.04.06.049</v>
          </cell>
          <cell r="I10194" t="str">
            <v>Half-Value Layer (HVL) Filter</v>
          </cell>
        </row>
        <row r="10195">
          <cell r="H10195" t="str">
            <v>1.3.2.08.04.06.050</v>
          </cell>
          <cell r="I10195" t="str">
            <v>Kolimator Test Tool</v>
          </cell>
        </row>
        <row r="10196">
          <cell r="H10196" t="str">
            <v>1.3.2.08.04.06.051</v>
          </cell>
          <cell r="I10196" t="str">
            <v>Attenuator</v>
          </cell>
        </row>
        <row r="10197">
          <cell r="H10197" t="str">
            <v>1.3.2.08.04.06.052</v>
          </cell>
          <cell r="I10197" t="str">
            <v>Test Object Image</v>
          </cell>
        </row>
        <row r="10198">
          <cell r="H10198" t="str">
            <v>......</v>
          </cell>
        </row>
        <row r="10199">
          <cell r="H10199" t="str">
            <v>......</v>
          </cell>
        </row>
        <row r="10200">
          <cell r="H10200" t="str">
            <v>......</v>
          </cell>
        </row>
        <row r="10201">
          <cell r="H10201" t="str">
            <v>......</v>
          </cell>
        </row>
        <row r="10202">
          <cell r="H10202" t="str">
            <v>1.3.2.08.04.07.</v>
          </cell>
          <cell r="I10202" t="str">
            <v xml:space="preserve">OPTO ELECTRONICS </v>
          </cell>
        </row>
        <row r="10203">
          <cell r="H10203" t="str">
            <v>1.3.2.08.04.07.001</v>
          </cell>
          <cell r="I10203" t="str">
            <v>Scanning Electron Microscope(SEM)</v>
          </cell>
        </row>
        <row r="10204">
          <cell r="H10204" t="str">
            <v>1.3.2.08.04.07.002</v>
          </cell>
          <cell r="I10204" t="str">
            <v>Transmission Electron Microscope (TEM)</v>
          </cell>
        </row>
        <row r="10205">
          <cell r="H10205" t="str">
            <v>1.3.2.08.04.07.003</v>
          </cell>
          <cell r="I10205" t="str">
            <v>Scanning Transmission Electron Microscope(STEM)</v>
          </cell>
        </row>
        <row r="10206">
          <cell r="H10206" t="str">
            <v>1.3.2.08.04.07.004</v>
          </cell>
          <cell r="I10206" t="str">
            <v>Wiede Matric L-4060 Pathfinder Lasser Culting Machine</v>
          </cell>
        </row>
        <row r="10207">
          <cell r="H10207" t="str">
            <v>1.3.2.08.04.07.005</v>
          </cell>
          <cell r="I10207" t="str">
            <v>Laser Correlator</v>
          </cell>
        </row>
        <row r="10208">
          <cell r="H10208" t="str">
            <v>1.3.2.08.04.07.006</v>
          </cell>
          <cell r="I10208" t="str">
            <v>Laser Power Motor</v>
          </cell>
        </row>
        <row r="10209">
          <cell r="H10209" t="str">
            <v>1.3.2.08.04.07.007</v>
          </cell>
          <cell r="I10209" t="str">
            <v>Laser Spectrum Annalyzer</v>
          </cell>
        </row>
        <row r="10210">
          <cell r="H10210" t="str">
            <v>1.3.2.08.04.07.008</v>
          </cell>
          <cell r="I10210" t="str">
            <v>Laser CO2</v>
          </cell>
        </row>
        <row r="10211">
          <cell r="H10211" t="str">
            <v>1.3.2.08.04.07.009</v>
          </cell>
          <cell r="I10211" t="str">
            <v>Laser Nitrogen</v>
          </cell>
        </row>
        <row r="10212">
          <cell r="H10212" t="str">
            <v>1.3.2.08.04.07.010</v>
          </cell>
          <cell r="I10212" t="str">
            <v>Laser HE NE</v>
          </cell>
        </row>
        <row r="10213">
          <cell r="H10213" t="str">
            <v>1.3.2.08.04.07.011</v>
          </cell>
          <cell r="I10213" t="str">
            <v>Laser Argon</v>
          </cell>
        </row>
        <row r="10214">
          <cell r="H10214" t="str">
            <v>1.3.2.08.04.07.012</v>
          </cell>
          <cell r="I10214" t="str">
            <v>Piranti Optik</v>
          </cell>
        </row>
        <row r="10215">
          <cell r="H10215" t="str">
            <v>......</v>
          </cell>
        </row>
        <row r="10216">
          <cell r="H10216" t="str">
            <v>......</v>
          </cell>
        </row>
        <row r="10217">
          <cell r="H10217" t="str">
            <v>1.3.2.08.04.08.</v>
          </cell>
          <cell r="I10217" t="str">
            <v xml:space="preserve">ACCELERATOR </v>
          </cell>
        </row>
        <row r="10218">
          <cell r="H10218" t="str">
            <v>1.3.2.08.04.08.001</v>
          </cell>
          <cell r="I10218" t="str">
            <v>Ion Impator</v>
          </cell>
        </row>
        <row r="10219">
          <cell r="H10219" t="str">
            <v>1.3.2.08.04.08.002</v>
          </cell>
          <cell r="I10219" t="str">
            <v>Electron Irradiator</v>
          </cell>
        </row>
        <row r="10220">
          <cell r="H10220" t="str">
            <v>1.3.2.08.04.08.003</v>
          </cell>
          <cell r="I10220" t="str">
            <v>Linear Accelerator</v>
          </cell>
        </row>
        <row r="10221">
          <cell r="H10221" t="str">
            <v>1.3.2.08.04.08.004</v>
          </cell>
          <cell r="I10221" t="str">
            <v>Clyclotron</v>
          </cell>
        </row>
        <row r="10222">
          <cell r="H10222" t="str">
            <v>1.3.2.08.04.08.005</v>
          </cell>
          <cell r="I10222" t="str">
            <v>Synchrotron</v>
          </cell>
        </row>
        <row r="10223">
          <cell r="H10223" t="str">
            <v>1.3.2.08.04.08.006</v>
          </cell>
          <cell r="I10223" t="str">
            <v>Neotron Generator</v>
          </cell>
        </row>
        <row r="10224">
          <cell r="H10224" t="str">
            <v>1.3.2.08.04.08.007</v>
          </cell>
          <cell r="I10224" t="str">
            <v>Van Dan Graof Generator</v>
          </cell>
        </row>
        <row r="10225">
          <cell r="H10225" t="str">
            <v>1.3.2.08.04.08.008</v>
          </cell>
          <cell r="I10225" t="str">
            <v>Ion Counting System</v>
          </cell>
        </row>
        <row r="10226">
          <cell r="H10226" t="str">
            <v>1.3.2.08.04.08.009</v>
          </cell>
          <cell r="I10226" t="str">
            <v>Pneumatic Transfer</v>
          </cell>
        </row>
        <row r="10227">
          <cell r="H10227" t="str">
            <v>1.3.2.08.04.08.010</v>
          </cell>
          <cell r="I10227" t="str">
            <v>Mesin Bekas Elektron (MBE)</v>
          </cell>
        </row>
        <row r="10228">
          <cell r="H10228" t="str">
            <v>......</v>
          </cell>
        </row>
        <row r="10229">
          <cell r="H10229" t="str">
            <v>1.3.2.08.04.09.</v>
          </cell>
          <cell r="I10229" t="str">
            <v xml:space="preserve">REACTOR EXPERIMENTAL SYSTEM </v>
          </cell>
        </row>
        <row r="10230">
          <cell r="H10230" t="str">
            <v>1.3.2.08.04.09.001</v>
          </cell>
          <cell r="I10230" t="str">
            <v>Subcritical Assembly</v>
          </cell>
        </row>
        <row r="10231">
          <cell r="H10231" t="str">
            <v>1.3.2.08.04.09.002</v>
          </cell>
          <cell r="I10231" t="str">
            <v>In-Pile Loop</v>
          </cell>
        </row>
        <row r="10232">
          <cell r="H10232" t="str">
            <v>1.3.2.08.04.09.003</v>
          </cell>
          <cell r="I10232" t="str">
            <v>Out-Pile Loop/Engineering Loop</v>
          </cell>
        </row>
        <row r="10233">
          <cell r="H10233" t="str">
            <v>1.3.2.08.04.09.004</v>
          </cell>
          <cell r="I10233" t="str">
            <v>Neutron (Beam) Chopper</v>
          </cell>
        </row>
        <row r="10234">
          <cell r="H10234" t="str">
            <v>1.3.2.08.04.09.005</v>
          </cell>
          <cell r="I10234" t="str">
            <v>Neutron Deffraction System</v>
          </cell>
        </row>
        <row r="10235">
          <cell r="H10235" t="str">
            <v>1.3.2.08.04.09.006</v>
          </cell>
          <cell r="I10235" t="str">
            <v>In Bean (Fast) Neutron Analysis System</v>
          </cell>
        </row>
        <row r="10236">
          <cell r="H10236" t="str">
            <v>1.3.2.08.04.09.007</v>
          </cell>
          <cell r="I10236" t="str">
            <v>Reactor Bridge</v>
          </cell>
        </row>
        <row r="10237">
          <cell r="H10237" t="str">
            <v>1.3.2.08.04.09.008</v>
          </cell>
          <cell r="I10237" t="str">
            <v>Fool Viewing Glass</v>
          </cell>
        </row>
        <row r="10238">
          <cell r="H10238" t="str">
            <v>1.3.2.08.04.09.009</v>
          </cell>
          <cell r="I10238" t="str">
            <v>Alat Pengahmbur Neutron</v>
          </cell>
        </row>
        <row r="10239">
          <cell r="H10239" t="str">
            <v>1.3.2.08.04.09.010</v>
          </cell>
          <cell r="I10239" t="str">
            <v>Pneumatic Transfer System</v>
          </cell>
        </row>
        <row r="10240">
          <cell r="H10240" t="str">
            <v>1.3.2.08.04.09.011</v>
          </cell>
          <cell r="I10240" t="str">
            <v>Digital Cerenkov Viewing Device</v>
          </cell>
        </row>
        <row r="10241">
          <cell r="H10241" t="str">
            <v>......</v>
          </cell>
        </row>
        <row r="10242">
          <cell r="H10242" t="str">
            <v>1.3.2.08.04.10.</v>
          </cell>
          <cell r="I10242" t="str">
            <v xml:space="preserve">ALAT LABORATORIUM FISIKA NUKLIR/ELEKTRONIKA LAINNYA </v>
          </cell>
        </row>
        <row r="10243">
          <cell r="H10243" t="str">
            <v>1.3.2.08.04.10.001</v>
          </cell>
          <cell r="I10243" t="str">
            <v>Alpha Spectroscopy</v>
          </cell>
        </row>
        <row r="10244">
          <cell r="H10244" t="str">
            <v>1.3.2.08.04.10.002</v>
          </cell>
          <cell r="I10244" t="str">
            <v>Beta Spectroscopy</v>
          </cell>
        </row>
        <row r="10245">
          <cell r="H10245" t="str">
            <v>1.3.2.08.04.10.003</v>
          </cell>
          <cell r="I10245" t="str">
            <v>Alpha Beta Low Background Counter</v>
          </cell>
        </row>
        <row r="10246">
          <cell r="H10246" t="str">
            <v>1.3.2.08.04.10.004</v>
          </cell>
          <cell r="I10246" t="str">
            <v>Low Background Chamber (Pb)</v>
          </cell>
        </row>
        <row r="10247">
          <cell r="H10247" t="str">
            <v>......</v>
          </cell>
        </row>
        <row r="10248">
          <cell r="H10248" t="str">
            <v>1.3.2.08.05..</v>
          </cell>
          <cell r="I10248" t="str">
            <v>ALAT PROTEKSI RADIASI/PROTEKSI LINGKUNGAN</v>
          </cell>
        </row>
        <row r="10249">
          <cell r="H10249" t="str">
            <v>1.3.2.08.05.01.</v>
          </cell>
          <cell r="I10249" t="str">
            <v xml:space="preserve">ALAT UKUR FISIKA KESEHATAN </v>
          </cell>
        </row>
        <row r="10250">
          <cell r="H10250" t="str">
            <v>1.3.2.08.05.01.001</v>
          </cell>
          <cell r="I10250" t="str">
            <v>Hand Monitor</v>
          </cell>
        </row>
        <row r="10251">
          <cell r="H10251" t="str">
            <v>1.3.2.08.05.01.002</v>
          </cell>
          <cell r="I10251" t="str">
            <v>Hand And Foot Monitor</v>
          </cell>
        </row>
        <row r="10252">
          <cell r="H10252" t="str">
            <v>1.3.2.08.05.01.003</v>
          </cell>
          <cell r="I10252" t="str">
            <v>B.Y. Whole Body Monitor</v>
          </cell>
        </row>
        <row r="10253">
          <cell r="H10253" t="str">
            <v>1.3.2.08.05.01.004</v>
          </cell>
          <cell r="I10253" t="str">
            <v>Radiation Area Monitor</v>
          </cell>
        </row>
        <row r="10254">
          <cell r="H10254" t="str">
            <v>1.3.2.08.05.01.005</v>
          </cell>
          <cell r="I10254" t="str">
            <v>Xenon Area Monitor</v>
          </cell>
        </row>
        <row r="10255">
          <cell r="H10255" t="str">
            <v>1.3.2.08.05.01.006</v>
          </cell>
          <cell r="I10255" t="str">
            <v>Survey Meter (X B Y D )</v>
          </cell>
        </row>
        <row r="10256">
          <cell r="H10256" t="str">
            <v>1.3.2.08.05.01.007</v>
          </cell>
          <cell r="I10256" t="str">
            <v>Pocket Dosimeter (For X,Y, Thermain)</v>
          </cell>
        </row>
        <row r="10257">
          <cell r="H10257" t="str">
            <v>1.3.2.08.05.01.008</v>
          </cell>
          <cell r="I10257" t="str">
            <v>Dosimeter Charge</v>
          </cell>
        </row>
        <row r="10258">
          <cell r="H10258" t="str">
            <v>1.3.2.08.05.01.009</v>
          </cell>
          <cell r="I10258" t="str">
            <v>Dosimeter Storage Case</v>
          </cell>
        </row>
        <row r="10259">
          <cell r="H10259" t="str">
            <v>1.3.2.08.05.01.010</v>
          </cell>
          <cell r="I10259" t="str">
            <v>Neutron Surveymeter</v>
          </cell>
        </row>
        <row r="10260">
          <cell r="H10260" t="str">
            <v>1.3.2.08.05.01.011</v>
          </cell>
          <cell r="I10260" t="str">
            <v>Geiger Probe</v>
          </cell>
        </row>
        <row r="10261">
          <cell r="H10261" t="str">
            <v>1.3.2.08.05.01.012</v>
          </cell>
          <cell r="I10261" t="str">
            <v>Scintilation Probe</v>
          </cell>
        </row>
        <row r="10262">
          <cell r="H10262" t="str">
            <v>1.3.2.08.05.01.013</v>
          </cell>
          <cell r="I10262" t="str">
            <v>Sample Counting Probe</v>
          </cell>
        </row>
        <row r="10263">
          <cell r="H10263" t="str">
            <v>1.3.2.08.05.01.014</v>
          </cell>
          <cell r="I10263" t="str">
            <v>Ionisation Chambar/Tabung Ionisasi Device</v>
          </cell>
        </row>
        <row r="10264">
          <cell r="H10264" t="str">
            <v>1.3.2.08.05.01.015</v>
          </cell>
          <cell r="I10264" t="str">
            <v>Radon Gas Monitor</v>
          </cell>
        </row>
        <row r="10265">
          <cell r="H10265" t="str">
            <v>1.3.2.08.05.01.016</v>
          </cell>
          <cell r="I10265" t="str">
            <v>Neutron Dosmeter</v>
          </cell>
        </row>
        <row r="10266">
          <cell r="H10266" t="str">
            <v>1.3.2.08.05.01.017</v>
          </cell>
          <cell r="I10266" t="str">
            <v>Dose Calibrator</v>
          </cell>
        </row>
        <row r="10267">
          <cell r="H10267" t="str">
            <v>1.3.2.08.05.01.018</v>
          </cell>
          <cell r="I10267" t="str">
            <v>Isotop Calibrator</v>
          </cell>
        </row>
        <row r="10268">
          <cell r="H10268" t="str">
            <v>1.3.2.08.05.01.019</v>
          </cell>
          <cell r="I10268" t="str">
            <v>Cloth Monitor</v>
          </cell>
        </row>
        <row r="10269">
          <cell r="H10269" t="str">
            <v>1.3.2.08.05.01.020</v>
          </cell>
          <cell r="I10269" t="str">
            <v>Gate/Protal Monitor</v>
          </cell>
        </row>
        <row r="10270">
          <cell r="H10270" t="str">
            <v>1.3.2.08.05.01.021</v>
          </cell>
          <cell r="I10270" t="str">
            <v>Air Sampler (Alat Ukur Fisika Kesehatan)</v>
          </cell>
        </row>
        <row r="10271">
          <cell r="H10271" t="str">
            <v>1.3.2.08.05.01.022</v>
          </cell>
          <cell r="I10271" t="str">
            <v>Regulated Alt Gampiar</v>
          </cell>
        </row>
        <row r="10272">
          <cell r="H10272" t="str">
            <v>1.3.2.08.05.01.023</v>
          </cell>
          <cell r="I10272" t="str">
            <v>Total Body Monitor</v>
          </cell>
        </row>
        <row r="10273">
          <cell r="H10273" t="str">
            <v>......</v>
          </cell>
        </row>
        <row r="10274">
          <cell r="H10274" t="str">
            <v>......</v>
          </cell>
        </row>
        <row r="10275">
          <cell r="H10275" t="str">
            <v>......</v>
          </cell>
        </row>
        <row r="10276">
          <cell r="H10276" t="str">
            <v>1.3.2.08.05.02.</v>
          </cell>
          <cell r="I10276" t="str">
            <v xml:space="preserve">ALAT KESEHATAN KERJA </v>
          </cell>
        </row>
        <row r="10277">
          <cell r="H10277" t="str">
            <v>1.3.2.08.05.02.001</v>
          </cell>
          <cell r="I10277" t="str">
            <v>Lead Container</v>
          </cell>
        </row>
        <row r="10278">
          <cell r="H10278" t="str">
            <v>1.3.2.08.05.02.002</v>
          </cell>
          <cell r="I10278" t="str">
            <v>Lead Veal</v>
          </cell>
        </row>
        <row r="10279">
          <cell r="H10279" t="str">
            <v>1.3.2.08.05.02.003</v>
          </cell>
          <cell r="I10279" t="str">
            <v>Lead Waster Container</v>
          </cell>
        </row>
        <row r="10280">
          <cell r="H10280" t="str">
            <v>1.3.2.08.05.02.004</v>
          </cell>
          <cell r="I10280" t="str">
            <v>Lead Fase Sheald</v>
          </cell>
        </row>
        <row r="10281">
          <cell r="H10281" t="str">
            <v>1.3.2.08.05.02.005</v>
          </cell>
          <cell r="I10281" t="str">
            <v>Lead Aperon</v>
          </cell>
        </row>
        <row r="10282">
          <cell r="H10282" t="str">
            <v>1.3.2.08.05.02.006</v>
          </cell>
          <cell r="I10282" t="str">
            <v>Lead Spectacles</v>
          </cell>
        </row>
        <row r="10283">
          <cell r="H10283" t="str">
            <v>1.3.2.08.05.02.007</v>
          </cell>
          <cell r="I10283" t="str">
            <v>Lead Glove</v>
          </cell>
        </row>
        <row r="10284">
          <cell r="H10284" t="str">
            <v>1.3.2.08.05.02.008</v>
          </cell>
          <cell r="I10284" t="str">
            <v>Mini Monitor</v>
          </cell>
        </row>
        <row r="10285">
          <cell r="H10285" t="str">
            <v>1.3.2.08.05.02.009</v>
          </cell>
          <cell r="I10285" t="str">
            <v>Radio Chemical Lead GWL</v>
          </cell>
        </row>
        <row r="10286">
          <cell r="H10286" t="str">
            <v>1.3.2.08.05.02.010</v>
          </cell>
          <cell r="I10286" t="str">
            <v>Griptong /Niptong</v>
          </cell>
        </row>
        <row r="10287">
          <cell r="H10287" t="str">
            <v>1.3.2.08.05.02.011</v>
          </cell>
          <cell r="I10287" t="str">
            <v>Master Slave</v>
          </cell>
        </row>
        <row r="10288">
          <cell r="H10288" t="str">
            <v>1.3.2.08.05.02.012</v>
          </cell>
          <cell r="I10288" t="str">
            <v>Electronic Robot</v>
          </cell>
        </row>
        <row r="10289">
          <cell r="H10289" t="str">
            <v>1.3.2.08.05.02.013</v>
          </cell>
          <cell r="I10289" t="str">
            <v>Radiarm</v>
          </cell>
        </row>
        <row r="10290">
          <cell r="H10290" t="str">
            <v>1.3.2.08.05.02.014</v>
          </cell>
          <cell r="I10290" t="str">
            <v>Beam Shutter Lock</v>
          </cell>
        </row>
        <row r="10291">
          <cell r="H10291" t="str">
            <v>1.3.2.08.05.02.015</v>
          </cell>
          <cell r="I10291" t="str">
            <v>Control Rod Guide Tube Lock</v>
          </cell>
        </row>
        <row r="10292">
          <cell r="H10292" t="str">
            <v>1.3.2.08.05.02.016</v>
          </cell>
          <cell r="I10292" t="str">
            <v>Specimen Lifting Davice</v>
          </cell>
        </row>
        <row r="10293">
          <cell r="H10293" t="str">
            <v>1.3.2.08.05.02.017</v>
          </cell>
          <cell r="I10293" t="str">
            <v>Junior Lave Glass Window &amp; L</v>
          </cell>
        </row>
        <row r="10294">
          <cell r="H10294" t="str">
            <v>1.3.2.08.05.02.018</v>
          </cell>
          <cell r="I10294" t="str">
            <v>Radio Pharmacenticai &amp; GW</v>
          </cell>
        </row>
        <row r="10295">
          <cell r="H10295" t="str">
            <v>1.3.2.08.05.02.019</v>
          </cell>
          <cell r="I10295" t="str">
            <v>Countaiment Boxes (Single C)</v>
          </cell>
        </row>
        <row r="10296">
          <cell r="H10296" t="str">
            <v>1.3.2.08.05.02.020</v>
          </cell>
          <cell r="I10296" t="str">
            <v>Countaiment Boxes (Double C)</v>
          </cell>
        </row>
        <row r="10297">
          <cell r="H10297" t="str">
            <v>1.3.2.08.05.02.021</v>
          </cell>
          <cell r="I10297" t="str">
            <v>Gamma Pool Shef</v>
          </cell>
        </row>
        <row r="10298">
          <cell r="H10298" t="str">
            <v>1.3.2.08.05.02.022</v>
          </cell>
          <cell r="I10298" t="str">
            <v>Prymary Tongs</v>
          </cell>
        </row>
        <row r="10299">
          <cell r="H10299" t="str">
            <v>1.3.2.08.05.02.023</v>
          </cell>
          <cell r="I10299" t="str">
            <v>Remote Wire Cutter</v>
          </cell>
        </row>
        <row r="10300">
          <cell r="H10300" t="str">
            <v>1.3.2.08.05.02.024</v>
          </cell>
          <cell r="I10300" t="str">
            <v>Transfer Bucket 4</v>
          </cell>
        </row>
        <row r="10301">
          <cell r="H10301" t="str">
            <v>1.3.2.08.05.02.025</v>
          </cell>
          <cell r="I10301" t="str">
            <v>Transfer Bucket 6</v>
          </cell>
        </row>
        <row r="10302">
          <cell r="H10302" t="str">
            <v>1.3.2.08.05.02.026</v>
          </cell>
          <cell r="I10302" t="str">
            <v>Electronichamical M System</v>
          </cell>
        </row>
        <row r="10303">
          <cell r="H10303" t="str">
            <v>1.3.2.08.05.02.027</v>
          </cell>
          <cell r="I10303" t="str">
            <v>Intercell Conveyor System CE</v>
          </cell>
        </row>
        <row r="10304">
          <cell r="H10304" t="str">
            <v>1.3.2.08.05.02.028</v>
          </cell>
          <cell r="I10304" t="str">
            <v>Top Barier Lead Shield</v>
          </cell>
        </row>
        <row r="10305">
          <cell r="H10305" t="str">
            <v>......</v>
          </cell>
        </row>
        <row r="10306">
          <cell r="H10306" t="str">
            <v>......</v>
          </cell>
        </row>
        <row r="10307">
          <cell r="H10307" t="str">
            <v>......</v>
          </cell>
        </row>
        <row r="10308">
          <cell r="H10308" t="str">
            <v>......</v>
          </cell>
        </row>
        <row r="10309">
          <cell r="H10309" t="str">
            <v>1.3.2.08.05.03.</v>
          </cell>
          <cell r="I10309" t="str">
            <v xml:space="preserve">PROTEKSI LINGKUNGAN </v>
          </cell>
        </row>
        <row r="10310">
          <cell r="H10310" t="str">
            <v>1.3.2.08.05.03.001</v>
          </cell>
          <cell r="I10310" t="str">
            <v>Noise Level Meter</v>
          </cell>
        </row>
        <row r="10311">
          <cell r="H10311" t="str">
            <v>1.3.2.08.05.03.002</v>
          </cell>
          <cell r="I10311" t="str">
            <v>Sound Monitor/ Sirine</v>
          </cell>
        </row>
        <row r="10312">
          <cell r="H10312" t="str">
            <v>1.3.2.08.05.03.003</v>
          </cell>
          <cell r="I10312" t="str">
            <v>Sirine (Proteksi Lingkungan)</v>
          </cell>
        </row>
        <row r="10313">
          <cell r="H10313" t="str">
            <v>1.3.2.08.05.03.004</v>
          </cell>
          <cell r="I10313" t="str">
            <v>Unit Siementasi</v>
          </cell>
        </row>
        <row r="10314">
          <cell r="H10314" t="str">
            <v>......</v>
          </cell>
        </row>
        <row r="10315">
          <cell r="H10315" t="str">
            <v>......</v>
          </cell>
        </row>
        <row r="10316">
          <cell r="H10316" t="str">
            <v>1.3.2.08.05.04.</v>
          </cell>
          <cell r="I10316" t="str">
            <v xml:space="preserve">METEOROLOGICAL EQUIPMENT </v>
          </cell>
        </row>
        <row r="10317">
          <cell r="H10317" t="str">
            <v>1.3.2.08.05.04.001</v>
          </cell>
          <cell r="I10317" t="str">
            <v>Barometer (Meteorological Equipment)</v>
          </cell>
        </row>
        <row r="10318">
          <cell r="H10318" t="str">
            <v>1.3.2.08.05.04.002</v>
          </cell>
          <cell r="I10318" t="str">
            <v>Barograph (Meteorological Equipment)</v>
          </cell>
        </row>
        <row r="10319">
          <cell r="H10319" t="str">
            <v>1.3.2.08.05.04.003</v>
          </cell>
          <cell r="I10319" t="str">
            <v>Hygrograph (Meteorological Equipment)</v>
          </cell>
        </row>
        <row r="10320">
          <cell r="H10320" t="str">
            <v>1.3.2.08.05.04.004</v>
          </cell>
          <cell r="I10320" t="str">
            <v>Thermograph (Meteorological Equipment)</v>
          </cell>
        </row>
        <row r="10321">
          <cell r="H10321" t="str">
            <v>1.3.2.08.05.04.005</v>
          </cell>
          <cell r="I10321" t="str">
            <v>Thermo- Hygrograph</v>
          </cell>
        </row>
        <row r="10322">
          <cell r="H10322" t="str">
            <v>1.3.2.08.05.04.006</v>
          </cell>
          <cell r="I10322" t="str">
            <v>Thermo- Hygro- Barograph</v>
          </cell>
        </row>
        <row r="10323">
          <cell r="H10323" t="str">
            <v>1.3.2.08.05.04.007</v>
          </cell>
          <cell r="I10323" t="str">
            <v>Psychrometer (Meteorological Equipment)</v>
          </cell>
        </row>
        <row r="10324">
          <cell r="H10324" t="str">
            <v>1.3.2.08.05.04.008</v>
          </cell>
          <cell r="I10324" t="str">
            <v>Rainfall Recorder</v>
          </cell>
        </row>
        <row r="10325">
          <cell r="H10325" t="str">
            <v>1.3.2.08.05.04.009</v>
          </cell>
          <cell r="I10325" t="str">
            <v>Rainfall Sensor</v>
          </cell>
        </row>
        <row r="10326">
          <cell r="H10326" t="str">
            <v>1.3.2.08.05.04.010</v>
          </cell>
          <cell r="I10326" t="str">
            <v>Meteotower</v>
          </cell>
        </row>
        <row r="10327">
          <cell r="H10327" t="str">
            <v>1.3.2.08.05.04.011</v>
          </cell>
          <cell r="I10327" t="str">
            <v>Wind Sensor Set</v>
          </cell>
        </row>
        <row r="10328">
          <cell r="H10328" t="str">
            <v>1.3.2.08.05.04.012</v>
          </cell>
          <cell r="I10328" t="str">
            <v>Ralative Humadity Sensor Set</v>
          </cell>
        </row>
        <row r="10329">
          <cell r="H10329" t="str">
            <v>1.3.2.08.05.04.013</v>
          </cell>
          <cell r="I10329" t="str">
            <v>Temperature Sensor Set</v>
          </cell>
        </row>
        <row r="10330">
          <cell r="H10330" t="str">
            <v>1.3.2.08.05.04.014</v>
          </cell>
          <cell r="I10330" t="str">
            <v>Electric</v>
          </cell>
        </row>
        <row r="10331">
          <cell r="H10331" t="str">
            <v>1.3.2.08.05.04.015</v>
          </cell>
          <cell r="I10331" t="str">
            <v>Hand Cup Animometer</v>
          </cell>
        </row>
        <row r="10332">
          <cell r="H10332" t="str">
            <v>1.3.2.08.05.04.016</v>
          </cell>
          <cell r="I10332" t="str">
            <v>Vene Animometer</v>
          </cell>
        </row>
        <row r="10333">
          <cell r="H10333" t="str">
            <v>1.3.2.08.05.04.017</v>
          </cell>
          <cell r="I10333" t="str">
            <v>Thermal Apemometer</v>
          </cell>
        </row>
        <row r="10334">
          <cell r="H10334" t="str">
            <v>1.3.2.08.05.04.018</v>
          </cell>
          <cell r="I10334" t="str">
            <v>Wind Telemeter</v>
          </cell>
        </row>
        <row r="10335">
          <cell r="H10335" t="str">
            <v>1.3.2.08.05.04.019</v>
          </cell>
          <cell r="I10335" t="str">
            <v>Mechanical Wind Recorder (Meteorological Equipment)</v>
          </cell>
        </row>
        <row r="10336">
          <cell r="H10336" t="str">
            <v>1.3.2.08.05.04.020</v>
          </cell>
          <cell r="I10336" t="str">
            <v>Rain Gange</v>
          </cell>
        </row>
        <row r="10337">
          <cell r="H10337" t="str">
            <v>1.3.2.08.05.04.021</v>
          </cell>
          <cell r="I10337" t="str">
            <v>Seismeter Sensor</v>
          </cell>
        </row>
        <row r="10338">
          <cell r="H10338" t="str">
            <v>1.3.2.08.05.04.022</v>
          </cell>
          <cell r="I10338" t="str">
            <v>Seismograph Recorder</v>
          </cell>
        </row>
        <row r="10339">
          <cell r="H10339" t="str">
            <v>1.3.2.08.05.04.023</v>
          </cell>
          <cell r="I10339" t="str">
            <v>Meteo Set Portable</v>
          </cell>
        </row>
        <row r="10340">
          <cell r="H10340" t="str">
            <v>1.3.2.08.05.04.024</v>
          </cell>
          <cell r="I10340" t="str">
            <v>Meteometer Set Recorder</v>
          </cell>
        </row>
        <row r="10341">
          <cell r="H10341" t="str">
            <v>1.3.2.08.05.04.025</v>
          </cell>
          <cell r="I10341" t="str">
            <v>Meteometer Panel</v>
          </cell>
        </row>
        <row r="10342">
          <cell r="H10342" t="str">
            <v>1.3.2.08.05.04.026</v>
          </cell>
          <cell r="I10342" t="str">
            <v>Solar Radiator Recorder</v>
          </cell>
        </row>
        <row r="10343">
          <cell r="H10343" t="str">
            <v>1.3.2.08.05.04.027</v>
          </cell>
          <cell r="I10343" t="str">
            <v>RVR</v>
          </cell>
        </row>
        <row r="10344">
          <cell r="H10344" t="str">
            <v>1.3.2.08.05.04.028</v>
          </cell>
          <cell r="I10344" t="str">
            <v>Cellometer</v>
          </cell>
        </row>
        <row r="10345">
          <cell r="H10345" t="str">
            <v>1.3.2.08.05.04.029</v>
          </cell>
          <cell r="I10345" t="str">
            <v>Aviation Metereologi Observasing System</v>
          </cell>
        </row>
        <row r="10346">
          <cell r="H10346" t="str">
            <v>......</v>
          </cell>
        </row>
        <row r="10347">
          <cell r="H10347" t="str">
            <v>......</v>
          </cell>
        </row>
        <row r="10348">
          <cell r="H10348" t="str">
            <v>......</v>
          </cell>
        </row>
        <row r="10349">
          <cell r="H10349" t="str">
            <v>1.3.2.08.05.05.</v>
          </cell>
          <cell r="I10349" t="str">
            <v xml:space="preserve">SUMBER RADIASI </v>
          </cell>
        </row>
        <row r="10350">
          <cell r="H10350" t="str">
            <v>1.3.2.08.05.05.001</v>
          </cell>
          <cell r="I10350" t="str">
            <v>Standar AM-2411</v>
          </cell>
        </row>
        <row r="10351">
          <cell r="H10351" t="str">
            <v>1.3.2.08.05.05.002</v>
          </cell>
          <cell r="I10351" t="str">
            <v>Standar RA-226</v>
          </cell>
        </row>
        <row r="10352">
          <cell r="H10352" t="str">
            <v>1.3.2.08.05.05.003</v>
          </cell>
          <cell r="I10352" t="str">
            <v>Standar SR-90</v>
          </cell>
        </row>
        <row r="10353">
          <cell r="H10353" t="str">
            <v>1.3.2.08.05.05.004</v>
          </cell>
          <cell r="I10353" t="str">
            <v>Standar CO-60</v>
          </cell>
        </row>
        <row r="10354">
          <cell r="H10354" t="str">
            <v>1.3.2.08.05.05.005</v>
          </cell>
          <cell r="I10354" t="str">
            <v>Standar PU-239</v>
          </cell>
        </row>
        <row r="10355">
          <cell r="H10355" t="str">
            <v>1.3.2.08.05.05.006</v>
          </cell>
          <cell r="I10355" t="str">
            <v>Standar AM-CS-137</v>
          </cell>
        </row>
        <row r="10356">
          <cell r="H10356" t="str">
            <v>......</v>
          </cell>
        </row>
        <row r="10357">
          <cell r="H10357" t="str">
            <v>1.3.2.08.05.06.</v>
          </cell>
          <cell r="I10357" t="str">
            <v xml:space="preserve">ALAT PROTEKSI RADIASI/PROTEKSI LINGKUNGAN LAINNYA </v>
          </cell>
        </row>
        <row r="10358">
          <cell r="H10358" t="str">
            <v>......</v>
          </cell>
        </row>
        <row r="10359">
          <cell r="H10359" t="str">
            <v>1.3.2.08.06..</v>
          </cell>
          <cell r="I10359" t="str">
            <v xml:space="preserve">RADIATION APPLICATION AND NON DESTRUCTIVE TESTING LABORATORY LAINNYA </v>
          </cell>
        </row>
        <row r="10360">
          <cell r="H10360" t="str">
            <v>1.3.2.08.06.01.</v>
          </cell>
          <cell r="I10360" t="str">
            <v xml:space="preserve">RADIATION APPLICATION EQUIPMENT </v>
          </cell>
        </row>
        <row r="10361">
          <cell r="H10361" t="str">
            <v>1.3.2.08.06.01.001</v>
          </cell>
          <cell r="I10361" t="str">
            <v>Gamma Camera</v>
          </cell>
        </row>
        <row r="10362">
          <cell r="H10362" t="str">
            <v>1.3.2.08.06.01.002</v>
          </cell>
          <cell r="I10362" t="str">
            <v>X-Ray Machine &amp; Control</v>
          </cell>
        </row>
        <row r="10363">
          <cell r="H10363" t="str">
            <v>1.3.2.08.06.01.003</v>
          </cell>
          <cell r="I10363" t="str">
            <v>Device (Radiation Application Equipment)</v>
          </cell>
        </row>
        <row r="10364">
          <cell r="H10364" t="str">
            <v>1.3.2.08.06.01.004</v>
          </cell>
          <cell r="I10364" t="str">
            <v>X-Ray Penetration</v>
          </cell>
        </row>
        <row r="10365">
          <cell r="H10365" t="str">
            <v>1.3.2.08.06.01.005</v>
          </cell>
          <cell r="I10365" t="str">
            <v>X-Ray Transiumminiscence</v>
          </cell>
        </row>
        <row r="10366">
          <cell r="H10366" t="str">
            <v>1.3.2.08.06.01.006</v>
          </cell>
          <cell r="I10366" t="str">
            <v>Gamma Irradiation Equipment</v>
          </cell>
        </row>
        <row r="10367">
          <cell r="H10367" t="str">
            <v>1.3.2.08.06.01.007</v>
          </cell>
          <cell r="I10367" t="str">
            <v>Neutron Source</v>
          </cell>
        </row>
        <row r="10368">
          <cell r="H10368" t="str">
            <v>1.3.2.08.06.01.008</v>
          </cell>
          <cell r="I10368" t="str">
            <v>Positioning Sensing</v>
          </cell>
        </row>
        <row r="10369">
          <cell r="H10369" t="str">
            <v>1.3.2.08.06.01.009</v>
          </cell>
          <cell r="I10369" t="str">
            <v>Silphat Line</v>
          </cell>
        </row>
        <row r="10370">
          <cell r="H10370" t="str">
            <v>1.3.2.08.06.01.010</v>
          </cell>
          <cell r="I10370" t="str">
            <v>Sulphur Line</v>
          </cell>
        </row>
        <row r="10371">
          <cell r="H10371" t="str">
            <v>1.3.2.08.06.01.011</v>
          </cell>
          <cell r="I10371" t="str">
            <v>X Ray Micro Analizer For Scanning</v>
          </cell>
        </row>
        <row r="10372">
          <cell r="H10372" t="str">
            <v>......</v>
          </cell>
        </row>
        <row r="10373">
          <cell r="H10373" t="str">
            <v>......</v>
          </cell>
        </row>
        <row r="10374">
          <cell r="H10374" t="str">
            <v>1.3.2.08.06.02.</v>
          </cell>
          <cell r="I10374" t="str">
            <v xml:space="preserve">NON DESTRUCTIVE TEST (NDT) DEVICE </v>
          </cell>
        </row>
        <row r="10375">
          <cell r="H10375" t="str">
            <v>1.3.2.08.06.02.001</v>
          </cell>
          <cell r="I10375" t="str">
            <v>Ultrasonic Testing Device</v>
          </cell>
        </row>
        <row r="10376">
          <cell r="H10376" t="str">
            <v>1.3.2.08.06.02.002</v>
          </cell>
          <cell r="I10376" t="str">
            <v>Portable Testing Magnet</v>
          </cell>
        </row>
        <row r="10377">
          <cell r="H10377" t="str">
            <v>1.3.2.08.06.02.003</v>
          </cell>
          <cell r="I10377" t="str">
            <v>Eddy Current Testing Device</v>
          </cell>
        </row>
        <row r="10378">
          <cell r="H10378" t="str">
            <v>1.3.2.08.06.02.004</v>
          </cell>
          <cell r="I10378" t="str">
            <v>Film Image Viewer</v>
          </cell>
        </row>
        <row r="10379">
          <cell r="H10379" t="str">
            <v>1.3.2.08.06.02.005</v>
          </cell>
          <cell r="I10379" t="str">
            <v>Accustic Emmisim Device</v>
          </cell>
        </row>
        <row r="10380">
          <cell r="H10380" t="str">
            <v>1.3.2.08.06.02.006</v>
          </cell>
          <cell r="I10380" t="str">
            <v>Depth Crack Meter</v>
          </cell>
        </row>
        <row r="10381">
          <cell r="H10381" t="str">
            <v>1.3.2.08.06.02.007</v>
          </cell>
          <cell r="I10381" t="str">
            <v>Hardnes Tester (Hardmeter)</v>
          </cell>
        </row>
        <row r="10382">
          <cell r="H10382" t="str">
            <v>1.3.2.08.06.02.008</v>
          </cell>
          <cell r="I10382" t="str">
            <v>Helium Leak Detector</v>
          </cell>
        </row>
        <row r="10383">
          <cell r="H10383" t="str">
            <v>1.3.2.08.06.02.009</v>
          </cell>
          <cell r="I10383" t="str">
            <v>Fatique Tester (Non Destructive Test (ndt) Device)</v>
          </cell>
        </row>
        <row r="10384">
          <cell r="H10384" t="str">
            <v>1.3.2.08.06.02.010</v>
          </cell>
          <cell r="I10384" t="str">
            <v>Creep Tester And Stree Rupme Tester</v>
          </cell>
        </row>
        <row r="10385">
          <cell r="H10385" t="str">
            <v>1.3.2.08.06.02.011</v>
          </cell>
          <cell r="I10385" t="str">
            <v>Hydraulic Ester</v>
          </cell>
        </row>
        <row r="10386">
          <cell r="H10386" t="str">
            <v>1.3.2.08.06.02.012</v>
          </cell>
          <cell r="I10386" t="str">
            <v>Tansile Strenght Tester</v>
          </cell>
        </row>
        <row r="10387">
          <cell r="H10387" t="str">
            <v>1.3.2.08.06.02.013</v>
          </cell>
          <cell r="I10387" t="str">
            <v>Corrosion Tester (Non Destructive Test (ndt) Device)</v>
          </cell>
        </row>
        <row r="10388">
          <cell r="H10388" t="str">
            <v>1.3.2.08.06.02.014</v>
          </cell>
          <cell r="I10388" t="str">
            <v>Alat Uji Taktik</v>
          </cell>
        </row>
        <row r="10389">
          <cell r="H10389" t="str">
            <v>1.3.2.08.06.02.015</v>
          </cell>
          <cell r="I10389" t="str">
            <v>Bending Tester (Non Destructive Test (ndt) Device)</v>
          </cell>
        </row>
        <row r="10390">
          <cell r="H10390" t="str">
            <v>1.3.2.08.06.02.016</v>
          </cell>
          <cell r="I10390" t="str">
            <v>Surface Rounghnes Measuring Device</v>
          </cell>
        </row>
        <row r="10391">
          <cell r="H10391" t="str">
            <v>1.3.2.08.06.02.017</v>
          </cell>
          <cell r="I10391" t="str">
            <v>Frofilometer</v>
          </cell>
        </row>
        <row r="10392">
          <cell r="H10392" t="str">
            <v>1.3.2.08.06.02.018</v>
          </cell>
          <cell r="I10392" t="str">
            <v>High Resolution Pressure Difractometer</v>
          </cell>
        </row>
        <row r="10393">
          <cell r="H10393" t="str">
            <v>1.3.2.08.06.02.019</v>
          </cell>
          <cell r="I10393" t="str">
            <v>Tas (Triple Axis Spectometer)</v>
          </cell>
        </row>
        <row r="10394">
          <cell r="H10394" t="str">
            <v>......</v>
          </cell>
        </row>
        <row r="10395">
          <cell r="H10395" t="str">
            <v>1.3.2.08.06.03.</v>
          </cell>
          <cell r="I10395" t="str">
            <v xml:space="preserve">PERALATAN HIDROLOGI </v>
          </cell>
        </row>
        <row r="10396">
          <cell r="H10396" t="str">
            <v>1.3.2.08.06.03.001</v>
          </cell>
          <cell r="I10396" t="str">
            <v>Earth Conductivity Probe</v>
          </cell>
        </row>
        <row r="10397">
          <cell r="H10397" t="str">
            <v>1.3.2.08.06.03.002</v>
          </cell>
          <cell r="I10397" t="str">
            <v>Earth Resistivity Device</v>
          </cell>
        </row>
        <row r="10398">
          <cell r="H10398" t="str">
            <v>1.3.2.08.06.03.003</v>
          </cell>
          <cell r="I10398" t="str">
            <v>Soil Permeameter</v>
          </cell>
        </row>
        <row r="10399">
          <cell r="H10399" t="str">
            <v>1.3.2.08.06.03.004</v>
          </cell>
          <cell r="I10399" t="str">
            <v>Electromagnetic Prospecting Device</v>
          </cell>
        </row>
        <row r="10400">
          <cell r="H10400" t="str">
            <v>1.3.2.08.06.03.005</v>
          </cell>
          <cell r="I10400" t="str">
            <v>Induced Polariza Tion Soil Resislivity Meter</v>
          </cell>
        </row>
        <row r="10401">
          <cell r="H10401" t="str">
            <v>1.3.2.08.06.03.006</v>
          </cell>
          <cell r="I10401" t="str">
            <v>Trio Multichannel Saismic Refraction System</v>
          </cell>
        </row>
        <row r="10402">
          <cell r="H10402" t="str">
            <v>1.3.2.08.06.03.007</v>
          </cell>
          <cell r="I10402" t="str">
            <v>Soil Moinsture And Density Gauge</v>
          </cell>
        </row>
        <row r="10403">
          <cell r="H10403" t="str">
            <v>1.3.2.08.06.03.008</v>
          </cell>
          <cell r="I10403" t="str">
            <v>Field Pore-Pressure Measuring Device</v>
          </cell>
        </row>
        <row r="10404">
          <cell r="H10404" t="str">
            <v>1.3.2.08.06.03.009</v>
          </cell>
          <cell r="I10404" t="str">
            <v>Falling Cone Panatro Meter</v>
          </cell>
        </row>
        <row r="10405">
          <cell r="H10405" t="str">
            <v>1.3.2.08.06.03.010</v>
          </cell>
          <cell r="I10405" t="str">
            <v>Consolidation Tester</v>
          </cell>
        </row>
        <row r="10406">
          <cell r="H10406" t="str">
            <v>1.3.2.08.06.03.011</v>
          </cell>
          <cell r="I10406" t="str">
            <v>Penetrograph</v>
          </cell>
        </row>
        <row r="10407">
          <cell r="H10407" t="str">
            <v>1.3.2.08.06.03.012</v>
          </cell>
          <cell r="I10407" t="str">
            <v>Hand Penetro Meter</v>
          </cell>
        </row>
        <row r="10408">
          <cell r="H10408" t="str">
            <v>1.3.2.08.06.03.013</v>
          </cell>
          <cell r="I10408" t="str">
            <v>PF-Meter</v>
          </cell>
        </row>
        <row r="10409">
          <cell r="H10409" t="str">
            <v>1.3.2.08.06.03.014</v>
          </cell>
          <cell r="I10409" t="str">
            <v>Soil PH Meter</v>
          </cell>
        </row>
        <row r="10410">
          <cell r="H10410" t="str">
            <v>1.3.2.08.06.03.015</v>
          </cell>
          <cell r="I10410" t="str">
            <v>Vacuum Air Picnometer</v>
          </cell>
        </row>
        <row r="10411">
          <cell r="H10411" t="str">
            <v>1.3.2.08.06.03.016</v>
          </cell>
          <cell r="I10411" t="str">
            <v>Pocket Altimeter</v>
          </cell>
        </row>
        <row r="10412">
          <cell r="H10412" t="str">
            <v>1.3.2.08.06.03.017</v>
          </cell>
          <cell r="I10412" t="str">
            <v>Optical Clinometer</v>
          </cell>
        </row>
        <row r="10413">
          <cell r="H10413" t="str">
            <v>1.3.2.08.06.03.018</v>
          </cell>
          <cell r="I10413" t="str">
            <v>Range Finder (Peralatan Hidrologi)</v>
          </cell>
        </row>
        <row r="10414">
          <cell r="H10414" t="str">
            <v>1.3.2.08.06.03.019</v>
          </cell>
          <cell r="I10414" t="str">
            <v>Table Techeometer</v>
          </cell>
        </row>
        <row r="10415">
          <cell r="H10415" t="str">
            <v>1.3.2.08.06.03.020</v>
          </cell>
          <cell r="I10415" t="str">
            <v>Theodolite (Peralatan Hidrologi)</v>
          </cell>
        </row>
        <row r="10416">
          <cell r="H10416" t="str">
            <v>1.3.2.08.06.03.021</v>
          </cell>
          <cell r="I10416" t="str">
            <v>Water Pass</v>
          </cell>
        </row>
        <row r="10417">
          <cell r="H10417" t="str">
            <v>1.3.2.08.06.03.022</v>
          </cell>
          <cell r="I10417" t="str">
            <v>Geological Compas</v>
          </cell>
        </row>
        <row r="10418">
          <cell r="H10418" t="str">
            <v>1.3.2.08.06.03.023</v>
          </cell>
          <cell r="I10418" t="str">
            <v>Tripod Compas</v>
          </cell>
        </row>
        <row r="10419">
          <cell r="H10419" t="str">
            <v>1.3.2.08.06.03.024</v>
          </cell>
          <cell r="I10419" t="str">
            <v>Car Compas</v>
          </cell>
        </row>
        <row r="10420">
          <cell r="H10420" t="str">
            <v>1.3.2.08.06.03.025</v>
          </cell>
          <cell r="I10420" t="str">
            <v>Water Current Meter (Peralatan Hidrologi)</v>
          </cell>
        </row>
        <row r="10421">
          <cell r="H10421" t="str">
            <v>1.3.2.08.06.03.026</v>
          </cell>
          <cell r="I10421" t="str">
            <v>Horizontal/Vertical Water Level Recorder</v>
          </cell>
        </row>
        <row r="10422">
          <cell r="H10422" t="str">
            <v>1.3.2.08.06.03.027</v>
          </cell>
          <cell r="I10422" t="str">
            <v>Tape Water Lavel Indicator</v>
          </cell>
        </row>
        <row r="10423">
          <cell r="H10423" t="str">
            <v>1.3.2.08.06.03.028</v>
          </cell>
          <cell r="I10423" t="str">
            <v>Water Electrolysys For Tritium Analysis</v>
          </cell>
        </row>
        <row r="10424">
          <cell r="H10424" t="str">
            <v>1.3.2.08.06.03.029</v>
          </cell>
          <cell r="I10424" t="str">
            <v>Gamma Logging Unit</v>
          </cell>
        </row>
        <row r="10425">
          <cell r="H10425" t="str">
            <v>1.3.2.08.06.03.030</v>
          </cell>
          <cell r="I10425" t="str">
            <v>Geological Hammer</v>
          </cell>
        </row>
        <row r="10426">
          <cell r="H10426" t="str">
            <v>1.3.2.08.06.03.031</v>
          </cell>
          <cell r="I10426" t="str">
            <v>Scoop</v>
          </cell>
        </row>
        <row r="10427">
          <cell r="H10427" t="str">
            <v>......</v>
          </cell>
        </row>
        <row r="10428">
          <cell r="H10428" t="str">
            <v>......</v>
          </cell>
        </row>
        <row r="10429">
          <cell r="H10429" t="str">
            <v>......</v>
          </cell>
        </row>
        <row r="10430">
          <cell r="H10430" t="str">
            <v>1.3.2.08.06.04.</v>
          </cell>
          <cell r="I10430" t="str">
            <v xml:space="preserve">RADIATION APPLICATION AND NON DESTRUCTIVE TESTING LABORATORY LAINNYA </v>
          </cell>
        </row>
        <row r="10431">
          <cell r="H10431" t="str">
            <v>......</v>
          </cell>
        </row>
        <row r="10432">
          <cell r="H10432" t="str">
            <v>1.3.2.08.07..</v>
          </cell>
          <cell r="I10432" t="str">
            <v>ALAT LABORATORIUM LINGKUNGAN HIDUP</v>
          </cell>
        </row>
        <row r="10433">
          <cell r="H10433" t="str">
            <v>1.3.2.08.07.01.</v>
          </cell>
          <cell r="I10433" t="str">
            <v xml:space="preserve">ALAT LABORATORIUM KWALITAS AIR DAN TANAH </v>
          </cell>
        </row>
        <row r="10434">
          <cell r="H10434" t="str">
            <v>1.3.2.08.07.01.001</v>
          </cell>
          <cell r="I10434" t="str">
            <v>DO Meter (Alat Laboratorium Kwalitas Air Dan Tanah)</v>
          </cell>
        </row>
        <row r="10435">
          <cell r="H10435" t="str">
            <v>1.3.2.08.07.01.002</v>
          </cell>
          <cell r="I10435" t="str">
            <v>Conductivity Meter (Alat Laboratorium Kwalitas Air Dan Tanah)</v>
          </cell>
        </row>
        <row r="10436">
          <cell r="H10436" t="str">
            <v>1.3.2.08.07.01.003</v>
          </cell>
          <cell r="I10436" t="str">
            <v>Salino Meter</v>
          </cell>
        </row>
        <row r="10437">
          <cell r="H10437" t="str">
            <v>1.3.2.08.07.01.004</v>
          </cell>
          <cell r="I10437" t="str">
            <v>TOC Analyzer</v>
          </cell>
        </row>
        <row r="10438">
          <cell r="H10438" t="str">
            <v>1.3.2.08.07.01.005</v>
          </cell>
          <cell r="I10438" t="str">
            <v>Oil Analyzer</v>
          </cell>
        </row>
        <row r="10439">
          <cell r="H10439" t="str">
            <v>1.3.2.08.07.01.006</v>
          </cell>
          <cell r="I10439" t="str">
            <v>Klorin Meter</v>
          </cell>
        </row>
        <row r="10440">
          <cell r="H10440" t="str">
            <v>1.3.2.08.07.01.007</v>
          </cell>
          <cell r="I10440" t="str">
            <v>Water Quality Analyzer System</v>
          </cell>
        </row>
        <row r="10441">
          <cell r="H10441" t="str">
            <v>1.3.2.08.07.01.008</v>
          </cell>
          <cell r="I10441" t="str">
            <v>Mercury Analyzer (Alat Laboratorium Kwalitas Air Dan Tanah)</v>
          </cell>
        </row>
        <row r="10442">
          <cell r="H10442" t="str">
            <v>1.3.2.08.07.01.009</v>
          </cell>
          <cell r="I10442" t="str">
            <v>Test Kit</v>
          </cell>
        </row>
        <row r="10443">
          <cell r="H10443" t="str">
            <v>1.3.2.08.07.01.010</v>
          </cell>
          <cell r="I10443" t="str">
            <v>Bacteria Test Paper</v>
          </cell>
        </row>
        <row r="10444">
          <cell r="H10444" t="str">
            <v>1.3.2.08.07.01.011</v>
          </cell>
          <cell r="I10444" t="str">
            <v>Plankton Net (Alat Laboratorium Kwalitas Air Dan Tanah)</v>
          </cell>
        </row>
        <row r="10445">
          <cell r="H10445" t="str">
            <v>1.3.2.08.07.01.012</v>
          </cell>
          <cell r="I10445" t="str">
            <v>Water Sample</v>
          </cell>
        </row>
        <row r="10446">
          <cell r="H10446" t="str">
            <v>1.3.2.08.07.01.013</v>
          </cell>
          <cell r="I10446" t="str">
            <v>Eckman - Berge Dredge</v>
          </cell>
        </row>
        <row r="10447">
          <cell r="H10447" t="str">
            <v>1.3.2.08.07.01.014</v>
          </cell>
          <cell r="I10447" t="str">
            <v>Core Sampler</v>
          </cell>
        </row>
        <row r="10448">
          <cell r="H10448" t="str">
            <v>1.3.2.08.07.01.015</v>
          </cell>
          <cell r="I10448" t="str">
            <v>Current Meter (Alat Laboratorium Kwalitas Air Dan Tanah)</v>
          </cell>
        </row>
        <row r="10449">
          <cell r="H10449" t="str">
            <v>1.3.2.08.07.01.016</v>
          </cell>
          <cell r="I10449" t="str">
            <v>Jar Tester</v>
          </cell>
        </row>
        <row r="10450">
          <cell r="H10450" t="str">
            <v>1.3.2.08.07.01.017</v>
          </cell>
          <cell r="I10450" t="str">
            <v>Colony Counter (Alat Laboratorium Kwalitas Air Dan Tanah)</v>
          </cell>
        </row>
        <row r="10451">
          <cell r="H10451" t="str">
            <v>1.3.2.08.07.01.018</v>
          </cell>
          <cell r="I10451" t="str">
            <v>Sterilizer (Alat Laboratorium Kwalitas Air Dan Tanah)</v>
          </cell>
        </row>
        <row r="10452">
          <cell r="H10452" t="str">
            <v>1.3.2.08.07.01.019</v>
          </cell>
          <cell r="I10452" t="str">
            <v>Autoclay</v>
          </cell>
        </row>
        <row r="10453">
          <cell r="H10453" t="str">
            <v>1.3.2.08.07.01.020</v>
          </cell>
          <cell r="I10453" t="str">
            <v>AOX Analyzer</v>
          </cell>
        </row>
        <row r="10454">
          <cell r="H10454" t="str">
            <v>1.3.2.08.07.01.021</v>
          </cell>
          <cell r="I10454" t="str">
            <v>COD Reaktor</v>
          </cell>
        </row>
        <row r="10455">
          <cell r="H10455" t="str">
            <v>......</v>
          </cell>
        </row>
        <row r="10456">
          <cell r="H10456" t="str">
            <v>......</v>
          </cell>
        </row>
        <row r="10457">
          <cell r="H10457" t="str">
            <v>......</v>
          </cell>
        </row>
        <row r="10458">
          <cell r="H10458" t="str">
            <v>......</v>
          </cell>
        </row>
        <row r="10459">
          <cell r="H10459" t="str">
            <v>......</v>
          </cell>
        </row>
        <row r="10460">
          <cell r="H10460" t="str">
            <v>......</v>
          </cell>
        </row>
        <row r="10461">
          <cell r="H10461" t="str">
            <v>1.3.2.08.07.02.</v>
          </cell>
          <cell r="I10461" t="str">
            <v xml:space="preserve">ALAT LABORATORIUM KWALITAS UDARA </v>
          </cell>
        </row>
        <row r="10462">
          <cell r="H10462" t="str">
            <v>1.3.2.08.07.02.001</v>
          </cell>
          <cell r="I10462" t="str">
            <v>Portable SO2 Analyzer</v>
          </cell>
        </row>
        <row r="10463">
          <cell r="H10463" t="str">
            <v>1.3.2.08.07.02.002</v>
          </cell>
          <cell r="I10463" t="str">
            <v>Portable NOX Analyzer</v>
          </cell>
        </row>
        <row r="10464">
          <cell r="H10464" t="str">
            <v>1.3.2.08.07.02.003</v>
          </cell>
          <cell r="I10464" t="str">
            <v>Portable CO Analyzer</v>
          </cell>
        </row>
        <row r="10465">
          <cell r="H10465" t="str">
            <v>1.3.2.08.07.02.004</v>
          </cell>
          <cell r="I10465" t="str">
            <v>Portable HC Analyzer</v>
          </cell>
        </row>
        <row r="10466">
          <cell r="H10466" t="str">
            <v>1.3.2.08.07.02.005</v>
          </cell>
          <cell r="I10466" t="str">
            <v>Container</v>
          </cell>
        </row>
        <row r="10467">
          <cell r="H10467" t="str">
            <v>1.3.2.08.07.02.006</v>
          </cell>
          <cell r="I10467" t="str">
            <v>Data Logger (Alat Laboratorium Kwalitas Udara)</v>
          </cell>
        </row>
        <row r="10468">
          <cell r="H10468" t="str">
            <v>1.3.2.08.07.02.007</v>
          </cell>
          <cell r="I10468" t="str">
            <v>Automatic SO2 Analyzer</v>
          </cell>
        </row>
        <row r="10469">
          <cell r="H10469" t="str">
            <v>1.3.2.08.07.02.008</v>
          </cell>
          <cell r="I10469" t="str">
            <v>Automatic NOX Analyzer</v>
          </cell>
        </row>
        <row r="10470">
          <cell r="H10470" t="str">
            <v>1.3.2.08.07.02.009</v>
          </cell>
          <cell r="I10470" t="str">
            <v>Automatic CO Analyzer</v>
          </cell>
        </row>
        <row r="10471">
          <cell r="H10471" t="str">
            <v>1.3.2.08.07.02.010</v>
          </cell>
          <cell r="I10471" t="str">
            <v>Automatic SPM Analyzer</v>
          </cell>
        </row>
        <row r="10472">
          <cell r="H10472" t="str">
            <v>1.3.2.08.07.02.011</v>
          </cell>
          <cell r="I10472" t="str">
            <v>Automatic HC Analyzer</v>
          </cell>
        </row>
        <row r="10473">
          <cell r="H10473" t="str">
            <v>1.3.2.08.07.02.012</v>
          </cell>
          <cell r="I10473" t="str">
            <v>Automatic Ozon Analyzer</v>
          </cell>
        </row>
        <row r="10474">
          <cell r="H10474" t="str">
            <v>1.3.2.08.07.02.013</v>
          </cell>
          <cell r="I10474" t="str">
            <v>Dust Sampler (Alat Laboratorium Kwalitas Udara)</v>
          </cell>
        </row>
        <row r="10475">
          <cell r="H10475" t="str">
            <v>1.3.2.08.07.02.014</v>
          </cell>
          <cell r="I10475" t="str">
            <v>Air Polution Tester</v>
          </cell>
        </row>
        <row r="10476">
          <cell r="H10476" t="str">
            <v>1.3.2.08.07.02.015</v>
          </cell>
          <cell r="I10476" t="str">
            <v>Mini Pump Air Tester</v>
          </cell>
        </row>
        <row r="10477">
          <cell r="H10477" t="str">
            <v>1.3.2.08.07.02.016</v>
          </cell>
          <cell r="I10477" t="str">
            <v>Automatic Oxidant Analyzer</v>
          </cell>
        </row>
        <row r="10478">
          <cell r="H10478" t="str">
            <v>1.3.2.08.07.02.017</v>
          </cell>
          <cell r="I10478" t="str">
            <v>Weather Observation Instruments</v>
          </cell>
        </row>
        <row r="10479">
          <cell r="H10479" t="str">
            <v>1.3.2.08.07.02.018</v>
          </cell>
          <cell r="I10479" t="str">
            <v>Vehicle Emission Gas Analyzer</v>
          </cell>
        </row>
        <row r="10480">
          <cell r="H10480" t="str">
            <v>1.3.2.08.07.02.019</v>
          </cell>
          <cell r="I10480" t="str">
            <v>Automatic Gas Burner Exhaust Gas Analyzer</v>
          </cell>
        </row>
        <row r="10481">
          <cell r="H10481" t="str">
            <v>1.3.2.08.07.02.020</v>
          </cell>
          <cell r="I10481" t="str">
            <v>Higt Volume Air Sampler</v>
          </cell>
        </row>
        <row r="10482">
          <cell r="H10482" t="str">
            <v>1.3.2.08.07.02.021</v>
          </cell>
          <cell r="I10482" t="str">
            <v>Low Valume Air Sampler</v>
          </cell>
        </row>
        <row r="10483">
          <cell r="H10483" t="str">
            <v>1.3.2.08.07.02.022</v>
          </cell>
          <cell r="I10483" t="str">
            <v>Anderson Particle Fractioning Sampler</v>
          </cell>
        </row>
        <row r="10484">
          <cell r="H10484" t="str">
            <v>1.3.2.08.07.02.023</v>
          </cell>
          <cell r="I10484" t="str">
            <v>Deposit Gauge</v>
          </cell>
        </row>
        <row r="10485">
          <cell r="H10485" t="str">
            <v>1.3.2.08.07.02.024</v>
          </cell>
          <cell r="I10485" t="str">
            <v>Dust Jar</v>
          </cell>
        </row>
        <row r="10486">
          <cell r="H10486" t="str">
            <v>1.3.2.08.07.02.025</v>
          </cell>
          <cell r="I10486" t="str">
            <v>Portable Wind System</v>
          </cell>
        </row>
        <row r="10487">
          <cell r="H10487" t="str">
            <v>1.3.2.08.07.02.026</v>
          </cell>
          <cell r="I10487" t="str">
            <v>Thermo-Hygrigraph</v>
          </cell>
        </row>
        <row r="10488">
          <cell r="H10488" t="str">
            <v>1.3.2.08.07.02.027</v>
          </cell>
          <cell r="I10488" t="str">
            <v>Syphon Type Recording Rain Gauge</v>
          </cell>
        </row>
        <row r="10489">
          <cell r="H10489" t="str">
            <v>1.3.2.08.07.02.028</v>
          </cell>
          <cell r="I10489" t="str">
            <v>Precition Gas Detector</v>
          </cell>
        </row>
        <row r="10490">
          <cell r="H10490" t="str">
            <v>1.3.2.08.07.02.029</v>
          </cell>
          <cell r="I10490" t="str">
            <v>Solar Radiation Meter</v>
          </cell>
        </row>
        <row r="10491">
          <cell r="H10491" t="str">
            <v>1.3.2.08.07.02.030</v>
          </cell>
          <cell r="I10491" t="str">
            <v>Portable Blck Fume Meter</v>
          </cell>
        </row>
        <row r="10492">
          <cell r="H10492" t="str">
            <v>1.3.2.08.07.02.031</v>
          </cell>
          <cell r="I10492" t="str">
            <v>Gas Sampler</v>
          </cell>
        </row>
        <row r="10493">
          <cell r="H10493" t="str">
            <v>1.3.2.08.07.02.032</v>
          </cell>
          <cell r="I10493" t="str">
            <v>Stack Sampler</v>
          </cell>
        </row>
        <row r="10494">
          <cell r="H10494" t="str">
            <v>1.3.2.08.07.02.033</v>
          </cell>
          <cell r="I10494" t="str">
            <v>Gas Diluter</v>
          </cell>
        </row>
        <row r="10495">
          <cell r="H10495" t="str">
            <v>1.3.2.08.07.02.034</v>
          </cell>
          <cell r="I10495" t="str">
            <v>Zero Gas Generator</v>
          </cell>
        </row>
        <row r="10496">
          <cell r="H10496" t="str">
            <v>1.3.2.08.07.02.035</v>
          </cell>
          <cell r="I10496" t="str">
            <v>Standard Gas Generator</v>
          </cell>
        </row>
        <row r="10497">
          <cell r="H10497" t="str">
            <v>1.3.2.08.07.02.036</v>
          </cell>
          <cell r="I10497" t="str">
            <v>Vacuum Sampler</v>
          </cell>
        </row>
        <row r="10498">
          <cell r="H10498" t="str">
            <v>1.3.2.08.07.02.037</v>
          </cell>
          <cell r="I10498" t="str">
            <v>Gas Cylinder</v>
          </cell>
        </row>
        <row r="10499">
          <cell r="H10499" t="str">
            <v>1.3.2.08.07.02.038</v>
          </cell>
          <cell r="I10499" t="str">
            <v>Oil Pump</v>
          </cell>
        </row>
        <row r="10500">
          <cell r="H10500" t="str">
            <v>1.3.2.08.07.02.039</v>
          </cell>
          <cell r="I10500" t="str">
            <v>Air Compressor (Alat Laboratorium Kwalitas Udara)</v>
          </cell>
        </row>
        <row r="10501">
          <cell r="H10501" t="str">
            <v>1.3.2.08.07.02.040</v>
          </cell>
          <cell r="I10501" t="str">
            <v>Dry Type Gas Meter</v>
          </cell>
        </row>
        <row r="10502">
          <cell r="H10502" t="str">
            <v>1.3.2.08.07.02.041</v>
          </cell>
          <cell r="I10502" t="str">
            <v>Wet Type Gas Meter</v>
          </cell>
        </row>
        <row r="10503">
          <cell r="H10503" t="str">
            <v>1.3.2.08.07.02.042</v>
          </cell>
          <cell r="I10503" t="str">
            <v>Standard Voltage Generator</v>
          </cell>
        </row>
        <row r="10504">
          <cell r="H10504" t="str">
            <v>1.3.2.08.07.02.043</v>
          </cell>
          <cell r="I10504" t="str">
            <v>Handy Sampler For Gas Sampling</v>
          </cell>
        </row>
        <row r="10505">
          <cell r="H10505" t="str">
            <v>1.3.2.08.07.02.044</v>
          </cell>
          <cell r="I10505" t="str">
            <v>Ozone Gas Generator</v>
          </cell>
        </row>
        <row r="10506">
          <cell r="H10506" t="str">
            <v>1.3.2.08.07.02.045</v>
          </cell>
          <cell r="I10506" t="str">
            <v>Hydrogen Gas Generator</v>
          </cell>
        </row>
        <row r="10507">
          <cell r="H10507" t="str">
            <v>1.3.2.08.07.02.046</v>
          </cell>
          <cell r="I10507" t="str">
            <v>Air Purlier</v>
          </cell>
        </row>
        <row r="10508">
          <cell r="H10508" t="str">
            <v>1.3.2.08.07.02.047</v>
          </cell>
          <cell r="I10508" t="str">
            <v>Electric Desicator</v>
          </cell>
        </row>
        <row r="10509">
          <cell r="H10509" t="str">
            <v>1.3.2.08.07.02.048</v>
          </cell>
          <cell r="I10509" t="str">
            <v>Sequential Timer</v>
          </cell>
        </row>
        <row r="10510">
          <cell r="H10510" t="str">
            <v>1.3.2.08.07.02.049</v>
          </cell>
          <cell r="I10510" t="str">
            <v>Oxygen Analyzer</v>
          </cell>
        </row>
        <row r="10511">
          <cell r="H10511" t="str">
            <v>1.3.2.08.07.02.050</v>
          </cell>
          <cell r="I10511" t="str">
            <v>Alat Sampling Emisi Sumber Tidak Bergerak</v>
          </cell>
        </row>
        <row r="10512">
          <cell r="H10512" t="str">
            <v>1.3.2.08.07.02.051</v>
          </cell>
          <cell r="I10512" t="str">
            <v>Alat Uji Emisi Sumber Bergerak</v>
          </cell>
        </row>
        <row r="10513">
          <cell r="H10513" t="str">
            <v>1.3.2.08.07.02.052</v>
          </cell>
          <cell r="I10513" t="str">
            <v>Air Quality Monitoring System</v>
          </cell>
        </row>
        <row r="10514">
          <cell r="H10514" t="str">
            <v>1.3.2.08.07.02.053</v>
          </cell>
          <cell r="I10514" t="str">
            <v>Air Sampler</v>
          </cell>
        </row>
        <row r="10515">
          <cell r="H10515" t="str">
            <v>1.3.2.08.07.02.054</v>
          </cell>
          <cell r="I10515" t="str">
            <v>Gent Sampler</v>
          </cell>
        </row>
        <row r="10516">
          <cell r="H10516" t="str">
            <v>1.3.2.08.07.02.055</v>
          </cell>
          <cell r="I10516" t="str">
            <v>Particulate Sampler/Analyzer/Counter</v>
          </cell>
        </row>
        <row r="10517">
          <cell r="H10517" t="str">
            <v>......</v>
          </cell>
        </row>
        <row r="10518">
          <cell r="H10518" t="str">
            <v>......</v>
          </cell>
        </row>
        <row r="10519">
          <cell r="H10519" t="str">
            <v>......</v>
          </cell>
        </row>
        <row r="10520">
          <cell r="H10520" t="str">
            <v>1.3.2.08.07.03.</v>
          </cell>
          <cell r="I10520" t="str">
            <v xml:space="preserve">ALAT LABORATORIUM KEBISINGAN DAN GETARAN </v>
          </cell>
        </row>
        <row r="10521">
          <cell r="H10521" t="str">
            <v>1.3.2.08.07.03.001</v>
          </cell>
          <cell r="I10521" t="str">
            <v>Tape Recorder (Alat Laboratorium Kebisingan Dan Getaran)</v>
          </cell>
        </row>
        <row r="10522">
          <cell r="H10522" t="str">
            <v>1.3.2.08.07.03.002</v>
          </cell>
          <cell r="I10522" t="str">
            <v>Precition Integrating Sound Level Meter</v>
          </cell>
        </row>
        <row r="10523">
          <cell r="H10523" t="str">
            <v>1.3.2.08.07.03.003</v>
          </cell>
          <cell r="I10523" t="str">
            <v>Piston Phone</v>
          </cell>
        </row>
        <row r="10524">
          <cell r="H10524" t="str">
            <v>1.3.2.08.07.03.004</v>
          </cell>
          <cell r="I10524" t="str">
            <v>Octave Band Filter</v>
          </cell>
        </row>
        <row r="10525">
          <cell r="H10525" t="str">
            <v>1.3.2.08.07.03.005</v>
          </cell>
          <cell r="I10525" t="str">
            <v>1/3 Octave Band Real Time Analyzer</v>
          </cell>
        </row>
        <row r="10526">
          <cell r="H10526" t="str">
            <v>1.3.2.08.07.03.006</v>
          </cell>
          <cell r="I10526" t="str">
            <v>Vibration Level Meter</v>
          </cell>
        </row>
        <row r="10527">
          <cell r="H10527" t="str">
            <v>1.3.2.08.07.03.007</v>
          </cell>
          <cell r="I10527" t="str">
            <v>Tunable Filter</v>
          </cell>
        </row>
        <row r="10528">
          <cell r="H10528" t="str">
            <v>1.3.2.08.07.03.008</v>
          </cell>
          <cell r="I10528" t="str">
            <v>Calibration Exiter</v>
          </cell>
        </row>
        <row r="10529">
          <cell r="H10529" t="str">
            <v>1.3.2.08.07.03.009</v>
          </cell>
          <cell r="I10529" t="str">
            <v>Data Processing Unit</v>
          </cell>
        </row>
        <row r="10530">
          <cell r="H10530" t="str">
            <v>1.3.2.08.07.03.010</v>
          </cell>
          <cell r="I10530" t="str">
            <v>Extention Code (10M)</v>
          </cell>
        </row>
        <row r="10531">
          <cell r="H10531" t="str">
            <v>1.3.2.08.07.03.011</v>
          </cell>
          <cell r="I10531" t="str">
            <v>Extention Code (30M)</v>
          </cell>
        </row>
        <row r="10532">
          <cell r="H10532" t="str">
            <v>1.3.2.08.07.03.012</v>
          </cell>
          <cell r="I10532" t="str">
            <v>Transceiver</v>
          </cell>
        </row>
        <row r="10533">
          <cell r="H10533" t="str">
            <v>1.3.2.08.07.03.013</v>
          </cell>
          <cell r="I10533" t="str">
            <v>Portable Noise Monitoring</v>
          </cell>
        </row>
        <row r="10534">
          <cell r="H10534" t="str">
            <v>1.3.2.08.07.03.014</v>
          </cell>
          <cell r="I10534" t="str">
            <v>Hand Held Sound Intensity System</v>
          </cell>
        </row>
        <row r="10535">
          <cell r="H10535" t="str">
            <v>1.3.2.08.07.03.015</v>
          </cell>
          <cell r="I10535" t="str">
            <v>Vehicle Pass By Noise System</v>
          </cell>
        </row>
        <row r="10536">
          <cell r="H10536" t="str">
            <v>1.3.2.08.07.03.016</v>
          </cell>
          <cell r="I10536" t="str">
            <v>Automated Calibration System</v>
          </cell>
        </row>
        <row r="10537">
          <cell r="H10537" t="str">
            <v>1.3.2.08.07.03.017</v>
          </cell>
          <cell r="I10537" t="str">
            <v>Advanced Vibration and Overpressure Monitor</v>
          </cell>
        </row>
        <row r="10538">
          <cell r="H10538" t="str">
            <v>1.3.2.08.07.03.018</v>
          </cell>
          <cell r="I10538" t="str">
            <v>Noise Dosimeter</v>
          </cell>
        </row>
        <row r="10539">
          <cell r="H10539" t="str">
            <v>1.3.2.08.07.03.019</v>
          </cell>
          <cell r="I10539" t="str">
            <v>Acoustic Calibrator</v>
          </cell>
        </row>
        <row r="10540">
          <cell r="H10540" t="str">
            <v>1.3.2.08.07.03.020</v>
          </cell>
          <cell r="I10540" t="str">
            <v>Acoustic Analyzer</v>
          </cell>
        </row>
        <row r="10541">
          <cell r="H10541" t="str">
            <v>......</v>
          </cell>
        </row>
        <row r="10542">
          <cell r="H10542" t="str">
            <v>......</v>
          </cell>
        </row>
        <row r="10543">
          <cell r="H10543" t="str">
            <v>1.3.2.08.07.04.</v>
          </cell>
          <cell r="I10543" t="str">
            <v xml:space="preserve">LABORATORIUM LINGKUNGAN </v>
          </cell>
        </row>
        <row r="10544">
          <cell r="H10544" t="str">
            <v>1.3.2.08.07.04.001</v>
          </cell>
          <cell r="I10544" t="str">
            <v>Milling Machine (Laboratorium Lingkungan)</v>
          </cell>
        </row>
        <row r="10545">
          <cell r="H10545" t="str">
            <v>1.3.2.08.07.04.002</v>
          </cell>
          <cell r="I10545" t="str">
            <v>Sieve Shaker (Laboratorium Lingkungan)</v>
          </cell>
        </row>
        <row r="10546">
          <cell r="H10546" t="str">
            <v>1.3.2.08.07.04.003</v>
          </cell>
          <cell r="I10546" t="str">
            <v>Compact Balance</v>
          </cell>
        </row>
        <row r="10547">
          <cell r="H10547" t="str">
            <v>1.3.2.08.07.04.004</v>
          </cell>
          <cell r="I10547" t="str">
            <v>Platform Scale (Laboratorium Lingkungan)</v>
          </cell>
        </row>
        <row r="10548">
          <cell r="H10548" t="str">
            <v>1.3.2.08.07.04.005</v>
          </cell>
          <cell r="I10548" t="str">
            <v>Hot Air Drying Oven</v>
          </cell>
        </row>
        <row r="10549">
          <cell r="H10549" t="str">
            <v>1.3.2.08.07.04.006</v>
          </cell>
          <cell r="I10549" t="str">
            <v>Pensky-Martens Closed Cup Flash Point Tester</v>
          </cell>
        </row>
        <row r="10550">
          <cell r="H10550" t="str">
            <v>1.3.2.08.07.04.007</v>
          </cell>
          <cell r="I10550" t="str">
            <v>Copper Corrosion Tester</v>
          </cell>
        </row>
        <row r="10551">
          <cell r="H10551" t="str">
            <v>1.3.2.08.07.04.008</v>
          </cell>
          <cell r="I10551" t="str">
            <v>Elemental Analysis Instrument (CHN)</v>
          </cell>
        </row>
        <row r="10552">
          <cell r="H10552" t="str">
            <v>1.3.2.08.07.04.009</v>
          </cell>
          <cell r="I10552" t="str">
            <v>KD Evaporator</v>
          </cell>
        </row>
        <row r="10553">
          <cell r="H10553" t="str">
            <v>1.3.2.08.07.04.010</v>
          </cell>
          <cell r="I10553" t="str">
            <v>Micro Kjeldahl Distiller</v>
          </cell>
        </row>
        <row r="10554">
          <cell r="H10554" t="str">
            <v>1.3.2.08.07.04.011</v>
          </cell>
          <cell r="I10554" t="str">
            <v>Kjedahl Nitrogen Digestion &amp; Distilling Apparatus</v>
          </cell>
        </row>
        <row r="10555">
          <cell r="H10555" t="str">
            <v>1.3.2.08.07.04.012</v>
          </cell>
          <cell r="I10555" t="str">
            <v>Gas Chromatography High Resolution Time of Flight Mass Spectometer</v>
          </cell>
        </row>
        <row r="10556">
          <cell r="H10556" t="str">
            <v>1.3.2.08.07.04.013</v>
          </cell>
          <cell r="I10556" t="str">
            <v>Oxoid Air Sampler</v>
          </cell>
        </row>
        <row r="10557">
          <cell r="H10557" t="str">
            <v>......</v>
          </cell>
        </row>
        <row r="10558">
          <cell r="H10558" t="str">
            <v>......</v>
          </cell>
        </row>
        <row r="10559">
          <cell r="H10559" t="str">
            <v>......</v>
          </cell>
        </row>
        <row r="10560">
          <cell r="H10560" t="str">
            <v>......</v>
          </cell>
        </row>
        <row r="10561">
          <cell r="H10561" t="str">
            <v>......</v>
          </cell>
        </row>
        <row r="10562">
          <cell r="H10562" t="str">
            <v>1.3.2.08.07.05.</v>
          </cell>
          <cell r="I10562" t="str">
            <v xml:space="preserve">ALAT LABORATORIUM PENUNJANG </v>
          </cell>
        </row>
        <row r="10563">
          <cell r="H10563" t="str">
            <v>1.3.2.08.07.05.001</v>
          </cell>
          <cell r="I10563" t="str">
            <v>Kromatografi Gas</v>
          </cell>
        </row>
        <row r="10564">
          <cell r="H10564" t="str">
            <v>1.3.2.08.07.05.002</v>
          </cell>
          <cell r="I10564" t="str">
            <v>High Performance Liquid Cramotograph</v>
          </cell>
        </row>
        <row r="10565">
          <cell r="H10565" t="str">
            <v>1.3.2.08.07.05.003</v>
          </cell>
          <cell r="I10565" t="str">
            <v>Ion Crhomatograph</v>
          </cell>
        </row>
        <row r="10566">
          <cell r="H10566" t="str">
            <v>1.3.2.08.07.05.004</v>
          </cell>
          <cell r="I10566" t="str">
            <v>Polarograph</v>
          </cell>
        </row>
        <row r="10567">
          <cell r="H10567" t="str">
            <v>1.3.2.08.07.05.005</v>
          </cell>
          <cell r="I10567" t="str">
            <v>UV/VIS Spectrophotometer</v>
          </cell>
        </row>
        <row r="10568">
          <cell r="H10568" t="str">
            <v>1.3.2.08.07.05.006</v>
          </cell>
          <cell r="I10568" t="str">
            <v>IR Spectrophotometer</v>
          </cell>
        </row>
        <row r="10569">
          <cell r="H10569" t="str">
            <v>1.3.2.08.07.05.007</v>
          </cell>
          <cell r="I10569" t="str">
            <v>Fluorescence Spectrophotometer</v>
          </cell>
        </row>
        <row r="10570">
          <cell r="H10570" t="str">
            <v>1.3.2.08.07.05.008</v>
          </cell>
          <cell r="I10570" t="str">
            <v>Spectrophotometr Serapan Atom</v>
          </cell>
        </row>
        <row r="10571">
          <cell r="H10571" t="str">
            <v>1.3.2.08.07.05.009</v>
          </cell>
          <cell r="I10571" t="str">
            <v>Quadrupole Spectrometer</v>
          </cell>
        </row>
        <row r="10572">
          <cell r="H10572" t="str">
            <v>1.3.2.08.07.05.010</v>
          </cell>
          <cell r="I10572" t="str">
            <v>Scanning Electron Microscope (Alat Laboratorium Penunjang)</v>
          </cell>
        </row>
        <row r="10573">
          <cell r="H10573" t="str">
            <v>1.3.2.08.07.05.011</v>
          </cell>
          <cell r="I10573" t="str">
            <v>X-Ray Fluorrescence Analyzer</v>
          </cell>
        </row>
        <row r="10574">
          <cell r="H10574" t="str">
            <v>1.3.2.08.07.05.012</v>
          </cell>
          <cell r="I10574" t="str">
            <v>Ion Selective Electrode</v>
          </cell>
        </row>
        <row r="10575">
          <cell r="H10575" t="str">
            <v>1.3.2.08.07.05.013</v>
          </cell>
          <cell r="I10575" t="str">
            <v>Mercury Analyzer (Alat Laboratorium Penunjang)</v>
          </cell>
        </row>
        <row r="10576">
          <cell r="H10576" t="str">
            <v>1.3.2.08.07.05.014</v>
          </cell>
          <cell r="I10576" t="str">
            <v>Metallurgical Electrode</v>
          </cell>
        </row>
        <row r="10577">
          <cell r="H10577" t="str">
            <v>1.3.2.08.07.05.015</v>
          </cell>
          <cell r="I10577" t="str">
            <v>Biological Microscope</v>
          </cell>
        </row>
        <row r="10578">
          <cell r="H10578" t="str">
            <v>1.3.2.08.07.05.016</v>
          </cell>
          <cell r="I10578" t="str">
            <v>Stereo Microscope (Alat Laboratorium Penunjang)</v>
          </cell>
        </row>
        <row r="10579">
          <cell r="H10579" t="str">
            <v>1.3.2.08.07.05.017</v>
          </cell>
          <cell r="I10579" t="str">
            <v>Cylinder Rack</v>
          </cell>
        </row>
        <row r="10580">
          <cell r="H10580" t="str">
            <v>1.3.2.08.07.05.018</v>
          </cell>
          <cell r="I10580" t="str">
            <v>Gas Regulator</v>
          </cell>
        </row>
        <row r="10581">
          <cell r="H10581" t="str">
            <v>1.3.2.08.07.05.019</v>
          </cell>
          <cell r="I10581" t="str">
            <v>Centrifuge (Alat Laboratorium Penunjang)</v>
          </cell>
        </row>
        <row r="10582">
          <cell r="H10582" t="str">
            <v>1.3.2.08.07.05.020</v>
          </cell>
          <cell r="I10582" t="str">
            <v>Multi Furnace</v>
          </cell>
        </row>
        <row r="10583">
          <cell r="H10583" t="str">
            <v>1.3.2.08.07.05.021</v>
          </cell>
          <cell r="I10583" t="str">
            <v>Electric Oven</v>
          </cell>
        </row>
        <row r="10584">
          <cell r="H10584" t="str">
            <v>1.3.2.08.07.05.022</v>
          </cell>
          <cell r="I10584" t="str">
            <v>Vacuum Drying Oven</v>
          </cell>
        </row>
        <row r="10585">
          <cell r="H10585" t="str">
            <v>1.3.2.08.07.05.023</v>
          </cell>
          <cell r="I10585" t="str">
            <v>Bod Incubator</v>
          </cell>
        </row>
        <row r="10586">
          <cell r="H10586" t="str">
            <v>1.3.2.08.07.05.024</v>
          </cell>
          <cell r="I10586" t="str">
            <v>Evaporator</v>
          </cell>
        </row>
        <row r="10587">
          <cell r="H10587" t="str">
            <v>1.3.2.08.07.05.025</v>
          </cell>
          <cell r="I10587" t="str">
            <v>Water Circulation Bath</v>
          </cell>
        </row>
        <row r="10588">
          <cell r="H10588" t="str">
            <v>1.3.2.08.07.05.026</v>
          </cell>
          <cell r="I10588" t="str">
            <v>Thermistor Water Bath</v>
          </cell>
        </row>
        <row r="10589">
          <cell r="H10589" t="str">
            <v>1.3.2.08.07.05.027</v>
          </cell>
          <cell r="I10589" t="str">
            <v>Fraction Collector</v>
          </cell>
        </row>
        <row r="10590">
          <cell r="H10590" t="str">
            <v>1.3.2.08.07.05.028</v>
          </cell>
          <cell r="I10590" t="str">
            <v>Rotary Culti-Shaker</v>
          </cell>
        </row>
        <row r="10591">
          <cell r="H10591" t="str">
            <v>1.3.2.08.07.05.029</v>
          </cell>
          <cell r="I10591" t="str">
            <v>Multi Labo Shaker</v>
          </cell>
        </row>
        <row r="10592">
          <cell r="H10592" t="str">
            <v>1.3.2.08.07.05.030</v>
          </cell>
          <cell r="I10592" t="str">
            <v>Homogenizer (Alat Laboratorium Penunjang)</v>
          </cell>
        </row>
        <row r="10593">
          <cell r="H10593" t="str">
            <v>1.3.2.08.07.05.031</v>
          </cell>
          <cell r="I10593" t="str">
            <v>Pengaduk Magnet</v>
          </cell>
        </row>
        <row r="10594">
          <cell r="H10594" t="str">
            <v>1.3.2.08.07.05.032</v>
          </cell>
          <cell r="I10594" t="str">
            <v>Ultrasonic Cleaner (Alat Laboratorium Penunjang)</v>
          </cell>
        </row>
        <row r="10595">
          <cell r="H10595" t="str">
            <v>1.3.2.08.07.05.033</v>
          </cell>
          <cell r="I10595" t="str">
            <v>Peralatan Distilasi</v>
          </cell>
        </row>
        <row r="10596">
          <cell r="H10596" t="str">
            <v>1.3.2.08.07.05.034</v>
          </cell>
          <cell r="I10596" t="str">
            <v>Ice Cube Maker</v>
          </cell>
        </row>
        <row r="10597">
          <cell r="H10597" t="str">
            <v>1.3.2.08.07.05.035</v>
          </cell>
          <cell r="I10597" t="str">
            <v>Refrigerator/Freezer</v>
          </cell>
        </row>
        <row r="10598">
          <cell r="H10598" t="str">
            <v>1.3.2.08.07.05.036</v>
          </cell>
          <cell r="I10598" t="str">
            <v>Utra Sonic Cleaner For Pippete</v>
          </cell>
        </row>
        <row r="10599">
          <cell r="H10599" t="str">
            <v>1.3.2.08.07.05.037</v>
          </cell>
          <cell r="I10599" t="str">
            <v>Perlatan Extraksi Sochlet</v>
          </cell>
        </row>
        <row r="10600">
          <cell r="H10600" t="str">
            <v>1.3.2.08.07.05.038</v>
          </cell>
          <cell r="I10600" t="str">
            <v>Automatic Dispenser</v>
          </cell>
        </row>
        <row r="10601">
          <cell r="H10601" t="str">
            <v>1.3.2.08.07.05.039</v>
          </cell>
          <cell r="I10601" t="str">
            <v>Automatic Pure Water System</v>
          </cell>
        </row>
        <row r="10602">
          <cell r="H10602" t="str">
            <v>1.3.2.08.07.05.040</v>
          </cell>
          <cell r="I10602" t="str">
            <v>Pompa Peristaltik</v>
          </cell>
        </row>
        <row r="10603">
          <cell r="H10603" t="str">
            <v>1.3.2.08.07.05.041</v>
          </cell>
          <cell r="I10603" t="str">
            <v>Evaporating Dishi</v>
          </cell>
        </row>
        <row r="10604">
          <cell r="H10604" t="str">
            <v>1.3.2.08.07.05.042</v>
          </cell>
          <cell r="I10604" t="str">
            <v>Autoclave Draine Pump</v>
          </cell>
        </row>
        <row r="10605">
          <cell r="H10605" t="str">
            <v>......</v>
          </cell>
        </row>
        <row r="10606">
          <cell r="H10606" t="str">
            <v>......</v>
          </cell>
        </row>
        <row r="10607">
          <cell r="H10607" t="str">
            <v>......</v>
          </cell>
        </row>
        <row r="10608">
          <cell r="H10608" t="str">
            <v>......</v>
          </cell>
        </row>
        <row r="10609">
          <cell r="H10609" t="str">
            <v>......</v>
          </cell>
        </row>
        <row r="10610">
          <cell r="H10610" t="str">
            <v>......</v>
          </cell>
        </row>
        <row r="10611">
          <cell r="H10611" t="str">
            <v>......</v>
          </cell>
        </row>
        <row r="10612">
          <cell r="H10612" t="str">
            <v>......</v>
          </cell>
        </row>
        <row r="10613">
          <cell r="H10613" t="str">
            <v>......</v>
          </cell>
        </row>
        <row r="10614">
          <cell r="H10614" t="str">
            <v>1.3.2.08.07.06.</v>
          </cell>
          <cell r="I10614" t="str">
            <v xml:space="preserve">ALAT LABORATORIUM LINGKUNGAN HIDUP LAINNYA </v>
          </cell>
        </row>
        <row r="10615">
          <cell r="H10615" t="str">
            <v>......</v>
          </cell>
        </row>
        <row r="10616">
          <cell r="H10616" t="str">
            <v>1.3.2.08.08..</v>
          </cell>
          <cell r="I10616" t="str">
            <v xml:space="preserve">PERALATAN LABORATORIUM HYDRODINAMICA </v>
          </cell>
        </row>
        <row r="10617">
          <cell r="H10617" t="str">
            <v>1.3.2.08.08.01.</v>
          </cell>
          <cell r="I10617" t="str">
            <v xml:space="preserve">TOWING CARRIAGE </v>
          </cell>
        </row>
        <row r="10618">
          <cell r="H10618" t="str">
            <v>1.3.2.08.08.01.001</v>
          </cell>
          <cell r="I10618" t="str">
            <v>Towing Carriage</v>
          </cell>
        </row>
        <row r="10619">
          <cell r="H10619" t="str">
            <v>1.3.2.08.08.01.002</v>
          </cell>
          <cell r="I10619" t="str">
            <v>Rails 234,5 M</v>
          </cell>
        </row>
        <row r="10620">
          <cell r="H10620" t="str">
            <v>1.3.2.08.08.01.003</v>
          </cell>
          <cell r="I10620" t="str">
            <v>Current Conductor Busbars</v>
          </cell>
        </row>
        <row r="10621">
          <cell r="H10621" t="str">
            <v>......</v>
          </cell>
        </row>
        <row r="10622">
          <cell r="H10622" t="str">
            <v>......</v>
          </cell>
        </row>
        <row r="10623">
          <cell r="H10623" t="str">
            <v>1.3.2.08.08.02.</v>
          </cell>
          <cell r="I10623" t="str">
            <v xml:space="preserve">WAVE GENERATOR AND ABSORBER </v>
          </cell>
        </row>
        <row r="10624">
          <cell r="H10624" t="str">
            <v>1.3.2.08.08.02.001</v>
          </cell>
          <cell r="I10624" t="str">
            <v>Resistance Dynamometer</v>
          </cell>
        </row>
        <row r="10625">
          <cell r="H10625" t="str">
            <v>1.3.2.08.08.02.002</v>
          </cell>
          <cell r="I10625" t="str">
            <v>Clamp Apparatus</v>
          </cell>
        </row>
        <row r="10626">
          <cell r="H10626" t="str">
            <v>1.3.2.08.08.02.003</v>
          </cell>
          <cell r="I10626" t="str">
            <v>Towing Guide With Trim Meter</v>
          </cell>
        </row>
        <row r="10627">
          <cell r="H10627" t="str">
            <v>1.3.2.08.08.02.004</v>
          </cell>
          <cell r="I10627" t="str">
            <v>Self Propulsion Motor</v>
          </cell>
        </row>
        <row r="10628">
          <cell r="H10628" t="str">
            <v>1.3.2.08.08.02.005</v>
          </cell>
          <cell r="I10628" t="str">
            <v>Self Propulsion Dynamometer</v>
          </cell>
        </row>
        <row r="10629">
          <cell r="H10629" t="str">
            <v>1.3.2.08.08.02.006</v>
          </cell>
          <cell r="I10629" t="str">
            <v>Propeller Openg Water Dynamometer</v>
          </cell>
        </row>
        <row r="10630">
          <cell r="H10630" t="str">
            <v>1.3.2.08.08.02.007</v>
          </cell>
          <cell r="I10630" t="str">
            <v>Universal Primary Calibrator/Weights</v>
          </cell>
        </row>
        <row r="10631">
          <cell r="H10631" t="str">
            <v>1.3.2.08.08.02.008</v>
          </cell>
          <cell r="I10631" t="str">
            <v>Line Pump</v>
          </cell>
        </row>
        <row r="10632">
          <cell r="H10632" t="str">
            <v>1.3.2.08.08.02.009</v>
          </cell>
          <cell r="I10632" t="str">
            <v>App.For Meas.Ship Model Pitch Inertia Moment</v>
          </cell>
        </row>
        <row r="10633">
          <cell r="H10633" t="str">
            <v>1.3.2.08.08.02.010</v>
          </cell>
          <cell r="I10633" t="str">
            <v>Wave Height Meter, Resistance Type</v>
          </cell>
        </row>
        <row r="10634">
          <cell r="H10634" t="str">
            <v>1.3.2.08.08.02.011</v>
          </cell>
          <cell r="I10634" t="str">
            <v>Wave Height Meter, Special Type</v>
          </cell>
        </row>
        <row r="10635">
          <cell r="H10635" t="str">
            <v>1.3.2.08.08.02.012</v>
          </cell>
          <cell r="I10635" t="str">
            <v>Wave Measurrament Apparaatus</v>
          </cell>
        </row>
        <row r="10636">
          <cell r="H10636" t="str">
            <v>1.3.2.08.08.02.013</v>
          </cell>
          <cell r="I10636" t="str">
            <v>Ship Movement Mater</v>
          </cell>
        </row>
        <row r="10637">
          <cell r="H10637" t="str">
            <v>1.3.2.08.08.02.014</v>
          </cell>
          <cell r="I10637" t="str">
            <v>Pressure Tranduce For Press Variation</v>
          </cell>
        </row>
        <row r="10638">
          <cell r="H10638" t="str">
            <v>1.3.2.08.08.02.015</v>
          </cell>
          <cell r="I10638" t="str">
            <v>Pressure Tranduce For Slamming Meas</v>
          </cell>
        </row>
        <row r="10639">
          <cell r="H10639" t="str">
            <v>1.3.2.08.08.02.016</v>
          </cell>
          <cell r="I10639" t="str">
            <v>Horizontal Planar Motion Mechaanism (HPMM)</v>
          </cell>
        </row>
        <row r="10640">
          <cell r="H10640" t="str">
            <v>1.3.2.08.08.02.017</v>
          </cell>
          <cell r="I10640" t="str">
            <v>Accelerometers</v>
          </cell>
        </row>
        <row r="10641">
          <cell r="H10641" t="str">
            <v>......</v>
          </cell>
        </row>
        <row r="10642">
          <cell r="H10642" t="str">
            <v>......</v>
          </cell>
        </row>
        <row r="10643">
          <cell r="H10643" t="str">
            <v>1.3.2.08.08.03.</v>
          </cell>
          <cell r="I10643" t="str">
            <v xml:space="preserve">DATA ACCQUISITION AND ANALYZING SYSTEM </v>
          </cell>
        </row>
        <row r="10644">
          <cell r="H10644" t="str">
            <v>1.3.2.08.08.03.001</v>
          </cell>
          <cell r="I10644" t="str">
            <v>DAAS Mob Tanpa Software</v>
          </cell>
        </row>
        <row r="10645">
          <cell r="H10645" t="str">
            <v>1.3.2.08.08.03.002</v>
          </cell>
          <cell r="I10645" t="str">
            <v>DAAS Towing Tank Tanpa Software</v>
          </cell>
        </row>
        <row r="10646">
          <cell r="H10646" t="str">
            <v>1.3.2.08.08.03.003</v>
          </cell>
          <cell r="I10646" t="str">
            <v>DAAS Cav. Tunnel Tanpa Software</v>
          </cell>
        </row>
        <row r="10647">
          <cell r="H10647" t="str">
            <v>1.3.2.08.08.03.004</v>
          </cell>
          <cell r="I10647" t="str">
            <v>Software DAAS MOD</v>
          </cell>
        </row>
        <row r="10648">
          <cell r="H10648" t="str">
            <v>1.3.2.08.08.03.005</v>
          </cell>
          <cell r="I10648" t="str">
            <v>Software DAAS Towing Tank</v>
          </cell>
        </row>
        <row r="10649">
          <cell r="H10649" t="str">
            <v>1.3.2.08.08.03.006</v>
          </cell>
          <cell r="I10649" t="str">
            <v>Software DAAS Cav. Tunnel</v>
          </cell>
        </row>
        <row r="10650">
          <cell r="H10650" t="str">
            <v>1.3.2.08.08.03.007</v>
          </cell>
          <cell r="I10650" t="str">
            <v>Hardware Conf Off-Line Computer</v>
          </cell>
        </row>
        <row r="10651">
          <cell r="H10651" t="str">
            <v>1.3.2.08.08.03.008</v>
          </cell>
          <cell r="I10651" t="str">
            <v>Software Conf Off-Line Computer</v>
          </cell>
        </row>
        <row r="10652">
          <cell r="H10652" t="str">
            <v>......</v>
          </cell>
        </row>
        <row r="10653">
          <cell r="H10653" t="str">
            <v>......</v>
          </cell>
        </row>
        <row r="10654">
          <cell r="H10654" t="str">
            <v>1.3.2.08.08.04.</v>
          </cell>
          <cell r="I10654" t="str">
            <v xml:space="preserve">CAVITATION TUNNEL </v>
          </cell>
        </row>
        <row r="10655">
          <cell r="H10655" t="str">
            <v>1.3.2.08.08.04.001</v>
          </cell>
          <cell r="I10655" t="str">
            <v>Cavitation Tunnel</v>
          </cell>
        </row>
        <row r="10656">
          <cell r="H10656" t="str">
            <v>1.3.2.08.08.04.002</v>
          </cell>
          <cell r="I10656" t="str">
            <v>Flow Generator</v>
          </cell>
        </row>
        <row r="10657">
          <cell r="H10657" t="str">
            <v>1.3.2.08.08.04.003</v>
          </cell>
          <cell r="I10657" t="str">
            <v>Pressure Control System</v>
          </cell>
        </row>
        <row r="10658">
          <cell r="H10658" t="str">
            <v>1.3.2.08.08.04.004</v>
          </cell>
          <cell r="I10658" t="str">
            <v>Water Supply And Drainage System</v>
          </cell>
        </row>
        <row r="10659">
          <cell r="H10659" t="str">
            <v>1.3.2.08.08.04.005</v>
          </cell>
          <cell r="I10659" t="str">
            <v>Deaeration And Filtering System</v>
          </cell>
        </row>
        <row r="10660">
          <cell r="H10660" t="str">
            <v>1.3.2.08.08.04.006</v>
          </cell>
          <cell r="I10660" t="str">
            <v>Control Panel</v>
          </cell>
        </row>
        <row r="10661">
          <cell r="H10661" t="str">
            <v>1.3.2.08.08.04.007</v>
          </cell>
          <cell r="I10661" t="str">
            <v>Propeller Dynamometer</v>
          </cell>
        </row>
        <row r="10662">
          <cell r="H10662" t="str">
            <v>1.3.2.08.08.04.008</v>
          </cell>
          <cell r="I10662" t="str">
            <v>Stroboscope (Cavitation Tunnel)</v>
          </cell>
        </row>
        <row r="10663">
          <cell r="H10663" t="str">
            <v>1.3.2.08.08.04.009</v>
          </cell>
          <cell r="I10663" t="str">
            <v>Wake Field Measuring Apparatus</v>
          </cell>
        </row>
        <row r="10664">
          <cell r="H10664" t="str">
            <v>1.3.2.08.08.04.010</v>
          </cell>
          <cell r="I10664" t="str">
            <v>Pressure Tranducer</v>
          </cell>
        </row>
        <row r="10665">
          <cell r="H10665" t="str">
            <v>1.3.2.08.08.04.011</v>
          </cell>
          <cell r="I10665" t="str">
            <v>Diffrential Pressure Tranducer</v>
          </cell>
        </row>
        <row r="10666">
          <cell r="H10666" t="str">
            <v>1.3.2.08.08.04.012</v>
          </cell>
          <cell r="I10666" t="str">
            <v>Temperatur Measuring Instrument</v>
          </cell>
        </row>
        <row r="10667">
          <cell r="H10667" t="str">
            <v>1.3.2.08.08.04.013</v>
          </cell>
          <cell r="I10667" t="str">
            <v>Oxigene Contents Meter</v>
          </cell>
        </row>
        <row r="10668">
          <cell r="H10668" t="str">
            <v>......</v>
          </cell>
        </row>
        <row r="10669">
          <cell r="H10669" t="str">
            <v>......</v>
          </cell>
        </row>
        <row r="10670">
          <cell r="H10670" t="str">
            <v>1.3.2.08.08.05.</v>
          </cell>
          <cell r="I10670" t="str">
            <v xml:space="preserve">OVERHEAD CRANES </v>
          </cell>
        </row>
        <row r="10671">
          <cell r="H10671" t="str">
            <v>1.3.2.08.08.05.001</v>
          </cell>
          <cell r="I10671" t="str">
            <v>Towing Crane</v>
          </cell>
        </row>
        <row r="10672">
          <cell r="H10672" t="str">
            <v>1.3.2.08.08.05.002</v>
          </cell>
          <cell r="I10672" t="str">
            <v>Caviation Tunnel</v>
          </cell>
        </row>
        <row r="10673">
          <cell r="H10673" t="str">
            <v>1.3.2.08.08.05.003</v>
          </cell>
          <cell r="I10673" t="str">
            <v>Ship Model Workshop</v>
          </cell>
        </row>
        <row r="10674">
          <cell r="H10674" t="str">
            <v>1.3.2.08.08.05.004</v>
          </cell>
          <cell r="I10674" t="str">
            <v>Model Preparation And Storage</v>
          </cell>
        </row>
        <row r="10675">
          <cell r="H10675" t="str">
            <v>1.3.2.08.08.05.005</v>
          </cell>
          <cell r="I10675" t="str">
            <v>Machanical Workshop</v>
          </cell>
        </row>
        <row r="10676">
          <cell r="H10676" t="str">
            <v>1.3.2.08.08.05.006</v>
          </cell>
          <cell r="I10676" t="str">
            <v>Manoeuvring Tank</v>
          </cell>
        </row>
        <row r="10677">
          <cell r="H10677" t="str">
            <v>......</v>
          </cell>
        </row>
        <row r="10678">
          <cell r="H10678" t="str">
            <v>......</v>
          </cell>
        </row>
        <row r="10679">
          <cell r="H10679" t="str">
            <v>1.3.2.08.08.06.</v>
          </cell>
          <cell r="I10679" t="str">
            <v xml:space="preserve">PERALATAN UMUM </v>
          </cell>
        </row>
        <row r="10680">
          <cell r="H10680" t="str">
            <v>1.3.2.08.08.06.001</v>
          </cell>
          <cell r="I10680" t="str">
            <v>Oscillograph Recorder</v>
          </cell>
        </row>
        <row r="10681">
          <cell r="H10681" t="str">
            <v>1.3.2.08.08.06.002</v>
          </cell>
          <cell r="I10681" t="str">
            <v>Frequency Counter (Peralatan Umum)</v>
          </cell>
        </row>
        <row r="10682">
          <cell r="H10682" t="str">
            <v>1.3.2.08.08.06.003</v>
          </cell>
          <cell r="I10682" t="str">
            <v>Multi Tester</v>
          </cell>
        </row>
        <row r="10683">
          <cell r="H10683" t="str">
            <v>1.3.2.08.08.06.004</v>
          </cell>
          <cell r="I10683" t="str">
            <v>Digital Multi Tester</v>
          </cell>
        </row>
        <row r="10684">
          <cell r="H10684" t="str">
            <v>1.3.2.08.08.06.005</v>
          </cell>
          <cell r="I10684" t="str">
            <v>Weighing Scale</v>
          </cell>
        </row>
        <row r="10685">
          <cell r="H10685" t="str">
            <v>......</v>
          </cell>
        </row>
        <row r="10686">
          <cell r="H10686" t="str">
            <v>......</v>
          </cell>
        </row>
        <row r="10687">
          <cell r="H10687" t="str">
            <v>......</v>
          </cell>
        </row>
        <row r="10688">
          <cell r="H10688" t="str">
            <v>1.3.2.08.08.07.</v>
          </cell>
          <cell r="I10688" t="str">
            <v xml:space="preserve">PEMESINAN : MODEL SHIP WORKSHOP </v>
          </cell>
        </row>
        <row r="10689">
          <cell r="H10689" t="str">
            <v>1.3.2.08.08.07.001</v>
          </cell>
          <cell r="I10689" t="str">
            <v>Marking Plate; 3D Meas &amp; Mark Out Machine</v>
          </cell>
        </row>
        <row r="10690">
          <cell r="H10690" t="str">
            <v>1.3.2.08.08.07.002</v>
          </cell>
          <cell r="I10690" t="str">
            <v>Model Ship Milling Machine</v>
          </cell>
        </row>
        <row r="10691">
          <cell r="H10691" t="str">
            <v>1.3.2.08.08.07.003</v>
          </cell>
          <cell r="I10691" t="str">
            <v>Press For Glueing Of Model Ship</v>
          </cell>
        </row>
        <row r="10692">
          <cell r="H10692" t="str">
            <v>1.3.2.08.08.07.004</v>
          </cell>
          <cell r="I10692" t="str">
            <v>Cross Cutting Circular Saw</v>
          </cell>
        </row>
        <row r="10693">
          <cell r="H10693" t="str">
            <v>1.3.2.08.08.07.005</v>
          </cell>
          <cell r="I10693" t="str">
            <v>Circular Saw</v>
          </cell>
        </row>
        <row r="10694">
          <cell r="H10694" t="str">
            <v>1.3.2.08.08.07.006</v>
          </cell>
          <cell r="I10694" t="str">
            <v>Thicknessing Planer</v>
          </cell>
        </row>
        <row r="10695">
          <cell r="H10695" t="str">
            <v>1.3.2.08.08.07.007</v>
          </cell>
          <cell r="I10695" t="str">
            <v>High Precision Surface Planer Aang Jointer</v>
          </cell>
        </row>
        <row r="10696">
          <cell r="H10696" t="str">
            <v>1.3.2.08.08.07.008</v>
          </cell>
          <cell r="I10696" t="str">
            <v>Wood Lather</v>
          </cell>
        </row>
        <row r="10697">
          <cell r="H10697" t="str">
            <v>1.3.2.08.08.07.009</v>
          </cell>
          <cell r="I10697" t="str">
            <v>Spindle Shaper</v>
          </cell>
        </row>
        <row r="10698">
          <cell r="H10698" t="str">
            <v>1.3.2.08.08.07.010</v>
          </cell>
          <cell r="I10698" t="str">
            <v>Slot Mortise And Boring Machine</v>
          </cell>
        </row>
        <row r="10699">
          <cell r="H10699" t="str">
            <v>1.3.2.08.08.07.011</v>
          </cell>
          <cell r="I10699" t="str">
            <v>Mobile Disc And Belt Sanding Machine</v>
          </cell>
        </row>
        <row r="10700">
          <cell r="H10700" t="str">
            <v>1.3.2.08.08.07.012</v>
          </cell>
          <cell r="I10700" t="str">
            <v>Band Saw</v>
          </cell>
        </row>
        <row r="10701">
          <cell r="H10701" t="str">
            <v>1.3.2.08.08.07.013</v>
          </cell>
          <cell r="I10701" t="str">
            <v>Table Drilling Machine (Pemesinan : Model Ship Workshop)</v>
          </cell>
        </row>
        <row r="10702">
          <cell r="H10702" t="str">
            <v>1.3.2.08.08.07.014</v>
          </cell>
          <cell r="I10702" t="str">
            <v>Dust Exhaust System</v>
          </cell>
        </row>
        <row r="10703">
          <cell r="H10703" t="str">
            <v>1.3.2.08.08.07.015</v>
          </cell>
          <cell r="I10703" t="str">
            <v>Working Table For Ship Model</v>
          </cell>
        </row>
        <row r="10704">
          <cell r="H10704" t="str">
            <v>1.3.2.08.08.07.016</v>
          </cell>
          <cell r="I10704" t="str">
            <v>Hoistbeam With 2 Rollable Rubber Bands</v>
          </cell>
        </row>
        <row r="10705">
          <cell r="H10705" t="str">
            <v>1.3.2.08.08.07.017</v>
          </cell>
          <cell r="I10705" t="str">
            <v>Model Transport Car With Drawbar (5M)</v>
          </cell>
        </row>
        <row r="10706">
          <cell r="H10706" t="str">
            <v>1.3.2.08.08.07.018</v>
          </cell>
          <cell r="I10706" t="str">
            <v>Model Transport Car With Drawbar (3M)</v>
          </cell>
        </row>
        <row r="10707">
          <cell r="H10707" t="str">
            <v>1.3.2.08.08.07.019</v>
          </cell>
          <cell r="I10707" t="str">
            <v>Complete Set Of Handtools</v>
          </cell>
        </row>
        <row r="10708">
          <cell r="H10708" t="str">
            <v>......</v>
          </cell>
        </row>
        <row r="10709">
          <cell r="H10709" t="str">
            <v>......</v>
          </cell>
        </row>
        <row r="10710">
          <cell r="H10710" t="str">
            <v>1.3.2.08.08.08.</v>
          </cell>
          <cell r="I10710" t="str">
            <v xml:space="preserve">PEMESINAN : PROPELLER MODEL WORKSHOP </v>
          </cell>
        </row>
        <row r="10711">
          <cell r="H10711" t="str">
            <v>1.3.2.08.08.08.001</v>
          </cell>
          <cell r="I10711" t="str">
            <v>Propeller Forming Unit</v>
          </cell>
        </row>
        <row r="10712">
          <cell r="H10712" t="str">
            <v>1.3.2.08.08.08.002</v>
          </cell>
          <cell r="I10712" t="str">
            <v>Molding Boxes ( 3 Sizes )</v>
          </cell>
        </row>
        <row r="10713">
          <cell r="H10713" t="str">
            <v>1.3.2.08.08.08.003</v>
          </cell>
          <cell r="I10713" t="str">
            <v>Drying Chamber</v>
          </cell>
        </row>
        <row r="10714">
          <cell r="H10714" t="str">
            <v>1.3.2.08.08.08.004</v>
          </cell>
          <cell r="I10714" t="str">
            <v>Melting Furnace</v>
          </cell>
        </row>
        <row r="10715">
          <cell r="H10715" t="str">
            <v>1.3.2.08.08.08.005</v>
          </cell>
          <cell r="I10715" t="str">
            <v>Centrifuge (Pemesinan: Propeller Model Workshop)</v>
          </cell>
        </row>
        <row r="10716">
          <cell r="H10716" t="str">
            <v>1.3.2.08.08.08.006</v>
          </cell>
          <cell r="I10716" t="str">
            <v>Electronic Balancing Machine</v>
          </cell>
        </row>
        <row r="10717">
          <cell r="H10717" t="str">
            <v>1.3.2.08.08.08.007</v>
          </cell>
          <cell r="I10717" t="str">
            <v>Propeller Measuring And Drilling Machine</v>
          </cell>
        </row>
        <row r="10718">
          <cell r="H10718" t="str">
            <v>1.3.2.08.08.08.008</v>
          </cell>
          <cell r="I10718" t="str">
            <v>Workshop Ascessories (Hand And Electronic Tools)</v>
          </cell>
        </row>
        <row r="10719">
          <cell r="H10719" t="str">
            <v>......</v>
          </cell>
        </row>
        <row r="10720">
          <cell r="H10720" t="str">
            <v>......</v>
          </cell>
        </row>
        <row r="10721">
          <cell r="H10721" t="str">
            <v>1.3.2.08.08.09.</v>
          </cell>
          <cell r="I10721" t="str">
            <v xml:space="preserve">PEMESINAN : MECHANICAL WORKSHOP </v>
          </cell>
        </row>
        <row r="10722">
          <cell r="H10722" t="str">
            <v>1.3.2.08.08.09.001</v>
          </cell>
          <cell r="I10722" t="str">
            <v>Precision Lather (165 mm Centre Height)</v>
          </cell>
        </row>
        <row r="10723">
          <cell r="H10723" t="str">
            <v>1.3.2.08.08.09.002</v>
          </cell>
          <cell r="I10723" t="str">
            <v>Precision Lather (250 mm Centre Height)</v>
          </cell>
        </row>
        <row r="10724">
          <cell r="H10724" t="str">
            <v>1.3.2.08.08.09.003</v>
          </cell>
          <cell r="I10724" t="str">
            <v>Universal Milling Machine (Pemesinan: Mechanical Workshop)</v>
          </cell>
        </row>
        <row r="10725">
          <cell r="H10725" t="str">
            <v>1.3.2.08.08.09.004</v>
          </cell>
          <cell r="I10725" t="str">
            <v>Vertical Bandsaw</v>
          </cell>
        </row>
        <row r="10726">
          <cell r="H10726" t="str">
            <v>1.3.2.08.08.09.005</v>
          </cell>
          <cell r="I10726" t="str">
            <v>Column Drilling Machine</v>
          </cell>
        </row>
        <row r="10727">
          <cell r="H10727" t="str">
            <v>1.3.2.08.08.09.006</v>
          </cell>
          <cell r="I10727" t="str">
            <v>Table Drilling Machine (Pemesinan: Mechanical Workshop)</v>
          </cell>
        </row>
        <row r="10728">
          <cell r="H10728" t="str">
            <v>1.3.2.08.08.09.007</v>
          </cell>
          <cell r="I10728" t="str">
            <v>Hacksawing Mwchine</v>
          </cell>
        </row>
        <row r="10729">
          <cell r="H10729" t="str">
            <v>1.3.2.08.08.09.008</v>
          </cell>
          <cell r="I10729" t="str">
            <v>Double End Grinder</v>
          </cell>
        </row>
        <row r="10730">
          <cell r="H10730" t="str">
            <v>1.3.2.08.08.09.009</v>
          </cell>
          <cell r="I10730" t="str">
            <v>Sheet Metal Grinder</v>
          </cell>
        </row>
        <row r="10731">
          <cell r="H10731" t="str">
            <v>1.3.2.08.08.09.010</v>
          </cell>
          <cell r="I10731" t="str">
            <v>Sheet Metal Roller</v>
          </cell>
        </row>
        <row r="10732">
          <cell r="H10732" t="str">
            <v>1.3.2.08.08.09.011</v>
          </cell>
          <cell r="I10732" t="str">
            <v>Laver Shear</v>
          </cell>
        </row>
        <row r="10733">
          <cell r="H10733" t="str">
            <v>1.3.2.08.08.09.012</v>
          </cell>
          <cell r="I10733" t="str">
            <v>Turning Tool Grinding Machine</v>
          </cell>
        </row>
        <row r="10734">
          <cell r="H10734" t="str">
            <v>1.3.2.08.08.09.013</v>
          </cell>
          <cell r="I10734" t="str">
            <v>Tool Grinding For Woodworking Knives</v>
          </cell>
        </row>
        <row r="10735">
          <cell r="H10735" t="str">
            <v>1.3.2.08.08.09.014</v>
          </cell>
          <cell r="I10735" t="str">
            <v>Automatic Sharpening Machine</v>
          </cell>
        </row>
        <row r="10736">
          <cell r="H10736" t="str">
            <v>1.3.2.08.08.09.015</v>
          </cell>
          <cell r="I10736" t="str">
            <v>Welding Table</v>
          </cell>
        </row>
        <row r="10737">
          <cell r="H10737" t="str">
            <v>1.3.2.08.08.09.016</v>
          </cell>
          <cell r="I10737" t="str">
            <v>Exhaust System</v>
          </cell>
        </row>
        <row r="10738">
          <cell r="H10738" t="str">
            <v>1.3.2.08.08.09.017</v>
          </cell>
          <cell r="I10738" t="str">
            <v>Welding Rectifier (Pemesinan: Mechanical Workshop)</v>
          </cell>
        </row>
        <row r="10739">
          <cell r="H10739" t="str">
            <v>1.3.2.08.08.09.018</v>
          </cell>
          <cell r="I10739" t="str">
            <v>MIC/MAG Welding Unit</v>
          </cell>
        </row>
        <row r="10740">
          <cell r="H10740" t="str">
            <v>1.3.2.08.08.09.019</v>
          </cell>
          <cell r="I10740" t="str">
            <v>Gas Welding Unit (Acetylene)</v>
          </cell>
        </row>
        <row r="10741">
          <cell r="H10741" t="str">
            <v>......</v>
          </cell>
        </row>
        <row r="10742">
          <cell r="H10742" t="str">
            <v>......</v>
          </cell>
        </row>
        <row r="10743">
          <cell r="H10743" t="str">
            <v>1.3.2.08.08.10.</v>
          </cell>
          <cell r="I10743" t="str">
            <v xml:space="preserve">PEMESINAN : PRECISION MECHANICAL WORKSHOP </v>
          </cell>
        </row>
        <row r="10744">
          <cell r="H10744" t="str">
            <v>1.3.2.08.08.10.001</v>
          </cell>
          <cell r="I10744" t="str">
            <v>Universal Turining And Milling Machine</v>
          </cell>
        </row>
        <row r="10745">
          <cell r="H10745" t="str">
            <v>1.3.2.08.08.10.002</v>
          </cell>
          <cell r="I10745" t="str">
            <v>Precision Bench Drilling Machine</v>
          </cell>
        </row>
        <row r="10746">
          <cell r="H10746" t="str">
            <v>1.3.2.08.08.10.003</v>
          </cell>
          <cell r="I10746" t="str">
            <v>Double Ended Pedestal Grinder</v>
          </cell>
        </row>
        <row r="10747">
          <cell r="H10747" t="str">
            <v>1.3.2.08.08.10.004</v>
          </cell>
          <cell r="I10747" t="str">
            <v>Set Of Measuring Equipment And Handtools</v>
          </cell>
        </row>
        <row r="10748">
          <cell r="H10748" t="str">
            <v>......</v>
          </cell>
        </row>
        <row r="10749">
          <cell r="H10749" t="str">
            <v>......</v>
          </cell>
        </row>
        <row r="10750">
          <cell r="H10750" t="str">
            <v>1.3.2.08.08.11.</v>
          </cell>
          <cell r="I10750" t="str">
            <v xml:space="preserve">PEMESINAN : PAINTING SHOP </v>
          </cell>
        </row>
        <row r="10751">
          <cell r="H10751" t="str">
            <v>1.3.2.08.08.11.001</v>
          </cell>
          <cell r="I10751" t="str">
            <v>Apray Painting And Drying Cabin</v>
          </cell>
        </row>
        <row r="10752">
          <cell r="H10752" t="str">
            <v>1.3.2.08.08.11.002</v>
          </cell>
          <cell r="I10752" t="str">
            <v>Airless Spray Painting Unit</v>
          </cell>
        </row>
        <row r="10753">
          <cell r="H10753" t="str">
            <v>......</v>
          </cell>
        </row>
        <row r="10754">
          <cell r="H10754" t="str">
            <v>......</v>
          </cell>
        </row>
        <row r="10755">
          <cell r="H10755" t="str">
            <v>1.3.2.08.08.12.</v>
          </cell>
          <cell r="I10755" t="str">
            <v xml:space="preserve">PEMESINAN : SHIP MODEL PREPARATION SHOP </v>
          </cell>
        </row>
        <row r="10756">
          <cell r="H10756" t="str">
            <v>1.3.2.08.08.12.001</v>
          </cell>
          <cell r="I10756" t="str">
            <v>Lifting Table</v>
          </cell>
        </row>
        <row r="10757">
          <cell r="H10757" t="str">
            <v>1.3.2.08.08.12.002</v>
          </cell>
          <cell r="I10757" t="str">
            <v>Mobile Exhaust System</v>
          </cell>
        </row>
        <row r="10758">
          <cell r="H10758" t="str">
            <v>1.3.2.08.08.12.003</v>
          </cell>
          <cell r="I10758" t="str">
            <v>Spray Painting Cabin</v>
          </cell>
        </row>
        <row r="10759">
          <cell r="H10759" t="str">
            <v>......</v>
          </cell>
        </row>
        <row r="10760">
          <cell r="H10760" t="str">
            <v>......</v>
          </cell>
        </row>
        <row r="10761">
          <cell r="H10761" t="str">
            <v>1.3.2.08.08.13.</v>
          </cell>
          <cell r="I10761" t="str">
            <v xml:space="preserve">PEMESINAN : ELECTICAL WORKSHOP </v>
          </cell>
        </row>
        <row r="10762">
          <cell r="H10762" t="str">
            <v>1.3.2.08.08.13.001</v>
          </cell>
          <cell r="I10762" t="str">
            <v>Eart Tester</v>
          </cell>
        </row>
        <row r="10763">
          <cell r="H10763" t="str">
            <v>1.3.2.08.08.13.002</v>
          </cell>
          <cell r="I10763" t="str">
            <v>Table Drilling Machine (Pemesinan: Electical Workshop)</v>
          </cell>
        </row>
        <row r="10764">
          <cell r="H10764" t="str">
            <v>1.3.2.08.08.13.003</v>
          </cell>
          <cell r="I10764" t="str">
            <v>Electrical Handdrilling Machine</v>
          </cell>
        </row>
        <row r="10765">
          <cell r="H10765" t="str">
            <v>1.3.2.08.08.13.004</v>
          </cell>
          <cell r="I10765" t="str">
            <v>Battery Operated Handdrilling Machine</v>
          </cell>
        </row>
        <row r="10766">
          <cell r="H10766" t="str">
            <v>1.3.2.08.08.13.005</v>
          </cell>
          <cell r="I10766" t="str">
            <v>Rangeof Handstools</v>
          </cell>
        </row>
        <row r="10767">
          <cell r="H10767" t="str">
            <v>......</v>
          </cell>
        </row>
        <row r="10768">
          <cell r="H10768" t="str">
            <v>......</v>
          </cell>
        </row>
        <row r="10769">
          <cell r="H10769" t="str">
            <v>1.3.2.08.08.14.</v>
          </cell>
          <cell r="I10769" t="str">
            <v>MOB</v>
          </cell>
        </row>
        <row r="10770">
          <cell r="H10770" t="str">
            <v>1.3.2.08.08.14.001</v>
          </cell>
          <cell r="I10770" t="str">
            <v>Wave Generator</v>
          </cell>
        </row>
        <row r="10771">
          <cell r="H10771" t="str">
            <v>1.3.2.08.08.14.002</v>
          </cell>
          <cell r="I10771" t="str">
            <v>Hydraulic Power Units</v>
          </cell>
        </row>
        <row r="10772">
          <cell r="H10772" t="str">
            <v>1.3.2.08.08.14.003</v>
          </cell>
          <cell r="I10772" t="str">
            <v>Cooling Tower</v>
          </cell>
        </row>
        <row r="10773">
          <cell r="H10773" t="str">
            <v>1.3.2.08.08.14.004</v>
          </cell>
          <cell r="I10773" t="str">
            <v>Wave Absorber</v>
          </cell>
        </row>
        <row r="10774">
          <cell r="H10774" t="str">
            <v>1.3.2.08.08.14.005</v>
          </cell>
          <cell r="I10774" t="str">
            <v>Wind Generator</v>
          </cell>
        </row>
        <row r="10775">
          <cell r="H10775" t="str">
            <v>1.3.2.08.08.14.006</v>
          </cell>
          <cell r="I10775" t="str">
            <v>Wireless Control System For Ship Model</v>
          </cell>
        </row>
        <row r="10776">
          <cell r="H10776" t="str">
            <v>1.3.2.08.08.14.007</v>
          </cell>
          <cell r="I10776" t="str">
            <v>Wireless Data Tranmission System</v>
          </cell>
        </row>
        <row r="10777">
          <cell r="H10777" t="str">
            <v>1.3.2.08.08.14.008</v>
          </cell>
          <cell r="I10777" t="str">
            <v>Model Posistion Measuring Unit And Cadmes</v>
          </cell>
        </row>
        <row r="10778">
          <cell r="H10778" t="str">
            <v>1.3.2.08.08.14.009</v>
          </cell>
          <cell r="I10778" t="str">
            <v>Interface</v>
          </cell>
        </row>
        <row r="10779">
          <cell r="H10779" t="str">
            <v>1.3.2.08.08.14.010</v>
          </cell>
          <cell r="I10779" t="str">
            <v>Rail Carriage</v>
          </cell>
        </row>
        <row r="10780">
          <cell r="H10780" t="str">
            <v>1.3.2.08.08.14.011</v>
          </cell>
          <cell r="I10780" t="str">
            <v>Rails</v>
          </cell>
        </row>
        <row r="10781">
          <cell r="H10781" t="str">
            <v>1.3.2.08.08.14.012</v>
          </cell>
          <cell r="I10781" t="str">
            <v>Current Collector, Busbars</v>
          </cell>
        </row>
        <row r="10782">
          <cell r="H10782" t="str">
            <v>......</v>
          </cell>
        </row>
        <row r="10783">
          <cell r="H10783" t="str">
            <v>......</v>
          </cell>
        </row>
        <row r="10784">
          <cell r="H10784" t="str">
            <v>1.3.2.08.08.15.</v>
          </cell>
          <cell r="I10784" t="str">
            <v xml:space="preserve">PHOTO AND FILM EQUIPMENT </v>
          </cell>
        </row>
        <row r="10785">
          <cell r="H10785" t="str">
            <v>1.3.2.08.08.15.001</v>
          </cell>
          <cell r="I10785" t="str">
            <v>Photo Equipment</v>
          </cell>
        </row>
        <row r="10786">
          <cell r="H10786" t="str">
            <v>1.3.2.08.08.15.002</v>
          </cell>
          <cell r="I10786" t="str">
            <v>Darkroom Equipment</v>
          </cell>
        </row>
        <row r="10787">
          <cell r="H10787" t="str">
            <v>1.3.2.08.08.15.003</v>
          </cell>
          <cell r="I10787" t="str">
            <v>Film Equipment</v>
          </cell>
        </row>
        <row r="10788">
          <cell r="H10788" t="str">
            <v>1.3.2.08.08.15.004</v>
          </cell>
          <cell r="I10788" t="str">
            <v>Video Anf Vedeo Editing Equipment</v>
          </cell>
        </row>
        <row r="10789">
          <cell r="H10789" t="str">
            <v>1.3.2.08.08.15.005</v>
          </cell>
          <cell r="I10789" t="str">
            <v>Lighting Equipment</v>
          </cell>
        </row>
        <row r="10790">
          <cell r="H10790" t="str">
            <v>......</v>
          </cell>
        </row>
        <row r="10791">
          <cell r="H10791" t="str">
            <v>1.3.2.08.08.16.</v>
          </cell>
          <cell r="I10791" t="str">
            <v xml:space="preserve">PERALATAN LABORATORIUM HYDRODINAMICA LAINNYA </v>
          </cell>
        </row>
        <row r="10792">
          <cell r="H10792" t="str">
            <v>......</v>
          </cell>
        </row>
        <row r="10793">
          <cell r="H10793" t="str">
            <v>1.3.2.08.09..</v>
          </cell>
          <cell r="I10793" t="str">
            <v xml:space="preserve">ALAT LABORATORIUM STANDARISASI KALIBRASI DAN INSTRUMENTASI  </v>
          </cell>
        </row>
        <row r="10794">
          <cell r="H10794" t="str">
            <v>1.3.2.08.09.01.</v>
          </cell>
          <cell r="I10794" t="str">
            <v xml:space="preserve">ALAT LABORATORIUM KALIBRASI ELECTROMEDIK DAN BIOMEDIK </v>
          </cell>
        </row>
        <row r="10795">
          <cell r="H10795" t="str">
            <v>1.3.2.08.09.01.001</v>
          </cell>
          <cell r="I10795" t="str">
            <v>Electrical Safety Analyzer</v>
          </cell>
        </row>
        <row r="10796">
          <cell r="H10796" t="str">
            <v>1.3.2.08.09.01.002</v>
          </cell>
          <cell r="I10796" t="str">
            <v>Ventilator Tester</v>
          </cell>
        </row>
        <row r="10797">
          <cell r="H10797" t="str">
            <v>1.3.2.08.09.01.003</v>
          </cell>
          <cell r="I10797" t="str">
            <v>Infus Device Analyzer</v>
          </cell>
        </row>
        <row r="10798">
          <cell r="H10798" t="str">
            <v>1.3.2.08.09.01.004</v>
          </cell>
          <cell r="I10798" t="str">
            <v>Defibrillator And Pacer Analyzer / Tester</v>
          </cell>
        </row>
        <row r="10799">
          <cell r="H10799" t="str">
            <v>1.3.2.08.09.01.005</v>
          </cell>
          <cell r="I10799" t="str">
            <v>Diathermy Analyzer</v>
          </cell>
        </row>
        <row r="10800">
          <cell r="H10800" t="str">
            <v>1.3.2.08.09.01.006</v>
          </cell>
          <cell r="I10800" t="str">
            <v>Ultra Sound Wattmeter</v>
          </cell>
        </row>
        <row r="10801">
          <cell r="H10801" t="str">
            <v>1.3.2.08.09.01.007</v>
          </cell>
          <cell r="I10801" t="str">
            <v>Ultrasounograph Phantom</v>
          </cell>
        </row>
        <row r="10802">
          <cell r="H10802" t="str">
            <v>1.3.2.08.09.01.008</v>
          </cell>
          <cell r="I10802" t="str">
            <v>Kilo Volt Peak Meter</v>
          </cell>
        </row>
        <row r="10803">
          <cell r="H10803" t="str">
            <v>1.3.2.08.09.01.009</v>
          </cell>
          <cell r="I10803" t="str">
            <v>Mili Ampere / Mili Ampere Second Meter</v>
          </cell>
        </row>
        <row r="10804">
          <cell r="H10804" t="str">
            <v>1.3.2.08.09.01.010</v>
          </cell>
          <cell r="I10804" t="str">
            <v>Blood Pressure Calibrator</v>
          </cell>
        </row>
        <row r="10805">
          <cell r="H10805" t="str">
            <v>1.3.2.08.09.01.011</v>
          </cell>
          <cell r="I10805" t="str">
            <v>Bio Pressure Meter</v>
          </cell>
        </row>
        <row r="10806">
          <cell r="H10806" t="str">
            <v>1.3.2.08.09.01.012</v>
          </cell>
          <cell r="I10806" t="str">
            <v>Electrocardiograph Simulator</v>
          </cell>
        </row>
        <row r="10807">
          <cell r="H10807" t="str">
            <v>1.3.2.08.09.01.013</v>
          </cell>
          <cell r="I10807" t="str">
            <v>Multi Parameter / Patient Simulator</v>
          </cell>
        </row>
        <row r="10808">
          <cell r="H10808" t="str">
            <v>1.3.2.08.09.01.014</v>
          </cell>
          <cell r="I10808" t="str">
            <v>Ultra Violet / Visible Spectrometers Standards</v>
          </cell>
        </row>
        <row r="10809">
          <cell r="H10809" t="str">
            <v>1.3.2.08.09.01.015</v>
          </cell>
          <cell r="I10809" t="str">
            <v>Anaesthetic Monitor / Analyzer</v>
          </cell>
        </row>
        <row r="10810">
          <cell r="H10810" t="str">
            <v>1.3.2.08.09.01.016</v>
          </cell>
          <cell r="I10810" t="str">
            <v>Fluorosence Meter</v>
          </cell>
        </row>
        <row r="10811">
          <cell r="H10811" t="str">
            <v>1.3.2.08.09.01.017</v>
          </cell>
          <cell r="I10811" t="str">
            <v>Full Function Meter</v>
          </cell>
        </row>
        <row r="10812">
          <cell r="H10812" t="str">
            <v>1.3.2.08.09.01.018</v>
          </cell>
          <cell r="I10812" t="str">
            <v>Universal Biometer</v>
          </cell>
        </row>
        <row r="10813">
          <cell r="H10813" t="str">
            <v>1.3.2.08.09.01.019</v>
          </cell>
          <cell r="I10813" t="str">
            <v>Oxygen Monitor</v>
          </cell>
        </row>
        <row r="10814">
          <cell r="H10814" t="str">
            <v>1.3.2.08.09.01.020</v>
          </cell>
          <cell r="I10814" t="str">
            <v>Exposure Time Meter</v>
          </cell>
        </row>
        <row r="10815">
          <cell r="H10815" t="str">
            <v>1.3.2.08.09.01.021</v>
          </cell>
          <cell r="I10815" t="str">
            <v>Photo Theraphy Radiometer</v>
          </cell>
        </row>
        <row r="10816">
          <cell r="H10816" t="str">
            <v>1.3.2.08.09.01.022</v>
          </cell>
          <cell r="I10816" t="str">
            <v>Universal Isotester</v>
          </cell>
        </row>
        <row r="10817">
          <cell r="H10817" t="str">
            <v>1.3.2.08.09.01.023</v>
          </cell>
          <cell r="I10817" t="str">
            <v>Syringe Pump Calibrator</v>
          </cell>
        </row>
        <row r="10818">
          <cell r="H10818" t="str">
            <v>1.3.2.08.09.01.024</v>
          </cell>
          <cell r="I10818" t="str">
            <v>Parabolic Flow Adaptor</v>
          </cell>
        </row>
        <row r="10819">
          <cell r="H10819" t="str">
            <v>1.3.2.08.09.01.025</v>
          </cell>
          <cell r="I10819" t="str">
            <v>U V Radiometer</v>
          </cell>
        </row>
        <row r="10820">
          <cell r="H10820" t="str">
            <v>......</v>
          </cell>
        </row>
        <row r="10821">
          <cell r="H10821" t="str">
            <v>1.3.2.08.09.02.</v>
          </cell>
          <cell r="I10821" t="str">
            <v xml:space="preserve">ALAT LABORATORIUM STANDARD DAN KALIBRATOR </v>
          </cell>
        </row>
        <row r="10822">
          <cell r="H10822" t="str">
            <v>1.3.2.08.09.02.001</v>
          </cell>
          <cell r="I10822" t="str">
            <v>Electroparameter Calibrator</v>
          </cell>
        </row>
        <row r="10823">
          <cell r="H10823" t="str">
            <v>1.3.2.08.09.02.002</v>
          </cell>
          <cell r="I10823" t="str">
            <v>AC/DC Volt &amp; Current Amplifier</v>
          </cell>
        </row>
        <row r="10824">
          <cell r="H10824" t="str">
            <v>1.3.2.08.09.02.003</v>
          </cell>
          <cell r="I10824" t="str">
            <v>Oscillascope Calibrator</v>
          </cell>
        </row>
        <row r="10825">
          <cell r="H10825" t="str">
            <v>1.3.2.08.09.02.004</v>
          </cell>
          <cell r="I10825" t="str">
            <v>Signal / Frequency Generator</v>
          </cell>
        </row>
        <row r="10826">
          <cell r="H10826" t="str">
            <v>1.3.2.08.09.02.005</v>
          </cell>
          <cell r="I10826" t="str">
            <v>Cell Standard</v>
          </cell>
        </row>
        <row r="10827">
          <cell r="H10827" t="str">
            <v>1.3.2.08.09.02.006</v>
          </cell>
          <cell r="I10827" t="str">
            <v>Resistance Standard</v>
          </cell>
        </row>
        <row r="10828">
          <cell r="H10828" t="str">
            <v>1.3.2.08.09.02.007</v>
          </cell>
          <cell r="I10828" t="str">
            <v>Milli Ohm Meter Test Standard</v>
          </cell>
        </row>
        <row r="10829">
          <cell r="H10829" t="str">
            <v>1.3.2.08.09.02.008</v>
          </cell>
          <cell r="I10829" t="str">
            <v>DC / AC Standard</v>
          </cell>
        </row>
        <row r="10830">
          <cell r="H10830" t="str">
            <v>1.3.2.08.09.02.009</v>
          </cell>
          <cell r="I10830" t="str">
            <v>Milli Ohm Meter</v>
          </cell>
        </row>
        <row r="10831">
          <cell r="H10831" t="str">
            <v>1.3.2.08.09.02.010</v>
          </cell>
          <cell r="I10831" t="str">
            <v>Electro &amp; Pneumatic Calibrator</v>
          </cell>
        </row>
        <row r="10832">
          <cell r="H10832" t="str">
            <v>1.3.2.08.09.02.011</v>
          </cell>
          <cell r="I10832" t="str">
            <v>Sensitive Digital Volt Meter</v>
          </cell>
        </row>
        <row r="10833">
          <cell r="H10833" t="str">
            <v>1.3.2.08.09.02.012</v>
          </cell>
          <cell r="I10833" t="str">
            <v>Programmable Automatic RCL Meter</v>
          </cell>
        </row>
        <row r="10834">
          <cell r="H10834" t="str">
            <v>1.3.2.08.09.02.013</v>
          </cell>
          <cell r="I10834" t="str">
            <v>Logic Analyzer (Alat Laboratorium Standard Dan Kalibrator)</v>
          </cell>
        </row>
        <row r="10835">
          <cell r="H10835" t="str">
            <v>1.3.2.08.09.02.014</v>
          </cell>
          <cell r="I10835" t="str">
            <v>Digital Trouble Shooter</v>
          </cell>
        </row>
        <row r="10836">
          <cell r="H10836" t="str">
            <v>1.3.2.08.09.02.015</v>
          </cell>
          <cell r="I10836" t="str">
            <v>Board Analyzer &amp; Diagnostic System</v>
          </cell>
        </row>
        <row r="10837">
          <cell r="H10837" t="str">
            <v>1.3.2.08.09.02.016</v>
          </cell>
          <cell r="I10837" t="str">
            <v>Digital &amp; Analog Oscilloscope</v>
          </cell>
        </row>
        <row r="10838">
          <cell r="H10838" t="str">
            <v>1.3.2.08.09.02.017</v>
          </cell>
          <cell r="I10838" t="str">
            <v>Micro Weight Sets</v>
          </cell>
        </row>
        <row r="10839">
          <cell r="H10839" t="str">
            <v>1.3.2.08.09.02.018</v>
          </cell>
          <cell r="I10839" t="str">
            <v>Sound Level Calibrator</v>
          </cell>
        </row>
        <row r="10840">
          <cell r="H10840" t="str">
            <v>1.3.2.08.09.02.019</v>
          </cell>
          <cell r="I10840" t="str">
            <v>Digital Caliper</v>
          </cell>
        </row>
        <row r="10841">
          <cell r="H10841" t="str">
            <v>1.3.2.08.09.02.020</v>
          </cell>
          <cell r="I10841" t="str">
            <v>Thermocouple Calibrator</v>
          </cell>
        </row>
        <row r="10842">
          <cell r="H10842" t="str">
            <v>......</v>
          </cell>
        </row>
        <row r="10843">
          <cell r="H10843" t="str">
            <v>1.3.2.08.09.03.</v>
          </cell>
          <cell r="I10843" t="str">
            <v xml:space="preserve">ALAT LABORATORIUM CAHAYA, OPTIK DAN AKUSTIK </v>
          </cell>
        </row>
        <row r="10844">
          <cell r="H10844" t="str">
            <v>1.3.2.08.09.03.001</v>
          </cell>
          <cell r="I10844" t="str">
            <v>Lux Meter (Alat Laboratorium Cahaya, Optik Dan Akustik)</v>
          </cell>
        </row>
        <row r="10845">
          <cell r="H10845" t="str">
            <v>1.3.2.08.09.03.002</v>
          </cell>
          <cell r="I10845" t="str">
            <v>Optical Power Meter</v>
          </cell>
        </row>
        <row r="10846">
          <cell r="H10846" t="str">
            <v>1.3.2.08.09.03.003</v>
          </cell>
          <cell r="I10846" t="str">
            <v>Photo Meter</v>
          </cell>
        </row>
        <row r="10847">
          <cell r="H10847" t="str">
            <v>1.3.2.08.09.03.004</v>
          </cell>
          <cell r="I10847" t="str">
            <v>Sound Level Meter (Alat Laboratorium Cahaya, Optik Dan Akustik)</v>
          </cell>
        </row>
        <row r="10848">
          <cell r="H10848" t="str">
            <v>1.3.2.08.09.03.005</v>
          </cell>
          <cell r="I10848" t="str">
            <v>Fuction / Frequency Generator</v>
          </cell>
        </row>
        <row r="10849">
          <cell r="H10849" t="str">
            <v>1.3.2.08.09.03.006</v>
          </cell>
          <cell r="I10849" t="str">
            <v>Frequency Counter (Alat Laboratorium Cahaya, Optik Dan Akustik)</v>
          </cell>
        </row>
        <row r="10850">
          <cell r="H10850" t="str">
            <v>......</v>
          </cell>
        </row>
        <row r="10851">
          <cell r="H10851" t="str">
            <v>1.3.2.08.09.04.</v>
          </cell>
          <cell r="I10851" t="str">
            <v xml:space="preserve">ALAT LABORATORIUM LISTRIK DAN MEKANIK </v>
          </cell>
        </row>
        <row r="10852">
          <cell r="H10852" t="str">
            <v>1.3.2.08.09.04.001</v>
          </cell>
          <cell r="I10852" t="str">
            <v>Multi Meter / AVO Meter</v>
          </cell>
        </row>
        <row r="10853">
          <cell r="H10853" t="str">
            <v>1.3.2.08.09.04.002</v>
          </cell>
          <cell r="I10853" t="str">
            <v>Ampere Meter / Clamp Meter</v>
          </cell>
        </row>
        <row r="10854">
          <cell r="H10854" t="str">
            <v>1.3.2.08.09.04.003</v>
          </cell>
          <cell r="I10854" t="str">
            <v>Tacho Meter</v>
          </cell>
        </row>
        <row r="10855">
          <cell r="H10855" t="str">
            <v>1.3.2.08.09.04.004</v>
          </cell>
          <cell r="I10855" t="str">
            <v>Phase Detector</v>
          </cell>
        </row>
        <row r="10856">
          <cell r="H10856" t="str">
            <v>1.3.2.08.09.04.005</v>
          </cell>
          <cell r="I10856" t="str">
            <v>Earth / Ground Tester</v>
          </cell>
        </row>
        <row r="10857">
          <cell r="H10857" t="str">
            <v>1.3.2.08.09.04.006</v>
          </cell>
          <cell r="I10857" t="str">
            <v>Westone Bridge</v>
          </cell>
        </row>
        <row r="10858">
          <cell r="H10858" t="str">
            <v>1.3.2.08.09.04.007</v>
          </cell>
          <cell r="I10858" t="str">
            <v>Cable Tester</v>
          </cell>
        </row>
        <row r="10859">
          <cell r="H10859" t="str">
            <v>1.3.2.08.09.04.008</v>
          </cell>
          <cell r="I10859" t="str">
            <v>Insulation Tester (Alat Laboratorium Listrik Dan Mekanik)</v>
          </cell>
        </row>
        <row r="10860">
          <cell r="H10860" t="str">
            <v>1.3.2.08.09.04.009</v>
          </cell>
          <cell r="I10860" t="str">
            <v>DC / AC Power Supply</v>
          </cell>
        </row>
        <row r="10861">
          <cell r="H10861" t="str">
            <v>1.3.2.08.09.04.010</v>
          </cell>
          <cell r="I10861" t="str">
            <v>Mega Ohm / Giga Ohm Meter</v>
          </cell>
        </row>
        <row r="10862">
          <cell r="H10862" t="str">
            <v>1.3.2.08.09.04.011</v>
          </cell>
          <cell r="I10862" t="str">
            <v>Electric Measuring</v>
          </cell>
        </row>
        <row r="10863">
          <cell r="H10863" t="str">
            <v>1.3.2.08.09.04.012</v>
          </cell>
          <cell r="I10863" t="str">
            <v>Line Resistance Meter</v>
          </cell>
        </row>
        <row r="10864">
          <cell r="H10864" t="str">
            <v>1.3.2.08.09.04.013</v>
          </cell>
          <cell r="I10864" t="str">
            <v>Pipe And Cable Locator</v>
          </cell>
        </row>
        <row r="10865">
          <cell r="H10865" t="str">
            <v>1.3.2.08.09.04.014</v>
          </cell>
          <cell r="I10865" t="str">
            <v>Fault Finder</v>
          </cell>
        </row>
        <row r="10866">
          <cell r="H10866" t="str">
            <v>1.3.2.08.09.04.015</v>
          </cell>
          <cell r="I10866" t="str">
            <v>Vibration Meter</v>
          </cell>
        </row>
        <row r="10867">
          <cell r="H10867" t="str">
            <v>1.3.2.08.09.04.016</v>
          </cell>
          <cell r="I10867" t="str">
            <v>Multi Function Counter</v>
          </cell>
        </row>
        <row r="10868">
          <cell r="H10868" t="str">
            <v>1.3.2.08.09.04.017</v>
          </cell>
          <cell r="I10868" t="str">
            <v>LCR Meter</v>
          </cell>
        </row>
        <row r="10869">
          <cell r="H10869" t="str">
            <v>1.3.2.08.09.04.018</v>
          </cell>
          <cell r="I10869" t="str">
            <v>Wind Flow / Speed Meter</v>
          </cell>
        </row>
        <row r="10870">
          <cell r="H10870" t="str">
            <v>1.3.2.08.09.04.019</v>
          </cell>
          <cell r="I10870" t="str">
            <v>Power Harmonic Meter</v>
          </cell>
        </row>
        <row r="10871">
          <cell r="H10871" t="str">
            <v>1.3.2.08.09.04.020</v>
          </cell>
          <cell r="I10871" t="str">
            <v>Scope Meter</v>
          </cell>
        </row>
        <row r="10872">
          <cell r="H10872" t="str">
            <v>......</v>
          </cell>
        </row>
        <row r="10873">
          <cell r="H10873" t="str">
            <v>1.3.2.08.09.05.</v>
          </cell>
          <cell r="I10873" t="str">
            <v xml:space="preserve">ALAT LABORATORIUM TEKANAN DAN SUHU </v>
          </cell>
        </row>
        <row r="10874">
          <cell r="H10874" t="str">
            <v>1.3.2.08.09.05.001</v>
          </cell>
          <cell r="I10874" t="str">
            <v>Temperature Tester</v>
          </cell>
        </row>
        <row r="10875">
          <cell r="H10875" t="str">
            <v>1.3.2.08.09.05.002</v>
          </cell>
          <cell r="I10875" t="str">
            <v>Temperature Recorder</v>
          </cell>
        </row>
        <row r="10876">
          <cell r="H10876" t="str">
            <v>1.3.2.08.09.05.003</v>
          </cell>
          <cell r="I10876" t="str">
            <v>Milli Kelvin Thermometer</v>
          </cell>
        </row>
        <row r="10877">
          <cell r="H10877" t="str">
            <v>1.3.2.08.09.05.004</v>
          </cell>
          <cell r="I10877" t="str">
            <v>Thermometer Simulator</v>
          </cell>
        </row>
        <row r="10878">
          <cell r="H10878" t="str">
            <v>1.3.2.08.09.05.005</v>
          </cell>
          <cell r="I10878" t="str">
            <v>Thermometer Analog / Digital</v>
          </cell>
        </row>
        <row r="10879">
          <cell r="H10879" t="str">
            <v>1.3.2.08.09.05.006</v>
          </cell>
          <cell r="I10879" t="str">
            <v>Thermocouple Switch Box</v>
          </cell>
        </row>
        <row r="10880">
          <cell r="H10880" t="str">
            <v>1.3.2.08.09.05.007</v>
          </cell>
          <cell r="I10880" t="str">
            <v>Water Bath (Alat Laboratorium Tekanan Dan Suhu)</v>
          </cell>
        </row>
        <row r="10881">
          <cell r="H10881" t="str">
            <v>1.3.2.08.09.05.008</v>
          </cell>
          <cell r="I10881" t="str">
            <v>Pressure Gauge (Alat Laboratorium Tekanan Dan Suhu)</v>
          </cell>
        </row>
        <row r="10882">
          <cell r="H10882" t="str">
            <v>......</v>
          </cell>
        </row>
        <row r="10883">
          <cell r="H10883" t="str">
            <v>1.3.2.08.09.06.</v>
          </cell>
          <cell r="I10883" t="str">
            <v xml:space="preserve">ALAT LABORATORIUM STANDARISASI KALIBRASI DAN INSTRUMENTASI LAIN  </v>
          </cell>
        </row>
        <row r="10884">
          <cell r="H10884" t="str">
            <v>1.3.2.08.09.06.001</v>
          </cell>
          <cell r="I10884" t="str">
            <v>Alat Uji Audit System</v>
          </cell>
        </row>
        <row r="10885">
          <cell r="H10885" t="str">
            <v>1.3.2.08.09.06.002</v>
          </cell>
          <cell r="I10885" t="str">
            <v>COD Meter</v>
          </cell>
        </row>
        <row r="10886">
          <cell r="H10886" t="str">
            <v>1.3.2.08.09.06.003</v>
          </cell>
          <cell r="I10886" t="str">
            <v>Precision Thermocople Calibration Standard</v>
          </cell>
        </row>
        <row r="10887">
          <cell r="H10887" t="str">
            <v>1.3.2.08.09.06.004</v>
          </cell>
          <cell r="I10887" t="str">
            <v>Constant Temperatur Calibration Ice Bath</v>
          </cell>
        </row>
        <row r="10888">
          <cell r="H10888" t="str">
            <v>1.3.2.08.09.06.005</v>
          </cell>
          <cell r="I10888" t="str">
            <v>Portable Calibrating Immersion</v>
          </cell>
        </row>
        <row r="10889">
          <cell r="H10889" t="str">
            <v>1.3.2.08.09.06.006</v>
          </cell>
          <cell r="I10889" t="str">
            <v>Vice Grippe USA</v>
          </cell>
        </row>
        <row r="10890">
          <cell r="H10890" t="str">
            <v>1.3.2.08.09.06.007</v>
          </cell>
          <cell r="I10890" t="str">
            <v>Rochet Draver Vesse</v>
          </cell>
        </row>
        <row r="10891">
          <cell r="H10891" t="str">
            <v>1.3.2.08.09.06.008</v>
          </cell>
          <cell r="I10891" t="str">
            <v>Mosses OILML</v>
          </cell>
        </row>
        <row r="10892">
          <cell r="H10892" t="str">
            <v>1.3.2.08.09.06.009</v>
          </cell>
          <cell r="I10892" t="str">
            <v>Mechanical Balance</v>
          </cell>
        </row>
        <row r="10893">
          <cell r="H10893" t="str">
            <v>1.3.2.08.09.06.010</v>
          </cell>
          <cell r="I10893" t="str">
            <v>Tang Ampere</v>
          </cell>
        </row>
        <row r="10894">
          <cell r="H10894" t="str">
            <v>1.3.2.08.09.06.011</v>
          </cell>
          <cell r="I10894" t="str">
            <v>Thermohygraph</v>
          </cell>
        </row>
        <row r="10895">
          <cell r="H10895" t="str">
            <v>1.3.2.08.09.06.012</v>
          </cell>
          <cell r="I10895" t="str">
            <v>Electromotor</v>
          </cell>
        </row>
        <row r="10896">
          <cell r="H10896" t="str">
            <v>1.3.2.08.09.06.013</v>
          </cell>
          <cell r="I10896" t="str">
            <v>Tranducer</v>
          </cell>
        </row>
        <row r="10897">
          <cell r="H10897" t="str">
            <v>1.3.2.08.09.06.014</v>
          </cell>
          <cell r="I10897" t="str">
            <v>Amolifier Pengukuran</v>
          </cell>
        </row>
        <row r="10898">
          <cell r="H10898" t="str">
            <v>1.3.2.08.09.06.015</v>
          </cell>
          <cell r="I10898" t="str">
            <v>X-Y Recorder (Alat Laboratorium Standarisasi Kalibrasi &amp; Instrumenstasi Lainnya)</v>
          </cell>
        </row>
        <row r="10899">
          <cell r="H10899" t="str">
            <v>1.3.2.08.09.06.016</v>
          </cell>
          <cell r="I10899" t="str">
            <v>Kontrol Elektronik</v>
          </cell>
        </row>
        <row r="10900">
          <cell r="H10900" t="str">
            <v>1.3.2.08.09.06.017</v>
          </cell>
          <cell r="I10900" t="str">
            <v>Data Loger</v>
          </cell>
        </row>
        <row r="10901">
          <cell r="H10901" t="str">
            <v>1.3.2.08.09.06.018</v>
          </cell>
          <cell r="I10901" t="str">
            <v>Magnetic Tape Recorder</v>
          </cell>
        </row>
        <row r="10902">
          <cell r="H10902" t="str">
            <v>1.3.2.08.09.06.019</v>
          </cell>
          <cell r="I10902" t="str">
            <v>Digital Multimeter (Alat Lab. Standarisasi Kalibrasi &amp; Instrumenstasi Lainnya)</v>
          </cell>
        </row>
        <row r="10903">
          <cell r="H10903" t="str">
            <v>1.3.2.08.09.06.020</v>
          </cell>
          <cell r="I10903" t="str">
            <v>Ossllographic Recorder</v>
          </cell>
        </row>
        <row r="10904">
          <cell r="H10904" t="str">
            <v>1.3.2.08.09.06.021</v>
          </cell>
          <cell r="I10904" t="str">
            <v>Digital Indicator (Alat Lab. Standarisasi Kalibrasi &amp; Instrumenstasi Lainnya)</v>
          </cell>
        </row>
        <row r="10905">
          <cell r="H10905" t="str">
            <v>1.3.2.08.09.06.022</v>
          </cell>
          <cell r="I10905" t="str">
            <v>Deadweight Tester</v>
          </cell>
        </row>
        <row r="10906">
          <cell r="H10906" t="str">
            <v>1.3.2.08.09.06.023</v>
          </cell>
          <cell r="I10906" t="str">
            <v>Risslangen Mess System Fractomat</v>
          </cell>
        </row>
        <row r="10907">
          <cell r="H10907" t="str">
            <v>1.3.2.08.09.06.024</v>
          </cell>
          <cell r="I10907" t="str">
            <v>Temperatur Probe</v>
          </cell>
        </row>
        <row r="10908">
          <cell r="H10908" t="str">
            <v>1.3.2.08.09.06.025</v>
          </cell>
          <cell r="I10908" t="str">
            <v>Paralel Control Network</v>
          </cell>
        </row>
        <row r="10909">
          <cell r="H10909" t="str">
            <v>1.3.2.08.09.06.026</v>
          </cell>
          <cell r="I10909" t="str">
            <v>Kalibrator Induktif Tranducer</v>
          </cell>
        </row>
        <row r="10910">
          <cell r="H10910" t="str">
            <v>1.3.2.08.09.06.027</v>
          </cell>
          <cell r="I10910" t="str">
            <v>Logic Analizer</v>
          </cell>
        </row>
        <row r="10911">
          <cell r="H10911" t="str">
            <v>1.3.2.08.09.06.028</v>
          </cell>
          <cell r="I10911" t="str">
            <v>Kalibrator Strain Gauge</v>
          </cell>
        </row>
        <row r="10912">
          <cell r="H10912" t="str">
            <v>......</v>
          </cell>
        </row>
        <row r="10913">
          <cell r="H10913" t="str">
            <v>......</v>
          </cell>
        </row>
        <row r="10914">
          <cell r="H10914" t="str">
            <v>......</v>
          </cell>
        </row>
        <row r="10915">
          <cell r="H10915" t="str">
            <v>......</v>
          </cell>
        </row>
        <row r="10916">
          <cell r="H10916" t="str">
            <v>1.3.2.08.09.07.</v>
          </cell>
          <cell r="I10916" t="str">
            <v xml:space="preserve">ALAT LABORATORIUM NATIUS </v>
          </cell>
        </row>
        <row r="10917">
          <cell r="H10917" t="str">
            <v>1.3.2.08.09.07.001</v>
          </cell>
          <cell r="I10917" t="str">
            <v>Test Tower</v>
          </cell>
        </row>
        <row r="10918">
          <cell r="H10918" t="str">
            <v>1.3.2.08.09.07.002</v>
          </cell>
          <cell r="I10918" t="str">
            <v>Hydro Statistic Melease Tester</v>
          </cell>
        </row>
        <row r="10919">
          <cell r="H10919" t="str">
            <v>1.3.2.08.09.07.003</v>
          </cell>
          <cell r="I10919" t="str">
            <v>Salino Tester</v>
          </cell>
        </row>
        <row r="10920">
          <cell r="H10920" t="str">
            <v>1.3.2.08.09.07.004</v>
          </cell>
          <cell r="I10920" t="str">
            <v>Current Signal Meter</v>
          </cell>
        </row>
        <row r="10921">
          <cell r="H10921" t="str">
            <v>1.3.2.08.09.07.005</v>
          </cell>
          <cell r="I10921" t="str">
            <v>Tide Gauge</v>
          </cell>
        </row>
        <row r="10922">
          <cell r="H10922" t="str">
            <v>1.3.2.08.09.07.006</v>
          </cell>
          <cell r="I10922" t="str">
            <v>Oxtant</v>
          </cell>
        </row>
        <row r="10923">
          <cell r="H10923" t="str">
            <v>1.3.2.08.09.07.007</v>
          </cell>
          <cell r="I10923" t="str">
            <v>Tellumometer</v>
          </cell>
        </row>
        <row r="10924">
          <cell r="H10924" t="str">
            <v>1.3.2.08.09.07.008</v>
          </cell>
          <cell r="I10924" t="str">
            <v>Choronometer</v>
          </cell>
        </row>
        <row r="10925">
          <cell r="H10925" t="str">
            <v>1.3.2.08.09.07.009</v>
          </cell>
          <cell r="I10925" t="str">
            <v>echo Sounder Portable</v>
          </cell>
        </row>
        <row r="10926">
          <cell r="H10926" t="str">
            <v>1.3.2.08.09.07.010</v>
          </cell>
          <cell r="I10926" t="str">
            <v>Altimeter (Alat Laboratorium Natius)</v>
          </cell>
        </row>
        <row r="10927">
          <cell r="H10927" t="str">
            <v>1.3.2.08.09.07.011</v>
          </cell>
          <cell r="I10927" t="str">
            <v>Trisponder</v>
          </cell>
        </row>
        <row r="10928">
          <cell r="H10928" t="str">
            <v>1.3.2.08.09.07.012</v>
          </cell>
          <cell r="I10928" t="str">
            <v>Bearing Compass</v>
          </cell>
        </row>
        <row r="10929">
          <cell r="H10929" t="str">
            <v>1.3.2.08.09.07.013</v>
          </cell>
          <cell r="I10929" t="str">
            <v>Alat Baring</v>
          </cell>
        </row>
        <row r="10930">
          <cell r="H10930" t="str">
            <v>1.3.2.08.09.07.014</v>
          </cell>
          <cell r="I10930" t="str">
            <v>Test Bar</v>
          </cell>
        </row>
        <row r="10931">
          <cell r="H10931" t="str">
            <v>1.3.2.08.09.07.015</v>
          </cell>
          <cell r="I10931" t="str">
            <v>Navigation Tables Complete</v>
          </cell>
        </row>
        <row r="10932">
          <cell r="H10932" t="str">
            <v>1.3.2.08.09.07.016</v>
          </cell>
          <cell r="I10932" t="str">
            <v>Drawing RD</v>
          </cell>
        </row>
        <row r="10933">
          <cell r="H10933" t="str">
            <v>1.3.2.08.09.07.017</v>
          </cell>
          <cell r="I10933" t="str">
            <v>Satelitte Navigation</v>
          </cell>
        </row>
        <row r="10934">
          <cell r="H10934" t="str">
            <v>1.3.2.08.09.07.018</v>
          </cell>
          <cell r="I10934" t="str">
            <v>Parralel Rules</v>
          </cell>
        </row>
        <row r="10935">
          <cell r="H10935" t="str">
            <v>1.3.2.08.09.07.019</v>
          </cell>
          <cell r="I10935" t="str">
            <v>Pelorus</v>
          </cell>
        </row>
        <row r="10936">
          <cell r="H10936" t="str">
            <v>1.3.2.08.09.07.020</v>
          </cell>
          <cell r="I10936" t="str">
            <v>Perum Tangan</v>
          </cell>
        </row>
        <row r="10937">
          <cell r="H10937" t="str">
            <v>1.3.2.08.09.07.021</v>
          </cell>
          <cell r="I10937" t="str">
            <v>Topdal</v>
          </cell>
        </row>
        <row r="10938">
          <cell r="H10938" t="str">
            <v>1.3.2.08.09.07.022</v>
          </cell>
          <cell r="I10938" t="str">
            <v>Viscocity Meter</v>
          </cell>
        </row>
        <row r="10939">
          <cell r="H10939" t="str">
            <v>1.3.2.08.09.07.023</v>
          </cell>
          <cell r="I10939" t="str">
            <v>Batu Penitis Peta</v>
          </cell>
        </row>
        <row r="10940">
          <cell r="H10940" t="str">
            <v>1.3.2.08.09.07.024</v>
          </cell>
          <cell r="I10940" t="str">
            <v>Ratham Plate</v>
          </cell>
        </row>
        <row r="10941">
          <cell r="H10941" t="str">
            <v>......</v>
          </cell>
        </row>
        <row r="10942">
          <cell r="H10942" t="str">
            <v>1.3.2.08.09.08.</v>
          </cell>
          <cell r="I10942" t="str">
            <v xml:space="preserve">ALAT LABORATORIUM ELEKTRONIKA DAN TELEKOMUNIKASI PELAYARAN </v>
          </cell>
        </row>
        <row r="10943">
          <cell r="H10943" t="str">
            <v>1.3.2.08.09.08.001</v>
          </cell>
          <cell r="I10943" t="str">
            <v>Transmitter And Receiver Tester</v>
          </cell>
        </row>
        <row r="10944">
          <cell r="H10944" t="str">
            <v>1.3.2.08.09.08.002</v>
          </cell>
          <cell r="I10944" t="str">
            <v>Lux Metter</v>
          </cell>
        </row>
        <row r="10945">
          <cell r="H10945" t="str">
            <v>1.3.2.08.09.08.003</v>
          </cell>
          <cell r="I10945" t="str">
            <v>Diode Light Tester</v>
          </cell>
        </row>
        <row r="10946">
          <cell r="H10946" t="str">
            <v>1.3.2.08.09.08.004</v>
          </cell>
          <cell r="I10946" t="str">
            <v>Multi Channel Radio Tester</v>
          </cell>
        </row>
        <row r="10947">
          <cell r="H10947" t="str">
            <v>1.3.2.08.09.08.005</v>
          </cell>
          <cell r="I10947" t="str">
            <v>Merge Test Instrument</v>
          </cell>
        </row>
        <row r="10948">
          <cell r="H10948" t="str">
            <v>1.3.2.08.09.08.006</v>
          </cell>
          <cell r="I10948" t="str">
            <v>Frequence Meter Range</v>
          </cell>
        </row>
        <row r="10949">
          <cell r="H10949" t="str">
            <v>1.3.2.08.09.08.007</v>
          </cell>
          <cell r="I10949" t="str">
            <v>Signal Generator (Alat Lab. Elektronika &amp; Telekomunikasi Pelayaran)</v>
          </cell>
        </row>
        <row r="10950">
          <cell r="H10950" t="str">
            <v>1.3.2.08.09.08.008</v>
          </cell>
          <cell r="I10950" t="str">
            <v>Deep Meter</v>
          </cell>
        </row>
        <row r="10951">
          <cell r="H10951" t="str">
            <v>1.3.2.08.09.08.009</v>
          </cell>
          <cell r="I10951" t="str">
            <v>Oscipuscope</v>
          </cell>
        </row>
        <row r="10952">
          <cell r="H10952" t="str">
            <v>1.3.2.08.09.08.010</v>
          </cell>
          <cell r="I10952" t="str">
            <v>Densimeter</v>
          </cell>
        </row>
        <row r="10953">
          <cell r="H10953" t="str">
            <v>1.3.2.08.09.08.011</v>
          </cell>
          <cell r="I10953" t="str">
            <v>Standing Wave Ratio</v>
          </cell>
        </row>
        <row r="10954">
          <cell r="H10954" t="str">
            <v>......</v>
          </cell>
        </row>
        <row r="10955">
          <cell r="H10955" t="str">
            <v>1.3.2.08.09.09.</v>
          </cell>
          <cell r="I10955" t="str">
            <v xml:space="preserve">ALAT LABORATORIUM SARANA BANTU NAVIGASI PELAYARAN </v>
          </cell>
        </row>
        <row r="10956">
          <cell r="H10956" t="str">
            <v>1.3.2.08.09.09.001</v>
          </cell>
          <cell r="I10956" t="str">
            <v>Chain Sterngth Test</v>
          </cell>
        </row>
        <row r="10957">
          <cell r="H10957" t="str">
            <v>1.3.2.08.09.09.002</v>
          </cell>
          <cell r="I10957" t="str">
            <v>Light Intensity Tester</v>
          </cell>
        </row>
        <row r="10958">
          <cell r="H10958" t="str">
            <v>1.3.2.08.09.09.003</v>
          </cell>
          <cell r="I10958" t="str">
            <v>Gas Leakage And Comsumtion Test</v>
          </cell>
        </row>
        <row r="10959">
          <cell r="H10959" t="str">
            <v>1.3.2.08.09.09.004</v>
          </cell>
          <cell r="I10959" t="str">
            <v>Lantern Gast Test Set</v>
          </cell>
        </row>
        <row r="10960">
          <cell r="H10960" t="str">
            <v>1.3.2.08.09.09.005</v>
          </cell>
          <cell r="I10960" t="str">
            <v>Concerate Test Instrument</v>
          </cell>
        </row>
        <row r="10961">
          <cell r="H10961" t="str">
            <v>1.3.2.08.09.09.006</v>
          </cell>
          <cell r="I10961" t="str">
            <v>Laser Tester For Lenses</v>
          </cell>
        </row>
        <row r="10962">
          <cell r="H10962" t="str">
            <v>1.3.2.08.09.09.007</v>
          </cell>
          <cell r="I10962" t="str">
            <v>Colobar Illumination Tester</v>
          </cell>
        </row>
        <row r="10963">
          <cell r="H10963" t="str">
            <v>1.3.2.08.09.09.008</v>
          </cell>
          <cell r="I10963" t="str">
            <v>Test Bench For Optical Instrument</v>
          </cell>
        </row>
        <row r="10964">
          <cell r="H10964" t="str">
            <v>1.3.2.08.09.09.009</v>
          </cell>
          <cell r="I10964" t="str">
            <v>Lens Focus Tester</v>
          </cell>
        </row>
        <row r="10965">
          <cell r="H10965" t="str">
            <v>1.3.2.08.09.09.010</v>
          </cell>
          <cell r="I10965" t="str">
            <v>Hygrometer Tester</v>
          </cell>
        </row>
        <row r="10966">
          <cell r="H10966" t="str">
            <v>1.3.2.08.09.09.011</v>
          </cell>
          <cell r="I10966" t="str">
            <v>Strength Material Tester</v>
          </cell>
        </row>
        <row r="10967">
          <cell r="H10967" t="str">
            <v>1.3.2.08.09.09.012</v>
          </cell>
          <cell r="I10967" t="str">
            <v>Annealing Instrument</v>
          </cell>
        </row>
        <row r="10968">
          <cell r="H10968" t="str">
            <v>1.3.2.08.09.09.013</v>
          </cell>
          <cell r="I10968" t="str">
            <v>Viscosity Test Set</v>
          </cell>
        </row>
        <row r="10969">
          <cell r="H10969" t="str">
            <v>......</v>
          </cell>
        </row>
        <row r="10970">
          <cell r="H10970" t="str">
            <v>1.3.2.08.09.10.</v>
          </cell>
          <cell r="I10970" t="str">
            <v xml:space="preserve">ALAT LABORATORIUM UJI PERANGKAT </v>
          </cell>
        </row>
        <row r="10971">
          <cell r="H10971" t="str">
            <v>1.3.2.08.09.10.001</v>
          </cell>
          <cell r="I10971" t="str">
            <v>Callibraion And Metrology</v>
          </cell>
        </row>
        <row r="10972">
          <cell r="H10972" t="str">
            <v>1.3.2.08.09.10.002</v>
          </cell>
          <cell r="I10972" t="str">
            <v>Standard Resistors Set</v>
          </cell>
        </row>
        <row r="10973">
          <cell r="H10973" t="str">
            <v>1.3.2.08.09.10.003</v>
          </cell>
          <cell r="I10973" t="str">
            <v>Rubudium Standard</v>
          </cell>
        </row>
        <row r="10974">
          <cell r="H10974" t="str">
            <v>1.3.2.08.09.10.004</v>
          </cell>
          <cell r="I10974" t="str">
            <v>Standalone Hpip Interface Board</v>
          </cell>
        </row>
        <row r="10975">
          <cell r="H10975" t="str">
            <v>1.3.2.08.09.10.005</v>
          </cell>
          <cell r="I10975" t="str">
            <v>Measurement Coprocessor Board Pc</v>
          </cell>
        </row>
        <row r="10976">
          <cell r="H10976" t="str">
            <v>1.3.2.08.09.10.006</v>
          </cell>
          <cell r="I10976" t="str">
            <v>Type Approval Laboratorium</v>
          </cell>
        </row>
        <row r="10977">
          <cell r="H10977" t="str">
            <v>1.3.2.08.09.10.007</v>
          </cell>
          <cell r="I10977" t="str">
            <v>Power Sensor</v>
          </cell>
        </row>
        <row r="10978">
          <cell r="H10978" t="str">
            <v>1.3.2.08.09.10.008</v>
          </cell>
          <cell r="I10978" t="str">
            <v>Vibration Testing Controller</v>
          </cell>
        </row>
        <row r="10979">
          <cell r="H10979" t="str">
            <v>1.3.2.08.09.10.009</v>
          </cell>
          <cell r="I10979" t="str">
            <v>Emi Receiver</v>
          </cell>
        </row>
        <row r="10980">
          <cell r="H10980" t="str">
            <v>1.3.2.08.09.10.010</v>
          </cell>
          <cell r="I10980" t="str">
            <v>Pre Amp Field Meas</v>
          </cell>
        </row>
        <row r="10981">
          <cell r="H10981" t="str">
            <v>1.3.2.08.09.10.011</v>
          </cell>
          <cell r="I10981" t="str">
            <v>RF Power Amp</v>
          </cell>
        </row>
        <row r="10982">
          <cell r="H10982" t="str">
            <v>1.3.2.08.09.10.012</v>
          </cell>
          <cell r="I10982" t="str">
            <v>Positionong Controller</v>
          </cell>
        </row>
        <row r="10983">
          <cell r="H10983" t="str">
            <v>1.3.2.08.09.10.013</v>
          </cell>
          <cell r="I10983" t="str">
            <v>Foot Pedal</v>
          </cell>
        </row>
        <row r="10984">
          <cell r="H10984" t="str">
            <v>......</v>
          </cell>
        </row>
        <row r="10985">
          <cell r="H10985" t="str">
            <v>1.3.2.08.09.11.</v>
          </cell>
          <cell r="I10985" t="str">
            <v xml:space="preserve">ALAT LABORATORIUM STANDARISASI KALIBRASI DAN INSTRUMENTASI LAINNYA </v>
          </cell>
        </row>
        <row r="10986">
          <cell r="H10986" t="str">
            <v>......</v>
          </cell>
        </row>
        <row r="10987">
          <cell r="H10987" t="str">
            <v>1.3.2.09...</v>
          </cell>
          <cell r="I10987" t="str">
            <v>ALAT PERSENJATAAN</v>
          </cell>
        </row>
        <row r="10988">
          <cell r="H10988" t="str">
            <v>1.3.2.09.01..</v>
          </cell>
          <cell r="I10988" t="str">
            <v xml:space="preserve">SENJATA API </v>
          </cell>
        </row>
        <row r="10989">
          <cell r="H10989" t="str">
            <v>1.3.2.09.01.01.</v>
          </cell>
          <cell r="I10989" t="str">
            <v>SENJATA GENGGAM</v>
          </cell>
        </row>
        <row r="10990">
          <cell r="H10990" t="str">
            <v>1.3.2.09.01.01.001</v>
          </cell>
          <cell r="I10990" t="str">
            <v>Revolver</v>
          </cell>
        </row>
        <row r="10991">
          <cell r="H10991" t="str">
            <v>1.3.2.09.01.01.002</v>
          </cell>
          <cell r="I10991" t="str">
            <v>Pistol</v>
          </cell>
        </row>
        <row r="10992">
          <cell r="H10992" t="str">
            <v>1.3.2.09.01.01.003</v>
          </cell>
          <cell r="I10992" t="str">
            <v>Pistol Isyarat</v>
          </cell>
        </row>
        <row r="10993">
          <cell r="H10993" t="str">
            <v>......</v>
          </cell>
        </row>
        <row r="10994">
          <cell r="H10994" t="str">
            <v>......</v>
          </cell>
        </row>
        <row r="10995">
          <cell r="H10995" t="str">
            <v>1.3.2.09.01.02.</v>
          </cell>
          <cell r="I10995" t="str">
            <v>SENJATA PINGGANG</v>
          </cell>
        </row>
        <row r="10996">
          <cell r="H10996" t="str">
            <v>1.3.2.09.01.02.001</v>
          </cell>
          <cell r="I10996" t="str">
            <v>Pistol Mitraliur (Sub Machine Gun)</v>
          </cell>
        </row>
        <row r="10997">
          <cell r="H10997" t="str">
            <v>......</v>
          </cell>
        </row>
        <row r="10998">
          <cell r="H10998" t="str">
            <v>......</v>
          </cell>
        </row>
        <row r="10999">
          <cell r="H10999" t="str">
            <v>1.3.2.09.01.03.</v>
          </cell>
          <cell r="I10999" t="str">
            <v xml:space="preserve">SENJATA BAHU/SENJATA LARAS PANJANG </v>
          </cell>
        </row>
        <row r="11000">
          <cell r="H11000" t="str">
            <v>1.3.2.09.01.03.001</v>
          </cell>
          <cell r="I11000" t="str">
            <v>Senapan Grendel (Bolt Action Figle)</v>
          </cell>
        </row>
        <row r="11001">
          <cell r="H11001" t="str">
            <v>1.3.2.09.01.03.002</v>
          </cell>
          <cell r="I11001" t="str">
            <v>Senapan Semi Otomatis</v>
          </cell>
        </row>
        <row r="11002">
          <cell r="H11002" t="str">
            <v>1.3.2.09.01.03.003</v>
          </cell>
          <cell r="I11002" t="str">
            <v>Senapan Otomatis (Assault Rifle/Otomatic Rifle)</v>
          </cell>
        </row>
        <row r="11003">
          <cell r="H11003" t="str">
            <v>1.3.2.09.01.03.004</v>
          </cell>
          <cell r="I11003" t="str">
            <v>Lever Action Rifle</v>
          </cell>
        </row>
        <row r="11004">
          <cell r="H11004" t="str">
            <v>1.3.2.09.01.03.005</v>
          </cell>
          <cell r="I11004" t="str">
            <v>Slide Action Rifle</v>
          </cell>
        </row>
        <row r="11005">
          <cell r="H11005" t="str">
            <v>1.3.2.09.01.03.006</v>
          </cell>
          <cell r="I11005" t="str">
            <v>Senapan Runduk</v>
          </cell>
        </row>
        <row r="11006">
          <cell r="H11006" t="str">
            <v>......</v>
          </cell>
        </row>
        <row r="11007">
          <cell r="H11007" t="str">
            <v>1.3.2.09.01.04.</v>
          </cell>
          <cell r="I11007" t="str">
            <v xml:space="preserve">SENAPAN MESIN </v>
          </cell>
        </row>
        <row r="11008">
          <cell r="H11008" t="str">
            <v>1.3.2.09.01.04.001</v>
          </cell>
          <cell r="I11008" t="str">
            <v>Senapan Mesin Ringan (Automatic Rifle/Light Machine Gun)</v>
          </cell>
        </row>
        <row r="11009">
          <cell r="H11009" t="str">
            <v>1.3.2.09.01.04.002</v>
          </cell>
          <cell r="I11009" t="str">
            <v>Senapan Mesin Sedang (Machine Gun)</v>
          </cell>
        </row>
        <row r="11010">
          <cell r="H11010" t="str">
            <v>1.3.2.09.01.04.003</v>
          </cell>
          <cell r="I11010" t="str">
            <v>Senapan Mesin Berat (Heavy Machine Gun)</v>
          </cell>
        </row>
        <row r="11011">
          <cell r="H11011" t="str">
            <v>1.3.2.09.01.04.004</v>
          </cell>
          <cell r="I11011" t="str">
            <v>Senapan Mesin Otomatis</v>
          </cell>
        </row>
        <row r="11012">
          <cell r="H11012" t="str">
            <v>......</v>
          </cell>
        </row>
        <row r="11013">
          <cell r="H11013" t="str">
            <v>......</v>
          </cell>
        </row>
        <row r="11014">
          <cell r="H11014" t="str">
            <v>......</v>
          </cell>
        </row>
        <row r="11015">
          <cell r="H11015" t="str">
            <v>1.3.2.09.01.05.</v>
          </cell>
          <cell r="I11015" t="str">
            <v>M O R T I R</v>
          </cell>
        </row>
        <row r="11016">
          <cell r="H11016" t="str">
            <v>1.3.2.09.01.05.001</v>
          </cell>
          <cell r="I11016" t="str">
            <v>Mortir Ringan</v>
          </cell>
        </row>
        <row r="11017">
          <cell r="H11017" t="str">
            <v>1.3.2.09.01.05.002</v>
          </cell>
          <cell r="I11017" t="str">
            <v>Mortir Sedang</v>
          </cell>
        </row>
        <row r="11018">
          <cell r="H11018" t="str">
            <v>1.3.2.09.01.05.003</v>
          </cell>
          <cell r="I11018" t="str">
            <v>Mortir Berat</v>
          </cell>
        </row>
        <row r="11019">
          <cell r="H11019" t="str">
            <v>......</v>
          </cell>
        </row>
        <row r="11020">
          <cell r="H11020" t="str">
            <v>......</v>
          </cell>
        </row>
        <row r="11021">
          <cell r="H11021" t="str">
            <v>1.3.2.09.01.06.</v>
          </cell>
          <cell r="I11021" t="str">
            <v xml:space="preserve">ANTI LAPIS BAJA </v>
          </cell>
        </row>
        <row r="11022">
          <cell r="H11022" t="str">
            <v>1.3.2.09.01.06.001</v>
          </cell>
          <cell r="I11022" t="str">
            <v>Peluncur Roket (Anti Lapis Baja)</v>
          </cell>
        </row>
        <row r="11023">
          <cell r="H11023" t="str">
            <v>1.3.2.09.01.06.002</v>
          </cell>
          <cell r="I11023" t="str">
            <v>Senjata Tangan Tekanan Balik (STTB)</v>
          </cell>
        </row>
        <row r="11024">
          <cell r="H11024" t="str">
            <v>1.3.2.09.01.06.003</v>
          </cell>
          <cell r="I11024" t="str">
            <v>Anti Tank</v>
          </cell>
        </row>
        <row r="11025">
          <cell r="H11025" t="str">
            <v>1.3.2.09.01.06.004</v>
          </cell>
          <cell r="I11025" t="str">
            <v>Pelontar Geranat (Anti Lapis Baja)</v>
          </cell>
        </row>
        <row r="11026">
          <cell r="H11026" t="str">
            <v>1.3.2.09.01.06.005</v>
          </cell>
          <cell r="I11026" t="str">
            <v>Senjata Tanpa Tolak Balik (STTB)</v>
          </cell>
        </row>
        <row r="11027">
          <cell r="H11027" t="str">
            <v>1.3.2.09.01.06.006</v>
          </cell>
          <cell r="I11027" t="str">
            <v>Senjata Lawan Balik (SLT)</v>
          </cell>
        </row>
        <row r="11028">
          <cell r="H11028" t="str">
            <v>......</v>
          </cell>
        </row>
        <row r="11029">
          <cell r="H11029" t="str">
            <v>1.3.2.09.01.07.</v>
          </cell>
          <cell r="I11029" t="str">
            <v xml:space="preserve">ARTILERI MEDAN (ARMED) </v>
          </cell>
        </row>
        <row r="11030">
          <cell r="H11030" t="str">
            <v>1.3.2.09.01.07.001</v>
          </cell>
          <cell r="I11030" t="str">
            <v>Meriam (Artileri Medan ( Armed )</v>
          </cell>
        </row>
        <row r="11031">
          <cell r="H11031" t="str">
            <v>1.3.2.09.01.07.002</v>
          </cell>
          <cell r="I11031" t="str">
            <v>Howitzer (Artileri Medan ( Armed )</v>
          </cell>
        </row>
        <row r="11032">
          <cell r="H11032" t="str">
            <v>1.3.2.09.01.07.003</v>
          </cell>
          <cell r="I11032" t="str">
            <v>Peluncur Roket (Artileri Medan ( Armed ))</v>
          </cell>
        </row>
        <row r="11033">
          <cell r="H11033" t="str">
            <v>1.3.2.09.01.07.004</v>
          </cell>
          <cell r="I11033" t="str">
            <v>Alat Peralatan Khusus (ALPALSUS) (Artileri Medan ( Armed ))</v>
          </cell>
        </row>
        <row r="11034">
          <cell r="H11034" t="str">
            <v>......</v>
          </cell>
        </row>
        <row r="11035">
          <cell r="H11035" t="str">
            <v>1.3.2.09.01.08.</v>
          </cell>
          <cell r="I11035" t="str">
            <v xml:space="preserve">ARTILERI PERTAHANAN UDARA (ARHANUD) </v>
          </cell>
        </row>
        <row r="11036">
          <cell r="H11036" t="str">
            <v>1.3.2.09.01.08.001</v>
          </cell>
          <cell r="I11036" t="str">
            <v>Meriam (Artileri Pertahanan Udara         ( Arhanud ))</v>
          </cell>
        </row>
        <row r="11037">
          <cell r="H11037" t="str">
            <v>1.3.2.09.01.08.002</v>
          </cell>
          <cell r="I11037" t="str">
            <v>Alat Peralatan Khusus (ALPALSUS) (Artileri Pertahanan Udara)</v>
          </cell>
        </row>
        <row r="11038">
          <cell r="H11038" t="str">
            <v>......</v>
          </cell>
        </row>
        <row r="11039">
          <cell r="H11039" t="str">
            <v>1.3.2.09.01.09.</v>
          </cell>
          <cell r="I11039" t="str">
            <v xml:space="preserve">KAVALERI </v>
          </cell>
        </row>
        <row r="11040">
          <cell r="H11040" t="str">
            <v>1.3.2.09.01.09.001</v>
          </cell>
          <cell r="I11040" t="str">
            <v>Kavaleri</v>
          </cell>
        </row>
        <row r="11041">
          <cell r="H11041" t="str">
            <v>......</v>
          </cell>
        </row>
        <row r="11042">
          <cell r="H11042" t="str">
            <v>......</v>
          </cell>
        </row>
        <row r="11043">
          <cell r="H11043" t="str">
            <v>......</v>
          </cell>
        </row>
        <row r="11044">
          <cell r="H11044" t="str">
            <v>......</v>
          </cell>
        </row>
        <row r="11045">
          <cell r="H11045" t="str">
            <v>1.3.2.09.01.10.</v>
          </cell>
          <cell r="I11045" t="str">
            <v xml:space="preserve">SENJATA LAIN-LAIN </v>
          </cell>
        </row>
        <row r="11046">
          <cell r="H11046" t="str">
            <v>1.3.2.09.01.10.001</v>
          </cell>
          <cell r="I11046" t="str">
            <v>Canon</v>
          </cell>
        </row>
        <row r="11047">
          <cell r="H11047" t="str">
            <v>1.3.2.09.01.10.002</v>
          </cell>
          <cell r="I11047" t="str">
            <v>Howitzer (Kavaleri)</v>
          </cell>
        </row>
        <row r="11048">
          <cell r="H11048" t="str">
            <v>1.3.2.09.01.10.003</v>
          </cell>
          <cell r="I11048" t="str">
            <v>Peluncur Roket (Kavaleri)</v>
          </cell>
        </row>
        <row r="11049">
          <cell r="H11049" t="str">
            <v>1.3.2.09.01.10.004</v>
          </cell>
          <cell r="I11049" t="str">
            <v>Kavaleri Lainnya</v>
          </cell>
        </row>
        <row r="11050">
          <cell r="H11050" t="str">
            <v>1.3.2.09.01.10.005</v>
          </cell>
          <cell r="I11050" t="str">
            <v>Pistol Pelempar Tali</v>
          </cell>
        </row>
        <row r="11051">
          <cell r="H11051" t="str">
            <v>1.3.2.09.01.10.006</v>
          </cell>
          <cell r="I11051" t="str">
            <v>Penyembur Api</v>
          </cell>
        </row>
        <row r="11052">
          <cell r="H11052" t="str">
            <v>1.3.2.09.01.10.007</v>
          </cell>
          <cell r="I11052" t="str">
            <v>Pelontar Geranat (Senjata Lain - Lain)</v>
          </cell>
        </row>
        <row r="11053">
          <cell r="H11053" t="str">
            <v>1.3.2.09.01.10.008</v>
          </cell>
          <cell r="I11053" t="str">
            <v>Senapan Gas</v>
          </cell>
        </row>
        <row r="11054">
          <cell r="H11054" t="str">
            <v>1.3.2.09.01.10.009</v>
          </cell>
          <cell r="I11054" t="str">
            <v>Pistol Gas</v>
          </cell>
        </row>
        <row r="11055">
          <cell r="H11055" t="str">
            <v>1.3.2.09.01.10.010</v>
          </cell>
          <cell r="I11055" t="str">
            <v>Shoot Gun</v>
          </cell>
        </row>
        <row r="11056">
          <cell r="H11056" t="str">
            <v>1.3.2.09.01.10.011</v>
          </cell>
          <cell r="I11056" t="str">
            <v>Sten Gun</v>
          </cell>
        </row>
        <row r="11057">
          <cell r="H11057" t="str">
            <v>1.3.2.09.01.10.012</v>
          </cell>
          <cell r="I11057" t="str">
            <v>Senapan Angin</v>
          </cell>
        </row>
        <row r="11058">
          <cell r="H11058" t="str">
            <v>1.3.2.09.01.10.013</v>
          </cell>
          <cell r="I11058" t="str">
            <v>Smoke Gun</v>
          </cell>
        </row>
        <row r="11059">
          <cell r="H11059" t="str">
            <v>1.3.2.09.01.10.014</v>
          </cell>
          <cell r="I11059" t="str">
            <v>Water Gun</v>
          </cell>
        </row>
        <row r="11060">
          <cell r="H11060" t="str">
            <v>1.3.2.09.01.10.015</v>
          </cell>
          <cell r="I11060" t="str">
            <v>Dispencer</v>
          </cell>
        </row>
        <row r="11061">
          <cell r="H11061" t="str">
            <v>1.3.2.09.01.10.016</v>
          </cell>
          <cell r="I11061" t="str">
            <v>Bomb Rack</v>
          </cell>
        </row>
        <row r="11062">
          <cell r="H11062" t="str">
            <v>1.3.2.09.01.10.017</v>
          </cell>
          <cell r="I11062" t="str">
            <v>Light Twin</v>
          </cell>
        </row>
        <row r="11063">
          <cell r="H11063" t="str">
            <v>1.3.2.09.01.10.018</v>
          </cell>
          <cell r="I11063" t="str">
            <v>M.E.R. A/A</v>
          </cell>
        </row>
        <row r="11064">
          <cell r="H11064" t="str">
            <v>1.3.2.09.01.10.019</v>
          </cell>
          <cell r="I11064" t="str">
            <v>T.E.R A/A</v>
          </cell>
        </row>
        <row r="11065">
          <cell r="H11065" t="str">
            <v>1.3.2.09.01.10.020</v>
          </cell>
          <cell r="I11065" t="str">
            <v>Peluncur</v>
          </cell>
        </row>
        <row r="11066">
          <cell r="H11066" t="str">
            <v>1.3.2.09.01.10.021</v>
          </cell>
          <cell r="I11066" t="str">
            <v>Pelempar Bom Laut</v>
          </cell>
        </row>
        <row r="11067">
          <cell r="H11067" t="str">
            <v>1.3.2.09.01.10.022</v>
          </cell>
          <cell r="I11067" t="str">
            <v>BMB II</v>
          </cell>
        </row>
        <row r="11068">
          <cell r="H11068" t="str">
            <v>1.3.2.09.01.10.023</v>
          </cell>
          <cell r="I11068" t="str">
            <v>Peluncur Rudal</v>
          </cell>
        </row>
        <row r="11069">
          <cell r="H11069" t="str">
            <v>1.3.2.09.01.10.024</v>
          </cell>
          <cell r="I11069" t="str">
            <v>Simulator</v>
          </cell>
        </row>
        <row r="11070">
          <cell r="H11070" t="str">
            <v>1.3.2.09.01.10.025</v>
          </cell>
          <cell r="I11070" t="str">
            <v>Sub Kaliber</v>
          </cell>
        </row>
        <row r="11071">
          <cell r="H11071" t="str">
            <v>1.3.2.09.01.10.026</v>
          </cell>
          <cell r="I11071" t="str">
            <v>Insert Barrel</v>
          </cell>
        </row>
        <row r="11072">
          <cell r="H11072" t="str">
            <v>1.3.2.09.01.10.027</v>
          </cell>
          <cell r="I11072" t="str">
            <v>Teropong (Senjata Lain - Lain)</v>
          </cell>
        </row>
        <row r="11073">
          <cell r="H11073" t="str">
            <v>1.3.2.09.01.10.028</v>
          </cell>
          <cell r="I11073" t="str">
            <v>Teropong Bidik Malam</v>
          </cell>
        </row>
        <row r="11074">
          <cell r="H11074" t="str">
            <v>1.3.2.09.01.10.029</v>
          </cell>
          <cell r="I11074" t="str">
            <v>Night Vission Googles/Kaca Mata Malam</v>
          </cell>
        </row>
        <row r="11075">
          <cell r="H11075" t="str">
            <v>1.3.2.09.01.10.030</v>
          </cell>
          <cell r="I11075" t="str">
            <v>Automatic Grenade Launcher</v>
          </cell>
        </row>
        <row r="11076">
          <cell r="H11076" t="str">
            <v>1.3.2.09.01.10.031</v>
          </cell>
          <cell r="I11076" t="str">
            <v>Solution Gun</v>
          </cell>
        </row>
        <row r="11077">
          <cell r="H11077" t="str">
            <v>1.3.2.09.01.10.032</v>
          </cell>
          <cell r="I11077" t="str">
            <v>Toolkit Senjata</v>
          </cell>
        </row>
        <row r="11078">
          <cell r="H11078" t="str">
            <v>1.3.2.09.01.10.033</v>
          </cell>
          <cell r="I11078" t="str">
            <v>Pengarahan Sasaran</v>
          </cell>
        </row>
        <row r="11079">
          <cell r="H11079" t="str">
            <v>1.3.2.09.01.10.034</v>
          </cell>
          <cell r="I11079" t="str">
            <v>Teropong Optonik</v>
          </cell>
        </row>
        <row r="11080">
          <cell r="H11080" t="str">
            <v>1.3.2.09.01.10.035</v>
          </cell>
          <cell r="I11080" t="str">
            <v>Mesin Sasaran Tembak</v>
          </cell>
        </row>
        <row r="11081">
          <cell r="H11081" t="str">
            <v>......</v>
          </cell>
        </row>
        <row r="11082">
          <cell r="H11082" t="str">
            <v>......</v>
          </cell>
        </row>
        <row r="11083">
          <cell r="H11083" t="str">
            <v>......</v>
          </cell>
        </row>
        <row r="11084">
          <cell r="H11084" t="str">
            <v>......</v>
          </cell>
        </row>
        <row r="11085">
          <cell r="H11085" t="str">
            <v>......</v>
          </cell>
        </row>
        <row r="11086">
          <cell r="H11086" t="str">
            <v>......</v>
          </cell>
        </row>
        <row r="11087">
          <cell r="H11087" t="str">
            <v>......</v>
          </cell>
        </row>
        <row r="11088">
          <cell r="H11088" t="str">
            <v>......</v>
          </cell>
        </row>
        <row r="11089">
          <cell r="H11089" t="str">
            <v>......</v>
          </cell>
        </row>
        <row r="11090">
          <cell r="H11090" t="str">
            <v>......</v>
          </cell>
        </row>
        <row r="11091">
          <cell r="H11091" t="str">
            <v>......</v>
          </cell>
        </row>
        <row r="11092">
          <cell r="H11092" t="str">
            <v>......</v>
          </cell>
        </row>
        <row r="11093">
          <cell r="H11093" t="str">
            <v>......</v>
          </cell>
        </row>
        <row r="11094">
          <cell r="H11094" t="str">
            <v>......</v>
          </cell>
        </row>
        <row r="11095">
          <cell r="H11095" t="str">
            <v>......</v>
          </cell>
        </row>
        <row r="11096">
          <cell r="H11096" t="str">
            <v>......</v>
          </cell>
        </row>
        <row r="11097">
          <cell r="H11097" t="str">
            <v>......</v>
          </cell>
        </row>
        <row r="11098">
          <cell r="H11098" t="str">
            <v>......</v>
          </cell>
        </row>
        <row r="11099">
          <cell r="H11099" t="str">
            <v>......</v>
          </cell>
        </row>
        <row r="11100">
          <cell r="H11100" t="str">
            <v>1.3.2.09.02..</v>
          </cell>
          <cell r="I11100" t="str">
            <v xml:space="preserve">PERSENJATAAN NON SENJATA API </v>
          </cell>
        </row>
        <row r="11101">
          <cell r="H11101" t="str">
            <v>1.3.2.09.02.01.</v>
          </cell>
          <cell r="I11101" t="str">
            <v xml:space="preserve">ALAT KEAMANAN </v>
          </cell>
        </row>
        <row r="11102">
          <cell r="H11102" t="str">
            <v>1.3.2.09.02.01.001</v>
          </cell>
          <cell r="I11102" t="str">
            <v>Alat Khusus Kepolisian</v>
          </cell>
        </row>
        <row r="11103">
          <cell r="H11103" t="str">
            <v>1.3.2.09.02.01.002</v>
          </cell>
          <cell r="I11103" t="str">
            <v>Alat Khusus Bahari</v>
          </cell>
        </row>
        <row r="11104">
          <cell r="H11104" t="str">
            <v>1.3.2.09.02.01.003</v>
          </cell>
          <cell r="I11104" t="str">
            <v>Alat Khusus Penerbangan</v>
          </cell>
        </row>
        <row r="11105">
          <cell r="H11105" t="str">
            <v>1.3.2.09.02.01.004</v>
          </cell>
          <cell r="I11105" t="str">
            <v>L A S E R</v>
          </cell>
        </row>
        <row r="11106">
          <cell r="H11106" t="str">
            <v>1.3.2.09.02.01.005</v>
          </cell>
          <cell r="I11106" t="str">
            <v>Alat Khusus Surta ( Survey Dan Pemetaan )</v>
          </cell>
        </row>
        <row r="11107">
          <cell r="H11107" t="str">
            <v>1.3.2.09.02.01.006</v>
          </cell>
          <cell r="I11107" t="str">
            <v>Alat Khusus Meteorologi</v>
          </cell>
        </row>
        <row r="11108">
          <cell r="H11108" t="str">
            <v>1.3.2.09.02.01.007</v>
          </cell>
          <cell r="I11108" t="str">
            <v>Alat Khusus SAR ( Search And Resque )</v>
          </cell>
        </row>
        <row r="11109">
          <cell r="H11109" t="str">
            <v>1.3.2.09.02.01.008</v>
          </cell>
          <cell r="I11109" t="str">
            <v>Alat Khusus Optik</v>
          </cell>
        </row>
        <row r="11110">
          <cell r="H11110" t="str">
            <v>1.3.2.09.02.01.009</v>
          </cell>
          <cell r="I11110" t="str">
            <v>Alat Khusus Payung Udara</v>
          </cell>
        </row>
        <row r="11111">
          <cell r="H11111" t="str">
            <v>1.3.2.09.02.01.010</v>
          </cell>
          <cell r="I11111" t="str">
            <v>Alat Khusus Keamanan Lainnya</v>
          </cell>
        </row>
        <row r="11112">
          <cell r="H11112" t="str">
            <v>1.3.2.09.02.01.011</v>
          </cell>
          <cell r="I11112" t="str">
            <v>Target Drone (Simulasi Pesawat Sasaran Tembak Udara)</v>
          </cell>
        </row>
        <row r="11113">
          <cell r="H11113" t="str">
            <v>1.3.2.09.02.01.012</v>
          </cell>
          <cell r="I11113" t="str">
            <v>Alat Khusus Penindak Huru-hara</v>
          </cell>
        </row>
        <row r="11114">
          <cell r="H11114" t="str">
            <v>1.3.2.09.02.01.013</v>
          </cell>
          <cell r="I11114" t="str">
            <v>Tali Sandang</v>
          </cell>
        </row>
        <row r="11115">
          <cell r="H11115" t="str">
            <v>1.3.2.09.02.01.014</v>
          </cell>
          <cell r="I11115" t="str">
            <v>Alat Penyelam</v>
          </cell>
        </row>
        <row r="11116">
          <cell r="H11116" t="str">
            <v>1.3.2.09.02.01.015</v>
          </cell>
          <cell r="I11116" t="str">
            <v>Rocket Impulse</v>
          </cell>
        </row>
        <row r="11117">
          <cell r="H11117" t="str">
            <v>1.3.2.09.02.01.016</v>
          </cell>
          <cell r="I11117" t="str">
            <v>Exlpoder</v>
          </cell>
        </row>
        <row r="11118">
          <cell r="H11118" t="str">
            <v>1.3.2.09.02.01.017</v>
          </cell>
          <cell r="I11118" t="str">
            <v>Piket Pagar Lapju</v>
          </cell>
        </row>
        <row r="11119">
          <cell r="H11119" t="str">
            <v>1.3.2.09.02.01.018</v>
          </cell>
          <cell r="I11119" t="str">
            <v>Lin Freezing System</v>
          </cell>
        </row>
        <row r="11120">
          <cell r="H11120" t="str">
            <v>1.3.2.09.02.01.019</v>
          </cell>
          <cell r="I11120" t="str">
            <v>Deamer</v>
          </cell>
        </row>
        <row r="11121">
          <cell r="H11121" t="str">
            <v>1.3.2.09.02.01.020</v>
          </cell>
          <cell r="I11121" t="str">
            <v>Halogen Electric</v>
          </cell>
        </row>
        <row r="11122">
          <cell r="H11122" t="str">
            <v>1.3.2.09.02.01.021</v>
          </cell>
          <cell r="I11122" t="str">
            <v>Under Vehicle Miror Set</v>
          </cell>
        </row>
        <row r="11123">
          <cell r="H11123" t="str">
            <v>1.3.2.09.02.01.022</v>
          </cell>
          <cell r="I11123" t="str">
            <v>Comset Body Armour</v>
          </cell>
        </row>
        <row r="11124">
          <cell r="H11124" t="str">
            <v>1.3.2.09.02.01.023</v>
          </cell>
          <cell r="I11124" t="str">
            <v>PD Vapour Detector</v>
          </cell>
        </row>
        <row r="11125">
          <cell r="H11125" t="str">
            <v>1.3.2.09.02.01.024</v>
          </cell>
          <cell r="I11125" t="str">
            <v>Meider Set</v>
          </cell>
        </row>
        <row r="11126">
          <cell r="H11126" t="str">
            <v>1.3.2.09.02.01.025</v>
          </cell>
          <cell r="I11126" t="str">
            <v>Rool Hormonika Baja</v>
          </cell>
        </row>
        <row r="11127">
          <cell r="H11127" t="str">
            <v>1.3.2.09.02.01.026</v>
          </cell>
          <cell r="I11127" t="str">
            <v>Tanki Bensin OBM</v>
          </cell>
        </row>
        <row r="11128">
          <cell r="H11128" t="str">
            <v>1.3.2.09.02.01.027</v>
          </cell>
          <cell r="I11128" t="str">
            <v>Unit Comunication System</v>
          </cell>
        </row>
        <row r="11129">
          <cell r="H11129" t="str">
            <v>1.3.2.09.02.01.028</v>
          </cell>
          <cell r="I11129" t="str">
            <v>Lins Throwing Device</v>
          </cell>
        </row>
        <row r="11130">
          <cell r="H11130" t="str">
            <v>1.3.2.09.02.01.029</v>
          </cell>
          <cell r="I11130" t="str">
            <v>Explosive Test</v>
          </cell>
        </row>
        <row r="11131">
          <cell r="H11131" t="str">
            <v>1.3.2.09.02.01.030</v>
          </cell>
          <cell r="I11131" t="str">
            <v>Dinamo Exploder</v>
          </cell>
        </row>
        <row r="11132">
          <cell r="H11132" t="str">
            <v>1.3.2.09.02.01.031</v>
          </cell>
          <cell r="I11132" t="str">
            <v>Breacker</v>
          </cell>
        </row>
        <row r="11133">
          <cell r="H11133" t="str">
            <v>1.3.2.09.02.01.032</v>
          </cell>
          <cell r="I11133" t="str">
            <v>Piket Rambu Besi</v>
          </cell>
        </row>
        <row r="11134">
          <cell r="H11134" t="str">
            <v>1.3.2.09.02.01.033</v>
          </cell>
          <cell r="I11134" t="str">
            <v>Ketam Listrik</v>
          </cell>
        </row>
        <row r="11135">
          <cell r="H11135" t="str">
            <v>1.3.2.09.02.01.034</v>
          </cell>
          <cell r="I11135" t="str">
            <v>Pengusut dan Pemasang Ranjau</v>
          </cell>
        </row>
        <row r="11136">
          <cell r="H11136" t="str">
            <v>1.3.2.09.02.01.035</v>
          </cell>
          <cell r="I11136" t="str">
            <v>Piket Besi</v>
          </cell>
        </row>
        <row r="11137">
          <cell r="H11137" t="str">
            <v>1.3.2.09.02.01.036</v>
          </cell>
          <cell r="I11137" t="str">
            <v>Pita Ranjau</v>
          </cell>
        </row>
        <row r="11138">
          <cell r="H11138" t="str">
            <v>1.3.2.09.02.01.037</v>
          </cell>
          <cell r="I11138" t="str">
            <v>Pita Rambu Blacu</v>
          </cell>
        </row>
        <row r="11139">
          <cell r="H11139" t="str">
            <v>1.3.2.09.02.01.038</v>
          </cell>
          <cell r="I11139" t="str">
            <v>Demountor Dinamic</v>
          </cell>
        </row>
        <row r="11140">
          <cell r="H11140" t="str">
            <v>1.3.2.09.02.01.039</v>
          </cell>
          <cell r="I11140" t="str">
            <v>Klem Kawat</v>
          </cell>
        </row>
        <row r="11141">
          <cell r="H11141" t="str">
            <v>1.3.2.09.02.01.040</v>
          </cell>
          <cell r="I11141" t="str">
            <v>Katrol Mata Satu</v>
          </cell>
        </row>
        <row r="11142">
          <cell r="H11142" t="str">
            <v>1.3.2.09.02.01.041</v>
          </cell>
          <cell r="I11142" t="str">
            <v>Impulse</v>
          </cell>
        </row>
        <row r="11143">
          <cell r="H11143" t="str">
            <v>1.3.2.09.02.01.042</v>
          </cell>
          <cell r="I11143" t="str">
            <v>Explosive Blanket</v>
          </cell>
        </row>
        <row r="11144">
          <cell r="H11144" t="str">
            <v>1.3.2.09.02.01.043</v>
          </cell>
          <cell r="I11144" t="str">
            <v>Save Quard</v>
          </cell>
        </row>
        <row r="11145">
          <cell r="H11145" t="str">
            <v>1.3.2.09.02.01.044</v>
          </cell>
          <cell r="I11145" t="str">
            <v>Surface Contimination Monitor</v>
          </cell>
        </row>
        <row r="11146">
          <cell r="H11146" t="str">
            <v>1.3.2.09.02.01.045</v>
          </cell>
          <cell r="I11146" t="str">
            <v>Standart Binocular</v>
          </cell>
        </row>
        <row r="11147">
          <cell r="H11147" t="str">
            <v>1.3.2.09.02.01.046</v>
          </cell>
          <cell r="I11147" t="str">
            <v>Mesin Compression ASTM</v>
          </cell>
        </row>
        <row r="11148">
          <cell r="H11148" t="str">
            <v>1.3.2.09.02.01.047</v>
          </cell>
          <cell r="I11148" t="str">
            <v>Concrete Cylinder Mold</v>
          </cell>
        </row>
        <row r="11149">
          <cell r="H11149" t="str">
            <v>1.3.2.09.02.01.048</v>
          </cell>
          <cell r="I11149" t="str">
            <v>Concrete Cube Mold</v>
          </cell>
        </row>
        <row r="11150">
          <cell r="H11150" t="str">
            <v>1.3.2.09.02.01.049</v>
          </cell>
          <cell r="I11150" t="str">
            <v>Diamond Bit Dio 4</v>
          </cell>
        </row>
        <row r="11151">
          <cell r="H11151" t="str">
            <v>1.3.2.09.02.01.050</v>
          </cell>
          <cell r="I11151" t="str">
            <v>Copping Compount</v>
          </cell>
        </row>
        <row r="11152">
          <cell r="H11152" t="str">
            <v>1.3.2.09.02.01.051</v>
          </cell>
          <cell r="I11152" t="str">
            <v>Gas Cromotograf Mas</v>
          </cell>
        </row>
        <row r="11153">
          <cell r="H11153" t="str">
            <v>1.3.2.09.02.01.052</v>
          </cell>
          <cell r="I11153" t="str">
            <v>High Pressure Liquid Chromatograph Fourier Transform Infra Red</v>
          </cell>
        </row>
        <row r="11154">
          <cell r="H11154" t="str">
            <v>1.3.2.09.02.01.053</v>
          </cell>
          <cell r="I11154" t="str">
            <v>Kit Analisa Kimia</v>
          </cell>
        </row>
        <row r="11155">
          <cell r="H11155" t="str">
            <v>1.3.2.09.02.01.054</v>
          </cell>
          <cell r="I11155" t="str">
            <v>Water Testing Kit</v>
          </cell>
        </row>
        <row r="11156">
          <cell r="H11156" t="str">
            <v>1.3.2.09.02.01.055</v>
          </cell>
          <cell r="I11156" t="str">
            <v>Geiger Muller Counter</v>
          </cell>
        </row>
        <row r="11157">
          <cell r="H11157" t="str">
            <v>1.3.2.09.02.01.056</v>
          </cell>
          <cell r="I11157" t="str">
            <v>Souce Radioactive Container</v>
          </cell>
        </row>
        <row r="11158">
          <cell r="H11158" t="str">
            <v>1.3.2.09.02.01.057</v>
          </cell>
          <cell r="I11158" t="str">
            <v>Alat Surveilance Telekomunikasi Mobile</v>
          </cell>
        </row>
        <row r="11159">
          <cell r="H11159" t="str">
            <v>1.3.2.09.02.01.058</v>
          </cell>
          <cell r="I11159" t="str">
            <v>Alat Deteksi Paket Bom dan Bom Surat</v>
          </cell>
        </row>
        <row r="11160">
          <cell r="H11160" t="str">
            <v>1.3.2.09.02.01.059</v>
          </cell>
          <cell r="I11160" t="str">
            <v>Jammer</v>
          </cell>
        </row>
        <row r="11161">
          <cell r="H11161" t="str">
            <v>1.3.2.09.02.01.060</v>
          </cell>
          <cell r="I11161" t="str">
            <v>Alat Deteksi Keaslian Dokumen</v>
          </cell>
        </row>
        <row r="11162">
          <cell r="H11162" t="str">
            <v>1.3.2.09.02.01.061</v>
          </cell>
          <cell r="I11162" t="str">
            <v>Alat Sadap Percakapan</v>
          </cell>
        </row>
        <row r="11163">
          <cell r="H11163" t="str">
            <v>1.3.2.09.02.01.062</v>
          </cell>
          <cell r="I11163" t="str">
            <v>Alat Surveilance Penyelidikan</v>
          </cell>
        </row>
        <row r="11164">
          <cell r="H11164" t="str">
            <v>1.3.2.09.02.01.063</v>
          </cell>
          <cell r="I11164" t="str">
            <v>Alat Deteksi Kejahatan Cyber</v>
          </cell>
        </row>
        <row r="11165">
          <cell r="H11165" t="str">
            <v>1.3.2.09.02.01.064</v>
          </cell>
          <cell r="I11165" t="str">
            <v>Probe Stick</v>
          </cell>
        </row>
        <row r="11166">
          <cell r="H11166" t="str">
            <v>1.3.2.09.02.01.065</v>
          </cell>
          <cell r="I11166" t="str">
            <v>Piket Pagar Lap Ranjau</v>
          </cell>
        </row>
        <row r="11167">
          <cell r="H11167" t="str">
            <v>1.3.2.09.02.01.066</v>
          </cell>
          <cell r="I11167" t="str">
            <v>Tanda Ranjau Blacu</v>
          </cell>
        </row>
        <row r="11168">
          <cell r="H11168" t="str">
            <v>1.3.2.09.02.01.067</v>
          </cell>
          <cell r="I11168" t="str">
            <v>Penusuk Ranjau Pendek</v>
          </cell>
        </row>
        <row r="11169">
          <cell r="H11169" t="str">
            <v>1.3.2.09.02.01.068</v>
          </cell>
          <cell r="I11169" t="str">
            <v>Overal</v>
          </cell>
        </row>
        <row r="11170">
          <cell r="H11170" t="str">
            <v>1.3.2.09.02.01.069</v>
          </cell>
          <cell r="I11170" t="str">
            <v>Helm Teknik</v>
          </cell>
        </row>
        <row r="11171">
          <cell r="H11171" t="str">
            <v>1.3.2.09.02.01.070</v>
          </cell>
          <cell r="I11171" t="str">
            <v>Penusuk Ranjau Panjang</v>
          </cell>
        </row>
        <row r="11172">
          <cell r="H11172" t="str">
            <v>1.3.2.09.02.01.071</v>
          </cell>
          <cell r="I11172" t="str">
            <v>Tanda Lapangan Ranjau</v>
          </cell>
        </row>
        <row r="11173">
          <cell r="H11173" t="str">
            <v>1.3.2.09.02.01.072</v>
          </cell>
          <cell r="I11173" t="str">
            <v>Kawat Duri Baja</v>
          </cell>
        </row>
        <row r="11174">
          <cell r="H11174" t="str">
            <v>1.3.2.09.02.01.073</v>
          </cell>
          <cell r="I11174" t="str">
            <v>Kawat Duri Lokal</v>
          </cell>
        </row>
        <row r="11175">
          <cell r="H11175" t="str">
            <v>1.3.2.09.02.01.074</v>
          </cell>
          <cell r="I11175" t="str">
            <v>Rope Lighting</v>
          </cell>
        </row>
        <row r="11176">
          <cell r="H11176" t="str">
            <v>1.3.2.09.02.01.075</v>
          </cell>
          <cell r="I11176" t="str">
            <v>General Evacuation Tool</v>
          </cell>
        </row>
        <row r="11177">
          <cell r="H11177" t="str">
            <v>1.3.2.09.02.01.076</v>
          </cell>
          <cell r="I11177" t="str">
            <v>Baju Tahan Api</v>
          </cell>
        </row>
        <row r="11178">
          <cell r="H11178" t="str">
            <v>1.3.2.09.02.01.077</v>
          </cell>
          <cell r="I11178" t="str">
            <v>Communication Set</v>
          </cell>
        </row>
        <row r="11179">
          <cell r="H11179" t="str">
            <v>1.3.2.09.02.01.078</v>
          </cell>
          <cell r="I11179" t="str">
            <v>Walk Through Metal Detector</v>
          </cell>
        </row>
        <row r="11180">
          <cell r="H11180" t="str">
            <v>1.3.2.09.02.01.079</v>
          </cell>
          <cell r="I11180" t="str">
            <v>PDS</v>
          </cell>
        </row>
        <row r="11181">
          <cell r="H11181" t="str">
            <v>1.3.2.09.02.01.080</v>
          </cell>
          <cell r="I11181" t="str">
            <v>Jaring Samaran 3 x 4</v>
          </cell>
        </row>
        <row r="11182">
          <cell r="H11182" t="str">
            <v>1.3.2.09.02.01.081</v>
          </cell>
          <cell r="I11182" t="str">
            <v>Jaring Samaran 4 x 6</v>
          </cell>
        </row>
        <row r="11183">
          <cell r="H11183" t="str">
            <v>1.3.2.09.02.01.082</v>
          </cell>
          <cell r="I11183" t="str">
            <v>Stasioner Radio</v>
          </cell>
        </row>
        <row r="11184">
          <cell r="H11184" t="str">
            <v>1.3.2.09.02.01.083</v>
          </cell>
          <cell r="I11184" t="str">
            <v>Alat Deteksi Frequensi Radio</v>
          </cell>
        </row>
        <row r="11185">
          <cell r="H11185" t="str">
            <v>1.3.2.09.02.01.084</v>
          </cell>
          <cell r="I11185" t="str">
            <v>Pita Pengaman</v>
          </cell>
        </row>
        <row r="11186">
          <cell r="H11186" t="str">
            <v>1.3.2.09.02.01.085</v>
          </cell>
          <cell r="I11186" t="str">
            <v>Ferex Detector</v>
          </cell>
        </row>
        <row r="11187">
          <cell r="H11187" t="str">
            <v>1.3.2.09.02.01.086</v>
          </cell>
          <cell r="I11187" t="str">
            <v>Bomb Vehicle</v>
          </cell>
        </row>
        <row r="11188">
          <cell r="H11188" t="str">
            <v>1.3.2.09.02.01.087</v>
          </cell>
          <cell r="I11188" t="str">
            <v>Kipas Penggerak Air</v>
          </cell>
        </row>
        <row r="11189">
          <cell r="H11189" t="str">
            <v>1.3.2.09.02.01.088</v>
          </cell>
          <cell r="I11189" t="str">
            <v>Portable Real</v>
          </cell>
        </row>
        <row r="11190">
          <cell r="H11190" t="str">
            <v>1.3.2.09.02.01.089</v>
          </cell>
          <cell r="I11190" t="str">
            <v>Search Light</v>
          </cell>
        </row>
        <row r="11191">
          <cell r="H11191" t="str">
            <v>1.3.2.09.02.01.090</v>
          </cell>
          <cell r="I11191" t="str">
            <v>Tas Masker</v>
          </cell>
        </row>
        <row r="11192">
          <cell r="H11192" t="str">
            <v>1.3.2.09.02.01.091</v>
          </cell>
          <cell r="I11192" t="str">
            <v>Burek Automatic</v>
          </cell>
        </row>
        <row r="11193">
          <cell r="H11193" t="str">
            <v>1.3.2.09.02.01.092</v>
          </cell>
          <cell r="I11193" t="str">
            <v>Carcer</v>
          </cell>
        </row>
        <row r="11194">
          <cell r="H11194" t="str">
            <v>1.3.2.09.02.01.093</v>
          </cell>
          <cell r="I11194" t="str">
            <v>Casualty Half Bag</v>
          </cell>
        </row>
        <row r="11195">
          <cell r="H11195" t="str">
            <v>1.3.2.09.02.01.094</v>
          </cell>
          <cell r="I11195" t="str">
            <v>CBRN Suits</v>
          </cell>
        </row>
        <row r="11196">
          <cell r="H11196" t="str">
            <v>1.3.2.09.02.01.095</v>
          </cell>
          <cell r="I11196" t="str">
            <v>Charger Blower P. Pelindung</v>
          </cell>
        </row>
        <row r="11197">
          <cell r="H11197" t="str">
            <v>1.3.2.09.02.01.096</v>
          </cell>
          <cell r="I11197" t="str">
            <v>Corong Kaca</v>
          </cell>
        </row>
        <row r="11198">
          <cell r="H11198" t="str">
            <v>1.3.2.09.02.01.097</v>
          </cell>
          <cell r="I11198" t="str">
            <v>DMC 2000 XB Reader Desimeter</v>
          </cell>
        </row>
        <row r="11199">
          <cell r="H11199" t="str">
            <v>1.3.2.09.02.01.098</v>
          </cell>
          <cell r="I11199" t="str">
            <v>Drager CDS</v>
          </cell>
        </row>
        <row r="11200">
          <cell r="H11200" t="str">
            <v>1.3.2.09.02.01.099</v>
          </cell>
          <cell r="I11200" t="str">
            <v>Fragma Reader</v>
          </cell>
        </row>
        <row r="11201">
          <cell r="H11201" t="str">
            <v>1.3.2.09.02.01.100</v>
          </cell>
          <cell r="I11201" t="str">
            <v>Furmance Derajat Celcius</v>
          </cell>
        </row>
        <row r="11202">
          <cell r="H11202" t="str">
            <v>1.3.2.09.02.01.101</v>
          </cell>
          <cell r="I11202" t="str">
            <v>Interface Cable</v>
          </cell>
        </row>
        <row r="11203">
          <cell r="H11203" t="str">
            <v>1.3.2.09.02.01.102</v>
          </cell>
          <cell r="I11203" t="str">
            <v>Kaca Timbang</v>
          </cell>
        </row>
        <row r="11204">
          <cell r="H11204" t="str">
            <v>1.3.2.09.02.01.103</v>
          </cell>
          <cell r="I11204" t="str">
            <v>NAVD</v>
          </cell>
        </row>
        <row r="11205">
          <cell r="H11205" t="str">
            <v>1.3.2.09.02.01.104</v>
          </cell>
          <cell r="I11205" t="str">
            <v>Pancake Meter</v>
          </cell>
        </row>
        <row r="11206">
          <cell r="H11206" t="str">
            <v>1.3.2.09.02.01.105</v>
          </cell>
          <cell r="I11206" t="str">
            <v>Peples Topeng Pelindung</v>
          </cell>
        </row>
        <row r="11207">
          <cell r="H11207" t="str">
            <v>1.3.2.09.02.01.106</v>
          </cell>
          <cell r="I11207" t="str">
            <v>Pagar Portal</v>
          </cell>
        </row>
        <row r="11208">
          <cell r="H11208" t="str">
            <v>1.3.2.09.02.01.107</v>
          </cell>
          <cell r="I11208" t="str">
            <v>Pintu Pagar Otomatis (Set)</v>
          </cell>
        </row>
        <row r="11209">
          <cell r="H11209" t="str">
            <v>......</v>
          </cell>
        </row>
        <row r="11210">
          <cell r="H11210" t="str">
            <v>1.3.2.09.02.02.</v>
          </cell>
          <cell r="I11210" t="str">
            <v xml:space="preserve">NON SENJATA API </v>
          </cell>
        </row>
        <row r="11211">
          <cell r="H11211" t="str">
            <v>1.3.2.09.02.02.001</v>
          </cell>
          <cell r="I11211" t="str">
            <v>Celurit</v>
          </cell>
        </row>
        <row r="11212">
          <cell r="H11212" t="str">
            <v>1.3.2.09.02.02.002</v>
          </cell>
          <cell r="I11212" t="str">
            <v>Keris</v>
          </cell>
        </row>
        <row r="11213">
          <cell r="H11213" t="str">
            <v>1.3.2.09.02.02.003</v>
          </cell>
          <cell r="I11213" t="str">
            <v>Rencong</v>
          </cell>
        </row>
        <row r="11214">
          <cell r="H11214" t="str">
            <v>1.3.2.09.02.02.004</v>
          </cell>
          <cell r="I11214" t="str">
            <v>Kelewang</v>
          </cell>
        </row>
        <row r="11215">
          <cell r="H11215" t="str">
            <v>1.3.2.09.02.02.005</v>
          </cell>
          <cell r="I11215" t="str">
            <v>Golok</v>
          </cell>
        </row>
        <row r="11216">
          <cell r="H11216" t="str">
            <v>1.3.2.09.02.02.006</v>
          </cell>
          <cell r="I11216" t="str">
            <v>Samurai</v>
          </cell>
        </row>
        <row r="11217">
          <cell r="H11217" t="str">
            <v>1.3.2.09.02.02.007</v>
          </cell>
          <cell r="I11217" t="str">
            <v>Sangkur</v>
          </cell>
        </row>
        <row r="11218">
          <cell r="H11218" t="str">
            <v>1.3.2.09.02.02.008</v>
          </cell>
          <cell r="I11218" t="str">
            <v>Pentung</v>
          </cell>
        </row>
        <row r="11219">
          <cell r="H11219" t="str">
            <v>1.3.2.09.02.02.009</v>
          </cell>
          <cell r="I11219" t="str">
            <v>Bumerang</v>
          </cell>
        </row>
        <row r="11220">
          <cell r="H11220" t="str">
            <v>1.3.2.09.02.02.010</v>
          </cell>
          <cell r="I11220" t="str">
            <v>Pisau Belati</v>
          </cell>
        </row>
        <row r="11221">
          <cell r="H11221" t="str">
            <v>1.3.2.09.02.02.011</v>
          </cell>
          <cell r="I11221" t="str">
            <v>Tongkat Kejut</v>
          </cell>
        </row>
        <row r="11222">
          <cell r="H11222" t="str">
            <v>1.3.2.09.02.02.012</v>
          </cell>
          <cell r="I11222" t="str">
            <v>Pisau Lempar</v>
          </cell>
        </row>
        <row r="11223">
          <cell r="H11223" t="str">
            <v>1.3.2.09.02.02.013</v>
          </cell>
          <cell r="I11223" t="str">
            <v>Gunting Kawat</v>
          </cell>
        </row>
        <row r="11224">
          <cell r="H11224" t="str">
            <v>1.3.2.09.02.02.014</v>
          </cell>
          <cell r="I11224" t="str">
            <v>Whell Borow</v>
          </cell>
        </row>
        <row r="11225">
          <cell r="H11225" t="str">
            <v>1.3.2.09.02.02.015</v>
          </cell>
          <cell r="I11225" t="str">
            <v>Condensator</v>
          </cell>
        </row>
        <row r="11226">
          <cell r="H11226" t="str">
            <v>1.3.2.09.02.02.016</v>
          </cell>
          <cell r="I11226" t="str">
            <v>Helmet</v>
          </cell>
        </row>
        <row r="11227">
          <cell r="H11227" t="str">
            <v>1.3.2.09.02.02.017</v>
          </cell>
          <cell r="I11227" t="str">
            <v>Rocket Wrench</v>
          </cell>
        </row>
        <row r="11228">
          <cell r="H11228" t="str">
            <v>1.3.2.09.02.02.018</v>
          </cell>
          <cell r="I11228" t="str">
            <v>Disruptor Cartridge</v>
          </cell>
        </row>
        <row r="11229">
          <cell r="H11229" t="str">
            <v>1.3.2.09.02.02.019</v>
          </cell>
          <cell r="I11229" t="str">
            <v>Endoscope Set</v>
          </cell>
        </row>
        <row r="11230">
          <cell r="H11230" t="str">
            <v>......</v>
          </cell>
        </row>
        <row r="11231">
          <cell r="H11231" t="str">
            <v>......</v>
          </cell>
        </row>
        <row r="11232">
          <cell r="H11232" t="str">
            <v>1.3.2.09.02.03.</v>
          </cell>
          <cell r="I11232" t="str">
            <v xml:space="preserve">ALAT PENJINAK BAHAN PELEDAK (ALJIHANDAK) </v>
          </cell>
        </row>
        <row r="11233">
          <cell r="H11233" t="str">
            <v>1.3.2.09.02.03.001</v>
          </cell>
          <cell r="I11233" t="str">
            <v>EOD Shield</v>
          </cell>
        </row>
        <row r="11234">
          <cell r="H11234" t="str">
            <v>1.3.2.09.02.03.002</v>
          </cell>
          <cell r="I11234" t="str">
            <v>Robot Vehicle</v>
          </cell>
        </row>
        <row r="11235">
          <cell r="H11235" t="str">
            <v>1.3.2.09.02.03.003</v>
          </cell>
          <cell r="I11235" t="str">
            <v>Magnetic File Test</v>
          </cell>
        </row>
        <row r="11236">
          <cell r="H11236" t="str">
            <v>1.3.2.09.02.03.004</v>
          </cell>
          <cell r="I11236" t="str">
            <v>Electronic Letter Bomb</v>
          </cell>
        </row>
        <row r="11237">
          <cell r="H11237" t="str">
            <v>1.3.2.09.02.03.005</v>
          </cell>
          <cell r="I11237" t="str">
            <v>Vibre Optic Viewing</v>
          </cell>
        </row>
        <row r="11238">
          <cell r="H11238" t="str">
            <v>1.3.2.09.02.03.006</v>
          </cell>
          <cell r="I11238" t="str">
            <v>Demolition Set</v>
          </cell>
        </row>
        <row r="11239">
          <cell r="H11239" t="str">
            <v>1.3.2.09.02.03.007</v>
          </cell>
          <cell r="I11239" t="str">
            <v>Mine Detector Metal SA-40</v>
          </cell>
        </row>
        <row r="11240">
          <cell r="H11240" t="str">
            <v>1.3.2.09.02.03.008</v>
          </cell>
          <cell r="I11240" t="str">
            <v>Road Barrier External</v>
          </cell>
        </row>
        <row r="11241">
          <cell r="H11241" t="str">
            <v>1.3.2.09.02.03.009</v>
          </cell>
          <cell r="I11241" t="str">
            <v>Desktop X-Ray</v>
          </cell>
        </row>
        <row r="11242">
          <cell r="H11242" t="str">
            <v>1.3.2.09.02.03.010</v>
          </cell>
          <cell r="I11242" t="str">
            <v>Cover Survensace CCTV System</v>
          </cell>
        </row>
        <row r="11243">
          <cell r="H11243" t="str">
            <v>1.3.2.09.02.03.011</v>
          </cell>
          <cell r="I11243" t="str">
            <v>Explosive Detector</v>
          </cell>
        </row>
        <row r="11244">
          <cell r="H11244" t="str">
            <v>1.3.2.09.02.03.012</v>
          </cell>
          <cell r="I11244" t="str">
            <v>Hunter Remote Control Robot</v>
          </cell>
        </row>
        <row r="11245">
          <cell r="H11245" t="str">
            <v>1.3.2.09.02.03.013</v>
          </cell>
          <cell r="I11245" t="str">
            <v>Portable X-Ray dan Film</v>
          </cell>
        </row>
        <row r="11246">
          <cell r="H11246" t="str">
            <v>1.3.2.09.02.03.014</v>
          </cell>
          <cell r="I11246" t="str">
            <v>Eod Switch And Helmet/Body</v>
          </cell>
        </row>
        <row r="11247">
          <cell r="H11247" t="str">
            <v>1.3.2.09.02.03.015</v>
          </cell>
          <cell r="I11247" t="str">
            <v>Body Armour</v>
          </cell>
        </row>
        <row r="11248">
          <cell r="H11248" t="str">
            <v>1.3.2.09.02.03.016</v>
          </cell>
          <cell r="I11248" t="str">
            <v>Special Tool/Anti Magnet</v>
          </cell>
        </row>
        <row r="11249">
          <cell r="H11249" t="str">
            <v>1.3.2.09.02.03.017</v>
          </cell>
          <cell r="I11249" t="str">
            <v>Eod Toolkit + Generator</v>
          </cell>
        </row>
        <row r="11250">
          <cell r="H11250" t="str">
            <v>1.3.2.09.02.03.018</v>
          </cell>
          <cell r="I11250" t="str">
            <v>Inspection Mirror</v>
          </cell>
        </row>
        <row r="11251">
          <cell r="H11251" t="str">
            <v>1.3.2.09.02.03.019</v>
          </cell>
          <cell r="I11251" t="str">
            <v>Pigstic Distruptor</v>
          </cell>
        </row>
        <row r="11252">
          <cell r="H11252" t="str">
            <v>1.3.2.09.02.03.020</v>
          </cell>
          <cell r="I11252" t="str">
            <v>Bomb Basket</v>
          </cell>
        </row>
        <row r="11253">
          <cell r="H11253" t="str">
            <v>1.3.2.09.02.03.021</v>
          </cell>
          <cell r="I11253" t="str">
            <v>Unscruwing Puse/Roket</v>
          </cell>
        </row>
        <row r="11254">
          <cell r="H11254" t="str">
            <v>1.3.2.09.02.03.022</v>
          </cell>
          <cell r="I11254" t="str">
            <v>Bomb Blanket/Selimut</v>
          </cell>
        </row>
        <row r="11255">
          <cell r="H11255" t="str">
            <v>1.3.2.09.02.03.023</v>
          </cell>
          <cell r="I11255" t="str">
            <v>Eor Set Search Kit</v>
          </cell>
        </row>
        <row r="11256">
          <cell r="H11256" t="str">
            <v>1.3.2.09.02.03.024</v>
          </cell>
          <cell r="I11256" t="str">
            <v>Trawing Anchor</v>
          </cell>
        </row>
        <row r="11257">
          <cell r="H11257" t="str">
            <v>1.3.2.09.02.03.025</v>
          </cell>
          <cell r="I11257" t="str">
            <v>Diagnosa Robot Vehicle</v>
          </cell>
        </row>
        <row r="11258">
          <cell r="H11258" t="str">
            <v>1.3.2.09.02.03.026</v>
          </cell>
          <cell r="I11258" t="str">
            <v>Portable Amature Detector</v>
          </cell>
        </row>
        <row r="11259">
          <cell r="H11259" t="str">
            <v>1.3.2.09.02.03.027</v>
          </cell>
          <cell r="I11259" t="str">
            <v>Ran 3/4 Ton SUV</v>
          </cell>
        </row>
        <row r="11260">
          <cell r="H11260" t="str">
            <v>1.3.2.09.02.03.028</v>
          </cell>
          <cell r="I11260" t="str">
            <v>Metal Detector</v>
          </cell>
        </row>
        <row r="11261">
          <cell r="H11261" t="str">
            <v>1.3.2.09.02.03.029</v>
          </cell>
          <cell r="I11261" t="str">
            <v>Bomb Trailler</v>
          </cell>
        </row>
        <row r="11262">
          <cell r="H11262" t="str">
            <v>1.3.2.09.02.03.030</v>
          </cell>
          <cell r="I11262" t="str">
            <v>Hook And Line Set</v>
          </cell>
        </row>
        <row r="11263">
          <cell r="H11263" t="str">
            <v>1.3.2.09.02.03.031</v>
          </cell>
          <cell r="I11263" t="str">
            <v>Rapped Fused Opening</v>
          </cell>
        </row>
        <row r="11264">
          <cell r="H11264" t="str">
            <v>1.3.2.09.02.03.032</v>
          </cell>
          <cell r="I11264" t="str">
            <v>Spooting Telescope</v>
          </cell>
        </row>
        <row r="11265">
          <cell r="H11265" t="str">
            <v>1.3.2.09.02.03.033</v>
          </cell>
          <cell r="I11265" t="str">
            <v>Mountenering Rope Set</v>
          </cell>
        </row>
        <row r="11266">
          <cell r="H11266" t="str">
            <v>1.3.2.09.02.03.034</v>
          </cell>
          <cell r="I11266" t="str">
            <v>Discruptor</v>
          </cell>
        </row>
        <row r="11267">
          <cell r="H11267" t="str">
            <v>1.3.2.09.02.03.035</v>
          </cell>
          <cell r="I11267" t="str">
            <v>Hand Held Gama Scope</v>
          </cell>
        </row>
        <row r="11268">
          <cell r="H11268" t="str">
            <v>1.3.2.09.02.03.036</v>
          </cell>
          <cell r="I11268" t="str">
            <v>Unsscruwing Fuse (Rocket Wrench)</v>
          </cell>
        </row>
        <row r="11269">
          <cell r="H11269" t="str">
            <v>1.3.2.09.02.03.037</v>
          </cell>
          <cell r="I11269" t="str">
            <v>Special Purpose EOD Vehicle</v>
          </cell>
        </row>
        <row r="11270">
          <cell r="H11270" t="str">
            <v>1.3.2.09.02.03.038</v>
          </cell>
          <cell r="I11270" t="str">
            <v>Radset</v>
          </cell>
        </row>
        <row r="11271">
          <cell r="H11271" t="str">
            <v>1.3.2.09.02.03.039</v>
          </cell>
          <cell r="I11271" t="str">
            <v>Unit Alins Alsus</v>
          </cell>
        </row>
        <row r="11272">
          <cell r="H11272" t="str">
            <v>1.3.2.09.02.03.040</v>
          </cell>
          <cell r="I11272" t="str">
            <v>Automatic Telephone Monitoring System</v>
          </cell>
        </row>
        <row r="11273">
          <cell r="H11273" t="str">
            <v>1.3.2.09.02.03.041</v>
          </cell>
          <cell r="I11273" t="str">
            <v>Tangki Minyak</v>
          </cell>
        </row>
        <row r="11274">
          <cell r="H11274" t="str">
            <v>......</v>
          </cell>
        </row>
        <row r="11275">
          <cell r="H11275" t="str">
            <v>1.3.2.09.02.04.</v>
          </cell>
          <cell r="I11275" t="str">
            <v xml:space="preserve">ALAT NUKLIR, BIOLOGI DAN KIMIA </v>
          </cell>
        </row>
        <row r="11276">
          <cell r="H11276" t="str">
            <v>1.3.2.09.02.04.001</v>
          </cell>
          <cell r="I11276" t="str">
            <v>Topeng Pelindung</v>
          </cell>
        </row>
        <row r="11277">
          <cell r="H11277" t="str">
            <v>1.3.2.09.02.04.002</v>
          </cell>
          <cell r="I11277" t="str">
            <v>Cadangan Filter</v>
          </cell>
        </row>
        <row r="11278">
          <cell r="H11278" t="str">
            <v>1.3.2.09.02.04.003</v>
          </cell>
          <cell r="I11278" t="str">
            <v>Breathing Apparatus</v>
          </cell>
        </row>
        <row r="11279">
          <cell r="H11279" t="str">
            <v>1.3.2.09.02.04.004</v>
          </cell>
          <cell r="I11279" t="str">
            <v>Hood</v>
          </cell>
        </row>
        <row r="11280">
          <cell r="H11280" t="str">
            <v>1.3.2.09.02.04.005</v>
          </cell>
          <cell r="I11280" t="str">
            <v>Pakaian Pelindung</v>
          </cell>
        </row>
        <row r="11281">
          <cell r="H11281" t="str">
            <v>1.3.2.09.02.04.006</v>
          </cell>
          <cell r="I11281" t="str">
            <v>Kit Dekontamination Perorangan</v>
          </cell>
        </row>
        <row r="11282">
          <cell r="H11282" t="str">
            <v>1.3.2.09.02.04.007</v>
          </cell>
          <cell r="I11282" t="str">
            <v>Detektor Peraorangan</v>
          </cell>
        </row>
        <row r="11283">
          <cell r="H11283" t="str">
            <v>1.3.2.09.02.04.008</v>
          </cell>
          <cell r="I11283" t="str">
            <v>Pen Bedge Dosimeter</v>
          </cell>
        </row>
        <row r="11284">
          <cell r="H11284" t="str">
            <v>1.3.2.09.02.04.009</v>
          </cell>
          <cell r="I11284" t="str">
            <v>Radiac/Dosimeter</v>
          </cell>
        </row>
        <row r="11285">
          <cell r="H11285" t="str">
            <v>1.3.2.09.02.04.010</v>
          </cell>
          <cell r="I11285" t="str">
            <v>Pendosimeter</v>
          </cell>
        </row>
        <row r="11286">
          <cell r="H11286" t="str">
            <v>1.3.2.09.02.04.011</v>
          </cell>
          <cell r="I11286" t="str">
            <v>Charging Unit Pendosimeter</v>
          </cell>
        </row>
        <row r="11287">
          <cell r="H11287" t="str">
            <v>1.3.2.09.02.04.012</v>
          </cell>
          <cell r="I11287" t="str">
            <v>Source 5 Microcury</v>
          </cell>
        </row>
        <row r="11288">
          <cell r="H11288" t="str">
            <v>1.3.2.09.02.04.013</v>
          </cell>
          <cell r="I11288" t="str">
            <v>Tang Penjepit</v>
          </cell>
        </row>
        <row r="11289">
          <cell r="H11289" t="str">
            <v>1.3.2.09.02.04.014</v>
          </cell>
          <cell r="I11289" t="str">
            <v>Piring Hitung Taktis</v>
          </cell>
        </row>
        <row r="11290">
          <cell r="H11290" t="str">
            <v>1.3.2.09.02.04.015</v>
          </cell>
          <cell r="I11290" t="str">
            <v>Sanlon Pola Penyebaran Nuklir, Biologi, dan Kimia</v>
          </cell>
        </row>
        <row r="11291">
          <cell r="H11291" t="str">
            <v>1.3.2.09.02.04.016</v>
          </cell>
          <cell r="I11291" t="str">
            <v>Pen Bedge Fag Size 0-20 Mm, Leght Approx 150 Mm</v>
          </cell>
        </row>
        <row r="11292">
          <cell r="H11292" t="str">
            <v>1.3.2.09.02.04.017</v>
          </cell>
          <cell r="I11292" t="str">
            <v>Kit Samping Biologis</v>
          </cell>
        </row>
        <row r="11293">
          <cell r="H11293" t="str">
            <v>1.3.2.09.02.04.018</v>
          </cell>
          <cell r="I11293" t="str">
            <v>Cawan Tetes</v>
          </cell>
        </row>
        <row r="11294">
          <cell r="H11294" t="str">
            <v>1.3.2.09.02.04.019</v>
          </cell>
          <cell r="I11294" t="str">
            <v>Loepe</v>
          </cell>
        </row>
        <row r="11295">
          <cell r="H11295" t="str">
            <v>1.3.2.09.02.04.020</v>
          </cell>
          <cell r="I11295" t="str">
            <v>Obyek Gelas</v>
          </cell>
        </row>
        <row r="11296">
          <cell r="H11296" t="str">
            <v>1.3.2.09.02.04.021</v>
          </cell>
          <cell r="I11296" t="str">
            <v>Alas Tempat Seksi</v>
          </cell>
        </row>
        <row r="11297">
          <cell r="H11297" t="str">
            <v>1.3.2.09.02.04.022</v>
          </cell>
          <cell r="I11297" t="str">
            <v>Detektor Kimia</v>
          </cell>
        </row>
        <row r="11298">
          <cell r="H11298" t="str">
            <v>1.3.2.09.02.04.023</v>
          </cell>
          <cell r="I11298" t="str">
            <v>Detektor Gas Kimia</v>
          </cell>
        </row>
        <row r="11299">
          <cell r="H11299" t="str">
            <v>1.3.2.09.02.04.024</v>
          </cell>
          <cell r="I11299" t="str">
            <v>Water Testing Chemagent</v>
          </cell>
        </row>
        <row r="11300">
          <cell r="H11300" t="str">
            <v>1.3.2.09.02.04.025</v>
          </cell>
          <cell r="I11300" t="str">
            <v>Tabung Detektor Kitagawa</v>
          </cell>
        </row>
        <row r="11301">
          <cell r="H11301" t="str">
            <v>1.3.2.09.02.04.026</v>
          </cell>
          <cell r="I11301" t="str">
            <v>Tabung Gas Detektor</v>
          </cell>
        </row>
        <row r="11302">
          <cell r="H11302" t="str">
            <v>1.3.2.09.02.04.027</v>
          </cell>
          <cell r="I11302" t="str">
            <v>Field Shower</v>
          </cell>
        </row>
        <row r="11303">
          <cell r="H11303" t="str">
            <v>1.3.2.09.02.04.028</v>
          </cell>
          <cell r="I11303" t="str">
            <v>Collapsible Water Tank</v>
          </cell>
        </row>
        <row r="11304">
          <cell r="H11304" t="str">
            <v>1.3.2.09.02.04.029</v>
          </cell>
          <cell r="I11304" t="str">
            <v>Training Emulsion</v>
          </cell>
        </row>
        <row r="11305">
          <cell r="H11305" t="str">
            <v>1.3.2.09.02.04.030</v>
          </cell>
          <cell r="I11305" t="str">
            <v>Alins Traner NBS</v>
          </cell>
        </row>
        <row r="11306">
          <cell r="H11306" t="str">
            <v>1.3.2.09.02.04.031</v>
          </cell>
          <cell r="I11306" t="str">
            <v>Removing Maerial</v>
          </cell>
        </row>
        <row r="11307">
          <cell r="H11307" t="str">
            <v>1.3.2.09.02.04.032</v>
          </cell>
          <cell r="I11307" t="str">
            <v>Swing Fog SN 50</v>
          </cell>
        </row>
        <row r="11308">
          <cell r="H11308" t="str">
            <v>1.3.2.09.02.04.033</v>
          </cell>
          <cell r="I11308" t="str">
            <v>Stainless Steel Sprayer</v>
          </cell>
        </row>
        <row r="11309">
          <cell r="H11309" t="str">
            <v>1.3.2.09.02.04.034</v>
          </cell>
          <cell r="I11309" t="str">
            <v>Charge Battery Dry Fit</v>
          </cell>
        </row>
        <row r="11310">
          <cell r="H11310" t="str">
            <v>1.3.2.09.02.04.035</v>
          </cell>
          <cell r="I11310" t="str">
            <v>Battery Dry Fit</v>
          </cell>
        </row>
        <row r="11311">
          <cell r="H11311" t="str">
            <v>1.3.2.09.02.04.036</v>
          </cell>
          <cell r="I11311" t="str">
            <v>Set Slang Las and Spray</v>
          </cell>
        </row>
        <row r="11312">
          <cell r="H11312" t="str">
            <v>1.3.2.09.02.04.037</v>
          </cell>
          <cell r="I11312" t="str">
            <v>Fire Gun</v>
          </cell>
        </row>
        <row r="11313">
          <cell r="H11313" t="str">
            <v>1.3.2.09.02.04.038</v>
          </cell>
          <cell r="I11313" t="str">
            <v>Tabung Acetillen</v>
          </cell>
        </row>
        <row r="11314">
          <cell r="H11314" t="str">
            <v>1.3.2.09.02.04.039</v>
          </cell>
          <cell r="I11314" t="str">
            <v>Derajat Celcius Termoline</v>
          </cell>
        </row>
        <row r="11315">
          <cell r="H11315" t="str">
            <v>1.3.2.09.02.04.040</v>
          </cell>
          <cell r="I11315" t="str">
            <v>PenghitunG Bakteri</v>
          </cell>
        </row>
        <row r="11316">
          <cell r="H11316" t="str">
            <v>1.3.2.09.02.04.041</v>
          </cell>
          <cell r="I11316" t="str">
            <v>NyCounter Digital Stuart</v>
          </cell>
        </row>
        <row r="11317">
          <cell r="H11317" t="str">
            <v>1.3.2.09.02.04.042</v>
          </cell>
          <cell r="I11317" t="str">
            <v>Test Nitrit dan Besi</v>
          </cell>
        </row>
        <row r="11318">
          <cell r="H11318" t="str">
            <v>1.3.2.09.02.04.043</v>
          </cell>
          <cell r="I11318" t="str">
            <v>Dissecting Set</v>
          </cell>
        </row>
        <row r="11319">
          <cell r="H11319" t="str">
            <v>1.3.2.09.02.04.044</v>
          </cell>
          <cell r="I11319" t="str">
            <v>Container Field Work</v>
          </cell>
        </row>
        <row r="11320">
          <cell r="H11320" t="str">
            <v>1.3.2.09.02.04.045</v>
          </cell>
          <cell r="I11320" t="str">
            <v>Baker Glass</v>
          </cell>
        </row>
        <row r="11321">
          <cell r="H11321" t="str">
            <v>1.3.2.09.02.04.046</v>
          </cell>
          <cell r="I11321" t="str">
            <v>Biological Sampling Kit</v>
          </cell>
        </row>
        <row r="11322">
          <cell r="H11322" t="str">
            <v>1.3.2.09.02.04.047</v>
          </cell>
          <cell r="I11322" t="str">
            <v>Bunsen Burner (Alat Nuklir, Biologi Dan Kimia)</v>
          </cell>
        </row>
        <row r="11323">
          <cell r="H11323" t="str">
            <v>1.3.2.09.02.04.048</v>
          </cell>
          <cell r="I11323" t="str">
            <v>Coloni Counter</v>
          </cell>
        </row>
        <row r="11324">
          <cell r="H11324" t="str">
            <v>1.3.2.09.02.04.049</v>
          </cell>
          <cell r="I11324" t="str">
            <v>Destilator (Alat Nuklir, Biologi Dan Kimia)</v>
          </cell>
        </row>
        <row r="11325">
          <cell r="H11325" t="str">
            <v>1.3.2.09.02.04.050</v>
          </cell>
          <cell r="I11325" t="str">
            <v>Dissecting Board</v>
          </cell>
        </row>
        <row r="11326">
          <cell r="H11326" t="str">
            <v>1.3.2.09.02.04.051</v>
          </cell>
          <cell r="I11326" t="str">
            <v>Erlenmeyer</v>
          </cell>
        </row>
        <row r="11327">
          <cell r="H11327" t="str">
            <v>1.3.2.09.02.04.052</v>
          </cell>
          <cell r="I11327" t="str">
            <v>Haemocytemeter Improved Nebaver Pattern</v>
          </cell>
        </row>
        <row r="11328">
          <cell r="H11328" t="str">
            <v>1.3.2.09.02.04.053</v>
          </cell>
          <cell r="I11328" t="str">
            <v>Heamometer</v>
          </cell>
        </row>
        <row r="11329">
          <cell r="H11329" t="str">
            <v>1.3.2.09.02.04.054</v>
          </cell>
          <cell r="I11329" t="str">
            <v>Kotak Preparat</v>
          </cell>
        </row>
        <row r="11330">
          <cell r="H11330" t="str">
            <v>1.3.2.09.02.04.055</v>
          </cell>
          <cell r="I11330" t="str">
            <v>Live Cell For 35 Mm Projector</v>
          </cell>
        </row>
        <row r="11331">
          <cell r="H11331" t="str">
            <v>1.3.2.09.02.04.056</v>
          </cell>
          <cell r="I11331" t="str">
            <v>Live Cell For Projection Microscope</v>
          </cell>
        </row>
        <row r="11332">
          <cell r="H11332" t="str">
            <v>1.3.2.09.02.04.057</v>
          </cell>
          <cell r="I11332" t="str">
            <v>Medical Dissecting Set</v>
          </cell>
        </row>
        <row r="11333">
          <cell r="H11333" t="str">
            <v>1.3.2.09.02.04.058</v>
          </cell>
          <cell r="I11333" t="str">
            <v>Sedgewick Rafter</v>
          </cell>
        </row>
        <row r="11334">
          <cell r="H11334" t="str">
            <v>1.3.2.09.02.04.059</v>
          </cell>
          <cell r="I11334" t="str">
            <v>Tubing For Blood Dilutting Pipet</v>
          </cell>
        </row>
        <row r="11335">
          <cell r="H11335" t="str">
            <v>1.3.2.09.02.04.060</v>
          </cell>
          <cell r="I11335" t="str">
            <v>Ultra Violet Viewing Box and Lampu Ultraviolet</v>
          </cell>
        </row>
        <row r="11336">
          <cell r="H11336" t="str">
            <v>1.3.2.09.02.04.061</v>
          </cell>
          <cell r="I11336" t="str">
            <v>Faces Field Fischer</v>
          </cell>
        </row>
        <row r="11337">
          <cell r="H11337" t="str">
            <v>1.3.2.09.02.04.062</v>
          </cell>
          <cell r="I11337" t="str">
            <v>Masker 5000 Series Dual Catridge Respirator</v>
          </cell>
        </row>
        <row r="11338">
          <cell r="H11338" t="str">
            <v>1.3.2.09.02.04.063</v>
          </cell>
          <cell r="I11338" t="str">
            <v>Alat Destilasi'</v>
          </cell>
        </row>
        <row r="11339">
          <cell r="H11339" t="str">
            <v>1.3.2.09.02.04.064</v>
          </cell>
          <cell r="I11339" t="str">
            <v>Atomic Absortion Spectro Photometer</v>
          </cell>
        </row>
        <row r="11340">
          <cell r="H11340" t="str">
            <v>1.3.2.09.02.04.065</v>
          </cell>
          <cell r="I11340" t="str">
            <v>Botol Bod</v>
          </cell>
        </row>
        <row r="11341">
          <cell r="H11341" t="str">
            <v>1.3.2.09.02.04.066</v>
          </cell>
          <cell r="I11341" t="str">
            <v>Botol Reagent</v>
          </cell>
        </row>
        <row r="11342">
          <cell r="H11342" t="str">
            <v>1.3.2.09.02.04.067</v>
          </cell>
          <cell r="I11342" t="str">
            <v>Buret Biasa</v>
          </cell>
        </row>
        <row r="11343">
          <cell r="H11343" t="str">
            <v>1.3.2.09.02.04.068</v>
          </cell>
          <cell r="I11343" t="str">
            <v>Calcium Chloride Tower</v>
          </cell>
        </row>
        <row r="11344">
          <cell r="H11344" t="str">
            <v>1.3.2.09.02.04.069</v>
          </cell>
          <cell r="I11344" t="str">
            <v>Filter Funnel</v>
          </cell>
        </row>
        <row r="11345">
          <cell r="H11345" t="str">
            <v>1.3.2.09.02.04.070</v>
          </cell>
          <cell r="I11345" t="str">
            <v>Gas Chormatography</v>
          </cell>
        </row>
        <row r="11346">
          <cell r="H11346" t="str">
            <v>1.3.2.09.02.04.071</v>
          </cell>
          <cell r="I11346" t="str">
            <v>Infra Red Spectometer</v>
          </cell>
        </row>
        <row r="11347">
          <cell r="H11347" t="str">
            <v>1.3.2.09.02.04.072</v>
          </cell>
          <cell r="I11347" t="str">
            <v>Krus Porcelain</v>
          </cell>
        </row>
        <row r="11348">
          <cell r="H11348" t="str">
            <v>1.3.2.09.02.04.073</v>
          </cell>
          <cell r="I11348" t="str">
            <v>Liquid Chormatography</v>
          </cell>
        </row>
        <row r="11349">
          <cell r="H11349" t="str">
            <v>1.3.2.09.02.04.074</v>
          </cell>
          <cell r="I11349" t="str">
            <v>Mortas and Fistle Porcelain</v>
          </cell>
        </row>
        <row r="11350">
          <cell r="H11350" t="str">
            <v>1.3.2.09.02.04.075</v>
          </cell>
          <cell r="I11350" t="str">
            <v>Neraca Analitis</v>
          </cell>
        </row>
        <row r="11351">
          <cell r="H11351" t="str">
            <v>1.3.2.09.02.04.076</v>
          </cell>
          <cell r="I11351" t="str">
            <v>Penjepit Krus</v>
          </cell>
        </row>
        <row r="11352">
          <cell r="H11352" t="str">
            <v>1.3.2.09.02.04.077</v>
          </cell>
          <cell r="I11352" t="str">
            <v>Specifionografity Bottle As Justed</v>
          </cell>
        </row>
        <row r="11353">
          <cell r="H11353" t="str">
            <v>1.3.2.09.02.04.078</v>
          </cell>
          <cell r="I11353" t="str">
            <v>Spectronic 20</v>
          </cell>
        </row>
        <row r="11354">
          <cell r="H11354" t="str">
            <v>1.3.2.09.02.04.079</v>
          </cell>
          <cell r="I11354" t="str">
            <v>Statif and Clemp</v>
          </cell>
        </row>
        <row r="11355">
          <cell r="H11355" t="str">
            <v>1.3.2.09.02.04.080</v>
          </cell>
          <cell r="I11355" t="str">
            <v>Tubidimeter Hach</v>
          </cell>
        </row>
        <row r="11356">
          <cell r="H11356" t="str">
            <v>1.3.2.09.02.04.081</v>
          </cell>
          <cell r="I11356" t="str">
            <v>Ultrasonic Cleaner (Alat Nuklir, Biologi Dan Kimia)</v>
          </cell>
        </row>
        <row r="11357">
          <cell r="H11357" t="str">
            <v>1.3.2.09.02.04.082</v>
          </cell>
          <cell r="I11357" t="str">
            <v>UV-VIS Spestrohotometer</v>
          </cell>
        </row>
        <row r="11358">
          <cell r="H11358" t="str">
            <v>1.3.2.09.02.04.083</v>
          </cell>
          <cell r="I11358" t="str">
            <v>Vacuum Filter Flask</v>
          </cell>
        </row>
        <row r="11359">
          <cell r="H11359" t="str">
            <v>1.3.2.09.02.04.084</v>
          </cell>
          <cell r="I11359" t="str">
            <v>Vacuum Microfilter Holder</v>
          </cell>
        </row>
        <row r="11360">
          <cell r="H11360" t="str">
            <v>1.3.2.09.02.04.085</v>
          </cell>
          <cell r="I11360" t="str">
            <v>Viscosimeter (Alat Nuklir, Biologi Dan Kimia)</v>
          </cell>
        </row>
        <row r="11361">
          <cell r="H11361" t="str">
            <v>1.3.2.09.02.04.086</v>
          </cell>
          <cell r="I11361" t="str">
            <v>Portable Tubidimeter</v>
          </cell>
        </row>
        <row r="11362">
          <cell r="H11362" t="str">
            <v>1.3.2.09.02.04.087</v>
          </cell>
          <cell r="I11362" t="str">
            <v>Micro Filter All Glass Vacuum Filter Holder 47 Mm</v>
          </cell>
        </row>
        <row r="11363">
          <cell r="H11363" t="str">
            <v>1.3.2.09.02.04.088</v>
          </cell>
          <cell r="I11363" t="str">
            <v>Set Nubika Perorangan</v>
          </cell>
        </row>
        <row r="11364">
          <cell r="H11364" t="str">
            <v>1.3.2.09.02.04.089</v>
          </cell>
          <cell r="I11364" t="str">
            <v>Sepatu Pelindung</v>
          </cell>
        </row>
        <row r="11365">
          <cell r="H11365" t="str">
            <v>1.3.2.09.02.04.090</v>
          </cell>
          <cell r="I11365" t="str">
            <v>Sarung Tangan Pelindung</v>
          </cell>
        </row>
        <row r="11366">
          <cell r="H11366" t="str">
            <v>1.3.2.09.02.04.091</v>
          </cell>
          <cell r="I11366" t="str">
            <v>Tablet + Dilter Penjernih Air</v>
          </cell>
        </row>
        <row r="11367">
          <cell r="H11367" t="str">
            <v>1.3.2.09.02.04.092</v>
          </cell>
          <cell r="I11367" t="str">
            <v>Set Detektor Nuklir</v>
          </cell>
        </row>
        <row r="11368">
          <cell r="H11368" t="str">
            <v>1.3.2.09.02.04.093</v>
          </cell>
          <cell r="I11368" t="str">
            <v>Set Detektor Biologi</v>
          </cell>
        </row>
        <row r="11369">
          <cell r="H11369" t="str">
            <v>1.3.2.09.02.04.094</v>
          </cell>
          <cell r="I11369" t="str">
            <v>Set Meteorologi Lapangan</v>
          </cell>
        </row>
        <row r="11370">
          <cell r="H11370" t="str">
            <v>1.3.2.09.02.04.095</v>
          </cell>
          <cell r="I11370" t="str">
            <v>Ransus Deco Jeep</v>
          </cell>
        </row>
        <row r="11371">
          <cell r="H11371" t="str">
            <v>1.3.2.09.02.04.096</v>
          </cell>
          <cell r="I11371" t="str">
            <v>Decon Trailler</v>
          </cell>
        </row>
        <row r="11372">
          <cell r="H11372" t="str">
            <v>1.3.2.09.02.04.097</v>
          </cell>
          <cell r="I11372" t="str">
            <v>Mobil Unit Decon Trailler</v>
          </cell>
        </row>
        <row r="11373">
          <cell r="H11373" t="str">
            <v>1.3.2.09.02.04.098</v>
          </cell>
          <cell r="I11373" t="str">
            <v>Mobil Unit Laboratorium Nubika</v>
          </cell>
        </row>
        <row r="11374">
          <cell r="H11374" t="str">
            <v>1.3.2.09.02.04.099</v>
          </cell>
          <cell r="I11374" t="str">
            <v>Truck Alsus Nubika</v>
          </cell>
        </row>
        <row r="11375">
          <cell r="H11375" t="str">
            <v>1.3.2.09.02.04.100</v>
          </cell>
          <cell r="I11375" t="str">
            <v>Film Dosimeter</v>
          </cell>
        </row>
        <row r="11376">
          <cell r="H11376" t="str">
            <v>1.3.2.09.02.04.101</v>
          </cell>
          <cell r="I11376" t="str">
            <v>Alat Pemroses Film Desimeter</v>
          </cell>
        </row>
        <row r="11377">
          <cell r="H11377" t="str">
            <v>1.3.2.09.02.04.102</v>
          </cell>
          <cell r="I11377" t="str">
            <v>Alat Pengisi Pen Dosimeter / Charger</v>
          </cell>
        </row>
        <row r="11378">
          <cell r="H11378" t="str">
            <v>1.3.2.09.02.04.103</v>
          </cell>
          <cell r="I11378" t="str">
            <v>Ransel Breathing Aparatus</v>
          </cell>
        </row>
        <row r="11379">
          <cell r="H11379" t="str">
            <v>1.3.2.09.02.04.104</v>
          </cell>
          <cell r="I11379" t="str">
            <v>Masker Breathing Aparatus</v>
          </cell>
        </row>
        <row r="11380">
          <cell r="H11380" t="str">
            <v>1.3.2.09.02.04.105</v>
          </cell>
          <cell r="I11380" t="str">
            <v>Compressor Breathing Aparatus</v>
          </cell>
        </row>
        <row r="11381">
          <cell r="H11381" t="str">
            <v>1.3.2.09.02.04.106</v>
          </cell>
          <cell r="I11381" t="str">
            <v>Tabung Breathing Aparatus</v>
          </cell>
        </row>
        <row r="11382">
          <cell r="H11382" t="str">
            <v>1.3.2.09.02.04.107</v>
          </cell>
          <cell r="I11382" t="str">
            <v>Unit Pengisi Oksigen Tabung Aparatus</v>
          </cell>
        </row>
        <row r="11383">
          <cell r="H11383" t="str">
            <v>1.3.2.09.02.04.108</v>
          </cell>
          <cell r="I11383" t="str">
            <v>Unit Alpal Lab. Lapangan Nuklir</v>
          </cell>
        </row>
        <row r="11384">
          <cell r="H11384" t="str">
            <v>1.3.2.09.02.04.109</v>
          </cell>
          <cell r="I11384" t="str">
            <v>Unit Alpal Lab. Lapangan Biologi</v>
          </cell>
        </row>
        <row r="11385">
          <cell r="H11385" t="str">
            <v>1.3.2.09.02.04.110</v>
          </cell>
          <cell r="I11385" t="str">
            <v>Unit Alpal Lab. Lapangan Kimia</v>
          </cell>
        </row>
        <row r="11386">
          <cell r="H11386" t="str">
            <v>1.3.2.09.02.04.111</v>
          </cell>
          <cell r="I11386" t="str">
            <v>Set Lidik Meteo</v>
          </cell>
        </row>
        <row r="11387">
          <cell r="H11387" t="str">
            <v>1.3.2.09.02.04.112</v>
          </cell>
          <cell r="I11387" t="str">
            <v>Set Lidik Nuklir</v>
          </cell>
        </row>
        <row r="11388">
          <cell r="H11388" t="str">
            <v>1.3.2.09.02.04.113</v>
          </cell>
          <cell r="I11388" t="str">
            <v>Set Lidik Biologi</v>
          </cell>
        </row>
        <row r="11389">
          <cell r="H11389" t="str">
            <v>1.3.2.09.02.04.114</v>
          </cell>
          <cell r="I11389" t="str">
            <v>Set Lidik Kimia</v>
          </cell>
        </row>
        <row r="11390">
          <cell r="H11390" t="str">
            <v>1.3.2.09.02.04.115</v>
          </cell>
          <cell r="I11390" t="str">
            <v>Set Alpal PAP</v>
          </cell>
        </row>
        <row r="11391">
          <cell r="H11391" t="str">
            <v>1.3.2.09.02.04.116</v>
          </cell>
          <cell r="I11391" t="str">
            <v>Set Bahan Dekontaminasi Nubika</v>
          </cell>
        </row>
        <row r="11392">
          <cell r="H11392" t="str">
            <v>1.3.2.09.02.04.117</v>
          </cell>
          <cell r="I11392" t="str">
            <v>Unit Alins Latihan Nubika</v>
          </cell>
        </row>
        <row r="11393">
          <cell r="H11393" t="str">
            <v>1.3.2.09.02.04.118</v>
          </cell>
          <cell r="I11393" t="str">
            <v>Set Kamar Gas</v>
          </cell>
        </row>
        <row r="11394">
          <cell r="H11394" t="str">
            <v>1.3.2.09.02.04.119</v>
          </cell>
          <cell r="I11394" t="str">
            <v>Unit Alpal Bengkel Torsin</v>
          </cell>
        </row>
        <row r="11395">
          <cell r="H11395" t="str">
            <v>1.3.2.09.02.04.120</v>
          </cell>
          <cell r="I11395" t="str">
            <v>Unit Alpal Bengkel Torsel</v>
          </cell>
        </row>
        <row r="11396">
          <cell r="H11396" t="str">
            <v>1.3.2.09.02.04.121</v>
          </cell>
          <cell r="I11396" t="str">
            <v>Set Dapur Lapangan</v>
          </cell>
        </row>
        <row r="11397">
          <cell r="H11397" t="str">
            <v>......</v>
          </cell>
        </row>
        <row r="11398">
          <cell r="H11398" t="str">
            <v>1.3.2.09.02.05.</v>
          </cell>
          <cell r="I11398" t="str">
            <v xml:space="preserve">PERSENJATAAN NON SENJATA API LAINNYA </v>
          </cell>
        </row>
        <row r="11399">
          <cell r="H11399" t="str">
            <v>......</v>
          </cell>
        </row>
        <row r="11400">
          <cell r="H11400" t="str">
            <v>1.3.2.09.03..</v>
          </cell>
          <cell r="I11400" t="str">
            <v xml:space="preserve">SENJATA SINAR </v>
          </cell>
        </row>
        <row r="11401">
          <cell r="H11401" t="str">
            <v>1.3.2.09.03.01.</v>
          </cell>
          <cell r="I11401" t="str">
            <v>LASER</v>
          </cell>
        </row>
        <row r="11402">
          <cell r="H11402" t="str">
            <v>1.3.2.09.03.01.001</v>
          </cell>
          <cell r="I11402" t="str">
            <v>Sinyal</v>
          </cell>
        </row>
        <row r="11403">
          <cell r="H11403" t="str">
            <v>......</v>
          </cell>
        </row>
        <row r="11404">
          <cell r="H11404" t="str">
            <v>1.3.2.09.03.02.</v>
          </cell>
          <cell r="I11404" t="str">
            <v xml:space="preserve">SENJATA SINAR LAINNYA </v>
          </cell>
        </row>
        <row r="11405">
          <cell r="H11405" t="str">
            <v>......</v>
          </cell>
        </row>
        <row r="11406">
          <cell r="H11406" t="str">
            <v>1.3.2.09.04..</v>
          </cell>
          <cell r="I11406" t="str">
            <v>ALAT KHUSUS KEPOLISIAN</v>
          </cell>
        </row>
        <row r="11407">
          <cell r="H11407" t="str">
            <v>1.3.2.09.04.01.</v>
          </cell>
          <cell r="I11407" t="str">
            <v xml:space="preserve">ALAT KHUSUS KEPOLISIAN </v>
          </cell>
        </row>
        <row r="11408">
          <cell r="H11408" t="str">
            <v>1.3.2.09.04.01.001</v>
          </cell>
          <cell r="I11408" t="str">
            <v>NCS (Network Control System)</v>
          </cell>
        </row>
        <row r="11409">
          <cell r="H11409" t="str">
            <v>1.3.2.09.04.01.002</v>
          </cell>
          <cell r="I11409" t="str">
            <v>Satelit Base Station</v>
          </cell>
        </row>
        <row r="11410">
          <cell r="H11410" t="str">
            <v>1.3.2.09.04.01.003</v>
          </cell>
          <cell r="I11410" t="str">
            <v>Intelegent Interconnect System</v>
          </cell>
        </row>
        <row r="11411">
          <cell r="H11411" t="str">
            <v>1.3.2.09.04.01.004</v>
          </cell>
          <cell r="I11411" t="str">
            <v>HP Satelite</v>
          </cell>
        </row>
        <row r="11412">
          <cell r="H11412" t="str">
            <v>1.3.2.09.04.01.005</v>
          </cell>
          <cell r="I11412" t="str">
            <v>Pusdalsis</v>
          </cell>
        </row>
        <row r="11413">
          <cell r="H11413" t="str">
            <v>1.3.2.09.04.01.006</v>
          </cell>
          <cell r="I11413" t="str">
            <v>Fly Away VSAT</v>
          </cell>
        </row>
        <row r="11414">
          <cell r="H11414" t="str">
            <v>1.3.2.09.04.01.007</v>
          </cell>
          <cell r="I11414" t="str">
            <v>GSP MAP 60 CSX</v>
          </cell>
        </row>
        <row r="11415">
          <cell r="H11415" t="str">
            <v>1.3.2.09.04.01.008</v>
          </cell>
          <cell r="I11415" t="str">
            <v>Iradium Satelite Mobil Phone</v>
          </cell>
        </row>
        <row r="11416">
          <cell r="H11416" t="str">
            <v>1.3.2.09.04.01.009</v>
          </cell>
          <cell r="I11416" t="str">
            <v>Iradium Satelite Fixed Phone</v>
          </cell>
        </row>
        <row r="11417">
          <cell r="H11417" t="str">
            <v>......</v>
          </cell>
        </row>
        <row r="11418">
          <cell r="H11418" t="str">
            <v>1.3.2.09.04.02.</v>
          </cell>
          <cell r="I11418" t="str">
            <v xml:space="preserve">ALAT DALMAS/ALAT DAKHURA </v>
          </cell>
        </row>
        <row r="11419">
          <cell r="H11419" t="str">
            <v>1.3.2.09.04.02.001</v>
          </cell>
          <cell r="I11419" t="str">
            <v>Helmet With Neck Cover</v>
          </cell>
        </row>
        <row r="11420">
          <cell r="H11420" t="str">
            <v>1.3.2.09.04.02.002</v>
          </cell>
          <cell r="I11420" t="str">
            <v>Gas Masker</v>
          </cell>
        </row>
        <row r="11421">
          <cell r="H11421" t="str">
            <v>1.3.2.09.04.02.003</v>
          </cell>
          <cell r="I11421" t="str">
            <v>Canester</v>
          </cell>
        </row>
        <row r="11422">
          <cell r="H11422" t="str">
            <v>1.3.2.09.04.02.004</v>
          </cell>
          <cell r="I11422" t="str">
            <v>Anti Riot Shiled/Tameng PHH</v>
          </cell>
        </row>
        <row r="11423">
          <cell r="H11423" t="str">
            <v>1.3.2.09.04.02.005</v>
          </cell>
          <cell r="I11423" t="str">
            <v>Anti Riot Uniform/Rompi PHH</v>
          </cell>
        </row>
        <row r="11424">
          <cell r="H11424" t="str">
            <v>1.3.2.09.04.02.006</v>
          </cell>
          <cell r="I11424" t="str">
            <v>Public Adress</v>
          </cell>
        </row>
        <row r="11425">
          <cell r="H11425" t="str">
            <v>1.3.2.09.04.02.007</v>
          </cell>
          <cell r="I11425" t="str">
            <v>Tongkat POLRI</v>
          </cell>
        </row>
        <row r="11426">
          <cell r="H11426" t="str">
            <v>1.3.2.09.04.02.008</v>
          </cell>
          <cell r="I11426" t="str">
            <v>Borgol</v>
          </cell>
        </row>
        <row r="11427">
          <cell r="H11427" t="str">
            <v>1.3.2.09.04.02.009</v>
          </cell>
          <cell r="I11427" t="str">
            <v>Mobile Barrier</v>
          </cell>
        </row>
        <row r="11428">
          <cell r="H11428" t="str">
            <v>1.3.2.09.04.02.010</v>
          </cell>
          <cell r="I11428" t="str">
            <v>Rompi dan Pelindung Kaki/Tangan</v>
          </cell>
        </row>
        <row r="11429">
          <cell r="H11429" t="str">
            <v>1.3.2.09.04.02.011</v>
          </cell>
          <cell r="I11429" t="str">
            <v>Louncer</v>
          </cell>
        </row>
        <row r="11430">
          <cell r="H11430" t="str">
            <v>1.3.2.09.04.02.012</v>
          </cell>
          <cell r="I11430" t="str">
            <v>Rifle Granade</v>
          </cell>
        </row>
        <row r="11431">
          <cell r="H11431" t="str">
            <v>1.3.2.09.04.02.013</v>
          </cell>
          <cell r="I11431" t="str">
            <v>Air Teser</v>
          </cell>
        </row>
        <row r="11432">
          <cell r="H11432" t="str">
            <v>1.3.2.09.04.02.014</v>
          </cell>
          <cell r="I11432" t="str">
            <v>Recharging System</v>
          </cell>
        </row>
        <row r="11433">
          <cell r="H11433" t="str">
            <v>1.3.2.09.04.02.015</v>
          </cell>
          <cell r="I11433" t="str">
            <v>Tongkat Listrik</v>
          </cell>
        </row>
        <row r="11434">
          <cell r="H11434" t="str">
            <v>1.3.2.09.04.02.016</v>
          </cell>
          <cell r="I11434" t="str">
            <v>Alat Kejut</v>
          </cell>
        </row>
        <row r="11435">
          <cell r="H11435" t="str">
            <v>1.3.2.09.04.02.017</v>
          </cell>
          <cell r="I11435" t="str">
            <v>Reming Super - 7</v>
          </cell>
        </row>
        <row r="11436">
          <cell r="H11436" t="str">
            <v>1.3.2.09.04.02.018</v>
          </cell>
          <cell r="I11436" t="str">
            <v>Super - 7</v>
          </cell>
        </row>
        <row r="11437">
          <cell r="H11437" t="str">
            <v>1.3.2.09.04.02.019</v>
          </cell>
          <cell r="I11437" t="str">
            <v>Tongkat Panjang</v>
          </cell>
        </row>
        <row r="11438">
          <cell r="H11438" t="str">
            <v>1.3.2.09.04.02.020</v>
          </cell>
          <cell r="I11438" t="str">
            <v>Tongkat Panjang Lecut</v>
          </cell>
        </row>
        <row r="11439">
          <cell r="H11439" t="str">
            <v>1.3.2.09.04.02.021</v>
          </cell>
          <cell r="I11439" t="str">
            <v>Launcher TAC 700</v>
          </cell>
        </row>
        <row r="11440">
          <cell r="H11440" t="str">
            <v>1.3.2.09.04.02.022</v>
          </cell>
          <cell r="I11440" t="str">
            <v>Adaptor PA-FA</v>
          </cell>
        </row>
        <row r="11441">
          <cell r="H11441" t="str">
            <v>1.3.2.09.04.02.023</v>
          </cell>
          <cell r="I11441" t="str">
            <v>Scuba Tank</v>
          </cell>
        </row>
        <row r="11442">
          <cell r="H11442" t="str">
            <v>1.3.2.09.04.02.024</v>
          </cell>
          <cell r="I11442" t="str">
            <v>Red Rounds</v>
          </cell>
        </row>
        <row r="11443">
          <cell r="H11443" t="str">
            <v>1.3.2.09.04.02.025</v>
          </cell>
          <cell r="I11443" t="str">
            <v>Purple Rounds</v>
          </cell>
        </row>
        <row r="11444">
          <cell r="H11444" t="str">
            <v>1.3.2.09.04.02.026</v>
          </cell>
          <cell r="I11444" t="str">
            <v>Green Rounds</v>
          </cell>
        </row>
        <row r="11445">
          <cell r="H11445" t="str">
            <v>1.3.2.09.04.02.027</v>
          </cell>
          <cell r="I11445" t="str">
            <v>Paper Spray</v>
          </cell>
        </row>
        <row r="11446">
          <cell r="H11446" t="str">
            <v>1.3.2.09.04.02.028</v>
          </cell>
          <cell r="I11446" t="str">
            <v>Tameng</v>
          </cell>
        </row>
        <row r="11447">
          <cell r="H11447" t="str">
            <v>1.3.2.09.04.02.029</v>
          </cell>
          <cell r="I11447" t="str">
            <v>Helm Dalmas</v>
          </cell>
        </row>
        <row r="11448">
          <cell r="H11448" t="str">
            <v>1.3.2.09.04.02.030</v>
          </cell>
          <cell r="I11448" t="str">
            <v>Alkom Dalmas</v>
          </cell>
        </row>
        <row r="11449">
          <cell r="H11449" t="str">
            <v>1.3.2.09.04.02.031</v>
          </cell>
          <cell r="I11449" t="str">
            <v>Kamera Digital</v>
          </cell>
        </row>
        <row r="11450">
          <cell r="H11450" t="str">
            <v>1.3.2.09.04.02.032</v>
          </cell>
          <cell r="I11450" t="str">
            <v>Flash Ball</v>
          </cell>
        </row>
        <row r="11451">
          <cell r="H11451" t="str">
            <v>1.3.2.09.04.02.033</v>
          </cell>
          <cell r="I11451" t="str">
            <v>Tali Dalmas</v>
          </cell>
        </row>
        <row r="11452">
          <cell r="H11452" t="str">
            <v>1.3.2.09.04.02.034</v>
          </cell>
          <cell r="I11452" t="str">
            <v>Multi Louncher</v>
          </cell>
        </row>
        <row r="11453">
          <cell r="H11453" t="str">
            <v>1.3.2.09.04.02.035</v>
          </cell>
          <cell r="I11453" t="str">
            <v>Catching Net</v>
          </cell>
        </row>
        <row r="11454">
          <cell r="H11454" t="str">
            <v>......</v>
          </cell>
        </row>
        <row r="11455">
          <cell r="H11455" t="str">
            <v>1.3.2.09.04.03.</v>
          </cell>
          <cell r="I11455" t="str">
            <v xml:space="preserve">ALAT WANTEROR (PERLAWANAN TEROR) </v>
          </cell>
        </row>
        <row r="11456">
          <cell r="H11456" t="str">
            <v>1.3.2.09.04.03.001</v>
          </cell>
          <cell r="I11456" t="str">
            <v>Kacamata Pelindung</v>
          </cell>
        </row>
        <row r="11457">
          <cell r="H11457" t="str">
            <v>1.3.2.09.04.03.002</v>
          </cell>
          <cell r="I11457" t="str">
            <v>Pakaian Khusus Wanteror</v>
          </cell>
        </row>
        <row r="11458">
          <cell r="H11458" t="str">
            <v>1.3.2.09.04.03.003</v>
          </cell>
          <cell r="I11458" t="str">
            <v>NVG-10</v>
          </cell>
        </row>
        <row r="11459">
          <cell r="H11459" t="str">
            <v>1.3.2.09.04.03.004</v>
          </cell>
          <cell r="I11459" t="str">
            <v>GPS</v>
          </cell>
        </row>
        <row r="11460">
          <cell r="H11460" t="str">
            <v>1.3.2.09.04.03.005</v>
          </cell>
          <cell r="I11460" t="str">
            <v>Thermal Image Intensifier</v>
          </cell>
        </row>
        <row r="11461">
          <cell r="H11461" t="str">
            <v>1.3.2.09.04.03.006</v>
          </cell>
          <cell r="I11461" t="str">
            <v>Mini Transmitter and Recivier</v>
          </cell>
        </row>
        <row r="11462">
          <cell r="H11462" t="str">
            <v>1.3.2.09.04.03.007</v>
          </cell>
          <cell r="I11462" t="str">
            <v>Camoflage Paste</v>
          </cell>
        </row>
        <row r="11463">
          <cell r="H11463" t="str">
            <v>1.3.2.09.04.03.008</v>
          </cell>
          <cell r="I11463" t="str">
            <v>Escape Belt</v>
          </cell>
        </row>
        <row r="11464">
          <cell r="H11464" t="str">
            <v>1.3.2.09.04.03.009</v>
          </cell>
          <cell r="I11464" t="str">
            <v>Dehidrate</v>
          </cell>
        </row>
        <row r="11465">
          <cell r="H11465" t="str">
            <v>1.3.2.09.04.03.010</v>
          </cell>
          <cell r="I11465" t="str">
            <v>Field Dressing Tape To Webbing</v>
          </cell>
        </row>
        <row r="11466">
          <cell r="H11466" t="str">
            <v>1.3.2.09.04.03.011</v>
          </cell>
          <cell r="I11466" t="str">
            <v>Helm Tempur</v>
          </cell>
        </row>
        <row r="11467">
          <cell r="H11467" t="str">
            <v>1.3.2.09.04.03.012</v>
          </cell>
          <cell r="I11467" t="str">
            <v>Rompi Anti Peluru</v>
          </cell>
        </row>
        <row r="11468">
          <cell r="H11468" t="str">
            <v>1.3.2.09.04.03.013</v>
          </cell>
          <cell r="I11468" t="str">
            <v>Teropong Siang</v>
          </cell>
        </row>
        <row r="11469">
          <cell r="H11469" t="str">
            <v>1.3.2.09.04.03.014</v>
          </cell>
          <cell r="I11469" t="str">
            <v>Mask Gogle</v>
          </cell>
        </row>
        <row r="11470">
          <cell r="H11470" t="str">
            <v>1.3.2.09.04.03.015</v>
          </cell>
          <cell r="I11470" t="str">
            <v>Knee Protection</v>
          </cell>
        </row>
        <row r="11471">
          <cell r="H11471" t="str">
            <v>1.3.2.09.04.03.016</v>
          </cell>
          <cell r="I11471" t="str">
            <v>Ilbow Protection</v>
          </cell>
        </row>
        <row r="11472">
          <cell r="H11472" t="str">
            <v>1.3.2.09.04.03.017</v>
          </cell>
          <cell r="I11472" t="str">
            <v>Sarung Tangan Kulit</v>
          </cell>
        </row>
        <row r="11473">
          <cell r="H11473" t="str">
            <v>1.3.2.09.04.03.018</v>
          </cell>
          <cell r="I11473" t="str">
            <v>Sebo Warna Hitam</v>
          </cell>
        </row>
        <row r="11474">
          <cell r="H11474" t="str">
            <v>1.3.2.09.04.03.019</v>
          </cell>
          <cell r="I11474" t="str">
            <v>15 Passanger Van</v>
          </cell>
        </row>
        <row r="11475">
          <cell r="H11475" t="str">
            <v>1.3.2.09.04.03.020</v>
          </cell>
          <cell r="I11475" t="str">
            <v>Terrano CommandVehicle</v>
          </cell>
        </row>
        <row r="11476">
          <cell r="H11476" t="str">
            <v>1.3.2.09.04.03.021</v>
          </cell>
          <cell r="I11476" t="str">
            <v>Surefire951-Light</v>
          </cell>
        </row>
        <row r="11477">
          <cell r="H11477" t="str">
            <v>1.3.2.09.04.03.022</v>
          </cell>
          <cell r="I11477" t="str">
            <v>Laser Range Finder</v>
          </cell>
        </row>
        <row r="11478">
          <cell r="H11478" t="str">
            <v>1.3.2.09.04.03.023</v>
          </cell>
          <cell r="I11478" t="str">
            <v>Binoculars, Armored 7x35 (Rubber Coated) Blk or Gurn</v>
          </cell>
        </row>
        <row r="11479">
          <cell r="H11479" t="str">
            <v>1.3.2.09.04.03.024</v>
          </cell>
          <cell r="I11479" t="str">
            <v>Spotting Scopes, 25x Power W/Mil Dot Reticle and Tripood</v>
          </cell>
        </row>
        <row r="11480">
          <cell r="H11480" t="str">
            <v>1.3.2.09.04.03.025</v>
          </cell>
          <cell r="I11480" t="str">
            <v>Shaarpshooter Drag Bag, Blackhawk</v>
          </cell>
        </row>
        <row r="11481">
          <cell r="H11481" t="str">
            <v>1.3.2.09.04.03.026</v>
          </cell>
          <cell r="I11481" t="str">
            <v>Clening Rods/Oil, Solvent, Brushesfor308 Cal</v>
          </cell>
        </row>
        <row r="11482">
          <cell r="H11482" t="str">
            <v>1.3.2.09.04.03.027</v>
          </cell>
          <cell r="I11482" t="str">
            <v>Utility Brush</v>
          </cell>
        </row>
        <row r="11483">
          <cell r="H11483" t="str">
            <v>1.3.2.09.04.03.028</v>
          </cell>
          <cell r="I11483" t="str">
            <v>Chamber Brushfor All Calibers</v>
          </cell>
        </row>
        <row r="11484">
          <cell r="H11484" t="str">
            <v>1.3.2.09.04.03.029</v>
          </cell>
          <cell r="I11484" t="str">
            <v>Solvent, Copper</v>
          </cell>
        </row>
        <row r="11485">
          <cell r="H11485" t="str">
            <v>1.3.2.09.04.03.030</v>
          </cell>
          <cell r="I11485" t="str">
            <v>Gun Scrub, Can</v>
          </cell>
        </row>
        <row r="11486">
          <cell r="H11486" t="str">
            <v>1.3.2.09.04.03.031</v>
          </cell>
          <cell r="I11486" t="str">
            <v>Bore Solvent MC#7, Shooter'sChice Bottle</v>
          </cell>
        </row>
        <row r="11487">
          <cell r="H11487" t="str">
            <v>1.3.2.09.04.03.032</v>
          </cell>
          <cell r="I11487" t="str">
            <v>Lubricant FP-10. Quick Scrub, Bottle</v>
          </cell>
        </row>
        <row r="11488">
          <cell r="H11488" t="str">
            <v>1.3.2.09.04.03.033</v>
          </cell>
          <cell r="I11488" t="str">
            <v>Camo Compacts</v>
          </cell>
        </row>
        <row r="11489">
          <cell r="H11489" t="str">
            <v>1.3.2.09.04.03.034</v>
          </cell>
          <cell r="I11489" t="str">
            <v>Type 'A' Sharpshooter's Completti Data Book System</v>
          </cell>
        </row>
        <row r="11490">
          <cell r="H11490" t="str">
            <v>1.3.2.09.04.03.035</v>
          </cell>
          <cell r="I11490" t="str">
            <v>Mini-Mag Light and Batteries (Police3 Marks Man)</v>
          </cell>
        </row>
        <row r="11491">
          <cell r="H11491" t="str">
            <v>1.3.2.09.04.03.036</v>
          </cell>
          <cell r="I11491" t="str">
            <v>Armalite Ar10T (308cal) W2x20rd. Mag's, bead blaster SS Barel</v>
          </cell>
        </row>
        <row r="11492">
          <cell r="H11492" t="str">
            <v>1.3.2.09.04.03.037</v>
          </cell>
          <cell r="I11492" t="str">
            <v>Mounting Rings For Scope</v>
          </cell>
        </row>
        <row r="11493">
          <cell r="H11493" t="str">
            <v>1.3.2.09.04.03.038</v>
          </cell>
          <cell r="I11493" t="str">
            <v>Harris Bi-pod</v>
          </cell>
        </row>
        <row r="11494">
          <cell r="H11494" t="str">
            <v>1.3.2.09.04.03.039</v>
          </cell>
          <cell r="I11494" t="str">
            <v>Pelican Casses for AR10-T</v>
          </cell>
        </row>
        <row r="11495">
          <cell r="H11495" t="str">
            <v>1.3.2.09.04.03.040</v>
          </cell>
          <cell r="I11495" t="str">
            <v>Rifle Slings, for AR10-T</v>
          </cell>
        </row>
        <row r="11496">
          <cell r="H11496" t="str">
            <v>1.3.2.09.04.03.041</v>
          </cell>
          <cell r="I11496" t="str">
            <v>M4A1 Carbine, Plus 1 Magazine</v>
          </cell>
        </row>
        <row r="11497">
          <cell r="H11497" t="str">
            <v>1.3.2.09.04.03.042</v>
          </cell>
          <cell r="I11497" t="str">
            <v>ARMS Flip-Up Sight</v>
          </cell>
        </row>
        <row r="11498">
          <cell r="H11498" t="str">
            <v>1.3.2.09.04.03.043</v>
          </cell>
          <cell r="I11498" t="str">
            <v>M4A1 Rifle Slings</v>
          </cell>
        </row>
        <row r="11499">
          <cell r="H11499" t="str">
            <v>1.3.2.09.04.03.044</v>
          </cell>
          <cell r="I11499" t="str">
            <v>M4A1, Extra Magazines</v>
          </cell>
        </row>
        <row r="11500">
          <cell r="H11500" t="str">
            <v>1.3.2.09.04.03.045</v>
          </cell>
          <cell r="I11500" t="str">
            <v>Aimpoint (M4A1 Weapon Sights)</v>
          </cell>
        </row>
        <row r="11501">
          <cell r="H11501" t="str">
            <v>1.3.2.09.04.03.046</v>
          </cell>
          <cell r="I11501" t="str">
            <v>Glock 17 (Live Fire)</v>
          </cell>
        </row>
        <row r="11502">
          <cell r="H11502" t="str">
            <v>1.3.2.09.04.03.047</v>
          </cell>
          <cell r="I11502" t="str">
            <v>Remmington 870, Shotgun</v>
          </cell>
        </row>
        <row r="11503">
          <cell r="H11503" t="str">
            <v>1.3.2.09.04.03.048</v>
          </cell>
          <cell r="I11503" t="str">
            <v>Londobridges, Radio Pouch</v>
          </cell>
        </row>
        <row r="11504">
          <cell r="H11504" t="str">
            <v>1.3.2.09.04.03.049</v>
          </cell>
          <cell r="I11504" t="str">
            <v>Londobridges, Molle Vest</v>
          </cell>
        </row>
        <row r="11505">
          <cell r="H11505" t="str">
            <v>1.3.2.09.04.03.050</v>
          </cell>
          <cell r="I11505" t="str">
            <v>Londobridges, Magazines Poch Adapted For Pistol</v>
          </cell>
        </row>
        <row r="11506">
          <cell r="H11506" t="str">
            <v>1.3.2.09.04.03.051</v>
          </cell>
          <cell r="I11506" t="str">
            <v>Pouch Magazines Horizontal</v>
          </cell>
        </row>
        <row r="11507">
          <cell r="H11507" t="str">
            <v>1.3.2.09.04.03.052</v>
          </cell>
          <cell r="I11507" t="str">
            <v>Pack.Buttmolle LBT 2282C</v>
          </cell>
        </row>
        <row r="11508">
          <cell r="H11508" t="str">
            <v>1.3.2.09.04.03.053</v>
          </cell>
          <cell r="I11508" t="str">
            <v>Tactical Ballistic Plate Carier</v>
          </cell>
        </row>
        <row r="11509">
          <cell r="H11509" t="str">
            <v>1.3.2.09.04.03.054</v>
          </cell>
          <cell r="I11509" t="str">
            <v>Ballistic Plates, Level III + Protektion</v>
          </cell>
        </row>
        <row r="11510">
          <cell r="H11510" t="str">
            <v>1.3.2.09.04.03.055</v>
          </cell>
          <cell r="I11510" t="str">
            <v>Ballistic Ladder Sheild</v>
          </cell>
        </row>
        <row r="11511">
          <cell r="H11511" t="str">
            <v>1.3.2.09.04.03.056</v>
          </cell>
          <cell r="I11511" t="str">
            <v>Handcuffs</v>
          </cell>
        </row>
        <row r="11512">
          <cell r="H11512" t="str">
            <v>1.3.2.09.04.03.057</v>
          </cell>
          <cell r="I11512" t="str">
            <v>Flex Cuffs</v>
          </cell>
        </row>
        <row r="11513">
          <cell r="H11513" t="str">
            <v>1.3.2.09.04.03.058</v>
          </cell>
          <cell r="I11513" t="str">
            <v>Tactical Breaching Backpack</v>
          </cell>
        </row>
        <row r="11514">
          <cell r="H11514" t="str">
            <v>1.3.2.09.04.03.059</v>
          </cell>
          <cell r="I11514" t="str">
            <v>Gp 338 Radio, Charger Belt Clip, Antena</v>
          </cell>
        </row>
        <row r="11515">
          <cell r="H11515" t="str">
            <v>1.3.2.09.04.03.060</v>
          </cell>
          <cell r="I11515" t="str">
            <v>NiMH High Cap Baterey</v>
          </cell>
        </row>
        <row r="11516">
          <cell r="H11516" t="str">
            <v>1.3.2.09.04.03.061</v>
          </cell>
          <cell r="I11516" t="str">
            <v>Remote Speaker Mikropone</v>
          </cell>
        </row>
        <row r="11517">
          <cell r="H11517" t="str">
            <v>1.3.2.09.04.03.062</v>
          </cell>
          <cell r="I11517" t="str">
            <v>TEA Tile II Headset, With PTT</v>
          </cell>
        </row>
        <row r="11518">
          <cell r="H11518" t="str">
            <v>1.3.2.09.04.03.063</v>
          </cell>
          <cell r="I11518" t="str">
            <v>GM338 Mobil Radio, Select 5, UHF (450-527MHz)</v>
          </cell>
        </row>
        <row r="11519">
          <cell r="H11519" t="str">
            <v>1.3.2.09.04.03.064</v>
          </cell>
          <cell r="I11519" t="str">
            <v>Wire Stripper/Cutter (Breacing)</v>
          </cell>
        </row>
        <row r="11520">
          <cell r="H11520" t="str">
            <v>1.3.2.09.04.03.065</v>
          </cell>
          <cell r="I11520" t="str">
            <v>M-2 Crimper (Breacing)</v>
          </cell>
        </row>
        <row r="11521">
          <cell r="H11521" t="str">
            <v>1.3.2.09.04.03.066</v>
          </cell>
          <cell r="I11521" t="str">
            <v>Bolt Cutter 36' (Breacing)</v>
          </cell>
        </row>
        <row r="11522">
          <cell r="H11522" t="str">
            <v>1.3.2.09.04.03.067</v>
          </cell>
          <cell r="I11522" t="str">
            <v>Bolt Cutter 18' (Breacing)</v>
          </cell>
        </row>
        <row r="11523">
          <cell r="H11523" t="str">
            <v>1.3.2.09.04.03.068</v>
          </cell>
          <cell r="I11523" t="str">
            <v>Hacksaw (Breacing)</v>
          </cell>
        </row>
        <row r="11524">
          <cell r="H11524" t="str">
            <v>1.3.2.09.04.03.069</v>
          </cell>
          <cell r="I11524" t="str">
            <v>Handsaw Wood, Rip, 26'-32'</v>
          </cell>
        </row>
        <row r="11525">
          <cell r="H11525" t="str">
            <v>1.3.2.09.04.03.070</v>
          </cell>
          <cell r="I11525" t="str">
            <v>Qiicke saw - 14'</v>
          </cell>
        </row>
        <row r="11526">
          <cell r="H11526" t="str">
            <v>1.3.2.09.04.03.071</v>
          </cell>
          <cell r="I11526" t="str">
            <v>Exothermic Fourch Set</v>
          </cell>
        </row>
        <row r="11527">
          <cell r="H11527" t="str">
            <v>1.3.2.09.04.03.072</v>
          </cell>
          <cell r="I11527" t="str">
            <v>Storage Container, Pastic 3'x2'x2'</v>
          </cell>
        </row>
        <row r="11528">
          <cell r="H11528" t="str">
            <v>1.3.2.09.04.03.073</v>
          </cell>
          <cell r="I11528" t="str">
            <v>Breacing Too; Pouch</v>
          </cell>
        </row>
        <row r="11529">
          <cell r="H11529" t="str">
            <v>1.3.2.09.04.03.074</v>
          </cell>
          <cell r="I11529" t="str">
            <v>EOD Pouch</v>
          </cell>
        </row>
        <row r="11530">
          <cell r="H11530" t="str">
            <v>1.3.2.09.04.03.075</v>
          </cell>
          <cell r="I11530" t="str">
            <v>Internal Door Charge Satchels (Breacher's Satchels)</v>
          </cell>
        </row>
        <row r="11531">
          <cell r="H11531" t="str">
            <v>1.3.2.09.04.03.076</v>
          </cell>
          <cell r="I11531" t="str">
            <v>Dual Shock Tube Initiator</v>
          </cell>
        </row>
        <row r="11532">
          <cell r="H11532" t="str">
            <v>1.3.2.09.04.03.077</v>
          </cell>
          <cell r="I11532" t="str">
            <v>Singgle Shock tube Initiator</v>
          </cell>
        </row>
        <row r="11533">
          <cell r="H11533" t="str">
            <v>1.3.2.09.04.03.078</v>
          </cell>
          <cell r="I11533" t="str">
            <v>Handy Blaster Electric Fiting Device</v>
          </cell>
        </row>
        <row r="11534">
          <cell r="H11534" t="str">
            <v>1.3.2.09.04.03.079</v>
          </cell>
          <cell r="I11534" t="str">
            <v>Omni Single Strand (Cooper) Duplex 20gauge Firing Wire</v>
          </cell>
        </row>
        <row r="11535">
          <cell r="H11535" t="str">
            <v>1.3.2.09.04.03.080</v>
          </cell>
          <cell r="I11535" t="str">
            <v>Gloves, Pair, Kevlar Heavy Duty, Work</v>
          </cell>
        </row>
        <row r="11536">
          <cell r="H11536" t="str">
            <v>1.3.2.09.04.03.081</v>
          </cell>
          <cell r="I11536" t="str">
            <v>UV/A&amp;Bprotective Eye Goggles</v>
          </cell>
        </row>
        <row r="11537">
          <cell r="H11537" t="str">
            <v>1.3.2.09.04.03.082</v>
          </cell>
          <cell r="I11537" t="str">
            <v>Router (Porter-Cable Trimmer)</v>
          </cell>
        </row>
        <row r="11538">
          <cell r="H11538" t="str">
            <v>1.3.2.09.04.03.083</v>
          </cell>
          <cell r="I11538" t="str">
            <v>Fireman's Axe</v>
          </cell>
        </row>
        <row r="11539">
          <cell r="H11539" t="str">
            <v>1.3.2.09.04.03.084</v>
          </cell>
          <cell r="I11539" t="str">
            <v>Hammer (Claw)</v>
          </cell>
        </row>
        <row r="11540">
          <cell r="H11540" t="str">
            <v>1.3.2.09.04.03.085</v>
          </cell>
          <cell r="I11540" t="str">
            <v>Ladder (One 12') Lighet Weight</v>
          </cell>
        </row>
        <row r="11541">
          <cell r="H11541" t="str">
            <v>1.3.2.09.04.03.086</v>
          </cell>
          <cell r="I11541" t="str">
            <v>Spray Glue</v>
          </cell>
        </row>
        <row r="11542">
          <cell r="H11542" t="str">
            <v>1.3.2.09.04.03.087</v>
          </cell>
          <cell r="I11542" t="str">
            <v>Nylon Cord (100')</v>
          </cell>
        </row>
        <row r="11543">
          <cell r="H11543" t="str">
            <v>1.3.2.09.04.03.088</v>
          </cell>
          <cell r="I11543" t="str">
            <v>One Large Oxygen Bottle, Full, Complete W/Cart</v>
          </cell>
        </row>
        <row r="11544">
          <cell r="H11544" t="str">
            <v>1.3.2.09.04.03.089</v>
          </cell>
          <cell r="I11544" t="str">
            <v>Stopwatches</v>
          </cell>
        </row>
        <row r="11545">
          <cell r="H11545" t="str">
            <v>1.3.2.09.04.03.090</v>
          </cell>
          <cell r="I11545" t="str">
            <v>TEES Walblaster</v>
          </cell>
        </row>
        <row r="11546">
          <cell r="H11546" t="str">
            <v>1.3.2.09.04.03.091</v>
          </cell>
          <cell r="I11546" t="str">
            <v>Polythene Strips 1'x1/2'x8'</v>
          </cell>
        </row>
        <row r="11547">
          <cell r="H11547" t="str">
            <v>1.3.2.09.04.03.092</v>
          </cell>
          <cell r="I11547" t="str">
            <v>Thunderbolt Ram</v>
          </cell>
        </row>
        <row r="11548">
          <cell r="H11548" t="str">
            <v>1.3.2.09.04.03.093</v>
          </cell>
          <cell r="I11548" t="str">
            <v>Strick On Tape</v>
          </cell>
        </row>
        <row r="11549">
          <cell r="H11549" t="str">
            <v>1.3.2.09.04.03.094</v>
          </cell>
          <cell r="I11549" t="str">
            <v>Hearing N Listening</v>
          </cell>
        </row>
        <row r="11550">
          <cell r="H11550" t="str">
            <v>1.3.2.09.04.03.095</v>
          </cell>
          <cell r="I11550" t="str">
            <v>Scure Foto Tranvia</v>
          </cell>
        </row>
        <row r="11551">
          <cell r="H11551" t="str">
            <v>1.3.2.09.04.03.096</v>
          </cell>
          <cell r="I11551" t="str">
            <v>Write Blocking Device</v>
          </cell>
        </row>
        <row r="11552">
          <cell r="H11552" t="str">
            <v>1.3.2.09.04.03.097</v>
          </cell>
          <cell r="I11552" t="str">
            <v>Intelgent Audio Kit</v>
          </cell>
        </row>
        <row r="11553">
          <cell r="H11553" t="str">
            <v>1.3.2.09.04.03.098</v>
          </cell>
          <cell r="I11553" t="str">
            <v>Basic G 1.2 Bundle</v>
          </cell>
        </row>
        <row r="11554">
          <cell r="H11554" t="str">
            <v>......</v>
          </cell>
        </row>
        <row r="11555">
          <cell r="H11555" t="str">
            <v>1.3.2.09.04.04.</v>
          </cell>
          <cell r="I11555" t="str">
            <v xml:space="preserve">PERALATAN DETEKSI INTEL </v>
          </cell>
        </row>
        <row r="11556">
          <cell r="H11556" t="str">
            <v>1.3.2.09.04.04.001</v>
          </cell>
          <cell r="I11556" t="str">
            <v>Explosive Tector 6VD-04</v>
          </cell>
        </row>
        <row r="11557">
          <cell r="H11557" t="str">
            <v>1.3.2.09.04.04.002</v>
          </cell>
          <cell r="I11557" t="str">
            <v>Camera Jam Tangan</v>
          </cell>
        </row>
        <row r="11558">
          <cell r="H11558" t="str">
            <v>1.3.2.09.04.04.003</v>
          </cell>
          <cell r="I11558" t="str">
            <v>Celluler Interceptor</v>
          </cell>
        </row>
        <row r="11559">
          <cell r="H11559" t="str">
            <v>1.3.2.09.04.04.004</v>
          </cell>
          <cell r="I11559" t="str">
            <v>Digital Camera</v>
          </cell>
        </row>
        <row r="11560">
          <cell r="H11560" t="str">
            <v>1.3.2.09.04.04.005</v>
          </cell>
          <cell r="I11560" t="str">
            <v>Digital Voice Rec S-1 330</v>
          </cell>
        </row>
        <row r="11561">
          <cell r="H11561" t="str">
            <v>1.3.2.09.04.04.006</v>
          </cell>
          <cell r="I11561" t="str">
            <v>Telepon Line Rec</v>
          </cell>
        </row>
        <row r="11562">
          <cell r="H11562" t="str">
            <v>1.3.2.09.04.04.007</v>
          </cell>
          <cell r="I11562" t="str">
            <v>Digital Handycam VHSC</v>
          </cell>
        </row>
        <row r="11563">
          <cell r="H11563" t="str">
            <v>1.3.2.09.04.04.008</v>
          </cell>
          <cell r="I11563" t="str">
            <v>Scan Mail Letter Bomb Detector</v>
          </cell>
        </row>
        <row r="11564">
          <cell r="H11564" t="str">
            <v>1.3.2.09.04.04.009</v>
          </cell>
          <cell r="I11564" t="str">
            <v>Visiscope Remote Viewingsys Optic</v>
          </cell>
        </row>
        <row r="11565">
          <cell r="H11565" t="str">
            <v>1.3.2.09.04.04.010</v>
          </cell>
          <cell r="I11565" t="str">
            <v>Searchkit Fiberscope Non Conductive</v>
          </cell>
        </row>
        <row r="11566">
          <cell r="H11566" t="str">
            <v>1.3.2.09.04.04.011</v>
          </cell>
          <cell r="I11566" t="str">
            <v>Tustel Camera</v>
          </cell>
        </row>
        <row r="11567">
          <cell r="H11567" t="str">
            <v>1.3.2.09.04.04.012</v>
          </cell>
          <cell r="I11567" t="str">
            <v>Pinhole Camera WA</v>
          </cell>
        </row>
        <row r="11568">
          <cell r="H11568" t="str">
            <v>1.3.2.09.04.04.013</v>
          </cell>
          <cell r="I11568" t="str">
            <v>Pinhole Camera WD</v>
          </cell>
        </row>
        <row r="11569">
          <cell r="H11569" t="str">
            <v>1.3.2.09.04.04.014</v>
          </cell>
          <cell r="I11569" t="str">
            <v>Camera Dasi</v>
          </cell>
        </row>
        <row r="11570">
          <cell r="H11570" t="str">
            <v>1.3.2.09.04.04.015</v>
          </cell>
          <cell r="I11570" t="str">
            <v>Camera Rokok</v>
          </cell>
        </row>
        <row r="11571">
          <cell r="H11571" t="str">
            <v>1.3.2.09.04.04.016</v>
          </cell>
          <cell r="I11571" t="str">
            <v>Long Range Receiver TV-201</v>
          </cell>
        </row>
        <row r="11572">
          <cell r="H11572" t="str">
            <v>1.3.2.09.04.04.017</v>
          </cell>
          <cell r="I11572" t="str">
            <v>Reciever Audio/Video</v>
          </cell>
        </row>
        <row r="11573">
          <cell r="H11573" t="str">
            <v>1.3.2.09.04.04.018</v>
          </cell>
          <cell r="I11573" t="str">
            <v>Throught Wall Listening Equipment</v>
          </cell>
        </row>
        <row r="11574">
          <cell r="H11574" t="str">
            <v>1.3.2.09.04.04.019</v>
          </cell>
          <cell r="I11574" t="str">
            <v>Video Survallence and Ice Glass</v>
          </cell>
        </row>
        <row r="11575">
          <cell r="H11575" t="str">
            <v>1.3.2.09.04.04.020</v>
          </cell>
          <cell r="I11575" t="str">
            <v>Penyadap Telepon</v>
          </cell>
        </row>
        <row r="11576">
          <cell r="H11576" t="str">
            <v>1.3.2.09.04.04.021</v>
          </cell>
          <cell r="I11576" t="str">
            <v>Watch Camera Transmitter</v>
          </cell>
        </row>
        <row r="11577">
          <cell r="H11577" t="str">
            <v>1.3.2.09.04.04.022</v>
          </cell>
          <cell r="I11577" t="str">
            <v>Taping Telephone</v>
          </cell>
        </row>
        <row r="11578">
          <cell r="H11578" t="str">
            <v>1.3.2.09.04.04.023</v>
          </cell>
          <cell r="I11578" t="str">
            <v>Pocket Camera AF-230</v>
          </cell>
        </row>
        <row r="11579">
          <cell r="H11579" t="str">
            <v>1.3.2.09.04.04.024</v>
          </cell>
          <cell r="I11579" t="str">
            <v>Snake Camera</v>
          </cell>
        </row>
        <row r="11580">
          <cell r="H11580" t="str">
            <v>1.3.2.09.04.04.025</v>
          </cell>
          <cell r="I11580" t="str">
            <v>Pen Transmitter</v>
          </cell>
        </row>
        <row r="11581">
          <cell r="H11581" t="str">
            <v>1.3.2.09.04.04.026</v>
          </cell>
          <cell r="I11581" t="str">
            <v>Button Camera</v>
          </cell>
        </row>
        <row r="11582">
          <cell r="H11582" t="str">
            <v>1.3.2.09.04.04.027</v>
          </cell>
          <cell r="I11582" t="str">
            <v>Transmitter Reciever</v>
          </cell>
        </row>
        <row r="11583">
          <cell r="H11583" t="str">
            <v>1.3.2.09.04.04.028</v>
          </cell>
          <cell r="I11583" t="str">
            <v>Cigarret Pac Camera</v>
          </cell>
        </row>
        <row r="11584">
          <cell r="H11584" t="str">
            <v>1.3.2.09.04.04.029</v>
          </cell>
          <cell r="I11584" t="str">
            <v>Screw Head Camera</v>
          </cell>
        </row>
        <row r="11585">
          <cell r="H11585" t="str">
            <v>1.3.2.09.04.04.030</v>
          </cell>
          <cell r="I11585" t="str">
            <v>Cellphone Video Camera</v>
          </cell>
        </row>
        <row r="11586">
          <cell r="H11586" t="str">
            <v>1.3.2.09.04.04.031</v>
          </cell>
          <cell r="I11586" t="str">
            <v>Pen Camera</v>
          </cell>
        </row>
        <row r="11587">
          <cell r="H11587" t="str">
            <v>1.3.2.09.04.04.032</v>
          </cell>
          <cell r="I11587" t="str">
            <v>Sun Glasses Camera</v>
          </cell>
        </row>
        <row r="11588">
          <cell r="H11588" t="str">
            <v>1.3.2.09.04.04.033</v>
          </cell>
          <cell r="I11588" t="str">
            <v>Reciever System PRS 5000, 3000</v>
          </cell>
        </row>
        <row r="11589">
          <cell r="H11589" t="str">
            <v>1.3.2.09.04.04.034</v>
          </cell>
          <cell r="I11589" t="str">
            <v>Bom Detector Rad-2</v>
          </cell>
        </row>
        <row r="11590">
          <cell r="H11590" t="str">
            <v>1.3.2.09.04.04.035</v>
          </cell>
          <cell r="I11590" t="str">
            <v>Explosive and Contra Band Detector</v>
          </cell>
        </row>
        <row r="11591">
          <cell r="H11591" t="str">
            <v>1.3.2.09.04.04.036</v>
          </cell>
          <cell r="I11591" t="str">
            <v>Anel Metal Detec Ajustable</v>
          </cell>
        </row>
        <row r="11592">
          <cell r="H11592" t="str">
            <v>1.3.2.09.04.04.037</v>
          </cell>
          <cell r="I11592" t="str">
            <v>Celluler Blocker MTB</v>
          </cell>
        </row>
        <row r="11593">
          <cell r="H11593" t="str">
            <v>1.3.2.09.04.04.038</v>
          </cell>
          <cell r="I11593" t="str">
            <v>Bug Allert</v>
          </cell>
        </row>
        <row r="11594">
          <cell r="H11594" t="str">
            <v>1.3.2.09.04.04.039</v>
          </cell>
          <cell r="I11594" t="str">
            <v>Letter Bomb Wood, Black</v>
          </cell>
        </row>
        <row r="11595">
          <cell r="H11595" t="str">
            <v>1.3.2.09.04.04.040</v>
          </cell>
          <cell r="I11595" t="str">
            <v>Interfiring</v>
          </cell>
        </row>
        <row r="11596">
          <cell r="H11596" t="str">
            <v>1.3.2.09.04.04.041</v>
          </cell>
          <cell r="I11596" t="str">
            <v>Critical Spares For</v>
          </cell>
        </row>
        <row r="11597">
          <cell r="H11597" t="str">
            <v>1.3.2.09.04.04.042</v>
          </cell>
          <cell r="I11597" t="str">
            <v>Optional Capabilities</v>
          </cell>
        </row>
        <row r="11598">
          <cell r="H11598" t="str">
            <v>1.3.2.09.04.04.043</v>
          </cell>
          <cell r="I11598" t="str">
            <v>G 1.2. DF Verint</v>
          </cell>
        </row>
        <row r="11599">
          <cell r="H11599" t="str">
            <v>......</v>
          </cell>
        </row>
        <row r="11600">
          <cell r="H11600" t="str">
            <v>1.3.2.09.04.05.</v>
          </cell>
          <cell r="I11600" t="str">
            <v xml:space="preserve">ALSUS LANTAS </v>
          </cell>
        </row>
        <row r="11601">
          <cell r="H11601" t="str">
            <v>1.3.2.09.04.05.001</v>
          </cell>
          <cell r="I11601" t="str">
            <v>Distometer</v>
          </cell>
        </row>
        <row r="11602">
          <cell r="H11602" t="str">
            <v>1.3.2.09.04.05.002</v>
          </cell>
          <cell r="I11602" t="str">
            <v>Simulator Alat Klinik Mengemudi</v>
          </cell>
        </row>
        <row r="11603">
          <cell r="H11603" t="str">
            <v>1.3.2.09.04.05.003</v>
          </cell>
          <cell r="I11603" t="str">
            <v>Emergency Hidroclinik Power</v>
          </cell>
        </row>
        <row r="11604">
          <cell r="H11604" t="str">
            <v>1.3.2.09.04.05.004</v>
          </cell>
          <cell r="I11604" t="str">
            <v>Alat Ukur Kecepatan Ranmor</v>
          </cell>
        </row>
        <row r="11605">
          <cell r="H11605" t="str">
            <v>1.3.2.09.04.05.005</v>
          </cell>
          <cell r="I11605" t="str">
            <v>Alat Ukur Timbangan Ranmor</v>
          </cell>
        </row>
        <row r="11606">
          <cell r="H11606" t="str">
            <v>1.3.2.09.04.05.006</v>
          </cell>
          <cell r="I11606" t="str">
            <v>Alat Uji Kaca Gelap</v>
          </cell>
        </row>
        <row r="11607">
          <cell r="H11607" t="str">
            <v>1.3.2.09.04.05.007</v>
          </cell>
          <cell r="I11607" t="str">
            <v>Alat Traffic Control and Monitoring</v>
          </cell>
        </row>
        <row r="11608">
          <cell r="H11608" t="str">
            <v>1.3.2.09.04.05.008</v>
          </cell>
          <cell r="I11608" t="str">
            <v>Alat Pembuka Pintu/Kunci Mobil</v>
          </cell>
        </row>
        <row r="11609">
          <cell r="H11609" t="str">
            <v>......</v>
          </cell>
        </row>
        <row r="11610">
          <cell r="H11610" t="str">
            <v>1.3.2.09.04.06.</v>
          </cell>
          <cell r="I11610" t="str">
            <v xml:space="preserve">ALSUS RESERSE </v>
          </cell>
        </row>
        <row r="11611">
          <cell r="H11611" t="str">
            <v>1.3.2.09.04.06.001</v>
          </cell>
          <cell r="I11611" t="str">
            <v>TKP Kit</v>
          </cell>
        </row>
        <row r="11612">
          <cell r="H11612" t="str">
            <v>1.3.2.09.04.06.002</v>
          </cell>
          <cell r="I11612" t="str">
            <v>Police Line</v>
          </cell>
        </row>
        <row r="11613">
          <cell r="H11613" t="str">
            <v>1.3.2.09.04.06.003</v>
          </cell>
          <cell r="I11613" t="str">
            <v>Vallon Defender 2000</v>
          </cell>
        </row>
        <row r="11614">
          <cell r="H11614" t="str">
            <v>1.3.2.09.04.06.004</v>
          </cell>
          <cell r="I11614" t="str">
            <v>Handwriting Analysis Instrument HC 100</v>
          </cell>
        </row>
        <row r="11615">
          <cell r="H11615" t="str">
            <v>1.3.2.09.04.06.005</v>
          </cell>
          <cell r="I11615" t="str">
            <v>Document Examiner Mic 940 Master</v>
          </cell>
        </row>
        <row r="11616">
          <cell r="H11616" t="str">
            <v>1.3.2.09.04.06.006</v>
          </cell>
          <cell r="I11616" t="str">
            <v>Questioned Document Kit</v>
          </cell>
        </row>
        <row r="11617">
          <cell r="H11617" t="str">
            <v>1.3.2.09.04.06.007</v>
          </cell>
          <cell r="I11617" t="str">
            <v>Portable Survilance System</v>
          </cell>
        </row>
        <row r="11618">
          <cell r="H11618" t="str">
            <v>1.3.2.09.04.06.008</v>
          </cell>
          <cell r="I11618" t="str">
            <v>Video Camera Surveilance</v>
          </cell>
        </row>
        <row r="11619">
          <cell r="H11619" t="str">
            <v>1.3.2.09.04.06.009</v>
          </cell>
          <cell r="I11619" t="str">
            <v>Linen Tester</v>
          </cell>
        </row>
        <row r="11620">
          <cell r="H11620" t="str">
            <v>1.3.2.09.04.06.010</v>
          </cell>
          <cell r="I11620" t="str">
            <v>Money Scanner</v>
          </cell>
        </row>
        <row r="11621">
          <cell r="H11621" t="str">
            <v>1.3.2.09.04.06.011</v>
          </cell>
          <cell r="I11621" t="str">
            <v>Komputer Phantombild</v>
          </cell>
        </row>
        <row r="11622">
          <cell r="H11622" t="str">
            <v>1.3.2.09.04.06.012</v>
          </cell>
          <cell r="I11622" t="str">
            <v>Endoscope</v>
          </cell>
        </row>
        <row r="11623">
          <cell r="H11623" t="str">
            <v>1.3.2.09.04.06.013</v>
          </cell>
          <cell r="I11623" t="str">
            <v>Tes Kit Narkoba</v>
          </cell>
        </row>
        <row r="11624">
          <cell r="H11624" t="str">
            <v>1.3.2.09.04.06.014</v>
          </cell>
          <cell r="I11624" t="str">
            <v>GSM Tracknet System</v>
          </cell>
        </row>
        <row r="11625">
          <cell r="H11625" t="str">
            <v>......</v>
          </cell>
        </row>
        <row r="11626">
          <cell r="H11626" t="str">
            <v>1.3.2.09.04.07.</v>
          </cell>
          <cell r="I11626" t="str">
            <v xml:space="preserve">ALSUS FOTOGRAFI KEPOLISIAN </v>
          </cell>
        </row>
        <row r="11627">
          <cell r="H11627" t="str">
            <v>1.3.2.09.04.07.001</v>
          </cell>
          <cell r="I11627" t="str">
            <v>Bateray Handycam</v>
          </cell>
        </row>
        <row r="11628">
          <cell r="H11628" t="str">
            <v>1.3.2.09.04.07.002</v>
          </cell>
          <cell r="I11628" t="str">
            <v>Lampu Handycam + Bateray</v>
          </cell>
        </row>
        <row r="11629">
          <cell r="H11629" t="str">
            <v>1.3.2.09.04.07.003</v>
          </cell>
          <cell r="I11629" t="str">
            <v>Mesin Enlarger</v>
          </cell>
        </row>
        <row r="11630">
          <cell r="H11630" t="str">
            <v>1.3.2.09.04.07.004</v>
          </cell>
          <cell r="I11630" t="str">
            <v>Bak Cuci Cetak</v>
          </cell>
        </row>
        <row r="11631">
          <cell r="H11631" t="str">
            <v>1.3.2.09.04.07.005</v>
          </cell>
          <cell r="I11631" t="str">
            <v>Lemari Camera</v>
          </cell>
        </row>
        <row r="11632">
          <cell r="H11632" t="str">
            <v>1.3.2.09.04.07.006</v>
          </cell>
          <cell r="I11632" t="str">
            <v>Payung Flash Lamp</v>
          </cell>
        </row>
        <row r="11633">
          <cell r="H11633" t="str">
            <v>1.3.2.09.04.07.007</v>
          </cell>
          <cell r="I11633" t="str">
            <v>Background</v>
          </cell>
        </row>
        <row r="11634">
          <cell r="H11634" t="str">
            <v>1.3.2.09.04.07.008</v>
          </cell>
          <cell r="I11634" t="str">
            <v>Bateray D70S</v>
          </cell>
        </row>
        <row r="11635">
          <cell r="H11635" t="str">
            <v>1.3.2.09.04.07.009</v>
          </cell>
          <cell r="I11635" t="str">
            <v>Bateray Pack Camera</v>
          </cell>
        </row>
        <row r="11636">
          <cell r="H11636" t="str">
            <v>1.3.2.09.04.07.010</v>
          </cell>
          <cell r="I11636" t="str">
            <v>Nomor BB TKP</v>
          </cell>
        </row>
        <row r="11637">
          <cell r="H11637" t="str">
            <v>1.3.2.09.04.07.011</v>
          </cell>
          <cell r="I11637" t="str">
            <v>Roll Meter 10 m</v>
          </cell>
        </row>
        <row r="11638">
          <cell r="H11638" t="str">
            <v>1.3.2.09.04.07.012</v>
          </cell>
          <cell r="I11638" t="str">
            <v>Zoom Lens</v>
          </cell>
        </row>
        <row r="11639">
          <cell r="H11639" t="str">
            <v>1.3.2.09.04.07.013</v>
          </cell>
          <cell r="I11639" t="str">
            <v>Standard Lens</v>
          </cell>
        </row>
        <row r="11640">
          <cell r="H11640" t="str">
            <v>1.3.2.09.04.07.014</v>
          </cell>
          <cell r="I11640" t="str">
            <v>Micro Lens</v>
          </cell>
        </row>
        <row r="11641">
          <cell r="H11641" t="str">
            <v>1.3.2.09.04.07.015</v>
          </cell>
          <cell r="I11641" t="str">
            <v>Macro Lens</v>
          </cell>
        </row>
        <row r="11642">
          <cell r="H11642" t="str">
            <v>1.3.2.09.04.07.016</v>
          </cell>
          <cell r="I11642" t="str">
            <v>Lemari Suhu</v>
          </cell>
        </row>
        <row r="11643">
          <cell r="H11643" t="str">
            <v>1.3.2.09.04.07.017</v>
          </cell>
          <cell r="I11643" t="str">
            <v>Bak Pencuci Film</v>
          </cell>
        </row>
        <row r="11644">
          <cell r="H11644" t="str">
            <v>1.3.2.09.04.07.018</v>
          </cell>
          <cell r="I11644" t="str">
            <v>Tempat Slide</v>
          </cell>
        </row>
        <row r="11645">
          <cell r="H11645" t="str">
            <v>1.3.2.09.04.07.019</v>
          </cell>
          <cell r="I11645" t="str">
            <v>Wide Angle Lens</v>
          </cell>
        </row>
        <row r="11646">
          <cell r="H11646" t="str">
            <v>1.3.2.09.04.07.020</v>
          </cell>
          <cell r="I11646" t="str">
            <v>Blitz Yashica Pro 100</v>
          </cell>
        </row>
        <row r="11647">
          <cell r="H11647" t="str">
            <v>1.3.2.09.04.07.021</v>
          </cell>
          <cell r="I11647" t="str">
            <v>Enlarger Reproduksi</v>
          </cell>
        </row>
        <row r="11648">
          <cell r="H11648" t="str">
            <v>1.3.2.09.04.07.022</v>
          </cell>
          <cell r="I11648" t="str">
            <v>Layar Proyektor</v>
          </cell>
        </row>
        <row r="11649">
          <cell r="H11649" t="str">
            <v>1.3.2.09.04.07.023</v>
          </cell>
          <cell r="I11649" t="str">
            <v>Blitz Popular</v>
          </cell>
        </row>
        <row r="11650">
          <cell r="H11650" t="str">
            <v>1.3.2.09.04.07.024</v>
          </cell>
          <cell r="I11650" t="str">
            <v>Alat Pengering Foto</v>
          </cell>
        </row>
        <row r="11651">
          <cell r="H11651" t="str">
            <v>1.3.2.09.04.07.025</v>
          </cell>
          <cell r="I11651" t="str">
            <v>Ukuran Cahaya</v>
          </cell>
        </row>
        <row r="11652">
          <cell r="H11652" t="str">
            <v>1.3.2.09.04.07.026</v>
          </cell>
          <cell r="I11652" t="str">
            <v>Blower Brush</v>
          </cell>
        </row>
        <row r="11653">
          <cell r="H11653" t="str">
            <v>1.3.2.09.04.07.027</v>
          </cell>
          <cell r="I11653" t="str">
            <v>Blitz Mamiya</v>
          </cell>
        </row>
        <row r="11654">
          <cell r="H11654" t="str">
            <v>1.3.2.09.04.07.028</v>
          </cell>
          <cell r="I11654" t="str">
            <v>Roll Holder</v>
          </cell>
        </row>
        <row r="11655">
          <cell r="H11655" t="str">
            <v>1.3.2.09.04.07.029</v>
          </cell>
          <cell r="I11655" t="str">
            <v>Enlarger Lucky</v>
          </cell>
        </row>
        <row r="11656">
          <cell r="H11656" t="str">
            <v>1.3.2.09.04.07.030</v>
          </cell>
          <cell r="I11656" t="str">
            <v>Tripot Background</v>
          </cell>
        </row>
        <row r="11657">
          <cell r="H11657" t="str">
            <v>1.3.2.09.04.07.031</v>
          </cell>
          <cell r="I11657" t="str">
            <v>Background / Kertas Background</v>
          </cell>
        </row>
        <row r="11658">
          <cell r="H11658" t="str">
            <v>1.3.2.09.04.07.032</v>
          </cell>
          <cell r="I11658" t="str">
            <v>Reprovit</v>
          </cell>
        </row>
        <row r="11659">
          <cell r="H11659" t="str">
            <v>1.3.2.09.04.07.033</v>
          </cell>
          <cell r="I11659" t="str">
            <v>Processing Film</v>
          </cell>
        </row>
        <row r="11660">
          <cell r="H11660" t="str">
            <v>1.3.2.09.04.07.034</v>
          </cell>
          <cell r="I11660" t="str">
            <v>Negative Film Driyer Cabinet</v>
          </cell>
        </row>
        <row r="11661">
          <cell r="H11661" t="str">
            <v>1.3.2.09.04.07.035</v>
          </cell>
          <cell r="I11661" t="str">
            <v>Finger Print Camera</v>
          </cell>
        </row>
        <row r="11662">
          <cell r="H11662" t="str">
            <v>......</v>
          </cell>
        </row>
        <row r="11663">
          <cell r="H11663" t="str">
            <v>1.3.2.09.04.08.</v>
          </cell>
          <cell r="I11663" t="str">
            <v xml:space="preserve">ALSUS DAKTILOSKOPI </v>
          </cell>
        </row>
        <row r="11664">
          <cell r="H11664" t="str">
            <v>1.3.2.09.04.08.001</v>
          </cell>
          <cell r="I11664" t="str">
            <v>Stamping Kit</v>
          </cell>
        </row>
        <row r="11665">
          <cell r="H11665" t="str">
            <v>1.3.2.09.04.08.002</v>
          </cell>
          <cell r="I11665" t="str">
            <v>Professional Fp. Magnifier / Loop</v>
          </cell>
        </row>
        <row r="11666">
          <cell r="H11666" t="str">
            <v>1.3.2.09.04.08.003</v>
          </cell>
          <cell r="I11666" t="str">
            <v>Forensic Light Source</v>
          </cell>
        </row>
        <row r="11667">
          <cell r="H11667" t="str">
            <v>1.3.2.09.04.08.004</v>
          </cell>
          <cell r="I11667" t="str">
            <v>Fp. Ink Roller</v>
          </cell>
        </row>
        <row r="11668">
          <cell r="H11668" t="str">
            <v>1.3.2.09.04.08.005</v>
          </cell>
          <cell r="I11668" t="str">
            <v>Pocket Size Magnifying Lens/Ps.600</v>
          </cell>
        </row>
        <row r="11669">
          <cell r="H11669" t="str">
            <v>1.3.2.09.04.08.006</v>
          </cell>
          <cell r="I11669" t="str">
            <v>Portable Ultra Violet Rays Lamp</v>
          </cell>
        </row>
        <row r="11670">
          <cell r="H11670" t="str">
            <v>1.3.2.09.04.08.007</v>
          </cell>
          <cell r="I11670" t="str">
            <v>Type Electric Iodine Fumer Kit/Ps.46</v>
          </cell>
        </row>
        <row r="11671">
          <cell r="H11671" t="str">
            <v>1.3.2.09.04.08.008</v>
          </cell>
          <cell r="I11671" t="str">
            <v>Steel Classifying Table/Ps.148</v>
          </cell>
        </row>
        <row r="11672">
          <cell r="H11672" t="str">
            <v>1.3.2.09.04.08.009</v>
          </cell>
          <cell r="I11672" t="str">
            <v>Wide Magnetic &amp; Duster/Ps.113</v>
          </cell>
        </row>
        <row r="11673">
          <cell r="H11673" t="str">
            <v>1.3.2.09.04.08.010</v>
          </cell>
          <cell r="I11673" t="str">
            <v>Laboratory Type Fuming Cabinet</v>
          </cell>
        </row>
        <row r="11674">
          <cell r="H11674" t="str">
            <v>1.3.2.09.04.08.011</v>
          </cell>
          <cell r="I11674" t="str">
            <v>Evidence Camera</v>
          </cell>
        </row>
        <row r="11675">
          <cell r="H11675" t="str">
            <v>1.3.2.09.04.08.012</v>
          </cell>
          <cell r="I11675" t="str">
            <v>Fingerprint Magnifier/Henry Disk</v>
          </cell>
        </row>
        <row r="11676">
          <cell r="H11676" t="str">
            <v>1.3.2.09.04.08.013</v>
          </cell>
          <cell r="I11676" t="str">
            <v>Traffic Identification Kit/Ps.511</v>
          </cell>
        </row>
        <row r="11677">
          <cell r="H11677" t="str">
            <v>1.3.2.09.04.08.014</v>
          </cell>
          <cell r="I11677" t="str">
            <v>Fingerprint Sprayer Gun Kit/Ps.135</v>
          </cell>
        </row>
        <row r="11678">
          <cell r="H11678" t="str">
            <v>1.3.2.09.04.08.015</v>
          </cell>
          <cell r="I11678" t="str">
            <v>Anti Petrefacton Mask</v>
          </cell>
        </row>
        <row r="11679">
          <cell r="H11679" t="str">
            <v>1.3.2.09.04.08.016</v>
          </cell>
          <cell r="I11679" t="str">
            <v>Regular Magnetic Latent Print Kit</v>
          </cell>
        </row>
        <row r="11680">
          <cell r="H11680" t="str">
            <v>1.3.2.09.04.08.017</v>
          </cell>
          <cell r="I11680" t="str">
            <v>Retrac Table Maxi Latent Print Brush</v>
          </cell>
        </row>
        <row r="11681">
          <cell r="H11681" t="str">
            <v>1.3.2.09.04.08.018</v>
          </cell>
          <cell r="I11681" t="str">
            <v>Comparator Cat PC-28</v>
          </cell>
        </row>
        <row r="11682">
          <cell r="H11682" t="str">
            <v>1.3.2.09.04.08.019</v>
          </cell>
          <cell r="I11682" t="str">
            <v>Latent Print Spesialis Kit Cat-303</v>
          </cell>
        </row>
        <row r="11683">
          <cell r="H11683" t="str">
            <v>1.3.2.09.04.08.020</v>
          </cell>
          <cell r="I11683" t="str">
            <v>Iodine Print Eshenter Cat-Dca 1-6</v>
          </cell>
        </row>
        <row r="11684">
          <cell r="H11684" t="str">
            <v>1.3.2.09.04.08.021</v>
          </cell>
          <cell r="I11684" t="str">
            <v>Bulgary Squad Kit/Ps.117</v>
          </cell>
        </row>
        <row r="11685">
          <cell r="H11685" t="str">
            <v>1.3.2.09.04.08.022</v>
          </cell>
          <cell r="I11685" t="str">
            <v>Latent Print Kit Cat LP 304</v>
          </cell>
        </row>
        <row r="11686">
          <cell r="H11686" t="str">
            <v>1.3.2.09.04.08.023</v>
          </cell>
          <cell r="I11686" t="str">
            <v>Ransel Kit</v>
          </cell>
        </row>
        <row r="11687">
          <cell r="H11687" t="str">
            <v>1.3.2.09.04.08.024</v>
          </cell>
          <cell r="I11687" t="str">
            <v>Profesional Fingerprint Magnifer/Loop</v>
          </cell>
        </row>
        <row r="11688">
          <cell r="H11688" t="str">
            <v>1.3.2.09.04.08.025</v>
          </cell>
          <cell r="I11688" t="str">
            <v>Compact Folding Fp. Kit/CFP 600</v>
          </cell>
        </row>
        <row r="11689">
          <cell r="H11689" t="str">
            <v>1.3.2.09.04.08.026</v>
          </cell>
          <cell r="I11689" t="str">
            <v>Wide Magnetic Brush</v>
          </cell>
        </row>
        <row r="11690">
          <cell r="H11690" t="str">
            <v>1.3.2.09.04.08.027</v>
          </cell>
          <cell r="I11690" t="str">
            <v>Fp Field Kit</v>
          </cell>
        </row>
        <row r="11691">
          <cell r="H11691" t="str">
            <v>1.3.2.09.04.08.028</v>
          </cell>
          <cell r="I11691" t="str">
            <v>Magnetic Latent Print Kit</v>
          </cell>
        </row>
        <row r="11692">
          <cell r="H11692" t="str">
            <v>1.3.2.09.04.08.029</v>
          </cell>
          <cell r="I11692" t="str">
            <v>Poly View</v>
          </cell>
        </row>
        <row r="11693">
          <cell r="H11693" t="str">
            <v>1.3.2.09.04.08.030</v>
          </cell>
          <cell r="I11693" t="str">
            <v>Polylight</v>
          </cell>
        </row>
        <row r="11694">
          <cell r="H11694" t="str">
            <v>1.3.2.09.04.08.031</v>
          </cell>
          <cell r="I11694" t="str">
            <v>Laser Print Finger Detector</v>
          </cell>
        </row>
        <row r="11695">
          <cell r="H11695" t="str">
            <v>1.3.2.09.04.08.032</v>
          </cell>
          <cell r="I11695" t="str">
            <v>Finger Print Laboratories</v>
          </cell>
        </row>
        <row r="11696">
          <cell r="H11696" t="str">
            <v>1.3.2.09.04.08.033</v>
          </cell>
          <cell r="I11696" t="str">
            <v>AC Purpose Fuming Cabinet</v>
          </cell>
        </row>
        <row r="11697">
          <cell r="H11697" t="str">
            <v>1.3.2.09.04.08.034</v>
          </cell>
          <cell r="I11697" t="str">
            <v>Forensik Optical Comperator</v>
          </cell>
        </row>
        <row r="11698">
          <cell r="H11698" t="str">
            <v>1.3.2.09.04.08.035</v>
          </cell>
          <cell r="I11698" t="str">
            <v>Patroid Compositor</v>
          </cell>
        </row>
        <row r="11699">
          <cell r="H11699" t="str">
            <v>1.3.2.09.04.08.036</v>
          </cell>
          <cell r="I11699" t="str">
            <v>FP Development Station</v>
          </cell>
        </row>
        <row r="11700">
          <cell r="H11700" t="str">
            <v>......</v>
          </cell>
        </row>
        <row r="11701">
          <cell r="H11701" t="str">
            <v>1.3.2.09.04.09.</v>
          </cell>
          <cell r="I11701" t="str">
            <v xml:space="preserve">INSTRUMEN ANALISIS LABORATORIUM FORENSIK </v>
          </cell>
        </row>
        <row r="11702">
          <cell r="H11702" t="str">
            <v>1.3.2.09.04.09.001</v>
          </cell>
          <cell r="I11702" t="str">
            <v>Gas Cromatography (GC)</v>
          </cell>
        </row>
        <row r="11703">
          <cell r="H11703" t="str">
            <v>1.3.2.09.04.09.002</v>
          </cell>
          <cell r="I11703" t="str">
            <v>Ion Cromatography</v>
          </cell>
        </row>
        <row r="11704">
          <cell r="H11704" t="str">
            <v>1.3.2.09.04.09.003</v>
          </cell>
          <cell r="I11704" t="str">
            <v>FTIR</v>
          </cell>
        </row>
        <row r="11705">
          <cell r="H11705" t="str">
            <v>1.3.2.09.04.09.004</v>
          </cell>
          <cell r="I11705" t="str">
            <v>UV-VIS Spectrometer</v>
          </cell>
        </row>
        <row r="11706">
          <cell r="H11706" t="str">
            <v>1.3.2.09.04.09.005</v>
          </cell>
          <cell r="I11706" t="str">
            <v>GC MS</v>
          </cell>
        </row>
        <row r="11707">
          <cell r="H11707" t="str">
            <v>1.3.2.09.04.09.006</v>
          </cell>
          <cell r="I11707" t="str">
            <v>GC-IRD MS</v>
          </cell>
        </row>
        <row r="11708">
          <cell r="H11708" t="str">
            <v>1.3.2.09.04.09.007</v>
          </cell>
          <cell r="I11708" t="str">
            <v>Elementer Analizer</v>
          </cell>
        </row>
        <row r="11709">
          <cell r="H11709" t="str">
            <v>1.3.2.09.04.09.008</v>
          </cell>
          <cell r="I11709" t="str">
            <v>Emit Solaris</v>
          </cell>
        </row>
        <row r="11710">
          <cell r="H11710" t="str">
            <v>1.3.2.09.04.09.009</v>
          </cell>
          <cell r="I11710" t="str">
            <v>Vioce Analizer</v>
          </cell>
        </row>
        <row r="11711">
          <cell r="H11711" t="str">
            <v>1.3.2.09.04.09.010</v>
          </cell>
          <cell r="I11711" t="str">
            <v>Universal Testing</v>
          </cell>
        </row>
        <row r="11712">
          <cell r="H11712" t="str">
            <v>1.3.2.09.04.09.011</v>
          </cell>
          <cell r="I11712" t="str">
            <v>DNA Analizer</v>
          </cell>
        </row>
        <row r="11713">
          <cell r="H11713" t="str">
            <v>1.3.2.09.04.09.012</v>
          </cell>
          <cell r="I11713" t="str">
            <v>UV-VIS Scanning Spectrometer</v>
          </cell>
        </row>
        <row r="11714">
          <cell r="H11714" t="str">
            <v>1.3.2.09.04.09.013</v>
          </cell>
          <cell r="I11714" t="str">
            <v>Solaris Aoutomatic Analyser</v>
          </cell>
        </row>
        <row r="11715">
          <cell r="H11715" t="str">
            <v>1.3.2.09.04.09.014</v>
          </cell>
          <cell r="I11715" t="str">
            <v>Microdigest</v>
          </cell>
        </row>
        <row r="11716">
          <cell r="H11716" t="str">
            <v>1.3.2.09.04.09.015</v>
          </cell>
          <cell r="I11716" t="str">
            <v>Video Spectral Comparator (VSC)</v>
          </cell>
        </row>
        <row r="11717">
          <cell r="H11717" t="str">
            <v>1.3.2.09.04.09.016</v>
          </cell>
          <cell r="I11717" t="str">
            <v>Lab X-300</v>
          </cell>
        </row>
        <row r="11718">
          <cell r="H11718" t="str">
            <v>1.3.2.09.04.09.017</v>
          </cell>
          <cell r="I11718" t="str">
            <v>Ion Scan</v>
          </cell>
        </row>
        <row r="11719">
          <cell r="H11719" t="str">
            <v>1.3.2.09.04.09.018</v>
          </cell>
          <cell r="I11719" t="str">
            <v>Sabre 2000</v>
          </cell>
        </row>
        <row r="11720">
          <cell r="H11720" t="str">
            <v>1.3.2.09.04.09.019</v>
          </cell>
          <cell r="I11720" t="str">
            <v>Gas Detector</v>
          </cell>
        </row>
        <row r="11721">
          <cell r="H11721" t="str">
            <v>1.3.2.09.04.09.020</v>
          </cell>
          <cell r="I11721" t="str">
            <v>Lie Detector</v>
          </cell>
        </row>
        <row r="11722">
          <cell r="H11722" t="str">
            <v>1.3.2.09.04.09.021</v>
          </cell>
          <cell r="I11722" t="str">
            <v>ESDA</v>
          </cell>
        </row>
        <row r="11723">
          <cell r="H11723" t="str">
            <v>1.3.2.09.04.09.022</v>
          </cell>
          <cell r="I11723" t="str">
            <v>Gas Emission Analyser</v>
          </cell>
        </row>
        <row r="11724">
          <cell r="H11724" t="str">
            <v>1.3.2.09.04.09.023</v>
          </cell>
          <cell r="I11724" t="str">
            <v>Explosive Vapour Detector</v>
          </cell>
        </row>
        <row r="11725">
          <cell r="H11725" t="str">
            <v>1.3.2.09.04.09.024</v>
          </cell>
          <cell r="I11725" t="str">
            <v>Gas Detection Instruments Hand Held Detectors</v>
          </cell>
        </row>
        <row r="11726">
          <cell r="H11726" t="str">
            <v>1.3.2.09.04.09.025</v>
          </cell>
          <cell r="I11726" t="str">
            <v>Gas Combustible Detector</v>
          </cell>
        </row>
        <row r="11727">
          <cell r="H11727" t="str">
            <v>1.3.2.09.04.09.026</v>
          </cell>
          <cell r="I11727" t="str">
            <v>Flas Point Tester</v>
          </cell>
        </row>
        <row r="11728">
          <cell r="H11728" t="str">
            <v>1.3.2.09.04.09.027</v>
          </cell>
          <cell r="I11728" t="str">
            <v>Radiation Checker</v>
          </cell>
        </row>
        <row r="11729">
          <cell r="H11729" t="str">
            <v>1.3.2.09.04.09.028</v>
          </cell>
          <cell r="I11729" t="str">
            <v>Ultraviolet Box</v>
          </cell>
        </row>
        <row r="11730">
          <cell r="H11730" t="str">
            <v>1.3.2.09.04.09.029</v>
          </cell>
          <cell r="I11730" t="str">
            <v>Bank Note Checker</v>
          </cell>
        </row>
        <row r="11731">
          <cell r="H11731" t="str">
            <v>1.3.2.09.04.09.030</v>
          </cell>
          <cell r="I11731" t="str">
            <v>Hand Held Gas Detection Instruments</v>
          </cell>
        </row>
        <row r="11732">
          <cell r="H11732" t="str">
            <v>1.3.2.09.04.09.031</v>
          </cell>
          <cell r="I11732" t="str">
            <v>Auto Flash Point Apparatus</v>
          </cell>
        </row>
        <row r="11733">
          <cell r="H11733" t="str">
            <v>1.3.2.09.04.09.032</v>
          </cell>
          <cell r="I11733" t="str">
            <v>Melting Point Apparatus</v>
          </cell>
        </row>
        <row r="11734">
          <cell r="H11734" t="str">
            <v>1.3.2.09.04.09.033</v>
          </cell>
          <cell r="I11734" t="str">
            <v>Ph Meter Bench</v>
          </cell>
        </row>
        <row r="11735">
          <cell r="H11735" t="str">
            <v>1.3.2.09.04.09.034</v>
          </cell>
          <cell r="I11735" t="str">
            <v>Ph Meter Corning Delta</v>
          </cell>
        </row>
        <row r="11736">
          <cell r="H11736" t="str">
            <v>1.3.2.09.04.09.035</v>
          </cell>
          <cell r="I11736" t="str">
            <v>Tinto Meter</v>
          </cell>
        </row>
        <row r="11737">
          <cell r="H11737" t="str">
            <v>1.3.2.09.04.09.036</v>
          </cell>
          <cell r="I11737" t="str">
            <v>Emission Analyzer</v>
          </cell>
        </row>
        <row r="11738">
          <cell r="H11738" t="str">
            <v>1.3.2.09.04.09.037</v>
          </cell>
          <cell r="I11738" t="str">
            <v>Computing Noise Doosimeter</v>
          </cell>
        </row>
        <row r="11739">
          <cell r="H11739" t="str">
            <v>1.3.2.09.04.09.038</v>
          </cell>
          <cell r="I11739" t="str">
            <v>Organic Gas Sampling Kit (SKC)</v>
          </cell>
        </row>
        <row r="11740">
          <cell r="H11740" t="str">
            <v>1.3.2.09.04.09.039</v>
          </cell>
          <cell r="I11740" t="str">
            <v>Laminar Air Low</v>
          </cell>
        </row>
        <row r="11741">
          <cell r="H11741" t="str">
            <v>1.3.2.09.04.09.040</v>
          </cell>
          <cell r="I11741" t="str">
            <v>Digital Multimeter (Fluke 97)</v>
          </cell>
        </row>
        <row r="11742">
          <cell r="H11742" t="str">
            <v>1.3.2.09.04.09.041</v>
          </cell>
          <cell r="I11742" t="str">
            <v>The Russel Comparator</v>
          </cell>
        </row>
        <row r="11743">
          <cell r="H11743" t="str">
            <v>1.3.2.09.04.09.042</v>
          </cell>
          <cell r="I11743" t="str">
            <v>Fofessional Trimmer</v>
          </cell>
        </row>
        <row r="11744">
          <cell r="H11744" t="str">
            <v>1.3.2.09.04.09.043</v>
          </cell>
          <cell r="I11744" t="str">
            <v>Flow Meter Water</v>
          </cell>
        </row>
        <row r="11745">
          <cell r="H11745" t="str">
            <v>1.3.2.09.04.09.044</v>
          </cell>
          <cell r="I11745" t="str">
            <v>Flow Meter Gas</v>
          </cell>
        </row>
        <row r="11746">
          <cell r="H11746" t="str">
            <v>1.3.2.09.04.09.045</v>
          </cell>
          <cell r="I11746" t="str">
            <v>Mettler AT 201 Analytical Balance</v>
          </cell>
        </row>
        <row r="11747">
          <cell r="H11747" t="str">
            <v>1.3.2.09.04.09.046</v>
          </cell>
          <cell r="I11747" t="str">
            <v>Density Balance For Liquids</v>
          </cell>
        </row>
        <row r="11748">
          <cell r="H11748" t="str">
            <v>1.3.2.09.04.09.047</v>
          </cell>
          <cell r="I11748" t="str">
            <v>Viscometer Portable</v>
          </cell>
        </row>
        <row r="11749">
          <cell r="H11749" t="str">
            <v>1.3.2.09.04.09.048</v>
          </cell>
          <cell r="I11749" t="str">
            <v>Micrometer and Capiler</v>
          </cell>
        </row>
        <row r="11750">
          <cell r="H11750" t="str">
            <v>1.3.2.09.04.09.049</v>
          </cell>
          <cell r="I11750" t="str">
            <v>PH Meter Digital Portable</v>
          </cell>
        </row>
        <row r="11751">
          <cell r="H11751" t="str">
            <v>1.3.2.09.04.09.050</v>
          </cell>
          <cell r="I11751" t="str">
            <v>Conductivity Meter Portable</v>
          </cell>
        </row>
        <row r="11752">
          <cell r="H11752" t="str">
            <v>1.3.2.09.04.09.051</v>
          </cell>
          <cell r="I11752" t="str">
            <v>Conductivity Meter Bench</v>
          </cell>
        </row>
        <row r="11753">
          <cell r="H11753" t="str">
            <v>1.3.2.09.04.09.052</v>
          </cell>
          <cell r="I11753" t="str">
            <v>Thermometer Digital Portable</v>
          </cell>
        </row>
        <row r="11754">
          <cell r="H11754" t="str">
            <v>1.3.2.09.04.09.053</v>
          </cell>
          <cell r="I11754" t="str">
            <v>Kinetic Viscosity Bath</v>
          </cell>
        </row>
        <row r="11755">
          <cell r="H11755" t="str">
            <v>1.3.2.09.04.09.054</v>
          </cell>
          <cell r="I11755" t="str">
            <v>Multi Role Metal Detection Equipment</v>
          </cell>
        </row>
        <row r="11756">
          <cell r="H11756" t="str">
            <v>1.3.2.09.04.09.055</v>
          </cell>
          <cell r="I11756" t="str">
            <v>Light Meter</v>
          </cell>
        </row>
        <row r="11757">
          <cell r="H11757" t="str">
            <v>1.3.2.09.04.09.056</v>
          </cell>
          <cell r="I11757" t="str">
            <v>Dissolved Oxygen Meter Portable</v>
          </cell>
        </row>
        <row r="11758">
          <cell r="H11758" t="str">
            <v>1.3.2.09.04.09.057</v>
          </cell>
          <cell r="I11758" t="str">
            <v>Determination of Vapour Pressure</v>
          </cell>
        </row>
        <row r="11759">
          <cell r="H11759" t="str">
            <v>1.3.2.09.04.09.058</v>
          </cell>
          <cell r="I11759" t="str">
            <v>Determination of Freezing Poin</v>
          </cell>
        </row>
        <row r="11760">
          <cell r="H11760" t="str">
            <v>1.3.2.09.04.09.059</v>
          </cell>
          <cell r="I11760" t="str">
            <v>Clorine and Sulphur Determination</v>
          </cell>
        </row>
        <row r="11761">
          <cell r="H11761" t="str">
            <v>1.3.2.09.04.09.060</v>
          </cell>
          <cell r="I11761" t="str">
            <v>Determination of Hydrocarbon Types</v>
          </cell>
        </row>
        <row r="11762">
          <cell r="H11762" t="str">
            <v>1.3.2.09.04.09.061</v>
          </cell>
          <cell r="I11762" t="str">
            <v>Determination of Insolube Matters</v>
          </cell>
        </row>
        <row r="11763">
          <cell r="H11763" t="str">
            <v>1.3.2.09.04.09.062</v>
          </cell>
          <cell r="I11763" t="str">
            <v>Determination of Free Acidic</v>
          </cell>
        </row>
        <row r="11764">
          <cell r="H11764" t="str">
            <v>1.3.2.09.04.09.063</v>
          </cell>
          <cell r="I11764" t="str">
            <v>Determination of Smoke Point</v>
          </cell>
        </row>
        <row r="11765">
          <cell r="H11765" t="str">
            <v>1.3.2.09.04.09.064</v>
          </cell>
          <cell r="I11765" t="str">
            <v>Detection of Copper Corrosion</v>
          </cell>
        </row>
        <row r="11766">
          <cell r="H11766" t="str">
            <v>1.3.2.09.04.09.065</v>
          </cell>
          <cell r="I11766" t="str">
            <v>Determination of Coud and Pour Point</v>
          </cell>
        </row>
        <row r="11767">
          <cell r="H11767" t="str">
            <v>1.3.2.09.04.09.066</v>
          </cell>
          <cell r="I11767" t="str">
            <v>Digital Hygrometer/Thermometer</v>
          </cell>
        </row>
        <row r="11768">
          <cell r="H11768" t="str">
            <v>1.3.2.09.04.09.067</v>
          </cell>
          <cell r="I11768" t="str">
            <v>Ultrasonic Thickness Gauge</v>
          </cell>
        </row>
        <row r="11769">
          <cell r="H11769" t="str">
            <v>1.3.2.09.04.09.068</v>
          </cell>
          <cell r="I11769" t="str">
            <v>Friction Tester</v>
          </cell>
        </row>
        <row r="11770">
          <cell r="H11770" t="str">
            <v>1.3.2.09.04.09.069</v>
          </cell>
          <cell r="I11770" t="str">
            <v>Coat Thickness Measurement</v>
          </cell>
        </row>
        <row r="11771">
          <cell r="H11771" t="str">
            <v>1.3.2.09.04.09.070</v>
          </cell>
          <cell r="I11771" t="str">
            <v>Questioned Document Plate Set</v>
          </cell>
        </row>
        <row r="11772">
          <cell r="H11772" t="str">
            <v>1.3.2.09.04.09.071</v>
          </cell>
          <cell r="I11772" t="str">
            <v>Scopemen</v>
          </cell>
        </row>
        <row r="11773">
          <cell r="H11773" t="str">
            <v>1.3.2.09.04.09.072</v>
          </cell>
          <cell r="I11773" t="str">
            <v>Mikroskop Metalogri</v>
          </cell>
        </row>
        <row r="11774">
          <cell r="H11774" t="str">
            <v>1.3.2.09.04.09.073</v>
          </cell>
          <cell r="I11774" t="str">
            <v>Comparison Microscope</v>
          </cell>
        </row>
        <row r="11775">
          <cell r="H11775" t="str">
            <v>1.3.2.09.04.09.074</v>
          </cell>
          <cell r="I11775" t="str">
            <v>Trinoc Microscope Fluorescence</v>
          </cell>
        </row>
        <row r="11776">
          <cell r="H11776" t="str">
            <v>1.3.2.09.04.09.075</v>
          </cell>
          <cell r="I11776" t="str">
            <v>Through Light Box</v>
          </cell>
        </row>
        <row r="11777">
          <cell r="H11777" t="str">
            <v>1.3.2.09.04.09.076</v>
          </cell>
          <cell r="I11777" t="str">
            <v>Illuminated Magnifier</v>
          </cell>
        </row>
        <row r="11778">
          <cell r="H11778" t="str">
            <v>1.3.2.09.04.09.077</v>
          </cell>
          <cell r="I11778" t="str">
            <v>Refractometer Abbe Mark II Plus</v>
          </cell>
        </row>
        <row r="11779">
          <cell r="H11779" t="str">
            <v>1.3.2.09.04.09.078</v>
          </cell>
          <cell r="I11779" t="str">
            <v>Thermal Analysis System</v>
          </cell>
        </row>
        <row r="11780">
          <cell r="H11780" t="str">
            <v>1.3.2.09.04.09.079</v>
          </cell>
          <cell r="I11780" t="str">
            <v>Fisher Micromaster</v>
          </cell>
        </row>
        <row r="11781">
          <cell r="H11781" t="str">
            <v>1.3.2.09.04.09.080</v>
          </cell>
          <cell r="I11781" t="str">
            <v>X-Ray Fluorences Spectrometry (XRF)</v>
          </cell>
        </row>
        <row r="11782">
          <cell r="H11782" t="str">
            <v>1.3.2.09.04.09.081</v>
          </cell>
          <cell r="I11782" t="str">
            <v>X-Ray Diffractometry (XRD)</v>
          </cell>
        </row>
        <row r="11783">
          <cell r="H11783" t="str">
            <v>1.3.2.09.04.09.082</v>
          </cell>
          <cell r="I11783" t="str">
            <v>Leica Vector IV</v>
          </cell>
        </row>
        <row r="11784">
          <cell r="H11784" t="str">
            <v>1.3.2.09.04.09.083</v>
          </cell>
          <cell r="I11784" t="str">
            <v>Draeger Multi Gas Detector</v>
          </cell>
        </row>
        <row r="11785">
          <cell r="H11785" t="str">
            <v>1.3.2.09.04.09.084</v>
          </cell>
          <cell r="I11785" t="str">
            <v>Furnace Neytech</v>
          </cell>
        </row>
        <row r="11786">
          <cell r="H11786" t="str">
            <v>1.3.2.09.04.09.085</v>
          </cell>
          <cell r="I11786" t="str">
            <v>X-Met 3000 TX &amp; Portable X-Ray</v>
          </cell>
        </row>
        <row r="11787">
          <cell r="H11787" t="str">
            <v>1.3.2.09.04.09.086</v>
          </cell>
          <cell r="I11787" t="str">
            <v>Hot Plate With Stirrer</v>
          </cell>
        </row>
        <row r="11788">
          <cell r="H11788" t="str">
            <v>1.3.2.09.04.09.087</v>
          </cell>
          <cell r="I11788" t="str">
            <v>Micro Distilation Oven</v>
          </cell>
        </row>
        <row r="11789">
          <cell r="H11789" t="str">
            <v>1.3.2.09.04.09.088</v>
          </cell>
          <cell r="I11789" t="str">
            <v>Reprostar</v>
          </cell>
        </row>
        <row r="11790">
          <cell r="H11790" t="str">
            <v>1.3.2.09.04.09.089</v>
          </cell>
          <cell r="I11790" t="str">
            <v>Magnifier</v>
          </cell>
        </row>
        <row r="11791">
          <cell r="H11791" t="str">
            <v>1.3.2.09.04.09.090</v>
          </cell>
          <cell r="I11791" t="str">
            <v>Resin Coated Paper Dryer</v>
          </cell>
        </row>
        <row r="11792">
          <cell r="H11792" t="str">
            <v>1.3.2.09.04.09.091</v>
          </cell>
          <cell r="I11792" t="str">
            <v>Vortex Genie</v>
          </cell>
        </row>
        <row r="11793">
          <cell r="H11793" t="str">
            <v>1.3.2.09.04.09.092</v>
          </cell>
          <cell r="I11793" t="str">
            <v>Refrigerator Laboratory Spark Free</v>
          </cell>
        </row>
        <row r="11794">
          <cell r="H11794" t="str">
            <v>1.3.2.09.04.09.093</v>
          </cell>
          <cell r="I11794" t="str">
            <v>Lab Start Up Plus Chemicals</v>
          </cell>
        </row>
        <row r="11795">
          <cell r="H11795" t="str">
            <v>1.3.2.09.04.09.094</v>
          </cell>
          <cell r="I11795" t="str">
            <v>High Speed Centrifuge</v>
          </cell>
        </row>
        <row r="11796">
          <cell r="H11796" t="str">
            <v>1.3.2.09.04.09.095</v>
          </cell>
          <cell r="I11796" t="str">
            <v>Microcentaur</v>
          </cell>
        </row>
        <row r="11797">
          <cell r="H11797" t="str">
            <v>1.3.2.09.04.09.096</v>
          </cell>
          <cell r="I11797" t="str">
            <v>Eppendort Thermomixer</v>
          </cell>
        </row>
        <row r="11798">
          <cell r="H11798" t="str">
            <v>1.3.2.09.04.09.097</v>
          </cell>
          <cell r="I11798" t="str">
            <v>Russel Comparator</v>
          </cell>
        </row>
        <row r="11799">
          <cell r="H11799" t="str">
            <v>1.3.2.09.04.09.098</v>
          </cell>
          <cell r="I11799" t="str">
            <v>Stavol</v>
          </cell>
        </row>
        <row r="11800">
          <cell r="H11800" t="str">
            <v>1.3.2.09.04.09.099</v>
          </cell>
          <cell r="I11800" t="str">
            <v>Exploranium Gamma Neutron Ray Spectrometer</v>
          </cell>
        </row>
        <row r="11801">
          <cell r="H11801" t="str">
            <v>1.3.2.09.04.09.100</v>
          </cell>
          <cell r="I11801" t="str">
            <v>Exploranium Radiation Detection Pager Unit</v>
          </cell>
        </row>
        <row r="11802">
          <cell r="H11802" t="str">
            <v>1.3.2.09.04.09.101</v>
          </cell>
          <cell r="I11802" t="str">
            <v>Electrik Executive</v>
          </cell>
        </row>
        <row r="11803">
          <cell r="H11803" t="str">
            <v>1.3.2.09.04.09.102</v>
          </cell>
          <cell r="I11803" t="str">
            <v>Fisher Oven</v>
          </cell>
        </row>
        <row r="11804">
          <cell r="H11804" t="str">
            <v>1.3.2.09.04.09.103</v>
          </cell>
          <cell r="I11804" t="str">
            <v>Automatic Titrator For TBN Determination</v>
          </cell>
        </row>
        <row r="11805">
          <cell r="H11805" t="str">
            <v>1.3.2.09.04.09.104</v>
          </cell>
          <cell r="I11805" t="str">
            <v>Pensky Marten Closed Up Flash Point</v>
          </cell>
        </row>
        <row r="11806">
          <cell r="H11806" t="str">
            <v>1.3.2.09.04.09.105</v>
          </cell>
          <cell r="I11806" t="str">
            <v>Polaroghapy/Voltammetry</v>
          </cell>
        </row>
        <row r="11807">
          <cell r="H11807" t="str">
            <v>1.3.2.09.04.09.106</v>
          </cell>
          <cell r="I11807" t="str">
            <v>Fisher Refrigerator Circulator</v>
          </cell>
        </row>
        <row r="11808">
          <cell r="H11808" t="str">
            <v>1.3.2.09.04.09.107</v>
          </cell>
          <cell r="I11808" t="str">
            <v>Personal Dust Sampler</v>
          </cell>
        </row>
        <row r="11809">
          <cell r="H11809" t="str">
            <v>1.3.2.09.04.09.108</v>
          </cell>
          <cell r="I11809" t="str">
            <v>Mistral 6000 Refrigerated Centrifuge</v>
          </cell>
        </row>
        <row r="11810">
          <cell r="H11810" t="str">
            <v>1.3.2.09.04.09.109</v>
          </cell>
          <cell r="I11810" t="str">
            <v>Heating Mantle With Stirrer</v>
          </cell>
        </row>
        <row r="11811">
          <cell r="H11811" t="str">
            <v>1.3.2.09.04.09.110</v>
          </cell>
          <cell r="I11811" t="str">
            <v>Vortex Genie Mixer</v>
          </cell>
        </row>
        <row r="11812">
          <cell r="H11812" t="str">
            <v>1.3.2.09.04.09.111</v>
          </cell>
          <cell r="I11812" t="str">
            <v>Shooting Box Normal</v>
          </cell>
        </row>
        <row r="11813">
          <cell r="H11813" t="str">
            <v>1.3.2.09.04.09.112</v>
          </cell>
          <cell r="I11813" t="str">
            <v>Autoclave, Omega Sterilising System</v>
          </cell>
        </row>
        <row r="11814">
          <cell r="H11814" t="str">
            <v>1.3.2.09.04.09.113</v>
          </cell>
          <cell r="I11814" t="str">
            <v>Horizontal Agarore Electrophoresis</v>
          </cell>
        </row>
        <row r="11815">
          <cell r="H11815" t="str">
            <v>1.3.2.09.04.09.114</v>
          </cell>
          <cell r="I11815" t="str">
            <v>Isco Automatic Waste Water Sampler</v>
          </cell>
        </row>
        <row r="11816">
          <cell r="H11816" t="str">
            <v>1.3.2.09.04.09.115</v>
          </cell>
          <cell r="I11816" t="str">
            <v>Genarator</v>
          </cell>
        </row>
        <row r="11817">
          <cell r="H11817" t="str">
            <v>1.3.2.09.04.09.116</v>
          </cell>
          <cell r="I11817" t="str">
            <v>Digital Flow Detector</v>
          </cell>
        </row>
        <row r="11818">
          <cell r="H11818" t="str">
            <v>1.3.2.09.04.09.117</v>
          </cell>
          <cell r="I11818" t="str">
            <v>Adhesion Tester</v>
          </cell>
        </row>
        <row r="11819">
          <cell r="H11819" t="str">
            <v>1.3.2.09.04.09.118</v>
          </cell>
          <cell r="I11819" t="str">
            <v>Eppendorf Thermonis</v>
          </cell>
        </row>
        <row r="11820">
          <cell r="H11820" t="str">
            <v>1.3.2.09.04.09.119</v>
          </cell>
          <cell r="I11820" t="str">
            <v>Ultrasonic Bath</v>
          </cell>
        </row>
        <row r="11821">
          <cell r="H11821" t="str">
            <v>1.3.2.09.04.09.120</v>
          </cell>
          <cell r="I11821" t="str">
            <v>Copy Stand and Lights</v>
          </cell>
        </row>
        <row r="11822">
          <cell r="H11822" t="str">
            <v>1.3.2.09.04.09.121</v>
          </cell>
          <cell r="I11822" t="str">
            <v>Quarterly Gradient Semi Preparative</v>
          </cell>
        </row>
        <row r="11823">
          <cell r="H11823" t="str">
            <v>1.3.2.09.04.09.122</v>
          </cell>
          <cell r="I11823" t="str">
            <v>DNA System on Forensic</v>
          </cell>
        </row>
        <row r="11824">
          <cell r="H11824" t="str">
            <v>1.3.2.09.04.09.123</v>
          </cell>
          <cell r="I11824" t="str">
            <v>Automatic Cleveland Open Cup Flash</v>
          </cell>
        </row>
        <row r="11825">
          <cell r="H11825" t="str">
            <v>1.3.2.09.04.09.124</v>
          </cell>
          <cell r="I11825" t="str">
            <v>Baths Ultrasonic</v>
          </cell>
        </row>
        <row r="11826">
          <cell r="H11826" t="str">
            <v>1.3.2.09.04.09.125</v>
          </cell>
          <cell r="I11826" t="str">
            <v>Arson Collection Tool Kit</v>
          </cell>
        </row>
        <row r="11827">
          <cell r="H11827" t="str">
            <v>1.3.2.09.04.09.126</v>
          </cell>
          <cell r="I11827" t="str">
            <v>Chest Freezer</v>
          </cell>
        </row>
        <row r="11828">
          <cell r="H11828" t="str">
            <v>1.3.2.09.04.09.127</v>
          </cell>
          <cell r="I11828" t="str">
            <v>Hot Box Oven</v>
          </cell>
        </row>
        <row r="11829">
          <cell r="H11829" t="str">
            <v>1.3.2.09.04.09.128</v>
          </cell>
          <cell r="I11829" t="str">
            <v>Colour Film Processing Mini Lab</v>
          </cell>
        </row>
        <row r="11830">
          <cell r="H11830" t="str">
            <v>1.3.2.09.04.09.129</v>
          </cell>
          <cell r="I11830" t="str">
            <v>Auto Slide Projector</v>
          </cell>
        </row>
        <row r="11831">
          <cell r="H11831" t="str">
            <v>1.3.2.09.04.09.130</v>
          </cell>
          <cell r="I11831" t="str">
            <v>Combustible Gas Detector</v>
          </cell>
        </row>
        <row r="11832">
          <cell r="H11832" t="str">
            <v>1.3.2.09.04.09.131</v>
          </cell>
          <cell r="I11832" t="str">
            <v>CSL Computerized Snech Workstation</v>
          </cell>
        </row>
        <row r="11833">
          <cell r="H11833" t="str">
            <v>1.3.2.09.04.09.132</v>
          </cell>
          <cell r="I11833" t="str">
            <v>Drugs Standards</v>
          </cell>
        </row>
        <row r="11834">
          <cell r="H11834" t="str">
            <v>1.3.2.09.04.09.133</v>
          </cell>
          <cell r="I11834" t="str">
            <v>Velocity Measuring Device</v>
          </cell>
        </row>
        <row r="11835">
          <cell r="H11835" t="str">
            <v>1.3.2.09.04.09.134</v>
          </cell>
          <cell r="I11835" t="str">
            <v>Photographic Enlarger With Colour Analyzer</v>
          </cell>
        </row>
        <row r="11836">
          <cell r="H11836" t="str">
            <v>1.3.2.09.04.09.135</v>
          </cell>
          <cell r="I11836" t="str">
            <v>Set of Studio Lights</v>
          </cell>
        </row>
        <row r="11837">
          <cell r="H11837" t="str">
            <v>1.3.2.09.04.09.136</v>
          </cell>
          <cell r="I11837" t="str">
            <v>Mettler Delta 320</v>
          </cell>
        </row>
        <row r="11838">
          <cell r="H11838" t="str">
            <v>1.3.2.09.04.09.137</v>
          </cell>
          <cell r="I11838" t="str">
            <v>Colour Film Processing System</v>
          </cell>
        </row>
        <row r="11839">
          <cell r="H11839" t="str">
            <v>1.3.2.09.04.09.138</v>
          </cell>
          <cell r="I11839" t="str">
            <v>Cod Apparatus</v>
          </cell>
        </row>
        <row r="11840">
          <cell r="H11840" t="str">
            <v>1.3.2.09.04.09.139</v>
          </cell>
          <cell r="I11840" t="str">
            <v>Bod Apparatus</v>
          </cell>
        </row>
        <row r="11841">
          <cell r="H11841" t="str">
            <v>1.3.2.09.04.09.140</v>
          </cell>
          <cell r="I11841" t="str">
            <v>Aerosol Monitoring System</v>
          </cell>
        </row>
        <row r="11842">
          <cell r="H11842" t="str">
            <v>1.3.2.09.04.09.141</v>
          </cell>
          <cell r="I11842" t="str">
            <v>Oven</v>
          </cell>
        </row>
        <row r="11843">
          <cell r="H11843" t="str">
            <v>1.3.2.09.04.09.142</v>
          </cell>
          <cell r="I11843" t="str">
            <v>Sem (X-Ray Scanning Electron Microscope)</v>
          </cell>
        </row>
        <row r="11844">
          <cell r="H11844" t="str">
            <v>1.3.2.09.04.09.143</v>
          </cell>
          <cell r="I11844" t="str">
            <v>Viscosimeter Bath</v>
          </cell>
        </row>
        <row r="11845">
          <cell r="H11845" t="str">
            <v>1.3.2.09.04.09.144</v>
          </cell>
          <cell r="I11845" t="str">
            <v>Cooper Coration</v>
          </cell>
        </row>
        <row r="11846">
          <cell r="H11846" t="str">
            <v>1.3.2.09.04.09.145</v>
          </cell>
          <cell r="I11846" t="str">
            <v>Flas/Fire Point Test</v>
          </cell>
        </row>
        <row r="11847">
          <cell r="H11847" t="str">
            <v>1.3.2.09.04.09.146</v>
          </cell>
          <cell r="I11847" t="str">
            <v>Cloud Point</v>
          </cell>
        </row>
        <row r="11848">
          <cell r="H11848" t="str">
            <v>1.3.2.09.04.09.147</v>
          </cell>
          <cell r="I11848" t="str">
            <v>Autoflash</v>
          </cell>
        </row>
        <row r="11849">
          <cell r="H11849" t="str">
            <v>1.3.2.09.04.09.148</v>
          </cell>
          <cell r="I11849" t="str">
            <v>Pour Point</v>
          </cell>
        </row>
        <row r="11850">
          <cell r="H11850" t="str">
            <v>1.3.2.09.04.09.149</v>
          </cell>
          <cell r="I11850" t="str">
            <v>Smoke Point Lamp</v>
          </cell>
        </row>
        <row r="11851">
          <cell r="H11851" t="str">
            <v>1.3.2.09.04.09.150</v>
          </cell>
          <cell r="I11851" t="str">
            <v>Water Destilation System</v>
          </cell>
        </row>
        <row r="11852">
          <cell r="H11852" t="str">
            <v>1.3.2.09.04.09.151</v>
          </cell>
          <cell r="I11852" t="str">
            <v>Amino Acid Tetration</v>
          </cell>
        </row>
        <row r="11853">
          <cell r="H11853" t="str">
            <v>1.3.2.09.04.09.152</v>
          </cell>
          <cell r="I11853" t="str">
            <v>Termo Mixer</v>
          </cell>
        </row>
        <row r="11854">
          <cell r="H11854" t="str">
            <v>1.3.2.09.04.09.153</v>
          </cell>
          <cell r="I11854" t="str">
            <v>Bolling Bath</v>
          </cell>
        </row>
        <row r="11855">
          <cell r="H11855" t="str">
            <v>1.3.2.09.04.09.154</v>
          </cell>
          <cell r="I11855" t="str">
            <v>Mofile Furnace</v>
          </cell>
        </row>
        <row r="11856">
          <cell r="H11856" t="str">
            <v>1.3.2.09.04.09.155</v>
          </cell>
          <cell r="I11856" t="str">
            <v>Oil Distolation System</v>
          </cell>
        </row>
        <row r="11857">
          <cell r="H11857" t="str">
            <v>1.3.2.09.04.09.156</v>
          </cell>
          <cell r="I11857" t="str">
            <v>Stirer Methrom</v>
          </cell>
        </row>
        <row r="11858">
          <cell r="H11858" t="str">
            <v>1.3.2.09.04.09.157</v>
          </cell>
          <cell r="I11858" t="str">
            <v>Autimatic Refractometer</v>
          </cell>
        </row>
        <row r="11859">
          <cell r="H11859" t="str">
            <v>1.3.2.09.04.09.158</v>
          </cell>
          <cell r="I11859" t="str">
            <v>UV-Cabinet</v>
          </cell>
        </row>
        <row r="11860">
          <cell r="H11860" t="str">
            <v>1.3.2.09.04.09.159</v>
          </cell>
          <cell r="I11860" t="str">
            <v>Nano Pure</v>
          </cell>
        </row>
        <row r="11861">
          <cell r="H11861" t="str">
            <v>1.3.2.09.04.09.160</v>
          </cell>
          <cell r="I11861" t="str">
            <v>Micro Centrifuge</v>
          </cell>
        </row>
        <row r="11862">
          <cell r="H11862" t="str">
            <v>1.3.2.09.04.09.161</v>
          </cell>
          <cell r="I11862" t="str">
            <v>Volta Meter</v>
          </cell>
        </row>
        <row r="11863">
          <cell r="H11863" t="str">
            <v>1.3.2.09.04.09.162</v>
          </cell>
          <cell r="I11863" t="str">
            <v>Automatic Water Sampler</v>
          </cell>
        </row>
        <row r="11864">
          <cell r="H11864" t="str">
            <v>1.3.2.09.04.09.163</v>
          </cell>
          <cell r="I11864" t="str">
            <v>Flash Shaker</v>
          </cell>
        </row>
        <row r="11865">
          <cell r="H11865" t="str">
            <v>1.3.2.09.04.09.164</v>
          </cell>
          <cell r="I11865" t="str">
            <v>Magnetic Stirrer Hot Plate</v>
          </cell>
        </row>
        <row r="11866">
          <cell r="H11866" t="str">
            <v>1.3.2.09.04.09.165</v>
          </cell>
          <cell r="I11866" t="str">
            <v>Portable Combo Media Player</v>
          </cell>
        </row>
        <row r="11867">
          <cell r="H11867" t="str">
            <v>1.3.2.09.04.09.166</v>
          </cell>
          <cell r="I11867" t="str">
            <v>Genescane</v>
          </cell>
        </row>
        <row r="11868">
          <cell r="H11868" t="str">
            <v>1.3.2.09.04.09.167</v>
          </cell>
          <cell r="I11868" t="str">
            <v>Syntesizer</v>
          </cell>
        </row>
        <row r="11869">
          <cell r="H11869" t="str">
            <v>1.3.2.09.04.09.168</v>
          </cell>
          <cell r="I11869" t="str">
            <v>Autotransformer</v>
          </cell>
        </row>
        <row r="11870">
          <cell r="H11870" t="str">
            <v>1.3.2.09.04.09.169</v>
          </cell>
          <cell r="I11870" t="str">
            <v>Portable Infra Red Viewer</v>
          </cell>
        </row>
        <row r="11871">
          <cell r="H11871" t="str">
            <v>1.3.2.09.04.09.170</v>
          </cell>
          <cell r="I11871" t="str">
            <v>Field Emission</v>
          </cell>
        </row>
        <row r="11872">
          <cell r="H11872" t="str">
            <v>1.3.2.09.04.09.171</v>
          </cell>
          <cell r="I11872" t="str">
            <v>Profile Projector</v>
          </cell>
        </row>
        <row r="11873">
          <cell r="H11873" t="str">
            <v>1.3.2.09.04.09.172</v>
          </cell>
          <cell r="I11873" t="str">
            <v>Mesin Uji Tarik</v>
          </cell>
        </row>
        <row r="11874">
          <cell r="H11874" t="str">
            <v>1.3.2.09.04.09.173</v>
          </cell>
          <cell r="I11874" t="str">
            <v>Alat Re-etching</v>
          </cell>
        </row>
        <row r="11875">
          <cell r="H11875" t="str">
            <v>1.3.2.09.04.09.174</v>
          </cell>
          <cell r="I11875" t="str">
            <v>Mesin Mounting</v>
          </cell>
        </row>
        <row r="11876">
          <cell r="H11876" t="str">
            <v>1.3.2.09.04.09.175</v>
          </cell>
          <cell r="I11876" t="str">
            <v>Microskop</v>
          </cell>
        </row>
        <row r="11877">
          <cell r="H11877" t="str">
            <v>......</v>
          </cell>
        </row>
        <row r="11878">
          <cell r="H11878" t="str">
            <v>1.3.2.09.04.10.</v>
          </cell>
          <cell r="I11878" t="str">
            <v>ALAT KHUSUS KEPOLISIAN LAINNYA</v>
          </cell>
        </row>
        <row r="11879">
          <cell r="H11879" t="str">
            <v>......</v>
          </cell>
        </row>
        <row r="11880">
          <cell r="H11880" t="str">
            <v>1.3.2.10...</v>
          </cell>
          <cell r="I11880" t="str">
            <v>KOMPUTER</v>
          </cell>
        </row>
        <row r="11881">
          <cell r="H11881" t="str">
            <v>1.3.2.10.01..</v>
          </cell>
          <cell r="I11881" t="str">
            <v>KOMPUTER UNIT</v>
          </cell>
        </row>
        <row r="11882">
          <cell r="H11882" t="str">
            <v>1.3.2.10.01.01.</v>
          </cell>
          <cell r="I11882" t="str">
            <v xml:space="preserve">KOMPUTER JARINGAN </v>
          </cell>
        </row>
        <row r="11883">
          <cell r="H11883" t="str">
            <v>1.3.2.10.01.01.001</v>
          </cell>
          <cell r="I11883" t="str">
            <v>Mainframe (Komputer Jaringan)</v>
          </cell>
        </row>
        <row r="11884">
          <cell r="H11884" t="str">
            <v>1.3.2.10.01.01.002</v>
          </cell>
          <cell r="I11884" t="str">
            <v>Mini Komputer</v>
          </cell>
        </row>
        <row r="11885">
          <cell r="H11885" t="str">
            <v>1.3.2.10.01.01.003</v>
          </cell>
          <cell r="I11885" t="str">
            <v>Local Area Network (LAN)</v>
          </cell>
        </row>
        <row r="11886">
          <cell r="H11886" t="str">
            <v>1.3.2.10.01.01.004</v>
          </cell>
          <cell r="I11886" t="str">
            <v>Internet</v>
          </cell>
        </row>
        <row r="11887">
          <cell r="H11887" t="str">
            <v>1.3.2.10.01.01.005</v>
          </cell>
          <cell r="I11887" t="str">
            <v>Komputer Wedis</v>
          </cell>
        </row>
        <row r="11888">
          <cell r="H11888" t="str">
            <v>1.3.2.10.01.01.006</v>
          </cell>
          <cell r="I11888" t="str">
            <v>Komputer Synergie</v>
          </cell>
        </row>
        <row r="11889">
          <cell r="H11889" t="str">
            <v>1.3.2.10.01.01.007</v>
          </cell>
          <cell r="I11889" t="str">
            <v>PC Workstation</v>
          </cell>
        </row>
        <row r="11890">
          <cell r="H11890" t="str">
            <v>......</v>
          </cell>
        </row>
        <row r="11891">
          <cell r="H11891" t="str">
            <v>1.3.2.10.01.02.</v>
          </cell>
          <cell r="I11891" t="str">
            <v>PERSONAL KOMPUTER</v>
          </cell>
        </row>
        <row r="11892">
          <cell r="H11892" t="str">
            <v>1.3.2.10.01.02.001</v>
          </cell>
          <cell r="I11892" t="str">
            <v>P.C Unit</v>
          </cell>
        </row>
        <row r="11893">
          <cell r="H11893" t="str">
            <v>1.3.2.10.01.02.002</v>
          </cell>
          <cell r="I11893" t="str">
            <v>Lap Top</v>
          </cell>
        </row>
        <row r="11894">
          <cell r="H11894" t="str">
            <v>1.3.2.10.01.02.003</v>
          </cell>
          <cell r="I11894" t="str">
            <v>Note Book</v>
          </cell>
        </row>
        <row r="11895">
          <cell r="H11895" t="str">
            <v>1.3.2.10.01.02.004</v>
          </cell>
          <cell r="I11895" t="str">
            <v>Palm Top</v>
          </cell>
        </row>
        <row r="11896">
          <cell r="H11896" t="str">
            <v>1.3.2.10.01.02.005</v>
          </cell>
          <cell r="I11896" t="str">
            <v>Code Breaker Super Komputer</v>
          </cell>
        </row>
        <row r="11897">
          <cell r="H11897" t="str">
            <v>1.3.2.10.01.02.006</v>
          </cell>
          <cell r="I11897" t="str">
            <v>Thinclient</v>
          </cell>
        </row>
        <row r="11898">
          <cell r="H11898" t="str">
            <v>1.3.2.10.01.02.007</v>
          </cell>
          <cell r="I11898" t="str">
            <v>Net Book</v>
          </cell>
        </row>
        <row r="11899">
          <cell r="H11899" t="str">
            <v>1.3.2.10.01.02.008</v>
          </cell>
          <cell r="I11899" t="str">
            <v>Ultra Mobile P.C.</v>
          </cell>
        </row>
        <row r="11900">
          <cell r="H11900" t="str">
            <v>1.3.2.10.01.02.009</v>
          </cell>
          <cell r="I11900" t="str">
            <v>Tablet PC</v>
          </cell>
        </row>
        <row r="11901">
          <cell r="H11901" t="str">
            <v>1.3.2.10.01.02.010</v>
          </cell>
          <cell r="I11901" t="str">
            <v>Komputer Server</v>
          </cell>
        </row>
        <row r="11902">
          <cell r="H11902" t="str">
            <v>......</v>
          </cell>
        </row>
        <row r="11903">
          <cell r="H11903" t="str">
            <v>1.3.2.10.01.03.</v>
          </cell>
          <cell r="I11903" t="str">
            <v xml:space="preserve">KOMPUTER UNIT LAINNYA </v>
          </cell>
        </row>
        <row r="11904">
          <cell r="H11904" t="str">
            <v>......</v>
          </cell>
        </row>
        <row r="11905">
          <cell r="H11905" t="str">
            <v>1.3.2.10.02..</v>
          </cell>
          <cell r="I11905" t="str">
            <v>PERALATAN KOMPUTER</v>
          </cell>
        </row>
        <row r="11906">
          <cell r="H11906" t="str">
            <v>1.3.2.10.02.01.</v>
          </cell>
          <cell r="I11906" t="str">
            <v xml:space="preserve">PERALATAN MAINFRAME </v>
          </cell>
        </row>
        <row r="11907">
          <cell r="H11907" t="str">
            <v>1.3.2.10.02.01.001</v>
          </cell>
          <cell r="I11907" t="str">
            <v>Card Reader (Peralatan Mainframe)</v>
          </cell>
        </row>
        <row r="11908">
          <cell r="H11908" t="str">
            <v>1.3.2.10.02.01.002</v>
          </cell>
          <cell r="I11908" t="str">
            <v>Magnetic Tape Unit (Peralatan Mainframe)</v>
          </cell>
        </row>
        <row r="11909">
          <cell r="H11909" t="str">
            <v>1.3.2.10.02.01.003</v>
          </cell>
          <cell r="I11909" t="str">
            <v>Floppy Disk Unit (Peralatan Mainframe)</v>
          </cell>
        </row>
        <row r="11910">
          <cell r="H11910" t="str">
            <v>1.3.2.10.02.01.004</v>
          </cell>
          <cell r="I11910" t="str">
            <v>Storage Modul Disk (Peralatan Mainframe)</v>
          </cell>
        </row>
        <row r="11911">
          <cell r="H11911" t="str">
            <v>1.3.2.10.02.01.005</v>
          </cell>
          <cell r="I11911" t="str">
            <v>Console Unit (Peralatan Mainframe)</v>
          </cell>
        </row>
        <row r="11912">
          <cell r="H11912" t="str">
            <v>1.3.2.10.02.01.006</v>
          </cell>
          <cell r="I11912" t="str">
            <v>CPU (Peralatan Mainframe)</v>
          </cell>
        </row>
        <row r="11913">
          <cell r="H11913" t="str">
            <v>1.3.2.10.02.01.007</v>
          </cell>
          <cell r="I11913" t="str">
            <v>Disk Pack (Peralatan Mainframe)</v>
          </cell>
        </row>
        <row r="11914">
          <cell r="H11914" t="str">
            <v>1.3.2.10.02.01.008</v>
          </cell>
          <cell r="I11914" t="str">
            <v>Hard Copy Console</v>
          </cell>
        </row>
        <row r="11915">
          <cell r="H11915" t="str">
            <v>1.3.2.10.02.01.009</v>
          </cell>
          <cell r="I11915" t="str">
            <v>Serial Printer</v>
          </cell>
        </row>
        <row r="11916">
          <cell r="H11916" t="str">
            <v>1.3.2.10.02.01.010</v>
          </cell>
          <cell r="I11916" t="str">
            <v>Line Printer</v>
          </cell>
        </row>
        <row r="11917">
          <cell r="H11917" t="str">
            <v>1.3.2.10.02.01.011</v>
          </cell>
          <cell r="I11917" t="str">
            <v>Plotter (Peralatan Mainframe)</v>
          </cell>
        </row>
        <row r="11918">
          <cell r="H11918" t="str">
            <v>1.3.2.10.02.01.012</v>
          </cell>
          <cell r="I11918" t="str">
            <v>Hard Disk</v>
          </cell>
        </row>
        <row r="11919">
          <cell r="H11919" t="str">
            <v>1.3.2.10.02.01.013</v>
          </cell>
          <cell r="I11919" t="str">
            <v>Keyboard (Peralatan Mainframe)</v>
          </cell>
        </row>
        <row r="11920">
          <cell r="H11920" t="str">
            <v>1.3.2.10.02.01.014</v>
          </cell>
          <cell r="I11920" t="str">
            <v>Steamer</v>
          </cell>
        </row>
        <row r="11921">
          <cell r="H11921" t="str">
            <v>1.3.2.10.02.01.015</v>
          </cell>
          <cell r="I11921" t="str">
            <v>Data Patch Panel</v>
          </cell>
        </row>
        <row r="11922">
          <cell r="H11922" t="str">
            <v>1.3.2.10.02.01.016</v>
          </cell>
          <cell r="I11922" t="str">
            <v>Paper Tape Reader</v>
          </cell>
        </row>
        <row r="11923">
          <cell r="H11923" t="str">
            <v>1.3.2.10.02.01.017</v>
          </cell>
          <cell r="I11923" t="str">
            <v>Panaboard</v>
          </cell>
        </row>
        <row r="11924">
          <cell r="H11924" t="str">
            <v>......</v>
          </cell>
        </row>
        <row r="11925">
          <cell r="H11925" t="str">
            <v>1.3.2.10.02.02.</v>
          </cell>
          <cell r="I11925" t="str">
            <v xml:space="preserve">PERALATAN MINI KOMPUTER </v>
          </cell>
        </row>
        <row r="11926">
          <cell r="H11926" t="str">
            <v>1.3.2.10.02.02.001</v>
          </cell>
          <cell r="I11926" t="str">
            <v>Card Reader (Peralatan Mini Komputer)</v>
          </cell>
        </row>
        <row r="11927">
          <cell r="H11927" t="str">
            <v>1.3.2.10.02.02.002</v>
          </cell>
          <cell r="I11927" t="str">
            <v>Magnetic Tape Unit (Peralatan Mini Komputer)</v>
          </cell>
        </row>
        <row r="11928">
          <cell r="H11928" t="str">
            <v>1.3.2.10.02.02.003</v>
          </cell>
          <cell r="I11928" t="str">
            <v>Floppy Disk Unit (Peralatan Mini Komputer)</v>
          </cell>
        </row>
        <row r="11929">
          <cell r="H11929" t="str">
            <v>1.3.2.10.02.02.004</v>
          </cell>
          <cell r="I11929" t="str">
            <v>Storage Modul Disk (Peralatan Mini Komputer)</v>
          </cell>
        </row>
        <row r="11930">
          <cell r="H11930" t="str">
            <v>1.3.2.10.02.02.005</v>
          </cell>
          <cell r="I11930" t="str">
            <v>Console Unit (Peralatan Mini Komputer)</v>
          </cell>
        </row>
        <row r="11931">
          <cell r="H11931" t="str">
            <v>1.3.2.10.02.02.006</v>
          </cell>
          <cell r="I11931" t="str">
            <v>CPU (Peralatan Mini Komputer)</v>
          </cell>
        </row>
        <row r="11932">
          <cell r="H11932" t="str">
            <v>1.3.2.10.02.02.007</v>
          </cell>
          <cell r="I11932" t="str">
            <v>Disk Pack (Peralatan Mini Komputer)</v>
          </cell>
        </row>
        <row r="11933">
          <cell r="H11933" t="str">
            <v>1.3.2.10.02.02.008</v>
          </cell>
          <cell r="I11933" t="str">
            <v>Plotter (Peralatan Mini Komputer)</v>
          </cell>
        </row>
        <row r="11934">
          <cell r="H11934" t="str">
            <v>1.3.2.10.02.02.009</v>
          </cell>
          <cell r="I11934" t="str">
            <v>Scanner (Peralatan Mini Komputer)</v>
          </cell>
        </row>
        <row r="11935">
          <cell r="H11935" t="str">
            <v>1.3.2.10.02.02.010</v>
          </cell>
          <cell r="I11935" t="str">
            <v>Computer Compatible</v>
          </cell>
        </row>
        <row r="11936">
          <cell r="H11936" t="str">
            <v>1.3.2.10.02.02.011</v>
          </cell>
          <cell r="I11936" t="str">
            <v>Viewer (Peralatan Mini Komputer)</v>
          </cell>
        </row>
        <row r="11937">
          <cell r="H11937" t="str">
            <v>1.3.2.10.02.02.012</v>
          </cell>
          <cell r="I11937" t="str">
            <v>Digitizer (Peralatan Mini Komputer)</v>
          </cell>
        </row>
        <row r="11938">
          <cell r="H11938" t="str">
            <v>1.3.2.10.02.02.013</v>
          </cell>
          <cell r="I11938" t="str">
            <v>Keyboard (Peralatan Mini Komputer)</v>
          </cell>
        </row>
        <row r="11939">
          <cell r="H11939" t="str">
            <v>1.3.2.10.02.02.014</v>
          </cell>
          <cell r="I11939" t="str">
            <v>Auto Switch/Data Switch</v>
          </cell>
        </row>
        <row r="11940">
          <cell r="H11940" t="str">
            <v>1.3.2.10.02.02.015</v>
          </cell>
          <cell r="I11940" t="str">
            <v>Cut Sheet Feeder</v>
          </cell>
        </row>
        <row r="11941">
          <cell r="H11941" t="str">
            <v>1.3.2.10.02.02.016</v>
          </cell>
          <cell r="I11941" t="str">
            <v>Speaker Komputer</v>
          </cell>
        </row>
        <row r="11942">
          <cell r="H11942" t="str">
            <v>......</v>
          </cell>
        </row>
        <row r="11943">
          <cell r="H11943" t="str">
            <v>1.3.2.10.02.03.</v>
          </cell>
          <cell r="I11943" t="str">
            <v xml:space="preserve">PERALATAN PERSONAL KOMPUTER </v>
          </cell>
        </row>
        <row r="11944">
          <cell r="H11944" t="str">
            <v>1.3.2.10.02.03.001</v>
          </cell>
          <cell r="I11944" t="str">
            <v>CPU (Peralatan Personal Komputer)</v>
          </cell>
        </row>
        <row r="11945">
          <cell r="H11945" t="str">
            <v>1.3.2.10.02.03.002</v>
          </cell>
          <cell r="I11945" t="str">
            <v>Monitor</v>
          </cell>
        </row>
        <row r="11946">
          <cell r="H11946" t="str">
            <v>1.3.2.10.02.03.003</v>
          </cell>
          <cell r="I11946" t="str">
            <v>Printer (Peralatan Personal Komputer)</v>
          </cell>
        </row>
        <row r="11947">
          <cell r="H11947" t="str">
            <v>1.3.2.10.02.03.004</v>
          </cell>
          <cell r="I11947" t="str">
            <v>Scanner (Peralatan Personal Komputer)</v>
          </cell>
        </row>
        <row r="11948">
          <cell r="H11948" t="str">
            <v>1.3.2.10.02.03.005</v>
          </cell>
          <cell r="I11948" t="str">
            <v>Plotter (Peralatan Personal Komputer)</v>
          </cell>
        </row>
        <row r="11949">
          <cell r="H11949" t="str">
            <v>1.3.2.10.02.03.006</v>
          </cell>
          <cell r="I11949" t="str">
            <v>Viewer (Peralatan Personal Komputer)</v>
          </cell>
        </row>
        <row r="11950">
          <cell r="H11950" t="str">
            <v>1.3.2.10.02.03.007</v>
          </cell>
          <cell r="I11950" t="str">
            <v>External</v>
          </cell>
        </row>
        <row r="11951">
          <cell r="H11951" t="str">
            <v>1.3.2.10.02.03.008</v>
          </cell>
          <cell r="I11951" t="str">
            <v>Digitizer (Peralatan Personal Komputer)</v>
          </cell>
        </row>
        <row r="11952">
          <cell r="H11952" t="str">
            <v>1.3.2.10.02.03.009</v>
          </cell>
          <cell r="I11952" t="str">
            <v>Keyboard (Peralatan Personal Komputer)</v>
          </cell>
        </row>
        <row r="11953">
          <cell r="H11953" t="str">
            <v>1.3.2.10.02.03.010</v>
          </cell>
          <cell r="I11953" t="str">
            <v>CD Writter</v>
          </cell>
        </row>
        <row r="11954">
          <cell r="H11954" t="str">
            <v>1.3.2.10.02.03.011</v>
          </cell>
          <cell r="I11954" t="str">
            <v>DVD Writer</v>
          </cell>
        </row>
        <row r="11955">
          <cell r="H11955" t="str">
            <v>1.3.2.10.02.03.012</v>
          </cell>
          <cell r="I11955" t="str">
            <v>Firewire Card</v>
          </cell>
        </row>
        <row r="11956">
          <cell r="H11956" t="str">
            <v>1.3.2.10.02.03.013</v>
          </cell>
          <cell r="I11956" t="str">
            <v>Capture Card</v>
          </cell>
        </row>
        <row r="11957">
          <cell r="H11957" t="str">
            <v>1.3.2.10.02.03.014</v>
          </cell>
          <cell r="I11957" t="str">
            <v>LAN Card</v>
          </cell>
        </row>
        <row r="11958">
          <cell r="H11958" t="str">
            <v>1.3.2.10.02.03.015</v>
          </cell>
          <cell r="I11958" t="str">
            <v>External CD/ DVD Drive (ROM)</v>
          </cell>
        </row>
        <row r="11959">
          <cell r="H11959" t="str">
            <v>1.3.2.10.02.03.016</v>
          </cell>
          <cell r="I11959" t="str">
            <v>External Floppy Disk Drive</v>
          </cell>
        </row>
        <row r="11960">
          <cell r="H11960" t="str">
            <v>1.3.2.10.02.03.017</v>
          </cell>
          <cell r="I11960" t="str">
            <v>External/ Portable Hardisk</v>
          </cell>
        </row>
        <row r="11961">
          <cell r="H11961" t="str">
            <v>1.3.2.10.02.03.018</v>
          </cell>
          <cell r="I11961" t="str">
            <v>Mouse</v>
          </cell>
        </row>
        <row r="11962">
          <cell r="H11962" t="str">
            <v>1.3.2.10.02.03.019</v>
          </cell>
          <cell r="I11962" t="str">
            <v>RAM</v>
          </cell>
        </row>
        <row r="11963">
          <cell r="H11963" t="str">
            <v>......</v>
          </cell>
        </row>
        <row r="11964">
          <cell r="H11964" t="str">
            <v>1.3.2.10.02.04.</v>
          </cell>
          <cell r="I11964" t="str">
            <v xml:space="preserve">PERALATAN JARINGAN </v>
          </cell>
        </row>
        <row r="11965">
          <cell r="H11965" t="str">
            <v>1.3.2.10.02.04.001</v>
          </cell>
          <cell r="I11965" t="str">
            <v>Server</v>
          </cell>
        </row>
        <row r="11966">
          <cell r="H11966" t="str">
            <v>1.3.2.10.02.04.002</v>
          </cell>
          <cell r="I11966" t="str">
            <v>Router</v>
          </cell>
        </row>
        <row r="11967">
          <cell r="H11967" t="str">
            <v>1.3.2.10.02.04.003</v>
          </cell>
          <cell r="I11967" t="str">
            <v>Hub</v>
          </cell>
        </row>
        <row r="11968">
          <cell r="H11968" t="str">
            <v>1.3.2.10.02.04.004</v>
          </cell>
          <cell r="I11968" t="str">
            <v>Modem</v>
          </cell>
        </row>
        <row r="11969">
          <cell r="H11969" t="str">
            <v>1.3.2.10.02.04.005</v>
          </cell>
          <cell r="I11969" t="str">
            <v>Netware Interface External</v>
          </cell>
        </row>
        <row r="11970">
          <cell r="H11970" t="str">
            <v>1.3.2.10.02.04.006</v>
          </cell>
          <cell r="I11970" t="str">
            <v>Repeater and Transciever</v>
          </cell>
        </row>
        <row r="11971">
          <cell r="H11971" t="str">
            <v>1.3.2.10.02.04.007</v>
          </cell>
          <cell r="I11971" t="str">
            <v>Head Copy Terminal</v>
          </cell>
        </row>
        <row r="11972">
          <cell r="H11972" t="str">
            <v>1.3.2.10.02.04.008</v>
          </cell>
          <cell r="I11972" t="str">
            <v>rack Modem</v>
          </cell>
        </row>
        <row r="11973">
          <cell r="H11973" t="str">
            <v>1.3.2.10.02.04.009</v>
          </cell>
          <cell r="I11973" t="str">
            <v>Card Punch</v>
          </cell>
        </row>
        <row r="11974">
          <cell r="H11974" t="str">
            <v>1.3.2.10.02.04.010</v>
          </cell>
          <cell r="I11974" t="str">
            <v>Head Copy Printer</v>
          </cell>
        </row>
        <row r="11975">
          <cell r="H11975" t="str">
            <v>1.3.2.10.02.04.011</v>
          </cell>
          <cell r="I11975" t="str">
            <v>Character Terminal</v>
          </cell>
        </row>
        <row r="11976">
          <cell r="H11976" t="str">
            <v>1.3.2.10.02.04.012</v>
          </cell>
          <cell r="I11976" t="str">
            <v>Graphic Terminal</v>
          </cell>
        </row>
        <row r="11977">
          <cell r="H11977" t="str">
            <v>1.3.2.10.02.04.013</v>
          </cell>
          <cell r="I11977" t="str">
            <v>Terminal</v>
          </cell>
        </row>
        <row r="11978">
          <cell r="H11978" t="str">
            <v>1.3.2.10.02.04.014</v>
          </cell>
          <cell r="I11978" t="str">
            <v>Rak Server</v>
          </cell>
        </row>
        <row r="11979">
          <cell r="H11979" t="str">
            <v>1.3.2.10.02.04.015</v>
          </cell>
          <cell r="I11979" t="str">
            <v>Firewall</v>
          </cell>
        </row>
        <row r="11980">
          <cell r="H11980" t="str">
            <v>1.3.2.10.02.04.016</v>
          </cell>
          <cell r="I11980" t="str">
            <v>Switch Rak</v>
          </cell>
        </row>
        <row r="11981">
          <cell r="H11981" t="str">
            <v>1.3.2.10.02.04.017</v>
          </cell>
          <cell r="I11981" t="str">
            <v>Wanscaller</v>
          </cell>
        </row>
        <row r="11982">
          <cell r="H11982" t="str">
            <v>1.3.2.10.02.04.018</v>
          </cell>
          <cell r="I11982" t="str">
            <v>E-Mail Security</v>
          </cell>
        </row>
        <row r="11983">
          <cell r="H11983" t="str">
            <v>1.3.2.10.02.04.019</v>
          </cell>
          <cell r="I11983" t="str">
            <v>Client Clearing House</v>
          </cell>
        </row>
        <row r="11984">
          <cell r="H11984" t="str">
            <v>1.3.2.10.02.04.020</v>
          </cell>
          <cell r="I11984" t="str">
            <v>CAT 6 Cable</v>
          </cell>
        </row>
        <row r="11985">
          <cell r="H11985" t="str">
            <v>1.3.2.10.02.04.021</v>
          </cell>
          <cell r="I11985" t="str">
            <v>Kabel UTP</v>
          </cell>
        </row>
        <row r="11986">
          <cell r="H11986" t="str">
            <v>1.3.2.10.02.04.022</v>
          </cell>
          <cell r="I11986" t="str">
            <v>Wireless PCI Card</v>
          </cell>
        </row>
        <row r="11987">
          <cell r="H11987" t="str">
            <v>1.3.2.10.02.04.023</v>
          </cell>
          <cell r="I11987" t="str">
            <v>Wireless Access Point</v>
          </cell>
        </row>
        <row r="11988">
          <cell r="H11988" t="str">
            <v>1.3.2.10.02.04.024</v>
          </cell>
          <cell r="I11988" t="str">
            <v>Switch</v>
          </cell>
        </row>
        <row r="11989">
          <cell r="H11989" t="str">
            <v>1.3.2.10.02.04.025</v>
          </cell>
          <cell r="I11989" t="str">
            <v>Hubbel UTP</v>
          </cell>
        </row>
        <row r="11990">
          <cell r="H11990" t="str">
            <v>1.3.2.10.02.04.026</v>
          </cell>
          <cell r="I11990" t="str">
            <v>Acces Point</v>
          </cell>
        </row>
        <row r="11991">
          <cell r="H11991" t="str">
            <v>1.3.2.10.02.04.027</v>
          </cell>
          <cell r="I11991" t="str">
            <v>Rackmount</v>
          </cell>
        </row>
        <row r="11992">
          <cell r="H11992" t="str">
            <v>1.3.2.10.02.04.028</v>
          </cell>
          <cell r="I11992" t="str">
            <v>KVM Keyboard Video Monitor</v>
          </cell>
        </row>
        <row r="11993">
          <cell r="H11993" t="str">
            <v>1.3.2.10.02.04.029</v>
          </cell>
          <cell r="I11993" t="str">
            <v>Mobile Modem GSM/ CDMA</v>
          </cell>
        </row>
        <row r="11994">
          <cell r="H11994" t="str">
            <v>1.3.2.10.02.04.030</v>
          </cell>
          <cell r="I11994" t="str">
            <v>Network Cable Tester</v>
          </cell>
        </row>
        <row r="11995">
          <cell r="H11995" t="str">
            <v>1.3.2.10.02.04.031</v>
          </cell>
          <cell r="I11995" t="str">
            <v>Jaringan Satpas</v>
          </cell>
        </row>
        <row r="11996">
          <cell r="H11996" t="str">
            <v>1.3.2.10.02.04.032</v>
          </cell>
          <cell r="I11996" t="str">
            <v>NComputing</v>
          </cell>
        </row>
        <row r="11997">
          <cell r="H11997" t="str">
            <v>1.3.2.10.02.04.033</v>
          </cell>
          <cell r="I11997" t="str">
            <v>Router Wifi</v>
          </cell>
        </row>
        <row r="11998">
          <cell r="H11998" t="str">
            <v>1.3.2.10.02.04.034</v>
          </cell>
          <cell r="I11998" t="str">
            <v>Microtik</v>
          </cell>
        </row>
        <row r="11999">
          <cell r="H11999" t="str">
            <v>1.3.2.10.02.04.035</v>
          </cell>
          <cell r="I11999" t="str">
            <v>SMS Gate way</v>
          </cell>
        </row>
        <row r="12000">
          <cell r="H12000" t="str">
            <v>......</v>
          </cell>
        </row>
        <row r="12001">
          <cell r="H12001" t="str">
            <v>1.3.2.10.02.05.</v>
          </cell>
          <cell r="I12001" t="str">
            <v xml:space="preserve">PERALATAN KOMPUTER LAINNYA </v>
          </cell>
        </row>
        <row r="12002">
          <cell r="H12002" t="str">
            <v>1.3.2.10.02.05.001</v>
          </cell>
          <cell r="I12002" t="str">
            <v>Robot</v>
          </cell>
        </row>
        <row r="12003">
          <cell r="H12003" t="str">
            <v>......</v>
          </cell>
        </row>
        <row r="12004">
          <cell r="H12004" t="str">
            <v>1.3.2.11...</v>
          </cell>
          <cell r="I12004" t="str">
            <v>ALAT EKSPLORASI</v>
          </cell>
        </row>
        <row r="12005">
          <cell r="H12005" t="str">
            <v>1.3.2.11.01..</v>
          </cell>
          <cell r="I12005" t="str">
            <v>ALAT EKSPLORASI TOPOGRAFI</v>
          </cell>
        </row>
        <row r="12006">
          <cell r="H12006" t="str">
            <v>1.3.2.11.01.01.</v>
          </cell>
          <cell r="I12006" t="str">
            <v xml:space="preserve">OPTIK </v>
          </cell>
        </row>
        <row r="12007">
          <cell r="H12007" t="str">
            <v>1.3.2.11.01.01.001</v>
          </cell>
          <cell r="I12007" t="str">
            <v>Teropong (Optik)</v>
          </cell>
        </row>
        <row r="12008">
          <cell r="H12008" t="str">
            <v>1.3.2.11.01.01.002</v>
          </cell>
          <cell r="I12008" t="str">
            <v>Comperator</v>
          </cell>
        </row>
        <row r="12009">
          <cell r="H12009" t="str">
            <v>1.3.2.11.01.01.003</v>
          </cell>
          <cell r="I12009" t="str">
            <v>Mineral Light 15</v>
          </cell>
        </row>
        <row r="12010">
          <cell r="H12010" t="str">
            <v>......</v>
          </cell>
        </row>
        <row r="12011">
          <cell r="H12011" t="str">
            <v>1.3.2.11.01.02.</v>
          </cell>
          <cell r="I12011" t="str">
            <v xml:space="preserve">UKUR/INSTRUMENT </v>
          </cell>
        </row>
        <row r="12012">
          <cell r="H12012" t="str">
            <v>1.3.2.11.01.02.001</v>
          </cell>
          <cell r="I12012" t="str">
            <v>Planimeter (Ukur/instrument)</v>
          </cell>
        </row>
        <row r="12013">
          <cell r="H12013" t="str">
            <v>1.3.2.11.01.02.002</v>
          </cell>
          <cell r="I12013" t="str">
            <v>Pesawat Bih</v>
          </cell>
        </row>
        <row r="12014">
          <cell r="H12014" t="str">
            <v>1.3.2.11.01.02.003</v>
          </cell>
          <cell r="I12014" t="str">
            <v>Current Meter (Ukur/instrument)</v>
          </cell>
        </row>
        <row r="12015">
          <cell r="H12015" t="str">
            <v>1.3.2.11.01.02.004</v>
          </cell>
          <cell r="I12015" t="str">
            <v>Pyrometer (Ukur/instrument)</v>
          </cell>
        </row>
        <row r="12016">
          <cell r="H12016" t="str">
            <v>1.3.2.11.01.02.005</v>
          </cell>
          <cell r="I12016" t="str">
            <v>Barografh</v>
          </cell>
        </row>
        <row r="12017">
          <cell r="H12017" t="str">
            <v>1.3.2.11.01.02.006</v>
          </cell>
          <cell r="I12017" t="str">
            <v>Water Level Indicator</v>
          </cell>
        </row>
        <row r="12018">
          <cell r="H12018" t="str">
            <v>1.3.2.11.01.02.007</v>
          </cell>
          <cell r="I12018" t="str">
            <v>Step Counter (Ukur/instrument)</v>
          </cell>
        </row>
        <row r="12019">
          <cell r="H12019" t="str">
            <v>1.3.2.11.01.02.008</v>
          </cell>
          <cell r="I12019" t="str">
            <v>Hermo Hydrograph</v>
          </cell>
        </row>
        <row r="12020">
          <cell r="H12020" t="str">
            <v>1.3.2.11.01.02.009</v>
          </cell>
          <cell r="I12020" t="str">
            <v>Range Finder (Ukur/instrument)</v>
          </cell>
        </row>
        <row r="12021">
          <cell r="H12021" t="str">
            <v>1.3.2.11.01.02.010</v>
          </cell>
          <cell r="I12021" t="str">
            <v>Synchono Meter</v>
          </cell>
        </row>
        <row r="12022">
          <cell r="H12022" t="str">
            <v>1.3.2.11.01.02.011</v>
          </cell>
          <cell r="I12022" t="str">
            <v>Stereo Elevation</v>
          </cell>
        </row>
        <row r="12023">
          <cell r="H12023" t="str">
            <v>1.3.2.11.01.02.012</v>
          </cell>
          <cell r="I12023" t="str">
            <v>Fieldmeter</v>
          </cell>
        </row>
        <row r="12024">
          <cell r="H12024" t="str">
            <v>1.3.2.11.01.02.013</v>
          </cell>
          <cell r="I12024" t="str">
            <v>Combination Parameter</v>
          </cell>
        </row>
        <row r="12025">
          <cell r="H12025" t="str">
            <v>1.3.2.11.01.02.014</v>
          </cell>
          <cell r="I12025" t="str">
            <v>Pieso Meter</v>
          </cell>
        </row>
        <row r="12026">
          <cell r="H12026" t="str">
            <v>1.3.2.11.01.02.015</v>
          </cell>
          <cell r="I12026" t="str">
            <v>Telurometer</v>
          </cell>
        </row>
        <row r="12027">
          <cell r="H12027" t="str">
            <v>1.3.2.11.01.02.016</v>
          </cell>
          <cell r="I12027" t="str">
            <v>Distance Meter Electronic</v>
          </cell>
        </row>
        <row r="12028">
          <cell r="H12028" t="str">
            <v>1.3.2.11.01.02.017</v>
          </cell>
          <cell r="I12028" t="str">
            <v>Penetrometer (Ukur/instrument)</v>
          </cell>
        </row>
        <row r="12029">
          <cell r="H12029" t="str">
            <v>1.3.2.11.01.02.018</v>
          </cell>
          <cell r="I12029" t="str">
            <v>Vertical Spectrometer</v>
          </cell>
        </row>
        <row r="12030">
          <cell r="H12030" t="str">
            <v>1.3.2.11.01.02.019</v>
          </cell>
          <cell r="I12030" t="str">
            <v>Roulof</v>
          </cell>
        </row>
        <row r="12031">
          <cell r="H12031" t="str">
            <v>1.3.2.11.01.02.020</v>
          </cell>
          <cell r="I12031" t="str">
            <v>Chronograf</v>
          </cell>
        </row>
        <row r="12032">
          <cell r="H12032" t="str">
            <v>1.3.2.11.01.02.021</v>
          </cell>
          <cell r="I12032" t="str">
            <v>Mounting Kamera</v>
          </cell>
        </row>
        <row r="12033">
          <cell r="H12033" t="str">
            <v>......</v>
          </cell>
        </row>
        <row r="12034">
          <cell r="H12034" t="str">
            <v>1.3.2.11.01.03.</v>
          </cell>
          <cell r="I12034" t="str">
            <v xml:space="preserve">ALAT EKSPLORASI TOPOGRAFI LAINNYA </v>
          </cell>
        </row>
        <row r="12035">
          <cell r="H12035" t="str">
            <v>......</v>
          </cell>
        </row>
        <row r="12036">
          <cell r="H12036" t="str">
            <v>1.3.2.11.02..</v>
          </cell>
          <cell r="I12036" t="str">
            <v>ALAT EKSPLORASI GEOFISIKA</v>
          </cell>
        </row>
        <row r="12037">
          <cell r="H12037" t="str">
            <v>1.3.2.11.02.01.</v>
          </cell>
          <cell r="I12037" t="str">
            <v xml:space="preserve">MEKANIK </v>
          </cell>
        </row>
        <row r="12038">
          <cell r="H12038" t="str">
            <v>1.3.2.11.02.01.001</v>
          </cell>
          <cell r="I12038" t="str">
            <v>Faller Horizontal</v>
          </cell>
        </row>
        <row r="12039">
          <cell r="H12039" t="str">
            <v>1.3.2.11.02.01.002</v>
          </cell>
          <cell r="I12039" t="str">
            <v>Precission Sample</v>
          </cell>
        </row>
        <row r="12040">
          <cell r="H12040" t="str">
            <v>1.3.2.11.02.01.003</v>
          </cell>
          <cell r="I12040" t="str">
            <v>Side Scan Sonar</v>
          </cell>
        </row>
        <row r="12041">
          <cell r="H12041" t="str">
            <v>1.3.2.11.02.01.004</v>
          </cell>
          <cell r="I12041" t="str">
            <v>Step Counter (Mekanik)</v>
          </cell>
        </row>
        <row r="12042">
          <cell r="H12042" t="str">
            <v>1.3.2.11.02.01.005</v>
          </cell>
          <cell r="I12042" t="str">
            <v>Converter</v>
          </cell>
        </row>
        <row r="12043">
          <cell r="H12043" t="str">
            <v>1.3.2.11.02.01.006</v>
          </cell>
          <cell r="I12043" t="str">
            <v>Portable CDP Cable</v>
          </cell>
        </row>
        <row r="12044">
          <cell r="H12044" t="str">
            <v>1.3.2.11.02.01.007</v>
          </cell>
          <cell r="I12044" t="str">
            <v>Enconder Model Eng-200</v>
          </cell>
        </row>
        <row r="12045">
          <cell r="H12045" t="str">
            <v>1.3.2.11.02.01.008</v>
          </cell>
          <cell r="I12045" t="str">
            <v>Ratalong Ris 1007</v>
          </cell>
        </row>
        <row r="12046">
          <cell r="H12046" t="str">
            <v>1.3.2.11.02.01.009</v>
          </cell>
          <cell r="I12046" t="str">
            <v>Decoder/DE 200</v>
          </cell>
        </row>
        <row r="12047">
          <cell r="H12047" t="str">
            <v>1.3.2.11.02.01.010</v>
          </cell>
          <cell r="I12047" t="str">
            <v>EFC Graphic Recorder</v>
          </cell>
        </row>
        <row r="12048">
          <cell r="H12048" t="str">
            <v>1.3.2.11.02.01.011</v>
          </cell>
          <cell r="I12048" t="str">
            <v>Polirization And Possitivity</v>
          </cell>
        </row>
        <row r="12049">
          <cell r="H12049" t="str">
            <v>1.3.2.11.02.01.012</v>
          </cell>
          <cell r="I12049" t="str">
            <v>Density Grahet Saunce Cobat</v>
          </cell>
        </row>
        <row r="12050">
          <cell r="H12050" t="str">
            <v>1.3.2.11.02.01.013</v>
          </cell>
          <cell r="I12050" t="str">
            <v>Neutron Succe Aniricium Brium 100 Milicuric</v>
          </cell>
        </row>
        <row r="12051">
          <cell r="H12051" t="str">
            <v>......</v>
          </cell>
        </row>
        <row r="12052">
          <cell r="H12052" t="str">
            <v>1.3.2.11.02.02.</v>
          </cell>
          <cell r="I12052" t="str">
            <v xml:space="preserve">ELEKTRONIK/ELECTRIC </v>
          </cell>
        </row>
        <row r="12053">
          <cell r="H12053" t="str">
            <v>1.3.2.11.02.02.001</v>
          </cell>
          <cell r="I12053" t="str">
            <v>Iso Dinamic</v>
          </cell>
        </row>
        <row r="12054">
          <cell r="H12054" t="str">
            <v>1.3.2.11.02.02.002</v>
          </cell>
          <cell r="I12054" t="str">
            <v>Seismometer</v>
          </cell>
        </row>
        <row r="12055">
          <cell r="H12055" t="str">
            <v>1.3.2.11.02.02.003</v>
          </cell>
          <cell r="I12055" t="str">
            <v>Gravimeter</v>
          </cell>
        </row>
        <row r="12056">
          <cell r="H12056" t="str">
            <v>1.3.2.11.02.02.004</v>
          </cell>
          <cell r="I12056" t="str">
            <v>Pesawat Geolistrik</v>
          </cell>
        </row>
        <row r="12057">
          <cell r="H12057" t="str">
            <v>1.3.2.11.02.02.005</v>
          </cell>
          <cell r="I12057" t="str">
            <v>Pesawat Penampang Logging</v>
          </cell>
        </row>
        <row r="12058">
          <cell r="H12058" t="str">
            <v>1.3.2.11.02.02.006</v>
          </cell>
          <cell r="I12058" t="str">
            <v>Pesawat Radio Meter</v>
          </cell>
        </row>
        <row r="12059">
          <cell r="H12059" t="str">
            <v>1.3.2.11.02.02.007</v>
          </cell>
          <cell r="I12059" t="str">
            <v>Pesawat Potensial Instrument</v>
          </cell>
        </row>
        <row r="12060">
          <cell r="H12060" t="str">
            <v>1.3.2.11.02.02.008</v>
          </cell>
          <cell r="I12060" t="str">
            <v>Vertical Sketsmaster</v>
          </cell>
        </row>
        <row r="12061">
          <cell r="H12061" t="str">
            <v>1.3.2.11.02.02.009</v>
          </cell>
          <cell r="I12061" t="str">
            <v>Deferentialthermal</v>
          </cell>
        </row>
        <row r="12062">
          <cell r="H12062" t="str">
            <v>1.3.2.11.02.02.010</v>
          </cell>
          <cell r="I12062" t="str">
            <v>Turam</v>
          </cell>
        </row>
        <row r="12063">
          <cell r="H12063" t="str">
            <v>1.3.2.11.02.02.011</v>
          </cell>
          <cell r="I12063" t="str">
            <v>Shallow Seismic</v>
          </cell>
        </row>
        <row r="12064">
          <cell r="H12064" t="str">
            <v>1.3.2.11.02.02.012</v>
          </cell>
          <cell r="I12064" t="str">
            <v>Resistensivity Meter</v>
          </cell>
        </row>
        <row r="12065">
          <cell r="H12065" t="str">
            <v>1.3.2.11.02.02.013</v>
          </cell>
          <cell r="I12065" t="str">
            <v>Electric Log</v>
          </cell>
        </row>
        <row r="12066">
          <cell r="H12066" t="str">
            <v>1.3.2.11.02.02.014</v>
          </cell>
          <cell r="I12066" t="str">
            <v>Ultrasonic Tester</v>
          </cell>
        </row>
        <row r="12067">
          <cell r="H12067" t="str">
            <v>1.3.2.11.02.02.015</v>
          </cell>
          <cell r="I12067" t="str">
            <v>Geiger Counter</v>
          </cell>
        </row>
        <row r="12068">
          <cell r="H12068" t="str">
            <v>1.3.2.11.02.02.016</v>
          </cell>
          <cell r="I12068" t="str">
            <v>Continuous Seismic</v>
          </cell>
        </row>
        <row r="12069">
          <cell r="H12069" t="str">
            <v>1.3.2.11.02.02.017</v>
          </cell>
          <cell r="I12069" t="str">
            <v>Sis System</v>
          </cell>
        </row>
        <row r="12070">
          <cell r="H12070" t="str">
            <v>1.3.2.11.02.02.018</v>
          </cell>
          <cell r="I12070" t="str">
            <v>Transducer</v>
          </cell>
        </row>
        <row r="12071">
          <cell r="H12071" t="str">
            <v>1.3.2.11.02.02.019</v>
          </cell>
          <cell r="I12071" t="str">
            <v>Metorolla Mini</v>
          </cell>
        </row>
        <row r="12072">
          <cell r="H12072" t="str">
            <v>1.3.2.11.02.02.020</v>
          </cell>
          <cell r="I12072" t="str">
            <v>Perekam Seismik</v>
          </cell>
        </row>
        <row r="12073">
          <cell r="H12073" t="str">
            <v>1.3.2.11.02.02.021</v>
          </cell>
          <cell r="I12073" t="str">
            <v>Echosounder</v>
          </cell>
        </row>
        <row r="12074">
          <cell r="H12074" t="str">
            <v>1.3.2.11.02.02.022</v>
          </cell>
          <cell r="I12074" t="str">
            <v>Transponder</v>
          </cell>
        </row>
        <row r="12075">
          <cell r="H12075" t="str">
            <v>1.3.2.11.02.02.023</v>
          </cell>
          <cell r="I12075" t="str">
            <v>Hard Copy Printer Mini Ranger</v>
          </cell>
        </row>
        <row r="12076">
          <cell r="H12076" t="str">
            <v>1.3.2.11.02.02.024</v>
          </cell>
          <cell r="I12076" t="str">
            <v>Air Gun</v>
          </cell>
        </row>
        <row r="12077">
          <cell r="H12077" t="str">
            <v>1.3.2.11.02.02.025</v>
          </cell>
          <cell r="I12077" t="str">
            <v>Graphic Recorder</v>
          </cell>
        </row>
        <row r="12078">
          <cell r="H12078" t="str">
            <v>1.3.2.11.02.02.026</v>
          </cell>
          <cell r="I12078" t="str">
            <v>Krohn-Hits Variable Band Pass</v>
          </cell>
        </row>
        <row r="12079">
          <cell r="H12079" t="str">
            <v>1.3.2.11.02.02.027</v>
          </cell>
          <cell r="I12079" t="str">
            <v>Time Variated Gain Amplifier</v>
          </cell>
        </row>
        <row r="12080">
          <cell r="H12080" t="str">
            <v>1.3.2.11.02.02.028</v>
          </cell>
          <cell r="I12080" t="str">
            <v>Swell Filter</v>
          </cell>
        </row>
        <row r="12081">
          <cell r="H12081" t="str">
            <v>1.3.2.11.02.02.029</v>
          </cell>
          <cell r="I12081" t="str">
            <v>Tape Reply Unit</v>
          </cell>
        </row>
        <row r="12082">
          <cell r="H12082" t="str">
            <v>1.3.2.11.02.02.030</v>
          </cell>
          <cell r="I12082" t="str">
            <v>Record Annotator</v>
          </cell>
        </row>
        <row r="12083">
          <cell r="H12083" t="str">
            <v>1.3.2.11.02.02.031</v>
          </cell>
          <cell r="I12083" t="str">
            <v>Staching Unit</v>
          </cell>
        </row>
        <row r="12084">
          <cell r="H12084" t="str">
            <v>1.3.2.11.02.02.032</v>
          </cell>
          <cell r="I12084" t="str">
            <v>Navigasi Via Satelite (Magnavox)</v>
          </cell>
        </row>
        <row r="12085">
          <cell r="H12085" t="str">
            <v>1.3.2.11.02.02.033</v>
          </cell>
          <cell r="I12085" t="str">
            <v>Air Compressor (Alat Eksplorasi Geofisika Elektronik/electric)</v>
          </cell>
        </row>
        <row r="12086">
          <cell r="H12086" t="str">
            <v>1.3.2.11.02.02.034</v>
          </cell>
          <cell r="I12086" t="str">
            <v>TSS</v>
          </cell>
        </row>
        <row r="12087">
          <cell r="H12087" t="str">
            <v>1.3.2.11.02.02.035</v>
          </cell>
          <cell r="I12087" t="str">
            <v>Senour</v>
          </cell>
        </row>
        <row r="12088">
          <cell r="H12088" t="str">
            <v>1.3.2.11.02.02.036</v>
          </cell>
          <cell r="I12088" t="str">
            <v>Capasitor Bank</v>
          </cell>
        </row>
        <row r="12089">
          <cell r="H12089" t="str">
            <v>1.3.2.11.02.02.037</v>
          </cell>
          <cell r="I12089" t="str">
            <v>Unbon Sound Sours</v>
          </cell>
        </row>
        <row r="12090">
          <cell r="H12090" t="str">
            <v>1.3.2.11.02.02.038</v>
          </cell>
          <cell r="I12090" t="str">
            <v>Spark Array</v>
          </cell>
        </row>
        <row r="12091">
          <cell r="H12091" t="str">
            <v>1.3.2.11.02.02.039</v>
          </cell>
          <cell r="I12091" t="str">
            <v>Ukur/Instumen</v>
          </cell>
        </row>
        <row r="12092">
          <cell r="H12092" t="str">
            <v>1.3.2.11.02.02.040</v>
          </cell>
          <cell r="I12092" t="str">
            <v>Electronic/Electric</v>
          </cell>
        </row>
        <row r="12093">
          <cell r="H12093" t="str">
            <v>1.3.2.11.02.02.041</v>
          </cell>
          <cell r="I12093" t="str">
            <v>IP Unit</v>
          </cell>
        </row>
        <row r="12094">
          <cell r="H12094" t="str">
            <v>1.3.2.11.02.02.042</v>
          </cell>
          <cell r="I12094" t="str">
            <v>Isoloscope Analoge</v>
          </cell>
        </row>
        <row r="12095">
          <cell r="H12095" t="str">
            <v>1.3.2.11.02.02.043</v>
          </cell>
          <cell r="I12095" t="str">
            <v>Patren Generator</v>
          </cell>
        </row>
        <row r="12096">
          <cell r="H12096" t="str">
            <v>1.3.2.11.02.02.044</v>
          </cell>
          <cell r="I12096" t="str">
            <v xml:space="preserve">Flasher jaf </v>
          </cell>
        </row>
        <row r="12097">
          <cell r="H12097" t="str">
            <v>......</v>
          </cell>
        </row>
        <row r="12098">
          <cell r="H12098" t="str">
            <v>......</v>
          </cell>
        </row>
        <row r="12099">
          <cell r="H12099" t="str">
            <v>1.3.2.11.02.03.</v>
          </cell>
          <cell r="I12099" t="str">
            <v xml:space="preserve">MANUAL </v>
          </cell>
        </row>
        <row r="12100">
          <cell r="H12100" t="str">
            <v>1.3.2.11.02.03.001</v>
          </cell>
          <cell r="I12100" t="str">
            <v>Alat Pengambilan Contoh Dasar Laut Piston Corner</v>
          </cell>
        </row>
        <row r="12101">
          <cell r="H12101" t="str">
            <v>1.3.2.11.02.03.002</v>
          </cell>
          <cell r="I12101" t="str">
            <v>Gravity Corer</v>
          </cell>
        </row>
        <row r="12102">
          <cell r="H12102" t="str">
            <v>1.3.2.11.02.03.003</v>
          </cell>
          <cell r="I12102" t="str">
            <v>Free Fall Corer</v>
          </cell>
        </row>
        <row r="12103">
          <cell r="H12103" t="str">
            <v>1.3.2.11.02.03.004</v>
          </cell>
          <cell r="I12103" t="str">
            <v>Grab Sampler</v>
          </cell>
        </row>
        <row r="12104">
          <cell r="H12104" t="str">
            <v>1.3.2.11.02.03.005</v>
          </cell>
          <cell r="I12104" t="str">
            <v>Box Corer</v>
          </cell>
        </row>
        <row r="12105">
          <cell r="H12105" t="str">
            <v>1.3.2.11.02.03.006</v>
          </cell>
          <cell r="I12105" t="str">
            <v>PH Leger Corer</v>
          </cell>
        </row>
        <row r="12106">
          <cell r="H12106" t="str">
            <v>......</v>
          </cell>
        </row>
        <row r="12107">
          <cell r="H12107" t="str">
            <v>1.3.2.11.02.04.</v>
          </cell>
          <cell r="I12107" t="str">
            <v xml:space="preserve">ALAT EKSPLORASI GEOFISIKA LAINNYA </v>
          </cell>
        </row>
        <row r="12108">
          <cell r="H12108" t="str">
            <v>......</v>
          </cell>
        </row>
        <row r="12109">
          <cell r="H12109" t="str">
            <v>1.3.2.12...</v>
          </cell>
          <cell r="I12109" t="str">
            <v>ALAT PENGEBORAN</v>
          </cell>
        </row>
        <row r="12110">
          <cell r="H12110" t="str">
            <v>1.3.2.12.01..</v>
          </cell>
          <cell r="I12110" t="str">
            <v>ALAT PENGEBORAN MESIN</v>
          </cell>
        </row>
        <row r="12111">
          <cell r="H12111" t="str">
            <v>1.3.2.12.01.01.</v>
          </cell>
          <cell r="I12111" t="str">
            <v xml:space="preserve">BOR MESIN TUMBUK </v>
          </cell>
        </row>
        <row r="12112">
          <cell r="H12112" t="str">
            <v>1.3.2.12.01.01.001</v>
          </cell>
          <cell r="I12112" t="str">
            <v>Bor Mesin Tumbuk Pakai Kabel</v>
          </cell>
        </row>
        <row r="12113">
          <cell r="H12113" t="str">
            <v>1.3.2.12.01.01.002</v>
          </cell>
          <cell r="I12113" t="str">
            <v>Bor Mesin Tumbuk Pakai Setang Bor</v>
          </cell>
        </row>
        <row r="12114">
          <cell r="H12114" t="str">
            <v>1.3.2.12.01.01.003</v>
          </cell>
          <cell r="I12114" t="str">
            <v>Bor Mesin Tumbuk Kombinasi 01 &amp; 02</v>
          </cell>
        </row>
        <row r="12115">
          <cell r="H12115" t="str">
            <v>......</v>
          </cell>
        </row>
        <row r="12116">
          <cell r="H12116" t="str">
            <v>1.3.2.12.01.02.</v>
          </cell>
          <cell r="I12116" t="str">
            <v xml:space="preserve">BOR MESIN PUTAR </v>
          </cell>
        </row>
        <row r="12117">
          <cell r="H12117" t="str">
            <v>1.3.2.12.01.02.001</v>
          </cell>
          <cell r="I12117" t="str">
            <v>Rotary Table (Bor Mesin Putar)</v>
          </cell>
        </row>
        <row r="12118">
          <cell r="H12118" t="str">
            <v>1.3.2.12.01.02.002</v>
          </cell>
          <cell r="I12118" t="str">
            <v>Spindle</v>
          </cell>
        </row>
        <row r="12119">
          <cell r="H12119" t="str">
            <v>1.3.2.12.01.02.003</v>
          </cell>
          <cell r="I12119" t="str">
            <v>Kombinasi 01 &amp; 02</v>
          </cell>
        </row>
        <row r="12120">
          <cell r="H12120" t="str">
            <v>1.3.2.12.01.02.004</v>
          </cell>
          <cell r="I12120" t="str">
            <v>Top Drive</v>
          </cell>
        </row>
        <row r="12121">
          <cell r="H12121" t="str">
            <v>1.3.2.12.01.02.005</v>
          </cell>
          <cell r="I12121" t="str">
            <v>Wikie Drill</v>
          </cell>
        </row>
        <row r="12122">
          <cell r="H12122" t="str">
            <v>......</v>
          </cell>
        </row>
        <row r="12123">
          <cell r="H12123" t="str">
            <v>1.3.2.12.01.03.</v>
          </cell>
          <cell r="I12123" t="str">
            <v xml:space="preserve">ALAT PENGEBORAN MESIN LAINNYA </v>
          </cell>
        </row>
        <row r="12124">
          <cell r="H12124" t="str">
            <v>......</v>
          </cell>
        </row>
        <row r="12125">
          <cell r="H12125" t="str">
            <v>1.3.2.12.02..</v>
          </cell>
          <cell r="I12125" t="str">
            <v>ALAT PENGEBORAN NON MESIN</v>
          </cell>
        </row>
        <row r="12126">
          <cell r="H12126" t="str">
            <v>1.3.2.12.02.01.</v>
          </cell>
          <cell r="I12126" t="str">
            <v xml:space="preserve">BANGKA </v>
          </cell>
        </row>
        <row r="12127">
          <cell r="H12127" t="str">
            <v>1.3.2.12.02.01.001</v>
          </cell>
          <cell r="I12127" t="str">
            <v>Bangka</v>
          </cell>
        </row>
        <row r="12128">
          <cell r="H12128" t="str">
            <v>......</v>
          </cell>
        </row>
        <row r="12129">
          <cell r="H12129" t="str">
            <v>1.3.2.12.02.02.</v>
          </cell>
          <cell r="I12129" t="str">
            <v xml:space="preserve">PANTEK </v>
          </cell>
        </row>
        <row r="12130">
          <cell r="H12130" t="str">
            <v>1.3.2.12.02.02.001</v>
          </cell>
          <cell r="I12130" t="str">
            <v>Pantek</v>
          </cell>
        </row>
        <row r="12131">
          <cell r="H12131" t="str">
            <v>1.3.2.12.02.02.002</v>
          </cell>
          <cell r="I12131" t="str">
            <v>Sondir</v>
          </cell>
        </row>
        <row r="12132">
          <cell r="H12132" t="str">
            <v>......</v>
          </cell>
        </row>
        <row r="12133">
          <cell r="H12133" t="str">
            <v>1.3.2.12.02.03.</v>
          </cell>
          <cell r="I12133" t="str">
            <v xml:space="preserve">PUTAR </v>
          </cell>
        </row>
        <row r="12134">
          <cell r="H12134" t="str">
            <v>1.3.2.12.02.03.001</v>
          </cell>
          <cell r="I12134" t="str">
            <v>Putar</v>
          </cell>
        </row>
        <row r="12135">
          <cell r="H12135" t="str">
            <v>1.3.2.12.02.03.002</v>
          </cell>
          <cell r="I12135" t="str">
            <v>Band Hidrolik</v>
          </cell>
        </row>
        <row r="12136">
          <cell r="H12136" t="str">
            <v>......</v>
          </cell>
        </row>
        <row r="12137">
          <cell r="H12137" t="str">
            <v>1.3.2.12.02.04.</v>
          </cell>
          <cell r="I12137" t="str">
            <v xml:space="preserve">PERALATAN BANTU </v>
          </cell>
        </row>
        <row r="12138">
          <cell r="H12138" t="str">
            <v>1.3.2.12.02.04.001</v>
          </cell>
          <cell r="I12138" t="str">
            <v>Drawwork</v>
          </cell>
        </row>
        <row r="12139">
          <cell r="H12139" t="str">
            <v>1.3.2.12.02.04.002</v>
          </cell>
          <cell r="I12139" t="str">
            <v>Drill Pipe</v>
          </cell>
        </row>
        <row r="12140">
          <cell r="H12140" t="str">
            <v>1.3.2.12.02.04.003</v>
          </cell>
          <cell r="I12140" t="str">
            <v>Drill Cillar</v>
          </cell>
        </row>
        <row r="12141">
          <cell r="H12141" t="str">
            <v>1.3.2.12.02.04.004</v>
          </cell>
          <cell r="I12141" t="str">
            <v>Kelly</v>
          </cell>
        </row>
        <row r="12142">
          <cell r="H12142" t="str">
            <v>1.3.2.12.02.04.005</v>
          </cell>
          <cell r="I12142" t="str">
            <v>Cemeting Unit</v>
          </cell>
        </row>
        <row r="12143">
          <cell r="H12143" t="str">
            <v>1.3.2.12.02.04.006</v>
          </cell>
          <cell r="I12143" t="str">
            <v>Rotary Table (Peralatan Bantu)</v>
          </cell>
        </row>
        <row r="12144">
          <cell r="H12144" t="str">
            <v>1.3.2.12.02.04.007</v>
          </cell>
          <cell r="I12144" t="str">
            <v>Tubing Slip</v>
          </cell>
        </row>
        <row r="12145">
          <cell r="H12145" t="str">
            <v>1.3.2.12.02.04.008</v>
          </cell>
          <cell r="I12145" t="str">
            <v>Tubing Spinder</v>
          </cell>
        </row>
        <row r="12146">
          <cell r="H12146" t="str">
            <v>1.3.2.12.02.04.009</v>
          </cell>
          <cell r="I12146" t="str">
            <v>Alat Pancing</v>
          </cell>
        </row>
        <row r="12147">
          <cell r="H12147" t="str">
            <v>1.3.2.12.02.04.010</v>
          </cell>
          <cell r="I12147" t="str">
            <v>Swivel</v>
          </cell>
        </row>
        <row r="12148">
          <cell r="H12148" t="str">
            <v>1.3.2.12.02.04.011</v>
          </cell>
          <cell r="I12148" t="str">
            <v>Mud Tank</v>
          </cell>
        </row>
        <row r="12149">
          <cell r="H12149" t="str">
            <v>......</v>
          </cell>
        </row>
        <row r="12150">
          <cell r="H12150" t="str">
            <v>1.3.2.12.02.05.</v>
          </cell>
          <cell r="I12150" t="str">
            <v xml:space="preserve">ALAT PENGEBORAN NON MESIN LAINNYA </v>
          </cell>
        </row>
        <row r="12151">
          <cell r="H12151" t="str">
            <v>......</v>
          </cell>
        </row>
        <row r="12152">
          <cell r="H12152" t="str">
            <v>1.3.2.13...</v>
          </cell>
          <cell r="I12152" t="str">
            <v>ALAT PRODUKSI, PENGOLAHAN DAN PEMURNIAN</v>
          </cell>
        </row>
        <row r="12153">
          <cell r="H12153" t="str">
            <v>1.3.2.13.01..</v>
          </cell>
          <cell r="I12153" t="str">
            <v>SUMUR</v>
          </cell>
        </row>
        <row r="12154">
          <cell r="H12154" t="str">
            <v>1.3.2.13.01.01.</v>
          </cell>
          <cell r="I12154" t="str">
            <v xml:space="preserve">PERALATAN SUMUR MINYAK </v>
          </cell>
        </row>
        <row r="12155">
          <cell r="H12155" t="str">
            <v>1.3.2.13.01.01.001</v>
          </cell>
          <cell r="I12155" t="str">
            <v>Alat Perawat Sumur</v>
          </cell>
        </row>
        <row r="12156">
          <cell r="H12156" t="str">
            <v>1.3.2.13.01.01.002</v>
          </cell>
          <cell r="I12156" t="str">
            <v>Amerada Test</v>
          </cell>
        </row>
        <row r="12157">
          <cell r="H12157" t="str">
            <v>1.3.2.13.01.01.003</v>
          </cell>
          <cell r="I12157" t="str">
            <v>Sonolog</v>
          </cell>
        </row>
        <row r="12158">
          <cell r="H12158" t="str">
            <v>1.3.2.13.01.01.004</v>
          </cell>
          <cell r="I12158" t="str">
            <v>Performing Unit</v>
          </cell>
        </row>
        <row r="12159">
          <cell r="H12159" t="str">
            <v>1.3.2.13.01.01.005</v>
          </cell>
          <cell r="I12159" t="str">
            <v>Logging Unit</v>
          </cell>
        </row>
        <row r="12160">
          <cell r="H12160" t="str">
            <v>1.3.2.13.01.01.006</v>
          </cell>
          <cell r="I12160" t="str">
            <v>Sand Pump</v>
          </cell>
        </row>
        <row r="12161">
          <cell r="H12161" t="str">
            <v>......</v>
          </cell>
        </row>
        <row r="12162">
          <cell r="H12162" t="str">
            <v>1.3.2.13.01.02.</v>
          </cell>
          <cell r="I12162" t="str">
            <v xml:space="preserve">SUMUR PEMBORAN </v>
          </cell>
        </row>
        <row r="12163">
          <cell r="H12163" t="str">
            <v>1.3.2.13.01.02.001</v>
          </cell>
          <cell r="I12163" t="str">
            <v>Sumur Pemboran Panas Bumi</v>
          </cell>
        </row>
        <row r="12164">
          <cell r="H12164" t="str">
            <v>1.3.2.13.01.02.002</v>
          </cell>
          <cell r="I12164" t="str">
            <v>Sumur Pemboran Gas</v>
          </cell>
        </row>
        <row r="12165">
          <cell r="H12165" t="str">
            <v>1.3.2.13.01.02.003</v>
          </cell>
          <cell r="I12165" t="str">
            <v>Sumur Pemboran Air</v>
          </cell>
        </row>
        <row r="12166">
          <cell r="H12166" t="str">
            <v>......</v>
          </cell>
        </row>
        <row r="12167">
          <cell r="H12167" t="str">
            <v>1.3.2.13.01.03.</v>
          </cell>
          <cell r="I12167" t="str">
            <v xml:space="preserve">SUMUR LAINNYA </v>
          </cell>
        </row>
        <row r="12168">
          <cell r="H12168" t="str">
            <v>......</v>
          </cell>
        </row>
        <row r="12169">
          <cell r="H12169" t="str">
            <v>1.3.2.13.02..</v>
          </cell>
          <cell r="I12169" t="str">
            <v>PRODUKSI</v>
          </cell>
        </row>
        <row r="12170">
          <cell r="H12170" t="str">
            <v>1.3.2.13.02.01.</v>
          </cell>
          <cell r="I12170" t="str">
            <v>R I G</v>
          </cell>
        </row>
        <row r="12171">
          <cell r="H12171" t="str">
            <v>1.3.2.13.02.01.001</v>
          </cell>
          <cell r="I12171" t="str">
            <v>Stang Bor</v>
          </cell>
        </row>
        <row r="12172">
          <cell r="H12172" t="str">
            <v>......</v>
          </cell>
        </row>
        <row r="12173">
          <cell r="H12173" t="str">
            <v>1.3.2.13.02.02.</v>
          </cell>
          <cell r="I12173" t="str">
            <v xml:space="preserve">PRODUKSI LAINNYA </v>
          </cell>
        </row>
        <row r="12174">
          <cell r="H12174" t="str">
            <v>1.3.2.13.02.02.001</v>
          </cell>
          <cell r="I12174" t="str">
            <v>Alat Pencetak Genteng</v>
          </cell>
        </row>
        <row r="12175">
          <cell r="H12175" t="str">
            <v>......</v>
          </cell>
        </row>
        <row r="12176">
          <cell r="H12176" t="str">
            <v>1.3.2.13.03..</v>
          </cell>
          <cell r="I12176" t="str">
            <v>PENGOLAHAN DAN PEMURNIAN</v>
          </cell>
        </row>
        <row r="12177">
          <cell r="H12177" t="str">
            <v>1.3.2.13.03.01.</v>
          </cell>
          <cell r="I12177" t="str">
            <v xml:space="preserve">ALAT PENGOLAHAN MINYAK </v>
          </cell>
        </row>
        <row r="12178">
          <cell r="H12178" t="str">
            <v>1.3.2.13.03.01.001</v>
          </cell>
          <cell r="I12178" t="str">
            <v>Kapasitas Kecil (Alat Pengolahan Minyak)</v>
          </cell>
        </row>
        <row r="12179">
          <cell r="H12179" t="str">
            <v>1.3.2.13.03.01.002</v>
          </cell>
          <cell r="I12179" t="str">
            <v>Kapasitas Sedang (Alat Pengolahan Minyak)</v>
          </cell>
        </row>
        <row r="12180">
          <cell r="H12180" t="str">
            <v>1.3.2.13.03.01.003</v>
          </cell>
          <cell r="I12180" t="str">
            <v>Kapasitas Besar (Alat Pengolahan Minyak)</v>
          </cell>
        </row>
        <row r="12181">
          <cell r="H12181" t="str">
            <v>1.3.2.13.03.01.004</v>
          </cell>
          <cell r="I12181" t="str">
            <v>Calon Evaporator</v>
          </cell>
        </row>
        <row r="12182">
          <cell r="H12182" t="str">
            <v>1.3.2.13.03.01.005</v>
          </cell>
          <cell r="I12182" t="str">
            <v>Condensor (Alat Pengolahan Minyak)</v>
          </cell>
        </row>
        <row r="12183">
          <cell r="H12183" t="str">
            <v>1.3.2.13.03.01.006</v>
          </cell>
          <cell r="I12183" t="str">
            <v>Cooler (Alat Pengolahan Minyak)</v>
          </cell>
        </row>
        <row r="12184">
          <cell r="H12184" t="str">
            <v>1.3.2.13.03.01.007</v>
          </cell>
          <cell r="I12184" t="str">
            <v>Pompa Proso</v>
          </cell>
        </row>
        <row r="12185">
          <cell r="H12185" t="str">
            <v>1.3.2.13.03.01.008</v>
          </cell>
          <cell r="I12185" t="str">
            <v>Turbine</v>
          </cell>
        </row>
        <row r="12186">
          <cell r="H12186" t="str">
            <v>1.3.2.13.03.01.009</v>
          </cell>
          <cell r="I12186" t="str">
            <v>Air Dryer</v>
          </cell>
        </row>
        <row r="12187">
          <cell r="H12187" t="str">
            <v>1.3.2.13.03.01.010</v>
          </cell>
          <cell r="I12187" t="str">
            <v>Boiler</v>
          </cell>
        </row>
        <row r="12188">
          <cell r="H12188" t="str">
            <v>......</v>
          </cell>
        </row>
        <row r="12189">
          <cell r="H12189" t="str">
            <v>1.3.2.13.03.02.</v>
          </cell>
          <cell r="I12189" t="str">
            <v xml:space="preserve">ALAT PENGOLAHAN AIR </v>
          </cell>
        </row>
        <row r="12190">
          <cell r="H12190" t="str">
            <v>1.3.2.13.03.02.001</v>
          </cell>
          <cell r="I12190" t="str">
            <v>Kapasitas Kecil (Alat Pengolahan Air)</v>
          </cell>
        </row>
        <row r="12191">
          <cell r="H12191" t="str">
            <v>1.3.2.13.03.02.002</v>
          </cell>
          <cell r="I12191" t="str">
            <v>Kapasitas Sedang (Alat Pengolahan Air)</v>
          </cell>
        </row>
        <row r="12192">
          <cell r="H12192" t="str">
            <v>1.3.2.13.03.02.003</v>
          </cell>
          <cell r="I12192" t="str">
            <v>Kapasitas Besar (Alat Pengolahan Air)</v>
          </cell>
        </row>
        <row r="12193">
          <cell r="H12193" t="str">
            <v>......</v>
          </cell>
        </row>
        <row r="12194">
          <cell r="H12194" t="str">
            <v>1.3.2.13.03.03.</v>
          </cell>
          <cell r="I12194" t="str">
            <v>ALAT PENGOLAHAN STEAM</v>
          </cell>
        </row>
        <row r="12195">
          <cell r="H12195" t="str">
            <v>1.3.2.13.03.03.001</v>
          </cell>
          <cell r="I12195" t="str">
            <v>Kapasitas Kecil (Alat Pengolahan Steam)</v>
          </cell>
        </row>
        <row r="12196">
          <cell r="H12196" t="str">
            <v>1.3.2.13.03.03.002</v>
          </cell>
          <cell r="I12196" t="str">
            <v>Kapasitas Sedang (Alat Pengolahan Steam)</v>
          </cell>
        </row>
        <row r="12197">
          <cell r="H12197" t="str">
            <v>1.3.2.13.03.03.003</v>
          </cell>
          <cell r="I12197" t="str">
            <v>Kapasitas Besar (Alat Pengolahan Steam)</v>
          </cell>
        </row>
        <row r="12198">
          <cell r="H12198" t="str">
            <v>......</v>
          </cell>
        </row>
        <row r="12199">
          <cell r="H12199" t="str">
            <v>1.3.2.13.03.04.</v>
          </cell>
          <cell r="I12199" t="str">
            <v xml:space="preserve">ALAT PENGOLAHAN WAX </v>
          </cell>
        </row>
        <row r="12200">
          <cell r="H12200" t="str">
            <v>1.3.2.13.03.04.001</v>
          </cell>
          <cell r="I12200" t="str">
            <v>Kapasitas Kecil (Alat Pengolahan Wax)</v>
          </cell>
        </row>
        <row r="12201">
          <cell r="H12201" t="str">
            <v>1.3.2.13.03.04.002</v>
          </cell>
          <cell r="I12201" t="str">
            <v>Kapasitas Sedang (Alat Pengolahan Wax)</v>
          </cell>
        </row>
        <row r="12202">
          <cell r="H12202" t="str">
            <v>1.3.2.13.03.04.003</v>
          </cell>
          <cell r="I12202" t="str">
            <v>Kapasitas Besar (Alat Pengolahan Wax)</v>
          </cell>
        </row>
        <row r="12203">
          <cell r="H12203" t="str">
            <v>......</v>
          </cell>
        </row>
        <row r="12204">
          <cell r="H12204" t="str">
            <v>1.3.2.13.03.05.</v>
          </cell>
          <cell r="I12204" t="str">
            <v xml:space="preserve">PENGOLAHAN DAN PEMURNIAN LAINNYA </v>
          </cell>
        </row>
        <row r="12205">
          <cell r="H12205" t="str">
            <v>......</v>
          </cell>
        </row>
        <row r="12206">
          <cell r="H12206" t="str">
            <v>1.3.2.14...</v>
          </cell>
          <cell r="I12206" t="str">
            <v>ALAT BANTU EKSPLORASI</v>
          </cell>
        </row>
        <row r="12207">
          <cell r="H12207" t="str">
            <v>1.3.2.14.01..</v>
          </cell>
          <cell r="I12207" t="str">
            <v>ALAT BANTU EKSPLORASI</v>
          </cell>
        </row>
        <row r="12208">
          <cell r="H12208" t="str">
            <v>1.3.2.14.01.01.</v>
          </cell>
          <cell r="I12208" t="str">
            <v>MEKANIK</v>
          </cell>
        </row>
        <row r="12209">
          <cell r="H12209" t="str">
            <v>1.3.2.14.01.01.001</v>
          </cell>
          <cell r="I12209" t="str">
            <v>Blow Out Presentor (Alat Bantu Eksplorasi Mekanik)</v>
          </cell>
        </row>
        <row r="12210">
          <cell r="H12210" t="str">
            <v>1.3.2.14.01.01.002</v>
          </cell>
          <cell r="I12210" t="str">
            <v>Fishing</v>
          </cell>
        </row>
        <row r="12211">
          <cell r="H12211" t="str">
            <v>......</v>
          </cell>
        </row>
        <row r="12212">
          <cell r="H12212" t="str">
            <v>1.3.2.14.01.02.</v>
          </cell>
          <cell r="I12212" t="str">
            <v>EEKTRIC</v>
          </cell>
        </row>
        <row r="12213">
          <cell r="H12213" t="str">
            <v>1.3.2.14.01.02.001</v>
          </cell>
          <cell r="I12213" t="str">
            <v>Mud Unit</v>
          </cell>
        </row>
        <row r="12214">
          <cell r="H12214" t="str">
            <v>1.3.2.14.01.02.002</v>
          </cell>
          <cell r="I12214" t="str">
            <v>Comenting Unit</v>
          </cell>
        </row>
        <row r="12215">
          <cell r="H12215" t="str">
            <v>1.3.2.14.01.02.003</v>
          </cell>
          <cell r="I12215" t="str">
            <v>Blow Out Presentor (Alat Bantu Eksplorasi Elektric)</v>
          </cell>
        </row>
        <row r="12216">
          <cell r="H12216" t="str">
            <v>1.3.2.14.01.02.004</v>
          </cell>
          <cell r="I12216" t="str">
            <v>Mixer Oil</v>
          </cell>
        </row>
        <row r="12217">
          <cell r="H12217" t="str">
            <v>......</v>
          </cell>
        </row>
        <row r="12218">
          <cell r="H12218" t="str">
            <v>1.3.2.14.01.03.</v>
          </cell>
          <cell r="I12218" t="str">
            <v>ALAT BANTU EKPLORASI LAINNYA</v>
          </cell>
        </row>
        <row r="12219">
          <cell r="H12219" t="str">
            <v>......</v>
          </cell>
        </row>
        <row r="12220">
          <cell r="H12220" t="str">
            <v>1.3.2.14.02..</v>
          </cell>
          <cell r="I12220" t="str">
            <v>ALAT BANTU PRODUKSI</v>
          </cell>
        </row>
        <row r="12221">
          <cell r="H12221" t="str">
            <v>1.3.2.14.02.01.</v>
          </cell>
          <cell r="I12221" t="str">
            <v>PERAWATAN SUMUR</v>
          </cell>
        </row>
        <row r="12222">
          <cell r="H12222" t="str">
            <v>1.3.2.14.02.01.001</v>
          </cell>
          <cell r="I12222" t="str">
            <v>Woll Servise/Woll Pulling Unit</v>
          </cell>
        </row>
        <row r="12223">
          <cell r="H12223" t="str">
            <v>1.3.2.14.02.01.002</v>
          </cell>
          <cell r="I12223" t="str">
            <v>Aciditzing</v>
          </cell>
        </row>
        <row r="12224">
          <cell r="H12224" t="str">
            <v>......</v>
          </cell>
        </row>
        <row r="12225">
          <cell r="H12225" t="str">
            <v>1.3.2.14.02.02.</v>
          </cell>
          <cell r="I12225" t="str">
            <v>TEST UNIT</v>
          </cell>
        </row>
        <row r="12226">
          <cell r="H12226" t="str">
            <v>1.3.2.14.02.02.001</v>
          </cell>
          <cell r="I12226" t="str">
            <v>Perforating Unit</v>
          </cell>
        </row>
        <row r="12227">
          <cell r="H12227" t="str">
            <v>1.3.2.14.02.02.002</v>
          </cell>
          <cell r="I12227" t="str">
            <v>Bottom Holesimpler</v>
          </cell>
        </row>
        <row r="12228">
          <cell r="H12228" t="str">
            <v>1.3.2.14.02.02.003</v>
          </cell>
          <cell r="I12228" t="str">
            <v>Coring Unit</v>
          </cell>
        </row>
        <row r="12229">
          <cell r="H12229" t="str">
            <v>......</v>
          </cell>
        </row>
        <row r="12230">
          <cell r="H12230" t="str">
            <v>1.3.2.14.02.03.</v>
          </cell>
          <cell r="I12230" t="str">
            <v xml:space="preserve">ALAT BANTU PRODUKSI LAINNYA </v>
          </cell>
        </row>
        <row r="12231">
          <cell r="H12231" t="str">
            <v>......</v>
          </cell>
        </row>
        <row r="12232">
          <cell r="H12232" t="str">
            <v>1.3.2.15...</v>
          </cell>
          <cell r="I12232" t="str">
            <v>ALAT KESELAMATAN KERJA</v>
          </cell>
        </row>
        <row r="12233">
          <cell r="H12233" t="str">
            <v>1.3.2.15.01..</v>
          </cell>
          <cell r="I12233" t="str">
            <v>ALAT DETEKSI</v>
          </cell>
        </row>
        <row r="12234">
          <cell r="H12234" t="str">
            <v>1.3.2.15.01.01.</v>
          </cell>
          <cell r="I12234" t="str">
            <v>RADIASI</v>
          </cell>
        </row>
        <row r="12235">
          <cell r="H12235" t="str">
            <v>1.3.2.15.01.01.001</v>
          </cell>
          <cell r="I12235" t="str">
            <v>Radiasi Panas</v>
          </cell>
        </row>
        <row r="12236">
          <cell r="H12236" t="str">
            <v>1.3.2.15.01.01.002</v>
          </cell>
          <cell r="I12236" t="str">
            <v>Radiasi Radioaktif</v>
          </cell>
        </row>
        <row r="12237">
          <cell r="H12237" t="str">
            <v>1.3.2.15.01.01.003</v>
          </cell>
          <cell r="I12237" t="str">
            <v>Radiasi Medan Magnit</v>
          </cell>
        </row>
        <row r="12238">
          <cell r="H12238" t="str">
            <v>......</v>
          </cell>
        </row>
        <row r="12239">
          <cell r="H12239" t="str">
            <v>1.3.2.15.01.02.</v>
          </cell>
          <cell r="I12239" t="str">
            <v>SUARA</v>
          </cell>
        </row>
        <row r="12240">
          <cell r="H12240" t="str">
            <v>1.3.2.15.01.02.001</v>
          </cell>
          <cell r="I12240" t="str">
            <v>Penutup Telinga</v>
          </cell>
        </row>
        <row r="12241">
          <cell r="H12241" t="str">
            <v>......</v>
          </cell>
        </row>
        <row r="12242">
          <cell r="H12242" t="str">
            <v>1.3.2.15.01.03.</v>
          </cell>
          <cell r="I12242" t="str">
            <v>ALAT DETEKSI LAINNYA</v>
          </cell>
        </row>
        <row r="12243">
          <cell r="H12243" t="str">
            <v>......</v>
          </cell>
        </row>
        <row r="12244">
          <cell r="H12244" t="str">
            <v>1.3.2.15.02..</v>
          </cell>
          <cell r="I12244" t="str">
            <v>ALAT PELINDUNG</v>
          </cell>
        </row>
        <row r="12245">
          <cell r="H12245" t="str">
            <v>1.3.2.15.02.01.</v>
          </cell>
          <cell r="I12245" t="str">
            <v>BAJU PENGAMAN</v>
          </cell>
        </row>
        <row r="12246">
          <cell r="H12246" t="str">
            <v>1.3.2.15.02.01.001</v>
          </cell>
          <cell r="I12246" t="str">
            <v>Baju Anti Panas</v>
          </cell>
        </row>
        <row r="12247">
          <cell r="H12247" t="str">
            <v>1.3.2.15.02.01.002</v>
          </cell>
          <cell r="I12247" t="str">
            <v>Baju Anti Radiasi</v>
          </cell>
        </row>
        <row r="12248">
          <cell r="H12248" t="str">
            <v>......</v>
          </cell>
        </row>
        <row r="12249">
          <cell r="H12249" t="str">
            <v>1.3.2.15.02.02.</v>
          </cell>
          <cell r="I12249" t="str">
            <v>MASKER</v>
          </cell>
        </row>
        <row r="12250">
          <cell r="H12250" t="str">
            <v>1.3.2.15.02.02.001</v>
          </cell>
          <cell r="I12250" t="str">
            <v>Masker Gas</v>
          </cell>
        </row>
        <row r="12251">
          <cell r="H12251" t="str">
            <v>1.3.2.15.02.02.002</v>
          </cell>
          <cell r="I12251" t="str">
            <v>Masker Debu</v>
          </cell>
        </row>
        <row r="12252">
          <cell r="H12252" t="str">
            <v>1.3.2.15.02.02.003</v>
          </cell>
          <cell r="I12252" t="str">
            <v>Masker Cahaya</v>
          </cell>
        </row>
        <row r="12253">
          <cell r="H12253" t="str">
            <v>......</v>
          </cell>
        </row>
        <row r="12254">
          <cell r="H12254" t="str">
            <v>1.3.2.15.02.03.</v>
          </cell>
          <cell r="I12254" t="str">
            <v>TOPI KERJA</v>
          </cell>
        </row>
        <row r="12255">
          <cell r="H12255" t="str">
            <v>1.3.2.15.02.03.001</v>
          </cell>
          <cell r="I12255" t="str">
            <v>Tambang Dalam</v>
          </cell>
        </row>
        <row r="12256">
          <cell r="H12256" t="str">
            <v>1.3.2.15.02.03.002</v>
          </cell>
          <cell r="I12256" t="str">
            <v>Tambang Terbuka</v>
          </cell>
        </row>
        <row r="12257">
          <cell r="H12257" t="str">
            <v>1.3.2.15.02.03.003</v>
          </cell>
          <cell r="I12257" t="str">
            <v>Sipil</v>
          </cell>
        </row>
        <row r="12258">
          <cell r="H12258" t="str">
            <v>1.3.2.15.02.03.004</v>
          </cell>
          <cell r="I12258" t="str">
            <v>Helmet</v>
          </cell>
        </row>
        <row r="12259">
          <cell r="H12259" t="str">
            <v>......</v>
          </cell>
        </row>
        <row r="12260">
          <cell r="H12260" t="str">
            <v>1.3.2.15.02.04.</v>
          </cell>
          <cell r="I12260" t="str">
            <v>SABUK PENGAMAN</v>
          </cell>
        </row>
        <row r="12261">
          <cell r="H12261" t="str">
            <v>1.3.2.15.02.04.001</v>
          </cell>
          <cell r="I12261" t="str">
            <v>Duduk</v>
          </cell>
        </row>
        <row r="12262">
          <cell r="H12262" t="str">
            <v>1.3.2.15.02.04.002</v>
          </cell>
          <cell r="I12262" t="str">
            <v>Memanjat</v>
          </cell>
        </row>
        <row r="12263">
          <cell r="H12263" t="str">
            <v>......</v>
          </cell>
        </row>
        <row r="12264">
          <cell r="H12264" t="str">
            <v>1.3.2.15.02.05.</v>
          </cell>
          <cell r="I12264" t="str">
            <v>SEPATU LAPANGAN</v>
          </cell>
        </row>
        <row r="12265">
          <cell r="H12265" t="str">
            <v>1.3.2.15.02.05.001</v>
          </cell>
          <cell r="I12265" t="str">
            <v>Sepatu Lumpur</v>
          </cell>
        </row>
        <row r="12266">
          <cell r="H12266" t="str">
            <v>1.3.2.15.02.05.002</v>
          </cell>
          <cell r="I12266" t="str">
            <v>Sepatu Tahan Tekanan</v>
          </cell>
        </row>
        <row r="12267">
          <cell r="H12267" t="str">
            <v>1.3.2.15.02.05.003</v>
          </cell>
          <cell r="I12267" t="str">
            <v>Sepatu Anti Arus Listrik</v>
          </cell>
        </row>
        <row r="12268">
          <cell r="H12268" t="str">
            <v>1.3.2.15.02.05.004</v>
          </cell>
          <cell r="I12268" t="str">
            <v>Sepatu Anti Licin</v>
          </cell>
        </row>
        <row r="12269">
          <cell r="H12269" t="str">
            <v>1.3.2.15.02.05.005</v>
          </cell>
          <cell r="I12269" t="str">
            <v>Sepatu Boot</v>
          </cell>
        </row>
        <row r="12270">
          <cell r="H12270" t="str">
            <v>......</v>
          </cell>
        </row>
        <row r="12271">
          <cell r="H12271" t="str">
            <v>1.3.2.15.02.06.</v>
          </cell>
          <cell r="I12271" t="str">
            <v>ALAT PELINDUNG LAINNYA</v>
          </cell>
        </row>
        <row r="12272">
          <cell r="H12272" t="str">
            <v>......</v>
          </cell>
        </row>
        <row r="12273">
          <cell r="H12273" t="str">
            <v>1.3.2.15.03..</v>
          </cell>
          <cell r="I12273" t="str">
            <v>ALAT SAR</v>
          </cell>
        </row>
        <row r="12274">
          <cell r="H12274" t="str">
            <v>1.3.2.15.03.01.</v>
          </cell>
          <cell r="I12274" t="str">
            <v>ALAT PENOLONG</v>
          </cell>
        </row>
        <row r="12275">
          <cell r="H12275" t="str">
            <v>1.3.2.15.03.01.001</v>
          </cell>
          <cell r="I12275" t="str">
            <v>Rescue Seat/Winch</v>
          </cell>
        </row>
        <row r="12276">
          <cell r="H12276" t="str">
            <v>1.3.2.15.03.01.002</v>
          </cell>
          <cell r="I12276" t="str">
            <v>Rescue Jaring?harnes</v>
          </cell>
        </row>
        <row r="12277">
          <cell r="H12277" t="str">
            <v>1.3.2.15.03.01.003</v>
          </cell>
          <cell r="I12277" t="str">
            <v>Parachute Barang</v>
          </cell>
        </row>
        <row r="12278">
          <cell r="H12278" t="str">
            <v>1.3.2.15.03.01.004</v>
          </cell>
          <cell r="I12278" t="str">
            <v>Life Jacket</v>
          </cell>
        </row>
        <row r="12279">
          <cell r="H12279" t="str">
            <v>1.3.2.15.03.01.005</v>
          </cell>
          <cell r="I12279" t="str">
            <v>Lifebuoy</v>
          </cell>
        </row>
        <row r="12280">
          <cell r="H12280" t="str">
            <v>1.3.2.15.03.01.006</v>
          </cell>
          <cell r="I12280" t="str">
            <v>Inflatable Life Craft</v>
          </cell>
        </row>
        <row r="12281">
          <cell r="H12281" t="str">
            <v>1.3.2.15.03.01.007</v>
          </cell>
          <cell r="I12281" t="str">
            <v>Sea Resque Kit</v>
          </cell>
        </row>
        <row r="12282">
          <cell r="H12282" t="str">
            <v>1.3.2.15.03.01.008</v>
          </cell>
          <cell r="I12282" t="str">
            <v>Tree escape</v>
          </cell>
        </row>
        <row r="12283">
          <cell r="H12283" t="str">
            <v>1.3.2.15.03.01.009</v>
          </cell>
          <cell r="I12283" t="str">
            <v>Chemical Light</v>
          </cell>
        </row>
        <row r="12284">
          <cell r="H12284" t="str">
            <v>1.3.2.15.03.01.010</v>
          </cell>
          <cell r="I12284" t="str">
            <v>Nylon Rope</v>
          </cell>
        </row>
        <row r="12285">
          <cell r="H12285" t="str">
            <v>1.3.2.15.03.01.011</v>
          </cell>
          <cell r="I12285" t="str">
            <v>Braiden Nylon Rope</v>
          </cell>
        </row>
        <row r="12286">
          <cell r="H12286" t="str">
            <v>1.3.2.15.03.01.012</v>
          </cell>
          <cell r="I12286" t="str">
            <v>Carabiner Besar</v>
          </cell>
        </row>
        <row r="12287">
          <cell r="H12287" t="str">
            <v>1.3.2.15.03.01.013</v>
          </cell>
          <cell r="I12287" t="str">
            <v>Bright Descender</v>
          </cell>
        </row>
        <row r="12288">
          <cell r="H12288" t="str">
            <v>1.3.2.15.03.01.014</v>
          </cell>
          <cell r="I12288" t="str">
            <v>Carabiner Kecil</v>
          </cell>
        </row>
        <row r="12289">
          <cell r="H12289" t="str">
            <v>1.3.2.15.03.01.015</v>
          </cell>
          <cell r="I12289" t="str">
            <v>Ranger Boots</v>
          </cell>
        </row>
        <row r="12290">
          <cell r="H12290" t="str">
            <v>1.3.2.15.03.01.016</v>
          </cell>
          <cell r="I12290" t="str">
            <v>Carument Kuret</v>
          </cell>
        </row>
        <row r="12291">
          <cell r="H12291" t="str">
            <v>1.3.2.15.03.01.017</v>
          </cell>
          <cell r="I12291" t="str">
            <v>Granulum Tang</v>
          </cell>
        </row>
        <row r="12292">
          <cell r="H12292" t="str">
            <v>1.3.2.15.03.01.018</v>
          </cell>
          <cell r="I12292" t="str">
            <v>Pinset Bayonet (Alat Penolong)</v>
          </cell>
        </row>
        <row r="12293">
          <cell r="H12293" t="str">
            <v>1.3.2.15.03.01.019</v>
          </cell>
          <cell r="I12293" t="str">
            <v>Cilojet Bayer</v>
          </cell>
        </row>
        <row r="12294">
          <cell r="H12294" t="str">
            <v>1.3.2.15.03.01.020</v>
          </cell>
          <cell r="I12294" t="str">
            <v>Back Pack/Ransel</v>
          </cell>
        </row>
        <row r="12295">
          <cell r="H12295" t="str">
            <v>1.3.2.15.03.01.021</v>
          </cell>
          <cell r="I12295" t="str">
            <v>Tandu/velbed</v>
          </cell>
        </row>
        <row r="12296">
          <cell r="H12296" t="str">
            <v>......</v>
          </cell>
        </row>
        <row r="12297">
          <cell r="H12297" t="str">
            <v>1.3.2.15.03.02.</v>
          </cell>
          <cell r="I12297" t="str">
            <v xml:space="preserve">ALAT PENDUKUNG PENCARIAN </v>
          </cell>
        </row>
        <row r="12298">
          <cell r="H12298" t="str">
            <v>1.3.2.15.03.02.001</v>
          </cell>
          <cell r="I12298" t="str">
            <v>Survival Pack</v>
          </cell>
        </row>
        <row r="12299">
          <cell r="H12299" t="str">
            <v>1.3.2.15.03.02.002</v>
          </cell>
          <cell r="I12299" t="str">
            <v>Survival Kit</v>
          </cell>
        </row>
        <row r="12300">
          <cell r="H12300" t="str">
            <v>1.3.2.15.03.02.003</v>
          </cell>
          <cell r="I12300" t="str">
            <v>Survival Pack Kit</v>
          </cell>
        </row>
        <row r="12301">
          <cell r="H12301" t="str">
            <v>1.3.2.15.03.02.004</v>
          </cell>
          <cell r="I12301" t="str">
            <v>Sleeping Bag</v>
          </cell>
        </row>
        <row r="12302">
          <cell r="H12302" t="str">
            <v>1.3.2.15.03.02.005</v>
          </cell>
          <cell r="I12302" t="str">
            <v>Tenda</v>
          </cell>
        </row>
        <row r="12303">
          <cell r="H12303" t="str">
            <v>1.3.2.15.03.02.006</v>
          </cell>
          <cell r="I12303" t="str">
            <v>Fire Starter</v>
          </cell>
        </row>
        <row r="12304">
          <cell r="H12304" t="str">
            <v>1.3.2.15.03.02.007</v>
          </cell>
          <cell r="I12304" t="str">
            <v>Alat Pendaki/Mountainering</v>
          </cell>
        </row>
        <row r="12305">
          <cell r="H12305" t="str">
            <v>1.3.2.15.03.02.008</v>
          </cell>
          <cell r="I12305" t="str">
            <v>Emersion Suit</v>
          </cell>
        </row>
        <row r="12306">
          <cell r="H12306" t="str">
            <v>1.3.2.15.03.02.009</v>
          </cell>
          <cell r="I12306" t="str">
            <v>Topi Pengaman</v>
          </cell>
        </row>
        <row r="12307">
          <cell r="H12307" t="str">
            <v>1.3.2.15.03.02.010</v>
          </cell>
          <cell r="I12307" t="str">
            <v>Aqua Note</v>
          </cell>
        </row>
        <row r="12308">
          <cell r="H12308" t="str">
            <v>1.3.2.15.03.02.011</v>
          </cell>
          <cell r="I12308" t="str">
            <v>Scuba</v>
          </cell>
        </row>
        <row r="12309">
          <cell r="H12309" t="str">
            <v>1.3.2.15.03.02.012</v>
          </cell>
          <cell r="I12309" t="str">
            <v>Tenda Pleton</v>
          </cell>
        </row>
        <row r="12310">
          <cell r="H12310" t="str">
            <v>1.3.2.15.03.02.013</v>
          </cell>
          <cell r="I12310" t="str">
            <v>Tenda Sangga</v>
          </cell>
        </row>
        <row r="12311">
          <cell r="H12311" t="str">
            <v>1.3.2.15.03.02.014</v>
          </cell>
          <cell r="I12311" t="str">
            <v>Tenda Pelampang</v>
          </cell>
        </row>
        <row r="12312">
          <cell r="H12312" t="str">
            <v>1.3.2.15.03.02.015</v>
          </cell>
          <cell r="I12312" t="str">
            <v>Marine Detection</v>
          </cell>
        </row>
        <row r="12313">
          <cell r="H12313" t="str">
            <v>1.3.2.15.03.02.016</v>
          </cell>
          <cell r="I12313" t="str">
            <v>Peralatan Outbond</v>
          </cell>
        </row>
        <row r="12314">
          <cell r="H12314" t="str">
            <v>1.3.2.15.03.02.017</v>
          </cell>
          <cell r="I12314" t="str">
            <v>Thermal Imaging Camera</v>
          </cell>
        </row>
        <row r="12315">
          <cell r="H12315" t="str">
            <v>1.3.2.15.03.02.018</v>
          </cell>
          <cell r="I12315" t="str">
            <v>Peralatan Life Detector</v>
          </cell>
        </row>
        <row r="12316">
          <cell r="H12316" t="str">
            <v>......</v>
          </cell>
        </row>
        <row r="12317">
          <cell r="H12317" t="str">
            <v>1.3.2.15.03.03.</v>
          </cell>
          <cell r="I12317" t="str">
            <v>ALAT KERJA BAWAH AIR</v>
          </cell>
        </row>
        <row r="12318">
          <cell r="H12318" t="str">
            <v>1.3.2.15.03.03.001</v>
          </cell>
          <cell r="I12318" t="str">
            <v>Alat Selam Seet</v>
          </cell>
        </row>
        <row r="12319">
          <cell r="H12319" t="str">
            <v>1.3.2.15.03.03.002</v>
          </cell>
          <cell r="I12319" t="str">
            <v>Wet Suit</v>
          </cell>
        </row>
        <row r="12320">
          <cell r="H12320" t="str">
            <v>1.3.2.15.03.03.003</v>
          </cell>
          <cell r="I12320" t="str">
            <v>Mesh Bag</v>
          </cell>
        </row>
        <row r="12321">
          <cell r="H12321" t="str">
            <v>1.3.2.15.03.03.004</v>
          </cell>
          <cell r="I12321" t="str">
            <v>Fins</v>
          </cell>
        </row>
        <row r="12322">
          <cell r="H12322" t="str">
            <v>1.3.2.15.03.03.005</v>
          </cell>
          <cell r="I12322" t="str">
            <v>Snorkel</v>
          </cell>
        </row>
        <row r="12323">
          <cell r="H12323" t="str">
            <v>1.3.2.15.03.03.006</v>
          </cell>
          <cell r="I12323" t="str">
            <v>Regulator</v>
          </cell>
        </row>
        <row r="12324">
          <cell r="H12324" t="str">
            <v>1.3.2.15.03.03.007</v>
          </cell>
          <cell r="I12324" t="str">
            <v>Dept Pressure Gauge</v>
          </cell>
        </row>
        <row r="12325">
          <cell r="H12325" t="str">
            <v>1.3.2.15.03.03.008</v>
          </cell>
          <cell r="I12325" t="str">
            <v>Masker</v>
          </cell>
        </row>
        <row r="12326">
          <cell r="H12326" t="str">
            <v>1.3.2.15.03.03.009</v>
          </cell>
          <cell r="I12326" t="str">
            <v>Regulator Gauge</v>
          </cell>
        </row>
        <row r="12327">
          <cell r="H12327" t="str">
            <v>1.3.2.15.03.03.010</v>
          </cell>
          <cell r="I12327" t="str">
            <v>Navy Knife</v>
          </cell>
        </row>
        <row r="12328">
          <cell r="H12328" t="str">
            <v>1.3.2.15.03.03.011</v>
          </cell>
          <cell r="I12328" t="str">
            <v>Dive Boots</v>
          </cell>
        </row>
        <row r="12329">
          <cell r="H12329" t="str">
            <v>1.3.2.15.03.03.012</v>
          </cell>
          <cell r="I12329" t="str">
            <v>Dive Cloves</v>
          </cell>
        </row>
        <row r="12330">
          <cell r="H12330" t="str">
            <v>1.3.2.15.03.03.013</v>
          </cell>
          <cell r="I12330" t="str">
            <v>Under Water Light</v>
          </cell>
        </row>
        <row r="12331">
          <cell r="H12331" t="str">
            <v>1.3.2.15.03.03.014</v>
          </cell>
          <cell r="I12331" t="str">
            <v>Deather Cloves</v>
          </cell>
        </row>
        <row r="12332">
          <cell r="H12332" t="str">
            <v>1.3.2.15.03.03.015</v>
          </cell>
          <cell r="I12332" t="str">
            <v>Aqualung</v>
          </cell>
        </row>
        <row r="12333">
          <cell r="H12333" t="str">
            <v>1.3.2.15.03.03.016</v>
          </cell>
          <cell r="I12333" t="str">
            <v>Compass Under Water</v>
          </cell>
        </row>
        <row r="12334">
          <cell r="H12334" t="str">
            <v>1.3.2.15.03.03.017</v>
          </cell>
          <cell r="I12334" t="str">
            <v>Compressor Udara</v>
          </cell>
        </row>
        <row r="12335">
          <cell r="H12335" t="str">
            <v>1.3.2.15.03.03.018</v>
          </cell>
          <cell r="I12335" t="str">
            <v>Typical Total Air DI Vebduration Table</v>
          </cell>
        </row>
        <row r="12336">
          <cell r="H12336" t="str">
            <v>1.3.2.15.03.03.019</v>
          </cell>
          <cell r="I12336" t="str">
            <v>Portable Dept. Air</v>
          </cell>
        </row>
        <row r="12337">
          <cell r="H12337" t="str">
            <v>1.3.2.15.03.03.020</v>
          </cell>
          <cell r="I12337" t="str">
            <v>Scuba Watch</v>
          </cell>
        </row>
        <row r="12338">
          <cell r="H12338" t="str">
            <v>1.3.2.15.03.03.021</v>
          </cell>
          <cell r="I12338" t="str">
            <v>Alat Las Bawah Air</v>
          </cell>
        </row>
        <row r="12339">
          <cell r="H12339" t="str">
            <v>1.3.2.15.03.03.022</v>
          </cell>
          <cell r="I12339" t="str">
            <v>Residual Nitrogen Tmes Slide Role</v>
          </cell>
        </row>
        <row r="12340">
          <cell r="H12340" t="str">
            <v>1.3.2.15.03.03.023</v>
          </cell>
          <cell r="I12340" t="str">
            <v>Sabuk Pemberat (IST)</v>
          </cell>
        </row>
        <row r="12341">
          <cell r="H12341" t="str">
            <v>1.3.2.15.03.03.024</v>
          </cell>
          <cell r="I12341" t="str">
            <v>Kapal 27 Kaki Boston Whaler 2004</v>
          </cell>
        </row>
        <row r="12342">
          <cell r="H12342" t="str">
            <v>1.3.2.15.03.03.025</v>
          </cell>
          <cell r="I12342" t="str">
            <v>Tabung Udara dg K Valve (Luxfer AL 80 cft)</v>
          </cell>
        </row>
        <row r="12343">
          <cell r="H12343" t="str">
            <v>1.3.2.15.03.03.026</v>
          </cell>
          <cell r="I12343" t="str">
            <v>Tabung Udara Tangki Cadangan (Bail Out) K Valve</v>
          </cell>
        </row>
        <row r="12344">
          <cell r="H12344" t="str">
            <v>1.3.2.15.03.03.027</v>
          </cell>
          <cell r="I12344" t="str">
            <v>Pemberat Satu Kilo</v>
          </cell>
        </row>
        <row r="12345">
          <cell r="H12345" t="str">
            <v>1.3.2.15.03.03.028</v>
          </cell>
          <cell r="I12345" t="str">
            <v>Fingerprint Kits</v>
          </cell>
        </row>
        <row r="12346">
          <cell r="H12346" t="str">
            <v>1.3.2.15.03.03.029</v>
          </cell>
          <cell r="I12346" t="str">
            <v>Evidence Kits</v>
          </cell>
        </row>
        <row r="12347">
          <cell r="H12347" t="str">
            <v>1.3.2.15.03.03.030</v>
          </cell>
          <cell r="I12347" t="str">
            <v>Pelampung Pribadi (PFD)</v>
          </cell>
        </row>
        <row r="12348">
          <cell r="H12348" t="str">
            <v>1.3.2.15.03.03.031</v>
          </cell>
          <cell r="I12348" t="str">
            <v>PFD Kecil</v>
          </cell>
        </row>
        <row r="12349">
          <cell r="H12349" t="str">
            <v>1.3.2.15.03.03.032</v>
          </cell>
          <cell r="I12349" t="str">
            <v>OHP 3 M</v>
          </cell>
        </row>
        <row r="12350">
          <cell r="H12350" t="str">
            <v>1.3.2.15.03.03.033</v>
          </cell>
          <cell r="I12350" t="str">
            <v>IPOD 80 GB</v>
          </cell>
        </row>
        <row r="12351">
          <cell r="H12351" t="str">
            <v>1.3.2.15.03.03.034</v>
          </cell>
          <cell r="I12351" t="str">
            <v>Back Pack and Miller Harnes U/Tabung Udara</v>
          </cell>
        </row>
        <row r="12352">
          <cell r="H12352" t="str">
            <v>1.3.2.15.03.03.035</v>
          </cell>
          <cell r="I12352" t="str">
            <v>Tas, Peralatan (Oceanic)</v>
          </cell>
        </row>
        <row r="12353">
          <cell r="H12353" t="str">
            <v>1.3.2.15.03.03.036</v>
          </cell>
          <cell r="I12353" t="str">
            <v>Sabuk Pengikat, Tabung Cadangan Kecil,/Bail Out (Scuba Pro Knighthawk)</v>
          </cell>
        </row>
        <row r="12354">
          <cell r="H12354" t="str">
            <v>1.3.2.15.03.03.037</v>
          </cell>
          <cell r="I12354" t="str">
            <v>Alas, Tabung Udara Tangki 80 cft</v>
          </cell>
        </row>
        <row r="12355">
          <cell r="H12355" t="str">
            <v>1.3.2.15.03.03.038</v>
          </cell>
          <cell r="I12355" t="str">
            <v>Burs Discs</v>
          </cell>
        </row>
        <row r="12356">
          <cell r="H12356" t="str">
            <v>1.3.2.15.03.03.039</v>
          </cell>
          <cell r="I12356" t="str">
            <v>Kamera/Video dengan tempatnya U/ Bawah Air (Sea &amp; Sea)</v>
          </cell>
        </row>
        <row r="12357">
          <cell r="H12357" t="str">
            <v>1.3.2.15.03.03.040</v>
          </cell>
          <cell r="I12357" t="str">
            <v>Tas untuk Kamera Bawah Air</v>
          </cell>
        </row>
        <row r="12358">
          <cell r="H12358" t="str">
            <v>1.3.2.15.03.03.041</v>
          </cell>
          <cell r="I12358" t="str">
            <v>Tas Laptop, Kedap Air Untuk Membawa Laptop</v>
          </cell>
        </row>
        <row r="12359">
          <cell r="H12359" t="str">
            <v>1.3.2.15.03.03.042</v>
          </cell>
          <cell r="I12359" t="str">
            <v>Clip, Selang &amp; Octopus</v>
          </cell>
        </row>
        <row r="12360">
          <cell r="H12360" t="str">
            <v>1.3.2.15.03.03.043</v>
          </cell>
          <cell r="I12360" t="str">
            <v>Overhaul Compresor</v>
          </cell>
        </row>
        <row r="12361">
          <cell r="H12361" t="str">
            <v>1.3.2.15.03.03.044</v>
          </cell>
          <cell r="I12361" t="str">
            <v>Komputer Selam ditempatkan pada Pergelangan Tangan</v>
          </cell>
        </row>
        <row r="12362">
          <cell r="H12362" t="str">
            <v>1.3.2.15.03.03.045</v>
          </cell>
          <cell r="I12362" t="str">
            <v>Console dg SPG, Penunjuk Kedalaman dan Kompas dengan HP Hose</v>
          </cell>
        </row>
        <row r="12363">
          <cell r="H12363" t="str">
            <v>1.3.2.15.03.03.046</v>
          </cell>
          <cell r="I12363" t="str">
            <v>Kateplak/Overall (dari Lokal)</v>
          </cell>
        </row>
        <row r="12364">
          <cell r="H12364" t="str">
            <v>1.3.2.15.03.03.047</v>
          </cell>
          <cell r="I12364" t="str">
            <v>Skuter Penyelam (Sea Doo)</v>
          </cell>
        </row>
        <row r="12365">
          <cell r="H12365" t="str">
            <v>1.3.2.15.03.03.048</v>
          </cell>
          <cell r="I12365" t="str">
            <v>Buku Catatan Penyelam, Dijilid dengan Entry untuk Minimum 50</v>
          </cell>
        </row>
        <row r="12366">
          <cell r="H12366" t="str">
            <v>1.3.2.15.03.03.049</v>
          </cell>
          <cell r="I12366" t="str">
            <v>Baju Dalam Dry Suite, Loong 'T' dan Jhon (Whites MK 1)</v>
          </cell>
        </row>
        <row r="12367">
          <cell r="H12367" t="str">
            <v>1.3.2.15.03.03.050</v>
          </cell>
          <cell r="I12367" t="str">
            <v>Penutup Debu Untuk Regulator First Stage</v>
          </cell>
        </row>
        <row r="12368">
          <cell r="H12368" t="str">
            <v>1.3.2.15.03.03.051</v>
          </cell>
          <cell r="I12368" t="str">
            <v>Tube Sinyal Darurat</v>
          </cell>
        </row>
        <row r="12369">
          <cell r="H12369" t="str">
            <v>1.3.2.15.03.03.052</v>
          </cell>
          <cell r="I12369" t="str">
            <v>Bantal Filter, Cadangan untuk Kompresor Bauner</v>
          </cell>
        </row>
        <row r="12370">
          <cell r="H12370" t="str">
            <v>1.3.2.15.03.03.053</v>
          </cell>
          <cell r="I12370" t="str">
            <v>Filter, Carbon 500 gr untuk Kompresor Bauner</v>
          </cell>
        </row>
        <row r="12371">
          <cell r="H12371" t="str">
            <v>1.3.2.15.03.03.054</v>
          </cell>
          <cell r="I12371" t="str">
            <v>Sabuk Pengikat &amp; Kepala untuk Sepatu Katak, Tusa</v>
          </cell>
        </row>
        <row r="12372">
          <cell r="H12372" t="str">
            <v>1.3.2.15.03.03.055</v>
          </cell>
          <cell r="I12372" t="str">
            <v>Ban Pengikat Sepatu Katak, Jet</v>
          </cell>
        </row>
        <row r="12373">
          <cell r="H12373" t="str">
            <v>1.3.2.15.03.03.056</v>
          </cell>
          <cell r="I12373" t="str">
            <v>Sepatu Katak, Baju Selam Kering / Dry Suite</v>
          </cell>
        </row>
        <row r="12374">
          <cell r="H12374" t="str">
            <v>1.3.2.15.03.03.057</v>
          </cell>
          <cell r="I12374" t="str">
            <v>P3K, Advanced / Extended Care</v>
          </cell>
        </row>
        <row r="12375">
          <cell r="H12375" t="str">
            <v>1.3.2.15.03.03.058</v>
          </cell>
          <cell r="I12375" t="str">
            <v>Senter, Under Water Kinetic</v>
          </cell>
        </row>
        <row r="12376">
          <cell r="H12376" t="str">
            <v>1.3.2.15.03.03.059</v>
          </cell>
          <cell r="I12376" t="str">
            <v>Gauge Set dg SPG Penunjuk Kedalaman</v>
          </cell>
        </row>
        <row r="12377">
          <cell r="H12377" t="str">
            <v>1.3.2.15.03.03.060</v>
          </cell>
          <cell r="I12377" t="str">
            <v>Guage, Intermediate Presure, IST</v>
          </cell>
        </row>
        <row r="12378">
          <cell r="H12378" t="str">
            <v>1.3.2.15.03.03.061</v>
          </cell>
          <cell r="I12378" t="str">
            <v>Sarung Tangan (Tusa)</v>
          </cell>
        </row>
        <row r="12379">
          <cell r="H12379" t="str">
            <v>1.3.2.15.03.03.062</v>
          </cell>
          <cell r="I12379" t="str">
            <v>Harness, Safty (NZ Safety)</v>
          </cell>
        </row>
        <row r="12380">
          <cell r="H12380" t="str">
            <v>1.3.2.15.03.03.063</v>
          </cell>
          <cell r="I12380" t="str">
            <v>Alat Untuk Memasang Hose Protector</v>
          </cell>
        </row>
        <row r="12381">
          <cell r="H12381" t="str">
            <v>1.3.2.15.03.03.064</v>
          </cell>
          <cell r="I12381" t="str">
            <v>Hose Protectors (Pelindung Selam)</v>
          </cell>
        </row>
        <row r="12382">
          <cell r="H12382" t="str">
            <v>1.3.2.15.03.03.065</v>
          </cell>
          <cell r="I12382" t="str">
            <v>Selang 65 cm LP</v>
          </cell>
        </row>
        <row r="12383">
          <cell r="H12383" t="str">
            <v>1.3.2.15.03.03.066</v>
          </cell>
          <cell r="I12383" t="str">
            <v>Selang 95 cm LP Ocy</v>
          </cell>
        </row>
        <row r="12384">
          <cell r="H12384" t="str">
            <v>1.3.2.15.03.03.067</v>
          </cell>
          <cell r="I12384" t="str">
            <v>Selang AGA Tekanan Rendah</v>
          </cell>
        </row>
        <row r="12385">
          <cell r="H12385" t="str">
            <v>1.3.2.15.03.03.068</v>
          </cell>
          <cell r="I12385" t="str">
            <v>Selang Power Inflator Tekanan Rendah</v>
          </cell>
        </row>
        <row r="12386">
          <cell r="H12386" t="str">
            <v>1.3.2.15.03.03.069</v>
          </cell>
          <cell r="I12386" t="str">
            <v>Selang Tekanan Tinggi</v>
          </cell>
        </row>
        <row r="12387">
          <cell r="H12387" t="str">
            <v>1.3.2.15.03.03.070</v>
          </cell>
          <cell r="I12387" t="str">
            <v>Pisau Selam Mata Pisau Bergigi</v>
          </cell>
        </row>
        <row r="12388">
          <cell r="H12388" t="str">
            <v>1.3.2.15.03.03.071</v>
          </cell>
          <cell r="I12388" t="str">
            <v>Ban Pergelangan Tangan</v>
          </cell>
        </row>
        <row r="12389">
          <cell r="H12389" t="str">
            <v>1.3.2.15.03.03.072</v>
          </cell>
          <cell r="I12389" t="str">
            <v>Tas Untuk Angkat Benda Dalam Air</v>
          </cell>
        </row>
        <row r="12390">
          <cell r="H12390" t="str">
            <v>1.3.2.15.03.03.073</v>
          </cell>
          <cell r="I12390" t="str">
            <v>Sepatu Katak Baju Selam Basah (Wet Suite)</v>
          </cell>
        </row>
        <row r="12391">
          <cell r="H12391" t="str">
            <v>1.3.2.15.03.03.074</v>
          </cell>
          <cell r="I12391" t="str">
            <v>Manifol Bail - Out Block (PCDS)</v>
          </cell>
        </row>
        <row r="12392">
          <cell r="H12392" t="str">
            <v>1.3.2.15.03.03.075</v>
          </cell>
          <cell r="I12392" t="str">
            <v>Masker (Tusa Liberator)</v>
          </cell>
        </row>
        <row r="12393">
          <cell r="H12393" t="str">
            <v>1.3.2.15.03.03.076</v>
          </cell>
          <cell r="I12393" t="str">
            <v>Masker Full Face AGA Whit Poseidon</v>
          </cell>
        </row>
        <row r="12394">
          <cell r="H12394" t="str">
            <v>1.3.2.15.03.03.077</v>
          </cell>
          <cell r="I12394" t="str">
            <v>Masker Strap Cadangan</v>
          </cell>
        </row>
        <row r="12395">
          <cell r="H12395" t="str">
            <v>1.3.2.15.03.03.078</v>
          </cell>
          <cell r="I12395" t="str">
            <v>Mouth Piece Dengan Cadangannya</v>
          </cell>
        </row>
        <row r="12396">
          <cell r="H12396" t="str">
            <v>1.3.2.15.03.03.079</v>
          </cell>
          <cell r="I12396" t="str">
            <v>O-Ring Flaslight Underwater</v>
          </cell>
        </row>
        <row r="12397">
          <cell r="H12397" t="str">
            <v>1.3.2.15.03.03.080</v>
          </cell>
          <cell r="I12397" t="str">
            <v>O-Ring Standard for DIN Connection</v>
          </cell>
        </row>
        <row r="12398">
          <cell r="H12398" t="str">
            <v>1.3.2.15.03.03.081</v>
          </cell>
          <cell r="I12398" t="str">
            <v>O-Ring for HP Hose</v>
          </cell>
        </row>
        <row r="12399">
          <cell r="H12399" t="str">
            <v>1.3.2.15.03.03.082</v>
          </cell>
          <cell r="I12399" t="str">
            <v>O-Ring for Standart LP Hose</v>
          </cell>
        </row>
        <row r="12400">
          <cell r="H12400" t="str">
            <v>1.3.2.15.03.03.083</v>
          </cell>
          <cell r="I12400" t="str">
            <v>O-Ring for Standart Tank Neck</v>
          </cell>
        </row>
        <row r="12401">
          <cell r="H12401" t="str">
            <v>1.3.2.15.03.03.084</v>
          </cell>
          <cell r="I12401" t="str">
            <v>O-Ring for Standart Tank Valve Face</v>
          </cell>
        </row>
        <row r="12402">
          <cell r="H12402" t="str">
            <v>1.3.2.15.03.03.085</v>
          </cell>
          <cell r="I12402" t="str">
            <v>Gulungan Tali Penetrasi 45 M</v>
          </cell>
        </row>
        <row r="12403">
          <cell r="H12403" t="str">
            <v>1.3.2.15.03.03.086</v>
          </cell>
          <cell r="I12403" t="str">
            <v>Power Inflator Untuk BCD Scuba Pro</v>
          </cell>
        </row>
        <row r="12404">
          <cell r="H12404" t="str">
            <v>1.3.2.15.03.03.087</v>
          </cell>
          <cell r="I12404" t="str">
            <v>Regulator DIN Thread Protective Cap</v>
          </cell>
        </row>
        <row r="12405">
          <cell r="H12405" t="str">
            <v>1.3.2.15.03.03.088</v>
          </cell>
          <cell r="I12405" t="str">
            <v>Regulator Set (Scuba Pro MK 17/R)</v>
          </cell>
        </row>
        <row r="12406">
          <cell r="H12406" t="str">
            <v>1.3.2.15.03.03.089</v>
          </cell>
          <cell r="I12406" t="str">
            <v>Regulator Fist Stage Annual</v>
          </cell>
        </row>
        <row r="12407">
          <cell r="H12407" t="str">
            <v>1.3.2.15.03.03.090</v>
          </cell>
          <cell r="I12407" t="str">
            <v>Pelumas Silikon 16 oz (Packet of 20)</v>
          </cell>
        </row>
        <row r="12408">
          <cell r="H12408" t="str">
            <v>1.3.2.15.03.03.091</v>
          </cell>
          <cell r="I12408" t="str">
            <v>Spray Silikon 8 oz</v>
          </cell>
        </row>
        <row r="12409">
          <cell r="H12409" t="str">
            <v>1.3.2.15.03.03.092</v>
          </cell>
          <cell r="I12409" t="str">
            <v>Slate Bawah Air (IST)</v>
          </cell>
        </row>
        <row r="12410">
          <cell r="H12410" t="str">
            <v>1.3.2.15.03.03.093</v>
          </cell>
          <cell r="I12410" t="str">
            <v>Snorkel Keeper</v>
          </cell>
        </row>
        <row r="12411">
          <cell r="H12411" t="str">
            <v>1.3.2.15.03.03.094</v>
          </cell>
          <cell r="I12411" t="str">
            <v>Swivel Universal HP</v>
          </cell>
        </row>
        <row r="12412">
          <cell r="H12412" t="str">
            <v>1.3.2.15.03.03.095</v>
          </cell>
          <cell r="I12412" t="str">
            <v>Perkakas Scuba Pro Uni</v>
          </cell>
        </row>
        <row r="12413">
          <cell r="H12413" t="str">
            <v>1.3.2.15.03.03.096</v>
          </cell>
          <cell r="I12413" t="str">
            <v>Katup Tank 'K'</v>
          </cell>
        </row>
        <row r="12414">
          <cell r="H12414" t="str">
            <v>1.3.2.15.03.03.097</v>
          </cell>
          <cell r="I12414" t="str">
            <v>Stiker Tangki VIP</v>
          </cell>
        </row>
        <row r="12415">
          <cell r="H12415" t="str">
            <v>1.3.2.15.03.03.098</v>
          </cell>
          <cell r="I12415" t="str">
            <v>Jam Tangan Penyelam</v>
          </cell>
        </row>
        <row r="12416">
          <cell r="H12416" t="str">
            <v>1.3.2.15.03.03.099</v>
          </cell>
          <cell r="I12416" t="str">
            <v>Kepala Sabuk Pemberat</v>
          </cell>
        </row>
        <row r="12417">
          <cell r="H12417" t="str">
            <v>1.3.2.15.03.03.100</v>
          </cell>
          <cell r="I12417" t="str">
            <v>Penjepit Sabuk Pemberat</v>
          </cell>
        </row>
        <row r="12418">
          <cell r="H12418" t="str">
            <v>1.3.2.15.03.03.101</v>
          </cell>
          <cell r="I12418" t="str">
            <v>Sabuk Pemberat Roll Web Material</v>
          </cell>
        </row>
        <row r="12419">
          <cell r="H12419" t="str">
            <v>......</v>
          </cell>
        </row>
        <row r="12420">
          <cell r="H12420" t="str">
            <v>1.3.2.15.03.04.</v>
          </cell>
          <cell r="I12420" t="str">
            <v xml:space="preserve">ALAT SAR LAINNYA </v>
          </cell>
        </row>
        <row r="12421">
          <cell r="H12421" t="str">
            <v>......</v>
          </cell>
        </row>
        <row r="12422">
          <cell r="H12422" t="str">
            <v>1.3.2.15.04..</v>
          </cell>
          <cell r="I12422" t="str">
            <v>ALAT KERJA PENERBANGAN</v>
          </cell>
        </row>
        <row r="12423">
          <cell r="H12423" t="str">
            <v>1.3.2.15.04.01.</v>
          </cell>
          <cell r="I12423" t="str">
            <v xml:space="preserve">PERALATAN FASILITAS KOMUNIKASI PENERBANGAN </v>
          </cell>
        </row>
        <row r="12424">
          <cell r="H12424" t="str">
            <v>1.3.2.15.04.01.001</v>
          </cell>
          <cell r="I12424" t="str">
            <v>Automatic Message Switching Centre (AMSC)</v>
          </cell>
        </row>
        <row r="12425">
          <cell r="H12425" t="str">
            <v>1.3.2.15.04.01.002</v>
          </cell>
          <cell r="I12425" t="str">
            <v>High Frequency -Single Side Band (HF-SSB)</v>
          </cell>
        </row>
        <row r="12426">
          <cell r="H12426" t="str">
            <v>1.3.2.15.04.01.003</v>
          </cell>
          <cell r="I12426" t="str">
            <v>Teleprinter</v>
          </cell>
        </row>
        <row r="12427">
          <cell r="H12427" t="str">
            <v>1.3.2.15.04.01.004</v>
          </cell>
          <cell r="I12427" t="str">
            <v>Direct Speech (DS)</v>
          </cell>
        </row>
        <row r="12428">
          <cell r="H12428" t="str">
            <v>1.3.2.15.04.01.005</v>
          </cell>
          <cell r="I12428" t="str">
            <v>Sistem Transmisi (Radio Link, VSAT)</v>
          </cell>
        </row>
        <row r="12429">
          <cell r="H12429" t="str">
            <v>1.3.2.15.04.01.006</v>
          </cell>
          <cell r="I12429" t="str">
            <v>Voice Switching Communication System (VSCS)</v>
          </cell>
        </row>
        <row r="12430">
          <cell r="H12430" t="str">
            <v>1.3.2.15.04.01.007</v>
          </cell>
          <cell r="I12430" t="str">
            <v>VHF Data Link</v>
          </cell>
        </row>
        <row r="12431">
          <cell r="H12431" t="str">
            <v>1.3.2.15.04.01.008</v>
          </cell>
          <cell r="I12431" t="str">
            <v>Integrated Remote Control and Monitoring System (IRCMS)</v>
          </cell>
        </row>
        <row r="12432">
          <cell r="H12432" t="str">
            <v>1.3.2.15.04.01.009</v>
          </cell>
          <cell r="I12432" t="str">
            <v>Very High Frequency Air Ground Communication (VHF-A/G)</v>
          </cell>
        </row>
        <row r="12433">
          <cell r="H12433" t="str">
            <v>1.3.2.15.04.01.010</v>
          </cell>
          <cell r="I12433" t="str">
            <v>Automatic Terminal Information Service (ATIS)</v>
          </cell>
        </row>
        <row r="12434">
          <cell r="H12434" t="str">
            <v>1.3.2.15.04.01.011</v>
          </cell>
          <cell r="I12434" t="str">
            <v>High Frequency Air Ground Communication (HF-A/G)</v>
          </cell>
        </row>
        <row r="12435">
          <cell r="H12435" t="str">
            <v>1.3.2.15.04.01.012</v>
          </cell>
          <cell r="I12435" t="str">
            <v>Voice Recorder</v>
          </cell>
        </row>
        <row r="12436">
          <cell r="H12436" t="str">
            <v>1.3.2.15.04.01.013</v>
          </cell>
          <cell r="I12436" t="str">
            <v>Aeronautical Fixed Telecommunication Network (AFTN)</v>
          </cell>
        </row>
        <row r="12437">
          <cell r="H12437" t="str">
            <v>......</v>
          </cell>
        </row>
        <row r="12438">
          <cell r="H12438" t="str">
            <v>1.3.2.15.04.02.</v>
          </cell>
          <cell r="I12438" t="str">
            <v xml:space="preserve">PERALATAN FASILITAS NAVIGASI DAN PENGAMATAN PENERBANGAN </v>
          </cell>
        </row>
        <row r="12439">
          <cell r="H12439" t="str">
            <v>1.3.2.15.04.02.001</v>
          </cell>
          <cell r="I12439" t="str">
            <v>Non Directional Beacon (NDB)</v>
          </cell>
        </row>
        <row r="12440">
          <cell r="H12440" t="str">
            <v>1.3.2.15.04.02.002</v>
          </cell>
          <cell r="I12440" t="str">
            <v>Very High Frequency Omni Directional Range (VOR)</v>
          </cell>
        </row>
        <row r="12441">
          <cell r="H12441" t="str">
            <v>1.3.2.15.04.02.003</v>
          </cell>
          <cell r="I12441" t="str">
            <v>Distance Measuring Equipmnet (DME)</v>
          </cell>
        </row>
        <row r="12442">
          <cell r="H12442" t="str">
            <v>1.3.2.15.04.02.004</v>
          </cell>
          <cell r="I12442" t="str">
            <v>Instrument Landing System (ILS)</v>
          </cell>
        </row>
        <row r="12443">
          <cell r="H12443" t="str">
            <v>1.3.2.15.04.02.005</v>
          </cell>
          <cell r="I12443" t="str">
            <v>Primary Surveillance Radar (PSR)</v>
          </cell>
        </row>
        <row r="12444">
          <cell r="H12444" t="str">
            <v>1.3.2.15.04.02.006</v>
          </cell>
          <cell r="I12444" t="str">
            <v>Secondary Surveillance Radar/Monopulse Secondary Surveillance Radar (SSR/MSSR)</v>
          </cell>
        </row>
        <row r="12445">
          <cell r="H12445" t="str">
            <v>1.3.2.15.04.02.007</v>
          </cell>
          <cell r="I12445" t="str">
            <v>Automatic Dependent Surveillance/ADS</v>
          </cell>
        </row>
        <row r="12446">
          <cell r="H12446" t="str">
            <v>1.3.2.15.04.02.008</v>
          </cell>
          <cell r="I12446" t="str">
            <v>Controller Pilot Data Link Communication/CPDLC Processing</v>
          </cell>
        </row>
        <row r="12447">
          <cell r="H12447" t="str">
            <v>1.3.2.15.04.02.009</v>
          </cell>
          <cell r="I12447" t="str">
            <v>Radar Data Processing System/RDPS</v>
          </cell>
        </row>
        <row r="12448">
          <cell r="H12448" t="str">
            <v>1.3.2.15.04.02.010</v>
          </cell>
          <cell r="I12448" t="str">
            <v>Flight Data Processing System/FPDS</v>
          </cell>
        </row>
        <row r="12449">
          <cell r="H12449" t="str">
            <v>1.3.2.15.04.02.011</v>
          </cell>
          <cell r="I12449" t="str">
            <v>Aeronautical Information System/AIS</v>
          </cell>
        </row>
        <row r="12450">
          <cell r="H12450" t="str">
            <v>......</v>
          </cell>
        </row>
        <row r="12451">
          <cell r="H12451" t="str">
            <v>1.3.2.15.04.03.</v>
          </cell>
          <cell r="I12451" t="str">
            <v xml:space="preserve">PERALATAN FASILITAS BANTU PENDARATAN </v>
          </cell>
        </row>
        <row r="12452">
          <cell r="H12452" t="str">
            <v>1.3.2.15.04.03.001</v>
          </cell>
          <cell r="I12452" t="str">
            <v>Runway Visual Range</v>
          </cell>
        </row>
        <row r="12453">
          <cell r="H12453" t="str">
            <v>1.3.2.15.04.03.002</v>
          </cell>
          <cell r="I12453" t="str">
            <v>Approach Lightig System</v>
          </cell>
        </row>
        <row r="12454">
          <cell r="H12454" t="str">
            <v>1.3.2.15.04.03.003</v>
          </cell>
          <cell r="I12454" t="str">
            <v>Precision Approach Path Indicator (PAPI) / Visual Approach Slope</v>
          </cell>
        </row>
        <row r="12455">
          <cell r="H12455" t="str">
            <v>1.3.2.15.04.03.004</v>
          </cell>
          <cell r="I12455" t="str">
            <v>Runway Lead-in Lighting System/Runway Guard Light</v>
          </cell>
        </row>
        <row r="12456">
          <cell r="H12456" t="str">
            <v>1.3.2.15.04.03.005</v>
          </cell>
          <cell r="I12456" t="str">
            <v>Runway Edge Light / Threshold Light/Runway End Light</v>
          </cell>
        </row>
        <row r="12457">
          <cell r="H12457" t="str">
            <v>1.3.2.15.04.03.006</v>
          </cell>
          <cell r="I12457" t="str">
            <v>Runway Center Line Light / Taxiway Center Line Light /Touch Down</v>
          </cell>
        </row>
        <row r="12458">
          <cell r="H12458" t="str">
            <v>1.3.2.15.04.03.007</v>
          </cell>
          <cell r="I12458" t="str">
            <v>Taxiway Edge Light / Turning Area Light</v>
          </cell>
        </row>
        <row r="12459">
          <cell r="H12459" t="str">
            <v>1.3.2.15.04.03.008</v>
          </cell>
          <cell r="I12459" t="str">
            <v>Taxi Guidance Sign</v>
          </cell>
        </row>
        <row r="12460">
          <cell r="H12460" t="str">
            <v>1.3.2.15.04.03.009</v>
          </cell>
          <cell r="I12460" t="str">
            <v>Constant Current Regulator (CCR)</v>
          </cell>
        </row>
        <row r="12461">
          <cell r="H12461" t="str">
            <v>1.3.2.15.04.03.010</v>
          </cell>
          <cell r="I12461" t="str">
            <v>AFL Control Desk</v>
          </cell>
        </row>
        <row r="12462">
          <cell r="H12462" t="str">
            <v>1.3.2.15.04.03.011</v>
          </cell>
          <cell r="I12462" t="str">
            <v>Wind Cone</v>
          </cell>
        </row>
        <row r="12463">
          <cell r="H12463" t="str">
            <v>1.3.2.15.04.03.012</v>
          </cell>
          <cell r="I12463" t="str">
            <v>Aircraft Docking Guidance System (ADGS)</v>
          </cell>
        </row>
        <row r="12464">
          <cell r="H12464" t="str">
            <v>......</v>
          </cell>
        </row>
        <row r="12465">
          <cell r="H12465" t="str">
            <v>1.3.2.15.04.04.</v>
          </cell>
          <cell r="I12465" t="str">
            <v xml:space="preserve">PERALATAN FASILITAS BANTU PELAYANAN DAN PENGAMANAN BANDAR UDARA </v>
          </cell>
        </row>
        <row r="12466">
          <cell r="H12466" t="str">
            <v>1.3.2.15.04.04.001</v>
          </cell>
          <cell r="I12466" t="str">
            <v>X-Ray Inspection Machine</v>
          </cell>
        </row>
        <row r="12467">
          <cell r="H12467" t="str">
            <v>1.3.2.15.04.04.002</v>
          </cell>
          <cell r="I12467" t="str">
            <v>Walk Through Metal Detector (WTMD)</v>
          </cell>
        </row>
        <row r="12468">
          <cell r="H12468" t="str">
            <v>1.3.2.15.04.04.003</v>
          </cell>
          <cell r="I12468" t="str">
            <v>Public Address Branch Exchange (PABX)</v>
          </cell>
        </row>
        <row r="12469">
          <cell r="H12469" t="str">
            <v>1.3.2.15.04.04.004</v>
          </cell>
          <cell r="I12469" t="str">
            <v>Closed Circuit Television (CCTV)</v>
          </cell>
        </row>
        <row r="12470">
          <cell r="H12470" t="str">
            <v>1.3.2.15.04.04.005</v>
          </cell>
          <cell r="I12470" t="str">
            <v>Integrated Ground Communication System (IGCS)</v>
          </cell>
        </row>
        <row r="12471">
          <cell r="H12471" t="str">
            <v>1.3.2.15.04.04.006</v>
          </cell>
          <cell r="I12471" t="str">
            <v>Flight Information Display System (FIDS)</v>
          </cell>
        </row>
        <row r="12472">
          <cell r="H12472" t="str">
            <v>1.3.2.15.04.04.007</v>
          </cell>
          <cell r="I12472" t="str">
            <v>Public Address System</v>
          </cell>
        </row>
        <row r="12473">
          <cell r="H12473" t="str">
            <v>1.3.2.15.04.04.008</v>
          </cell>
          <cell r="I12473" t="str">
            <v>Fire Alarm System</v>
          </cell>
        </row>
        <row r="12474">
          <cell r="H12474" t="str">
            <v>......</v>
          </cell>
        </row>
        <row r="12475">
          <cell r="H12475" t="str">
            <v>1.3.2.15.04.05.</v>
          </cell>
          <cell r="I12475" t="str">
            <v xml:space="preserve">PERALATAN FASILITAS LISTRIK BANDAR UDARA </v>
          </cell>
        </row>
        <row r="12476">
          <cell r="H12476" t="str">
            <v>1.3.2.15.04.05.001</v>
          </cell>
          <cell r="I12476" t="str">
            <v>Genset</v>
          </cell>
        </row>
        <row r="12477">
          <cell r="H12477" t="str">
            <v>1.3.2.15.04.05.002</v>
          </cell>
          <cell r="I12477" t="str">
            <v>Automatic Transfer Switch (ATS) dan Automatic Change Oer Swi</v>
          </cell>
        </row>
        <row r="12478">
          <cell r="H12478" t="str">
            <v>1.3.2.15.04.05.003</v>
          </cell>
          <cell r="I12478" t="str">
            <v>Power Control System</v>
          </cell>
        </row>
        <row r="12479">
          <cell r="H12479" t="str">
            <v>1.3.2.15.04.05.004</v>
          </cell>
          <cell r="I12479" t="str">
            <v>Transmission and Distribution</v>
          </cell>
        </row>
        <row r="12480">
          <cell r="H12480" t="str">
            <v>1.3.2.15.04.05.005</v>
          </cell>
          <cell r="I12480" t="str">
            <v>Integrated Lighting Protection</v>
          </cell>
        </row>
        <row r="12481">
          <cell r="H12481" t="str">
            <v>1.3.2.15.04.05.006</v>
          </cell>
          <cell r="I12481" t="str">
            <v>Air Conditioning (AC)</v>
          </cell>
        </row>
        <row r="12482">
          <cell r="H12482" t="str">
            <v>1.3.2.15.04.05.007</v>
          </cell>
          <cell r="I12482" t="str">
            <v>Traction Equipments (Elevator, Escalator, Conveyor, Garbarata)</v>
          </cell>
        </row>
        <row r="12483">
          <cell r="H12483" t="str">
            <v>1.3.2.15.04.05.008</v>
          </cell>
          <cell r="I12483" t="str">
            <v>Airport Electrical Installation (Flood Light, Building / Road Lighting, Sirene)</v>
          </cell>
        </row>
        <row r="12484">
          <cell r="H12484" t="str">
            <v>1.3.2.15.04.05.009</v>
          </cell>
          <cell r="I12484" t="str">
            <v>Solar cell</v>
          </cell>
        </row>
        <row r="12485">
          <cell r="H12485" t="str">
            <v>......</v>
          </cell>
        </row>
        <row r="12486">
          <cell r="H12486" t="str">
            <v>1.3.2.15.04.06.</v>
          </cell>
          <cell r="I12486" t="str">
            <v xml:space="preserve">ALAT UKUR PERALATAN FASLEKTRIK </v>
          </cell>
        </row>
        <row r="12487">
          <cell r="H12487" t="str">
            <v>1.3.2.15.04.06.001</v>
          </cell>
          <cell r="I12487" t="str">
            <v>RF Field Strenght analyzer</v>
          </cell>
        </row>
        <row r="12488">
          <cell r="H12488" t="str">
            <v>1.3.2.15.04.06.002</v>
          </cell>
          <cell r="I12488" t="str">
            <v>Power Meter untuk LF, HF, VHF, UHF</v>
          </cell>
        </row>
        <row r="12489">
          <cell r="H12489" t="str">
            <v>1.3.2.15.04.06.003</v>
          </cell>
          <cell r="I12489" t="str">
            <v>Portable Spektrum Analizer</v>
          </cell>
        </row>
        <row r="12490">
          <cell r="H12490" t="str">
            <v>1.3.2.15.04.06.004</v>
          </cell>
          <cell r="I12490" t="str">
            <v>Portable ILS Receiver and VOR Receiver</v>
          </cell>
        </row>
        <row r="12491">
          <cell r="H12491" t="str">
            <v>1.3.2.15.04.06.005</v>
          </cell>
          <cell r="I12491" t="str">
            <v>Osciloscope 400 Mhz</v>
          </cell>
        </row>
        <row r="12492">
          <cell r="H12492" t="str">
            <v>1.3.2.15.04.06.006</v>
          </cell>
          <cell r="I12492" t="str">
            <v>Air band VHF Transceiver</v>
          </cell>
        </row>
        <row r="12493">
          <cell r="H12493" t="str">
            <v>1.3.2.15.04.06.007</v>
          </cell>
          <cell r="I12493" t="str">
            <v>DV meter with HV Probe</v>
          </cell>
        </row>
        <row r="12494">
          <cell r="H12494" t="str">
            <v>1.3.2.15.04.06.008</v>
          </cell>
          <cell r="I12494" t="str">
            <v>Combine Test Piece (CTP)</v>
          </cell>
        </row>
        <row r="12495">
          <cell r="H12495" t="str">
            <v>1.3.2.15.04.06.009</v>
          </cell>
          <cell r="I12495" t="str">
            <v>Object Test Piece (OTP)</v>
          </cell>
        </row>
        <row r="12496">
          <cell r="H12496" t="str">
            <v>1.3.2.15.04.06.010</v>
          </cell>
          <cell r="I12496" t="str">
            <v>Digital Sound Level</v>
          </cell>
        </row>
        <row r="12497">
          <cell r="H12497" t="str">
            <v>1.3.2.15.04.06.011</v>
          </cell>
          <cell r="I12497" t="str">
            <v>Digital Arrester Test</v>
          </cell>
        </row>
        <row r="12498">
          <cell r="H12498" t="str">
            <v>1.3.2.15.04.06.012</v>
          </cell>
          <cell r="I12498" t="str">
            <v>Laser Beam Temperature Meter</v>
          </cell>
        </row>
        <row r="12499">
          <cell r="H12499" t="str">
            <v>1.3.2.15.04.06.013</v>
          </cell>
          <cell r="I12499" t="str">
            <v>Earth Meter</v>
          </cell>
        </row>
        <row r="12500">
          <cell r="H12500" t="str">
            <v>1.3.2.15.04.06.014</v>
          </cell>
          <cell r="I12500" t="str">
            <v>Digital LUX Meter + Acc</v>
          </cell>
        </row>
        <row r="12501">
          <cell r="H12501" t="str">
            <v>1.3.2.15.04.06.015</v>
          </cell>
          <cell r="I12501" t="str">
            <v>ILS / VOR Analyzer</v>
          </cell>
        </row>
        <row r="12502">
          <cell r="H12502" t="str">
            <v>1.3.2.15.04.06.016</v>
          </cell>
          <cell r="I12502" t="str">
            <v>Nav Analyzer</v>
          </cell>
        </row>
        <row r="12503">
          <cell r="H12503" t="str">
            <v>1.3.2.15.04.06.017</v>
          </cell>
          <cell r="I12503" t="str">
            <v>Portable Nav Analyzer Receiver</v>
          </cell>
        </row>
        <row r="12504">
          <cell r="H12504" t="str">
            <v>1.3.2.15.04.06.018</v>
          </cell>
          <cell r="I12504" t="str">
            <v>Airband Nav-com Transceiver</v>
          </cell>
        </row>
        <row r="12505">
          <cell r="H12505" t="str">
            <v>1.3.2.15.04.06.019</v>
          </cell>
          <cell r="I12505" t="str">
            <v>GPS Survey</v>
          </cell>
        </row>
        <row r="12506">
          <cell r="H12506" t="str">
            <v>1.3.2.15.04.06.020</v>
          </cell>
          <cell r="I12506" t="str">
            <v>GPS Mapper Counter</v>
          </cell>
        </row>
        <row r="12507">
          <cell r="H12507" t="str">
            <v>1.3.2.15.04.06.021</v>
          </cell>
          <cell r="I12507" t="str">
            <v>Compass Magnetic</v>
          </cell>
        </row>
        <row r="12508">
          <cell r="H12508" t="str">
            <v>1.3.2.15.04.06.022</v>
          </cell>
          <cell r="I12508" t="str">
            <v>SWR Measurement-L</v>
          </cell>
        </row>
        <row r="12509">
          <cell r="H12509" t="str">
            <v>1.3.2.15.04.06.023</v>
          </cell>
          <cell r="I12509" t="str">
            <v>SWR Measurement-H</v>
          </cell>
        </row>
        <row r="12510">
          <cell r="H12510" t="str">
            <v>1.3.2.15.04.06.024</v>
          </cell>
          <cell r="I12510" t="str">
            <v>Power Quality Analyzer-Plus Measurement</v>
          </cell>
        </row>
        <row r="12511">
          <cell r="H12511" t="str">
            <v>1.3.2.15.04.06.025</v>
          </cell>
          <cell r="I12511" t="str">
            <v>Teropong Observasi</v>
          </cell>
        </row>
        <row r="12512">
          <cell r="H12512" t="str">
            <v>1.3.2.15.04.06.026</v>
          </cell>
          <cell r="I12512" t="str">
            <v>Electronic Altimeter - Barometer</v>
          </cell>
        </row>
        <row r="12513">
          <cell r="H12513" t="str">
            <v>1.3.2.15.04.06.027</v>
          </cell>
          <cell r="I12513" t="str">
            <v>Altimeter-Clinometer</v>
          </cell>
        </row>
        <row r="12514">
          <cell r="H12514" t="str">
            <v>1.3.2.15.04.06.028</v>
          </cell>
          <cell r="I12514" t="str">
            <v>Clinometer-Compas</v>
          </cell>
        </row>
        <row r="12515">
          <cell r="H12515" t="str">
            <v>1.3.2.15.04.06.029</v>
          </cell>
          <cell r="I12515" t="str">
            <v>Earth Resistance and installation Test for Multipurpose Measurement</v>
          </cell>
        </row>
        <row r="12516">
          <cell r="H12516" t="str">
            <v>......</v>
          </cell>
        </row>
        <row r="12517">
          <cell r="H12517" t="str">
            <v>1.3.2.15.04.07.</v>
          </cell>
          <cell r="I12517" t="str">
            <v xml:space="preserve">ALAT KERJA PENERBANGAN LAINNYA </v>
          </cell>
        </row>
        <row r="12518">
          <cell r="H12518" t="str">
            <v>......</v>
          </cell>
        </row>
        <row r="12519">
          <cell r="H12519" t="str">
            <v>1.3.2.16...</v>
          </cell>
          <cell r="I12519" t="str">
            <v>ALAT PERAGA</v>
          </cell>
        </row>
        <row r="12520">
          <cell r="H12520" t="str">
            <v>1.3.2.16.01..</v>
          </cell>
          <cell r="I12520" t="str">
            <v>ALAT PERAGA PELATIHAN DAN PERCONTOHAN</v>
          </cell>
        </row>
        <row r="12521">
          <cell r="H12521" t="str">
            <v>1.3.2.16.01.01.</v>
          </cell>
          <cell r="I12521" t="str">
            <v xml:space="preserve">ALAT PERAGA PELATIHAN </v>
          </cell>
        </row>
        <row r="12522">
          <cell r="H12522" t="str">
            <v>1.3.2.16.01.01.001</v>
          </cell>
          <cell r="I12522" t="str">
            <v>Aid Hearing</v>
          </cell>
        </row>
        <row r="12523">
          <cell r="H12523" t="str">
            <v>1.3.2.16.01.01.002</v>
          </cell>
          <cell r="I12523" t="str">
            <v>Anatomi</v>
          </cell>
        </row>
        <row r="12524">
          <cell r="H12524" t="str">
            <v>1.3.2.16.01.01.003</v>
          </cell>
          <cell r="I12524" t="str">
            <v>Alat Simulator Pendidikan</v>
          </cell>
        </row>
        <row r="12525">
          <cell r="H12525" t="str">
            <v>1.3.2.16.01.01.004</v>
          </cell>
          <cell r="I12525" t="str">
            <v>Alat Simulator Tempur</v>
          </cell>
        </row>
        <row r="12526">
          <cell r="H12526" t="str">
            <v>1.3.2.16.01.01.005</v>
          </cell>
          <cell r="I12526" t="str">
            <v>Simulator Gempa Bumi</v>
          </cell>
        </row>
        <row r="12527">
          <cell r="H12527" t="str">
            <v>......</v>
          </cell>
        </row>
        <row r="12528">
          <cell r="H12528" t="str">
            <v>1.3.2.16.01.02.</v>
          </cell>
          <cell r="I12528" t="str">
            <v xml:space="preserve">ALAT PERAGA PERCONTOHAN </v>
          </cell>
        </row>
        <row r="12529">
          <cell r="H12529" t="str">
            <v>1.3.2.16.01.02.001</v>
          </cell>
          <cell r="I12529" t="str">
            <v>Miniatur</v>
          </cell>
        </row>
        <row r="12530">
          <cell r="H12530" t="str">
            <v>......</v>
          </cell>
        </row>
        <row r="12531">
          <cell r="H12531" t="str">
            <v>1.3.2.16.01.03.</v>
          </cell>
          <cell r="I12531" t="str">
            <v xml:space="preserve">ALAT PERAGA PELATIHAN DAN PERCONTOHAN LAINNYA </v>
          </cell>
        </row>
        <row r="12532">
          <cell r="H12532" t="str">
            <v>......</v>
          </cell>
        </row>
        <row r="12533">
          <cell r="H12533" t="str">
            <v>1.3.2.17...</v>
          </cell>
          <cell r="I12533" t="str">
            <v>PERALATAN PROSES/PRODUKSI</v>
          </cell>
        </row>
        <row r="12534">
          <cell r="H12534" t="str">
            <v>1.3.2.17.01..</v>
          </cell>
          <cell r="I12534" t="str">
            <v>UNIT PERALATAN PROSES/PRODUKSI</v>
          </cell>
        </row>
        <row r="12535">
          <cell r="H12535" t="str">
            <v>1.3.2.17.01.01.</v>
          </cell>
          <cell r="I12535" t="str">
            <v xml:space="preserve">LIQUID-LIQUID CONTRACTOR EQUIPMENT </v>
          </cell>
        </row>
        <row r="12536">
          <cell r="H12536" t="str">
            <v>1.3.2.17.01.01.001</v>
          </cell>
          <cell r="I12536" t="str">
            <v>Mexer Setller Extractor</v>
          </cell>
        </row>
        <row r="12537">
          <cell r="H12537" t="str">
            <v>1.3.2.17.01.01.002</v>
          </cell>
          <cell r="I12537" t="str">
            <v>Packed Extraction</v>
          </cell>
        </row>
        <row r="12538">
          <cell r="H12538" t="str">
            <v>1.3.2.17.01.01.003</v>
          </cell>
          <cell r="I12538" t="str">
            <v>Plate Extraction Colomm</v>
          </cell>
        </row>
        <row r="12539">
          <cell r="H12539" t="str">
            <v>1.3.2.17.01.01.004</v>
          </cell>
          <cell r="I12539" t="str">
            <v>Pulset Plate Extraction Colomm</v>
          </cell>
        </row>
        <row r="12540">
          <cell r="H12540" t="str">
            <v>1.3.2.17.01.01.005</v>
          </cell>
          <cell r="I12540" t="str">
            <v>Pulset Packed Extraction</v>
          </cell>
        </row>
        <row r="12541">
          <cell r="H12541" t="str">
            <v>1.3.2.17.01.01.006</v>
          </cell>
          <cell r="I12541" t="str">
            <v>Rotary Disk Contector</v>
          </cell>
        </row>
        <row r="12542">
          <cell r="H12542" t="str">
            <v>1.3.2.17.01.01.007</v>
          </cell>
          <cell r="I12542" t="str">
            <v>Centrifuge Extractor</v>
          </cell>
        </row>
        <row r="12543">
          <cell r="H12543" t="str">
            <v>1.3.2.17.01.01.008</v>
          </cell>
          <cell r="I12543" t="str">
            <v>Spray Extraction Colomm</v>
          </cell>
        </row>
        <row r="12544">
          <cell r="H12544" t="str">
            <v>......</v>
          </cell>
        </row>
        <row r="12545">
          <cell r="H12545" t="str">
            <v>1.3.2.17.01.02.</v>
          </cell>
          <cell r="I12545" t="str">
            <v xml:space="preserve">SOLID-SOLID MIXING EQUIPMENT </v>
          </cell>
        </row>
        <row r="12546">
          <cell r="H12546" t="str">
            <v>1.3.2.17.01.02.001</v>
          </cell>
          <cell r="I12546" t="str">
            <v>Tumbler Mixer Without Internal Breaker</v>
          </cell>
        </row>
        <row r="12547">
          <cell r="H12547" t="str">
            <v>1.3.2.17.01.02.002</v>
          </cell>
          <cell r="I12547" t="str">
            <v>Tumbler Mixer With Internal Breaker</v>
          </cell>
        </row>
        <row r="12548">
          <cell r="H12548" t="str">
            <v>1.3.2.17.01.02.003</v>
          </cell>
          <cell r="I12548" t="str">
            <v>Stationary Shell Or Trough Mixer</v>
          </cell>
        </row>
        <row r="12549">
          <cell r="H12549" t="str">
            <v>1.3.2.17.01.02.004</v>
          </cell>
          <cell r="I12549" t="str">
            <v>Impact Hammer Mill</v>
          </cell>
        </row>
        <row r="12550">
          <cell r="H12550" t="str">
            <v>1.3.2.17.01.02.005</v>
          </cell>
          <cell r="I12550" t="str">
            <v>Impact Cage Mill</v>
          </cell>
        </row>
        <row r="12551">
          <cell r="H12551" t="str">
            <v>1.3.2.17.01.02.006</v>
          </cell>
          <cell r="I12551" t="str">
            <v>Impact Attrition Mill</v>
          </cell>
        </row>
        <row r="12552">
          <cell r="H12552" t="str">
            <v>......</v>
          </cell>
        </row>
        <row r="12553">
          <cell r="H12553" t="str">
            <v>1.3.2.17.01.03.</v>
          </cell>
          <cell r="I12553" t="str">
            <v xml:space="preserve">SOLID-SOLID SCREENING EQUIPMENT </v>
          </cell>
        </row>
        <row r="12554">
          <cell r="H12554" t="str">
            <v>1.3.2.17.01.03.001</v>
          </cell>
          <cell r="I12554" t="str">
            <v>Grizzy Screen</v>
          </cell>
        </row>
        <row r="12555">
          <cell r="H12555" t="str">
            <v>1.3.2.17.01.03.002</v>
          </cell>
          <cell r="I12555" t="str">
            <v>Revolving Screen ( Trommel Screen )</v>
          </cell>
        </row>
        <row r="12556">
          <cell r="H12556" t="str">
            <v>1.3.2.17.01.03.003</v>
          </cell>
          <cell r="I12556" t="str">
            <v>Mecanical Shaking Screen</v>
          </cell>
        </row>
        <row r="12557">
          <cell r="H12557" t="str">
            <v>1.3.2.17.01.03.004</v>
          </cell>
          <cell r="I12557" t="str">
            <v>Vibrating Screen (Solid-solid Screening Equipment)</v>
          </cell>
        </row>
        <row r="12558">
          <cell r="H12558" t="str">
            <v>1.3.2.17.01.03.005</v>
          </cell>
          <cell r="I12558" t="str">
            <v>Mechanically Vibrated Screen</v>
          </cell>
        </row>
        <row r="12559">
          <cell r="H12559" t="str">
            <v>1.3.2.17.01.03.006</v>
          </cell>
          <cell r="I12559" t="str">
            <v>Electricaly Vibrated Screen</v>
          </cell>
        </row>
        <row r="12560">
          <cell r="H12560" t="str">
            <v>1.3.2.17.01.03.007</v>
          </cell>
          <cell r="I12560" t="str">
            <v>Oscillating Screen</v>
          </cell>
        </row>
        <row r="12561">
          <cell r="H12561" t="str">
            <v>1.3.2.17.01.03.008</v>
          </cell>
          <cell r="I12561" t="str">
            <v>Reciprocating Screen</v>
          </cell>
        </row>
        <row r="12562">
          <cell r="H12562" t="str">
            <v>1.3.2.17.01.03.009</v>
          </cell>
          <cell r="I12562" t="str">
            <v>Gyratory Screen</v>
          </cell>
        </row>
        <row r="12563">
          <cell r="H12563" t="str">
            <v>1.3.2.17.01.03.010</v>
          </cell>
          <cell r="I12563" t="str">
            <v>Sleve Shaker as Screen</v>
          </cell>
        </row>
        <row r="12564">
          <cell r="H12564" t="str">
            <v>......</v>
          </cell>
        </row>
        <row r="12565">
          <cell r="H12565" t="str">
            <v>1.3.2.17.01.04.</v>
          </cell>
          <cell r="I12565" t="str">
            <v xml:space="preserve">SOLID-SOLID CLASSIFIER </v>
          </cell>
        </row>
        <row r="12566">
          <cell r="H12566" t="str">
            <v>1.3.2.17.01.04.001</v>
          </cell>
          <cell r="I12566" t="str">
            <v>Cone Type Classifior</v>
          </cell>
        </row>
        <row r="12567">
          <cell r="H12567" t="str">
            <v>1.3.2.17.01.04.002</v>
          </cell>
          <cell r="I12567" t="str">
            <v>Liquid Cyclone Classifier</v>
          </cell>
        </row>
        <row r="12568">
          <cell r="H12568" t="str">
            <v>1.3.2.17.01.04.003</v>
          </cell>
          <cell r="I12568" t="str">
            <v>Rake-Spiral Classifier</v>
          </cell>
        </row>
        <row r="12569">
          <cell r="H12569" t="str">
            <v>1.3.2.17.01.04.004</v>
          </cell>
          <cell r="I12569" t="str">
            <v>Drag Classifier</v>
          </cell>
        </row>
        <row r="12570">
          <cell r="H12570" t="str">
            <v>1.3.2.17.01.04.005</v>
          </cell>
          <cell r="I12570" t="str">
            <v>Bowl Classifier</v>
          </cell>
        </row>
        <row r="12571">
          <cell r="H12571" t="str">
            <v>1.3.2.17.01.04.006</v>
          </cell>
          <cell r="I12571" t="str">
            <v>Hydroseparator</v>
          </cell>
        </row>
        <row r="12572">
          <cell r="H12572" t="str">
            <v>1.3.2.17.01.04.007</v>
          </cell>
          <cell r="I12572" t="str">
            <v>Solid Bowl Centrifuge</v>
          </cell>
        </row>
        <row r="12573">
          <cell r="H12573" t="str">
            <v>1.3.2.17.01.04.008</v>
          </cell>
          <cell r="I12573" t="str">
            <v>Countercurrent Classifion</v>
          </cell>
        </row>
        <row r="12574">
          <cell r="H12574" t="str">
            <v>1.3.2.17.01.04.009</v>
          </cell>
          <cell r="I12574" t="str">
            <v>Hadraulic Classifier</v>
          </cell>
        </row>
        <row r="12575">
          <cell r="H12575" t="str">
            <v>1.3.2.17.01.04.010</v>
          </cell>
          <cell r="I12575" t="str">
            <v>Magnetic Separator Wet</v>
          </cell>
        </row>
        <row r="12576">
          <cell r="H12576" t="str">
            <v>1.3.2.17.01.04.011</v>
          </cell>
          <cell r="I12576" t="str">
            <v>Magnetic Separator Dry</v>
          </cell>
        </row>
        <row r="12577">
          <cell r="H12577" t="str">
            <v>1.3.2.17.01.04.012</v>
          </cell>
          <cell r="I12577" t="str">
            <v>Electrostatic Classifier</v>
          </cell>
        </row>
        <row r="12578">
          <cell r="H12578" t="str">
            <v>1.3.2.17.01.04.013</v>
          </cell>
          <cell r="I12578" t="str">
            <v>Floatation Machine</v>
          </cell>
        </row>
        <row r="12579">
          <cell r="H12579" t="str">
            <v>......</v>
          </cell>
        </row>
        <row r="12580">
          <cell r="H12580" t="str">
            <v>1.3.2.17.01.05.</v>
          </cell>
          <cell r="I12580" t="str">
            <v xml:space="preserve">SOLID-LIQUID MIXING EQUIPMENT </v>
          </cell>
        </row>
        <row r="12581">
          <cell r="H12581" t="str">
            <v>1.3.2.17.01.05.001</v>
          </cell>
          <cell r="I12581" t="str">
            <v>Mixing Vessel With Impeller Agitator</v>
          </cell>
        </row>
        <row r="12582">
          <cell r="H12582" t="str">
            <v>1.3.2.17.01.05.002</v>
          </cell>
          <cell r="I12582" t="str">
            <v>Mixing Vessel With Air Agitator</v>
          </cell>
        </row>
        <row r="12583">
          <cell r="H12583" t="str">
            <v>1.3.2.17.01.05.003</v>
          </cell>
          <cell r="I12583" t="str">
            <v>Mixing Vessel With External Pump</v>
          </cell>
        </row>
        <row r="12584">
          <cell r="H12584" t="str">
            <v>1.3.2.17.01.05.004</v>
          </cell>
          <cell r="I12584" t="str">
            <v>Change - Chan Viscous Mixing Vessel</v>
          </cell>
        </row>
        <row r="12585">
          <cell r="H12585" t="str">
            <v>1.3.2.17.01.05.005</v>
          </cell>
          <cell r="I12585" t="str">
            <v>Helcal Ribbon Mixing Vessel</v>
          </cell>
        </row>
        <row r="12586">
          <cell r="H12586" t="str">
            <v>1.3.2.17.01.05.006</v>
          </cell>
          <cell r="I12586" t="str">
            <v>Continuous Single Screw Extruder</v>
          </cell>
        </row>
        <row r="12587">
          <cell r="H12587" t="str">
            <v>1.3.2.17.01.05.007</v>
          </cell>
          <cell r="I12587" t="str">
            <v>Continuous Twin Crew Mixer</v>
          </cell>
        </row>
        <row r="12588">
          <cell r="H12588" t="str">
            <v>......</v>
          </cell>
        </row>
        <row r="12589">
          <cell r="H12589" t="str">
            <v>1.3.2.17.01.06.</v>
          </cell>
          <cell r="I12589" t="str">
            <v xml:space="preserve">SOLID LIQUID CRYSTALLIZATION EQUIPMENT </v>
          </cell>
        </row>
        <row r="12590">
          <cell r="H12590" t="str">
            <v>1.3.2.17.01.06.001</v>
          </cell>
          <cell r="I12590" t="str">
            <v>Mixed Suspension Crystallizer</v>
          </cell>
        </row>
        <row r="12591">
          <cell r="H12591" t="str">
            <v>1.3.2.17.01.06.002</v>
          </cell>
          <cell r="I12591" t="str">
            <v>Forced Circulation Evaporative Crystallizer</v>
          </cell>
        </row>
        <row r="12592">
          <cell r="H12592" t="str">
            <v>1.3.2.17.01.06.003</v>
          </cell>
          <cell r="I12592" t="str">
            <v>Magma Crystallizer</v>
          </cell>
        </row>
        <row r="12593">
          <cell r="H12593" t="str">
            <v>1.3.2.17.01.06.004</v>
          </cell>
          <cell r="I12593" t="str">
            <v>Draf Tube Crystallizer</v>
          </cell>
        </row>
        <row r="12594">
          <cell r="H12594" t="str">
            <v>1.3.2.17.01.06.005</v>
          </cell>
          <cell r="I12594" t="str">
            <v>Surface Cooled Crystallizer</v>
          </cell>
        </row>
        <row r="12595">
          <cell r="H12595" t="str">
            <v>1.3.2.17.01.06.006</v>
          </cell>
          <cell r="I12595" t="str">
            <v>Direct Contact Refrigerating Crystallizer</v>
          </cell>
        </row>
        <row r="12596">
          <cell r="H12596" t="str">
            <v>1.3.2.17.01.06.007</v>
          </cell>
          <cell r="I12596" t="str">
            <v>Agitated Tank Crystallizer</v>
          </cell>
        </row>
        <row r="12597">
          <cell r="H12597" t="str">
            <v>......</v>
          </cell>
        </row>
        <row r="12598">
          <cell r="H12598" t="str">
            <v>1.3.2.17.01.07.</v>
          </cell>
          <cell r="I12598" t="str">
            <v xml:space="preserve">ION EXCHANGE ABSORTION EQUIPMENT </v>
          </cell>
        </row>
        <row r="12599">
          <cell r="H12599" t="str">
            <v>1.3.2.17.01.07.001</v>
          </cell>
          <cell r="I12599" t="str">
            <v>Fixed Bed Ion Exchange Column</v>
          </cell>
        </row>
        <row r="12600">
          <cell r="H12600" t="str">
            <v>1.3.2.17.01.07.002</v>
          </cell>
          <cell r="I12600" t="str">
            <v>Mixed Bed Ion Exchange Column</v>
          </cell>
        </row>
        <row r="12601">
          <cell r="H12601" t="str">
            <v>1.3.2.17.01.07.003</v>
          </cell>
          <cell r="I12601" t="str">
            <v>Fludized Bed Ion Exchange Equipment</v>
          </cell>
        </row>
        <row r="12602">
          <cell r="H12602" t="str">
            <v>1.3.2.17.01.07.004</v>
          </cell>
          <cell r="I12602" t="str">
            <v>Demineratilized Cooling WS</v>
          </cell>
        </row>
        <row r="12603">
          <cell r="H12603" t="str">
            <v>1.3.2.17.01.07.005</v>
          </cell>
          <cell r="I12603" t="str">
            <v>Fixed Bed Adsorption Column</v>
          </cell>
        </row>
        <row r="12604">
          <cell r="H12604" t="str">
            <v>1.3.2.17.01.07.006</v>
          </cell>
          <cell r="I12604" t="str">
            <v>Mixer Settler Type Adsorption Equipment</v>
          </cell>
        </row>
        <row r="12605">
          <cell r="H12605" t="str">
            <v>......</v>
          </cell>
        </row>
        <row r="12606">
          <cell r="H12606" t="str">
            <v>1.3.2.17.01.08.</v>
          </cell>
          <cell r="I12606" t="str">
            <v xml:space="preserve">LEACHING EQUIPMENT </v>
          </cell>
        </row>
        <row r="12607">
          <cell r="H12607" t="str">
            <v>1.3.2.17.01.08.001</v>
          </cell>
          <cell r="I12607" t="str">
            <v>Bacth Percolator</v>
          </cell>
        </row>
        <row r="12608">
          <cell r="H12608" t="str">
            <v>1.3.2.17.01.08.002</v>
          </cell>
          <cell r="I12608" t="str">
            <v>Continuous Perculator</v>
          </cell>
        </row>
        <row r="12609">
          <cell r="H12609" t="str">
            <v>1.3.2.17.01.08.003</v>
          </cell>
          <cell r="I12609" t="str">
            <v>Continuous Dispersed Solid Leaching Contactor</v>
          </cell>
        </row>
        <row r="12610">
          <cell r="H12610" t="str">
            <v>1.3.2.17.01.08.004</v>
          </cell>
          <cell r="I12610" t="str">
            <v>Screw - Conveyor Leaching Contactor</v>
          </cell>
        </row>
        <row r="12611">
          <cell r="H12611" t="str">
            <v>1.3.2.17.01.08.005</v>
          </cell>
          <cell r="I12611" t="str">
            <v>Air Mixing Leaching Ressel/Pachuca</v>
          </cell>
        </row>
        <row r="12612">
          <cell r="H12612" t="str">
            <v>1.3.2.17.01.08.006</v>
          </cell>
          <cell r="I12612" t="str">
            <v>Degreasing Bath</v>
          </cell>
        </row>
        <row r="12613">
          <cell r="H12613" t="str">
            <v>1.3.2.17.01.08.007</v>
          </cell>
          <cell r="I12613" t="str">
            <v>Leaching Equipment</v>
          </cell>
        </row>
        <row r="12614">
          <cell r="H12614" t="str">
            <v>1.3.2.17.01.08.008</v>
          </cell>
          <cell r="I12614" t="str">
            <v>Ultrasonic Pallet</v>
          </cell>
        </row>
        <row r="12615">
          <cell r="H12615" t="str">
            <v>1.3.2.17.01.08.009</v>
          </cell>
          <cell r="I12615" t="str">
            <v>Ultrasonic Cleaning</v>
          </cell>
        </row>
        <row r="12616">
          <cell r="H12616" t="str">
            <v>1.3.2.17.01.08.010</v>
          </cell>
          <cell r="I12616" t="str">
            <v>Alat Uji Pelucutan</v>
          </cell>
        </row>
        <row r="12617">
          <cell r="H12617" t="str">
            <v>......</v>
          </cell>
        </row>
        <row r="12618">
          <cell r="H12618" t="str">
            <v>1.3.2.17.01.09.</v>
          </cell>
          <cell r="I12618" t="str">
            <v xml:space="preserve">GRAVITY SEDIMENTATION EQUIPMENT </v>
          </cell>
        </row>
        <row r="12619">
          <cell r="H12619" t="str">
            <v>1.3.2.17.01.09.001</v>
          </cell>
          <cell r="I12619" t="str">
            <v>Continuous Thickener</v>
          </cell>
        </row>
        <row r="12620">
          <cell r="H12620" t="str">
            <v>1.3.2.17.01.09.002</v>
          </cell>
          <cell r="I12620" t="str">
            <v>Circular Clarifier</v>
          </cell>
        </row>
        <row r="12621">
          <cell r="H12621" t="str">
            <v>1.3.2.17.01.09.003</v>
          </cell>
          <cell r="I12621" t="str">
            <v>Reactor Clarifier</v>
          </cell>
        </row>
        <row r="12622">
          <cell r="H12622" t="str">
            <v>......</v>
          </cell>
        </row>
        <row r="12623">
          <cell r="H12623" t="str">
            <v>1.3.2.17.01.10.</v>
          </cell>
          <cell r="I12623" t="str">
            <v xml:space="preserve">SOLID LIQUID FILTERING EQUIPMENT </v>
          </cell>
        </row>
        <row r="12624">
          <cell r="H12624" t="str">
            <v>1.3.2.17.01.10.001</v>
          </cell>
          <cell r="I12624" t="str">
            <v>Cake Filter</v>
          </cell>
        </row>
        <row r="12625">
          <cell r="H12625" t="str">
            <v>1.3.2.17.01.10.002</v>
          </cell>
          <cell r="I12625" t="str">
            <v>Gravity ( Hydrostatic Headh ) Filter</v>
          </cell>
        </row>
        <row r="12626">
          <cell r="H12626" t="str">
            <v>1.3.2.17.01.10.003</v>
          </cell>
          <cell r="I12626" t="str">
            <v>Batch Filter Press</v>
          </cell>
        </row>
        <row r="12627">
          <cell r="H12627" t="str">
            <v>1.3.2.17.01.10.004</v>
          </cell>
          <cell r="I12627" t="str">
            <v>Continuous Rotary Filter Press</v>
          </cell>
        </row>
        <row r="12628">
          <cell r="H12628" t="str">
            <v>1.3.2.17.01.10.005</v>
          </cell>
          <cell r="I12628" t="str">
            <v>Batch Vacuum Filter</v>
          </cell>
        </row>
        <row r="12629">
          <cell r="H12629" t="str">
            <v>1.3.2.17.01.10.006</v>
          </cell>
          <cell r="I12629" t="str">
            <v>Rotary Drum Vacuum Filter</v>
          </cell>
        </row>
        <row r="12630">
          <cell r="H12630" t="str">
            <v>1.3.2.17.01.10.007</v>
          </cell>
          <cell r="I12630" t="str">
            <v>Continuous Disk Vacuum Filter</v>
          </cell>
        </row>
        <row r="12631">
          <cell r="H12631" t="str">
            <v>1.3.2.17.01.10.008</v>
          </cell>
          <cell r="I12631" t="str">
            <v>Horizontal Continuous Vacuum Filter</v>
          </cell>
        </row>
        <row r="12632">
          <cell r="H12632" t="str">
            <v>1.3.2.17.01.10.009</v>
          </cell>
          <cell r="I12632" t="str">
            <v>Horizontal Belt Filter</v>
          </cell>
        </row>
        <row r="12633">
          <cell r="H12633" t="str">
            <v>1.3.2.17.01.10.010</v>
          </cell>
          <cell r="I12633" t="str">
            <v>Centrifugal Filter</v>
          </cell>
        </row>
        <row r="12634">
          <cell r="H12634" t="str">
            <v>......</v>
          </cell>
        </row>
        <row r="12635">
          <cell r="H12635" t="str">
            <v>1.3.2.17.01.11.</v>
          </cell>
          <cell r="I12635" t="str">
            <v xml:space="preserve">CENTRIFUGE FOR SOLID LIQUID </v>
          </cell>
        </row>
        <row r="12636">
          <cell r="H12636" t="str">
            <v>1.3.2.17.01.11.001</v>
          </cell>
          <cell r="I12636" t="str">
            <v>Batch Laboratory Centrifuge</v>
          </cell>
        </row>
        <row r="12637">
          <cell r="H12637" t="str">
            <v>1.3.2.17.01.11.002</v>
          </cell>
          <cell r="I12637" t="str">
            <v>Tubular - Bowl Centrifuge</v>
          </cell>
        </row>
        <row r="12638">
          <cell r="H12638" t="str">
            <v>1.3.2.17.01.11.003</v>
          </cell>
          <cell r="I12638" t="str">
            <v>Multichamber Centrifuge</v>
          </cell>
        </row>
        <row r="12639">
          <cell r="H12639" t="str">
            <v>1.3.2.17.01.11.004</v>
          </cell>
          <cell r="I12639" t="str">
            <v>Disk Centrifuge</v>
          </cell>
        </row>
        <row r="12640">
          <cell r="H12640" t="str">
            <v>1.3.2.17.01.11.005</v>
          </cell>
          <cell r="I12640" t="str">
            <v>Continuous Decanter Centrifuge</v>
          </cell>
        </row>
        <row r="12641">
          <cell r="H12641" t="str">
            <v>1.3.2.17.01.11.006</v>
          </cell>
          <cell r="I12641" t="str">
            <v>Basket Centrifuge</v>
          </cell>
        </row>
        <row r="12642">
          <cell r="H12642" t="str">
            <v>1.3.2.17.01.11.007</v>
          </cell>
          <cell r="I12642" t="str">
            <v>Graduate Centrifuge</v>
          </cell>
        </row>
        <row r="12643">
          <cell r="H12643" t="str">
            <v>......</v>
          </cell>
        </row>
        <row r="12644">
          <cell r="H12644" t="str">
            <v>1.3.2.17.01.12.</v>
          </cell>
          <cell r="I12644" t="str">
            <v>LIQUID FROM SOLID EXPELLING (EXPRESSOR)-EQUIPMENT</v>
          </cell>
        </row>
        <row r="12645">
          <cell r="H12645" t="str">
            <v>1.3.2.17.01.12.001</v>
          </cell>
          <cell r="I12645" t="str">
            <v>Bacth Press</v>
          </cell>
        </row>
        <row r="12646">
          <cell r="H12646" t="str">
            <v>1.3.2.17.01.12.002</v>
          </cell>
          <cell r="I12646" t="str">
            <v>Continuous Press</v>
          </cell>
        </row>
        <row r="12647">
          <cell r="H12647" t="str">
            <v>......</v>
          </cell>
        </row>
        <row r="12648">
          <cell r="H12648" t="str">
            <v>1.3.2.17.01.13.</v>
          </cell>
          <cell r="I12648" t="str">
            <v>GAS-SOLID DRYING EQUIPMENT</v>
          </cell>
        </row>
        <row r="12649">
          <cell r="H12649" t="str">
            <v>1.3.2.17.01.13.001</v>
          </cell>
          <cell r="I12649" t="str">
            <v>Batch Trought Circulation Dryer</v>
          </cell>
        </row>
        <row r="12650">
          <cell r="H12650" t="str">
            <v>1.3.2.17.01.13.002</v>
          </cell>
          <cell r="I12650" t="str">
            <v>Batch Tray Compartment Dryer</v>
          </cell>
        </row>
        <row r="12651">
          <cell r="H12651" t="str">
            <v>1.3.2.17.01.13.003</v>
          </cell>
          <cell r="I12651" t="str">
            <v>Batch Fluid Bet Dryer</v>
          </cell>
        </row>
        <row r="12652">
          <cell r="H12652" t="str">
            <v>1.3.2.17.01.13.004</v>
          </cell>
          <cell r="I12652" t="str">
            <v>Batch Agigated Dryer</v>
          </cell>
        </row>
        <row r="12653">
          <cell r="H12653" t="str">
            <v>1.3.2.17.01.13.005</v>
          </cell>
          <cell r="I12653" t="str">
            <v>Batch Freeze Dryer</v>
          </cell>
        </row>
        <row r="12654">
          <cell r="H12654" t="str">
            <v>1.3.2.17.01.13.006</v>
          </cell>
          <cell r="I12654" t="str">
            <v>Batch Vacuum Rotary Dryer</v>
          </cell>
        </row>
        <row r="12655">
          <cell r="H12655" t="str">
            <v>1.3.2.17.01.13.007</v>
          </cell>
          <cell r="I12655" t="str">
            <v>Batch Vacuum Try Dryer</v>
          </cell>
        </row>
        <row r="12656">
          <cell r="H12656" t="str">
            <v>1.3.2.17.01.13.008</v>
          </cell>
          <cell r="I12656" t="str">
            <v>Continuous Tray Dryer</v>
          </cell>
        </row>
        <row r="12657">
          <cell r="H12657" t="str">
            <v>1.3.2.17.01.13.009</v>
          </cell>
          <cell r="I12657" t="str">
            <v>Continuous Sheeting Dryer</v>
          </cell>
        </row>
        <row r="12658">
          <cell r="H12658" t="str">
            <v>1.3.2.17.01.13.010</v>
          </cell>
          <cell r="I12658" t="str">
            <v>Pneomatic Conveying Dryer</v>
          </cell>
        </row>
        <row r="12659">
          <cell r="H12659" t="str">
            <v>1.3.2.17.01.13.011</v>
          </cell>
          <cell r="I12659" t="str">
            <v>Rotary Dryer Continuous</v>
          </cell>
        </row>
        <row r="12660">
          <cell r="H12660" t="str">
            <v>1.3.2.17.01.13.012</v>
          </cell>
          <cell r="I12660" t="str">
            <v>Spray Dryer Continuous</v>
          </cell>
        </row>
        <row r="12661">
          <cell r="H12661" t="str">
            <v>1.3.2.17.01.13.013</v>
          </cell>
          <cell r="I12661" t="str">
            <v>Continuous Trough Circulation Dryer</v>
          </cell>
        </row>
        <row r="12662">
          <cell r="H12662" t="str">
            <v>1.3.2.17.01.13.014</v>
          </cell>
          <cell r="I12662" t="str">
            <v>Continuous Tunnel Dryer</v>
          </cell>
        </row>
        <row r="12663">
          <cell r="H12663" t="str">
            <v>1.3.2.17.01.13.015</v>
          </cell>
          <cell r="I12663" t="str">
            <v>Continuous Fluid Bed Dryer</v>
          </cell>
        </row>
        <row r="12664">
          <cell r="H12664" t="str">
            <v>1.3.2.17.01.13.016</v>
          </cell>
          <cell r="I12664" t="str">
            <v>Cylender Continuous</v>
          </cell>
        </row>
        <row r="12665">
          <cell r="H12665" t="str">
            <v>1.3.2.17.01.13.017</v>
          </cell>
          <cell r="I12665" t="str">
            <v>Drum Dryer Continuous</v>
          </cell>
        </row>
        <row r="12666">
          <cell r="H12666" t="str">
            <v>1.3.2.17.01.13.018</v>
          </cell>
          <cell r="I12666" t="str">
            <v>Screw Conveyer Dryer Continuous</v>
          </cell>
        </row>
        <row r="12667">
          <cell r="H12667" t="str">
            <v>1.3.2.17.01.13.019</v>
          </cell>
          <cell r="I12667" t="str">
            <v>Continuous Steam-Tube Rotary Dryer</v>
          </cell>
        </row>
        <row r="12668">
          <cell r="H12668" t="str">
            <v>1.3.2.17.01.13.020</v>
          </cell>
          <cell r="I12668" t="str">
            <v>Continuous Vibrating Tray Dryer</v>
          </cell>
        </row>
        <row r="12669">
          <cell r="H12669" t="str">
            <v>1.3.2.17.01.13.021</v>
          </cell>
          <cell r="I12669" t="str">
            <v>Continuous Belt Dryer</v>
          </cell>
        </row>
        <row r="12670">
          <cell r="H12670" t="str">
            <v>1.3.2.17.01.13.022</v>
          </cell>
          <cell r="I12670" t="str">
            <v>Rotary Kiln</v>
          </cell>
        </row>
        <row r="12671">
          <cell r="H12671" t="str">
            <v>1.3.2.17.01.13.023</v>
          </cell>
          <cell r="I12671" t="str">
            <v>Heat Gun Dryer (Hair Dryer)</v>
          </cell>
        </row>
        <row r="12672">
          <cell r="H12672" t="str">
            <v>......</v>
          </cell>
        </row>
        <row r="12673">
          <cell r="H12673" t="str">
            <v>1.3.2.17.01.14.</v>
          </cell>
          <cell r="I12673" t="str">
            <v>GAS - SOLID FLUIDISED BED EQUIPMENT</v>
          </cell>
        </row>
        <row r="12674">
          <cell r="H12674" t="str">
            <v>1.3.2.17.01.14.001</v>
          </cell>
          <cell r="I12674" t="str">
            <v>Fluidized Solid-Solid Mixer</v>
          </cell>
        </row>
        <row r="12675">
          <cell r="H12675" t="str">
            <v>1.3.2.17.01.14.002</v>
          </cell>
          <cell r="I12675" t="str">
            <v>Fluidized Bed Gas Mixer</v>
          </cell>
        </row>
        <row r="12676">
          <cell r="H12676" t="str">
            <v>1.3.2.17.01.14.003</v>
          </cell>
          <cell r="I12676" t="str">
            <v>Fluidized Bed Annealling Furnace</v>
          </cell>
        </row>
        <row r="12677">
          <cell r="H12677" t="str">
            <v>1.3.2.17.01.14.004</v>
          </cell>
          <cell r="I12677" t="str">
            <v>Fluidized Bed Catalytic Reactor</v>
          </cell>
        </row>
        <row r="12678">
          <cell r="H12678" t="str">
            <v>1.3.2.17.01.14.005</v>
          </cell>
          <cell r="I12678" t="str">
            <v>Fluidized Bed Non Catalytic Reactor</v>
          </cell>
        </row>
        <row r="12679">
          <cell r="H12679" t="str">
            <v>......</v>
          </cell>
        </row>
        <row r="12680">
          <cell r="H12680" t="str">
            <v>1.3.2.17.01.15.</v>
          </cell>
          <cell r="I12680" t="str">
            <v>GAS - SOLID SEPARATION EQUIPMENT</v>
          </cell>
        </row>
        <row r="12681">
          <cell r="H12681" t="str">
            <v>1.3.2.17.01.15.001</v>
          </cell>
          <cell r="I12681" t="str">
            <v>Gravity Settling Chamber</v>
          </cell>
        </row>
        <row r="12682">
          <cell r="H12682" t="str">
            <v>1.3.2.17.01.15.002</v>
          </cell>
          <cell r="I12682" t="str">
            <v>Impingement Separator</v>
          </cell>
        </row>
        <row r="12683">
          <cell r="H12683" t="str">
            <v>1.3.2.17.01.15.003</v>
          </cell>
          <cell r="I12683" t="str">
            <v>Cyclone Separator</v>
          </cell>
        </row>
        <row r="12684">
          <cell r="H12684" t="str">
            <v>1.3.2.17.01.15.004</v>
          </cell>
          <cell r="I12684" t="str">
            <v>Mechanical Centrifugal Dust Separator</v>
          </cell>
        </row>
        <row r="12685">
          <cell r="H12685" t="str">
            <v>1.3.2.17.01.15.005</v>
          </cell>
          <cell r="I12685" t="str">
            <v>Beg Filter</v>
          </cell>
        </row>
        <row r="12686">
          <cell r="H12686" t="str">
            <v>1.3.2.17.01.15.006</v>
          </cell>
          <cell r="I12686" t="str">
            <v>Dust/Mist Scrubber Spray Type</v>
          </cell>
        </row>
        <row r="12687">
          <cell r="H12687" t="str">
            <v>1.3.2.17.01.15.007</v>
          </cell>
          <cell r="I12687" t="str">
            <v>Dust/Mist Scrubber Cyclone Type</v>
          </cell>
        </row>
        <row r="12688">
          <cell r="H12688" t="str">
            <v>1.3.2.17.01.15.008</v>
          </cell>
          <cell r="I12688" t="str">
            <v>Air Filter Viscous</v>
          </cell>
        </row>
        <row r="12689">
          <cell r="H12689" t="str">
            <v>1.3.2.17.01.15.009</v>
          </cell>
          <cell r="I12689" t="str">
            <v>Air Filter Dry</v>
          </cell>
        </row>
        <row r="12690">
          <cell r="H12690" t="str">
            <v>1.3.2.17.01.15.010</v>
          </cell>
          <cell r="I12690" t="str">
            <v>Air Filter Automatically Ragenrated</v>
          </cell>
        </row>
        <row r="12691">
          <cell r="H12691" t="str">
            <v>1.3.2.17.01.15.011</v>
          </cell>
          <cell r="I12691" t="str">
            <v>Electrostauc Precipitator</v>
          </cell>
        </row>
        <row r="12692">
          <cell r="H12692" t="str">
            <v>......</v>
          </cell>
        </row>
        <row r="12693">
          <cell r="H12693" t="str">
            <v>1.3.2.17.01.16.</v>
          </cell>
          <cell r="I12693" t="str">
            <v>GAS - LIQUID DISTILLATION EQUIPMENT</v>
          </cell>
        </row>
        <row r="12694">
          <cell r="H12694" t="str">
            <v>1.3.2.17.01.16.001</v>
          </cell>
          <cell r="I12694" t="str">
            <v>Plate Distillation Column</v>
          </cell>
        </row>
        <row r="12695">
          <cell r="H12695" t="str">
            <v>1.3.2.17.01.16.002</v>
          </cell>
          <cell r="I12695" t="str">
            <v>Packed Distillation Column</v>
          </cell>
        </row>
        <row r="12696">
          <cell r="H12696" t="str">
            <v>......</v>
          </cell>
        </row>
        <row r="12697">
          <cell r="H12697" t="str">
            <v>1.3.2.17.01.17.</v>
          </cell>
          <cell r="I12697" t="str">
            <v>GAS - LIQUID SEPARITION EQUIPMENT</v>
          </cell>
        </row>
        <row r="12698">
          <cell r="H12698" t="str">
            <v>1.3.2.17.01.17.001</v>
          </cell>
          <cell r="I12698" t="str">
            <v>Plate Absorption Column</v>
          </cell>
        </row>
        <row r="12699">
          <cell r="H12699" t="str">
            <v>1.3.2.17.01.17.002</v>
          </cell>
          <cell r="I12699" t="str">
            <v>Packed Absorption Column</v>
          </cell>
        </row>
        <row r="12700">
          <cell r="H12700" t="str">
            <v>1.3.2.17.01.17.003</v>
          </cell>
          <cell r="I12700" t="str">
            <v>Spray Absorption Column</v>
          </cell>
        </row>
        <row r="12701">
          <cell r="H12701" t="str">
            <v>1.3.2.17.01.17.004</v>
          </cell>
          <cell r="I12701" t="str">
            <v>Watted Wall Absorption Column</v>
          </cell>
        </row>
        <row r="12702">
          <cell r="H12702" t="str">
            <v>1.3.2.17.01.17.005</v>
          </cell>
          <cell r="I12702" t="str">
            <v>Aerator</v>
          </cell>
        </row>
        <row r="12703">
          <cell r="H12703" t="str">
            <v>1.3.2.17.01.17.006</v>
          </cell>
          <cell r="I12703" t="str">
            <v>Mist Separator / Eliminator</v>
          </cell>
        </row>
        <row r="12704">
          <cell r="H12704" t="str">
            <v>......</v>
          </cell>
        </row>
        <row r="12705">
          <cell r="H12705" t="str">
            <v>1.3.2.17.01.18.</v>
          </cell>
          <cell r="I12705" t="str">
            <v>ISOTOPE SEPARATION EQUIPMENT</v>
          </cell>
        </row>
        <row r="12706">
          <cell r="H12706" t="str">
            <v>1.3.2.17.01.18.001</v>
          </cell>
          <cell r="I12706" t="str">
            <v>Gas Diffusion Isotope Separator</v>
          </cell>
        </row>
        <row r="12707">
          <cell r="H12707" t="str">
            <v>1.3.2.17.01.18.002</v>
          </cell>
          <cell r="I12707" t="str">
            <v>Thermal Diffusion Isotope Separator</v>
          </cell>
        </row>
        <row r="12708">
          <cell r="H12708" t="str">
            <v>1.3.2.17.01.18.003</v>
          </cell>
          <cell r="I12708" t="str">
            <v>Centrifuge Isotope Separator</v>
          </cell>
        </row>
        <row r="12709">
          <cell r="H12709" t="str">
            <v>1.3.2.17.01.18.004</v>
          </cell>
          <cell r="I12709" t="str">
            <v>Mess Diffusion Isotope Separator</v>
          </cell>
        </row>
        <row r="12710">
          <cell r="H12710" t="str">
            <v>1.3.2.17.01.18.005</v>
          </cell>
          <cell r="I12710" t="str">
            <v>Laser Isotope Separator</v>
          </cell>
        </row>
        <row r="12711">
          <cell r="H12711" t="str">
            <v>1.3.2.17.01.18.006</v>
          </cell>
          <cell r="I12711" t="str">
            <v>Xe Despencing Manifold Syst</v>
          </cell>
        </row>
        <row r="12712">
          <cell r="H12712" t="str">
            <v>1.3.2.17.01.18.007</v>
          </cell>
          <cell r="I12712" t="str">
            <v>Xe Lushing Manifold</v>
          </cell>
        </row>
        <row r="12713">
          <cell r="H12713" t="str">
            <v>......</v>
          </cell>
        </row>
        <row r="12714">
          <cell r="H12714" t="str">
            <v>1.3.2.17.01.19.</v>
          </cell>
          <cell r="I12714" t="str">
            <v>TRANSPORT AND STORAGE EQUIPMENT FOR LIQUID</v>
          </cell>
        </row>
        <row r="12715">
          <cell r="H12715" t="str">
            <v>1.3.2.17.01.19.001</v>
          </cell>
          <cell r="I12715" t="str">
            <v>Centrifugal Pump</v>
          </cell>
        </row>
        <row r="12716">
          <cell r="H12716" t="str">
            <v>1.3.2.17.01.19.002</v>
          </cell>
          <cell r="I12716" t="str">
            <v>Prpeler &amp; Turbine Pump</v>
          </cell>
        </row>
        <row r="12717">
          <cell r="H12717" t="str">
            <v>1.3.2.17.01.19.003</v>
          </cell>
          <cell r="I12717" t="str">
            <v>Positive Displacement Pump</v>
          </cell>
        </row>
        <row r="12718">
          <cell r="H12718" t="str">
            <v>1.3.2.17.01.19.004</v>
          </cell>
          <cell r="I12718" t="str">
            <v>Jet Pump</v>
          </cell>
        </row>
        <row r="12719">
          <cell r="H12719" t="str">
            <v>1.3.2.17.01.19.005</v>
          </cell>
          <cell r="I12719" t="str">
            <v>Electro Magnetic Pump</v>
          </cell>
        </row>
        <row r="12720">
          <cell r="H12720" t="str">
            <v>1.3.2.17.01.19.006</v>
          </cell>
          <cell r="I12720" t="str">
            <v>Vacuum Diffusion Pump</v>
          </cell>
        </row>
        <row r="12721">
          <cell r="H12721" t="str">
            <v>1.3.2.17.01.19.007</v>
          </cell>
          <cell r="I12721" t="str">
            <v>Rotary Vacuum Pump</v>
          </cell>
        </row>
        <row r="12722">
          <cell r="H12722" t="str">
            <v>1.3.2.17.01.19.008</v>
          </cell>
          <cell r="I12722" t="str">
            <v>Centrivugal Vacuum Pump</v>
          </cell>
        </row>
        <row r="12723">
          <cell r="H12723" t="str">
            <v>1.3.2.17.01.19.009</v>
          </cell>
          <cell r="I12723" t="str">
            <v>Reciprocating Vacuum Pump</v>
          </cell>
        </row>
        <row r="12724">
          <cell r="H12724" t="str">
            <v>1.3.2.17.01.19.010</v>
          </cell>
          <cell r="I12724" t="str">
            <v>Air Lift Pump</v>
          </cell>
        </row>
        <row r="12725">
          <cell r="H12725" t="str">
            <v>1.3.2.17.01.19.011</v>
          </cell>
          <cell r="I12725" t="str">
            <v>Diaphragm Vacuum Pump</v>
          </cell>
        </row>
        <row r="12726">
          <cell r="H12726" t="str">
            <v>1.3.2.17.01.19.012</v>
          </cell>
          <cell r="I12726" t="str">
            <v>Diaphragm Air Pump</v>
          </cell>
        </row>
        <row r="12727">
          <cell r="H12727" t="str">
            <v>1.3.2.17.01.19.013</v>
          </cell>
          <cell r="I12727" t="str">
            <v>Submersible Pump</v>
          </cell>
        </row>
        <row r="12728">
          <cell r="H12728" t="str">
            <v>1.3.2.17.01.19.014</v>
          </cell>
          <cell r="I12728" t="str">
            <v>Target Vacuum Target Holder</v>
          </cell>
        </row>
        <row r="12729">
          <cell r="H12729" t="str">
            <v>1.3.2.17.01.19.015</v>
          </cell>
          <cell r="I12729" t="str">
            <v>Fan</v>
          </cell>
        </row>
        <row r="12730">
          <cell r="H12730" t="str">
            <v>1.3.2.17.01.19.016</v>
          </cell>
          <cell r="I12730" t="str">
            <v>Centrifugal And Axial Compressor</v>
          </cell>
        </row>
        <row r="12731">
          <cell r="H12731" t="str">
            <v>1.3.2.17.01.19.017</v>
          </cell>
          <cell r="I12731" t="str">
            <v>Rotary Compressor</v>
          </cell>
        </row>
        <row r="12732">
          <cell r="H12732" t="str">
            <v>1.3.2.17.01.19.018</v>
          </cell>
          <cell r="I12732" t="str">
            <v>Reciprocating Compressor</v>
          </cell>
        </row>
        <row r="12733">
          <cell r="H12733" t="str">
            <v>1.3.2.17.01.19.019</v>
          </cell>
          <cell r="I12733" t="str">
            <v>Blower</v>
          </cell>
        </row>
        <row r="12734">
          <cell r="H12734" t="str">
            <v>1.3.2.17.01.19.020</v>
          </cell>
          <cell r="I12734" t="str">
            <v>Diaphragm Compresor</v>
          </cell>
        </row>
        <row r="12735">
          <cell r="H12735" t="str">
            <v>1.3.2.17.01.19.021</v>
          </cell>
          <cell r="I12735" t="str">
            <v>Peristatic Pump</v>
          </cell>
        </row>
        <row r="12736">
          <cell r="H12736" t="str">
            <v>1.3.2.17.01.19.022</v>
          </cell>
          <cell r="I12736" t="str">
            <v>Steam Jet Ejector</v>
          </cell>
        </row>
        <row r="12737">
          <cell r="H12737" t="str">
            <v>1.3.2.17.01.19.023</v>
          </cell>
          <cell r="I12737" t="str">
            <v>Water Jet Ejector</v>
          </cell>
        </row>
        <row r="12738">
          <cell r="H12738" t="str">
            <v>1.3.2.17.01.19.024</v>
          </cell>
          <cell r="I12738" t="str">
            <v>Cage Washer</v>
          </cell>
        </row>
        <row r="12739">
          <cell r="H12739" t="str">
            <v>1.3.2.17.01.19.025</v>
          </cell>
          <cell r="I12739" t="str">
            <v>Dish Washer</v>
          </cell>
        </row>
        <row r="12740">
          <cell r="H12740" t="str">
            <v>1.3.2.17.01.19.026</v>
          </cell>
          <cell r="I12740" t="str">
            <v>Stirer</v>
          </cell>
        </row>
        <row r="12741">
          <cell r="H12741" t="str">
            <v>1.3.2.17.01.19.027</v>
          </cell>
          <cell r="I12741" t="str">
            <v>Label Storage Cabinet</v>
          </cell>
        </row>
        <row r="12742">
          <cell r="H12742" t="str">
            <v>1.3.2.17.01.19.028</v>
          </cell>
          <cell r="I12742" t="str">
            <v>Pompa Sand Piper (Transport And Storage Equipment For Liquid)</v>
          </cell>
        </row>
        <row r="12743">
          <cell r="H12743" t="str">
            <v>1.3.2.17.01.19.029</v>
          </cell>
          <cell r="I12743" t="str">
            <v>Atmosferic Tank For Liquid W/WO Stirer</v>
          </cell>
        </row>
        <row r="12744">
          <cell r="H12744" t="str">
            <v>1.3.2.17.01.19.030</v>
          </cell>
          <cell r="I12744" t="str">
            <v>Pressure Tank For Liquid /Dewar</v>
          </cell>
        </row>
        <row r="12745">
          <cell r="H12745" t="str">
            <v>1.3.2.17.01.19.031</v>
          </cell>
          <cell r="I12745" t="str">
            <v>Gas Holder</v>
          </cell>
        </row>
        <row r="12746">
          <cell r="H12746" t="str">
            <v>1.3.2.17.01.19.032</v>
          </cell>
          <cell r="I12746" t="str">
            <v>Gas Pressure Vessel</v>
          </cell>
        </row>
        <row r="12747">
          <cell r="H12747" t="str">
            <v>1.3.2.17.01.19.033</v>
          </cell>
          <cell r="I12747" t="str">
            <v>Crygenic Storage Equipment</v>
          </cell>
        </row>
        <row r="12748">
          <cell r="H12748" t="str">
            <v>1.3.2.17.01.19.034</v>
          </cell>
          <cell r="I12748" t="str">
            <v>Tank Car</v>
          </cell>
        </row>
        <row r="12749">
          <cell r="H12749" t="str">
            <v>1.3.2.17.01.19.035</v>
          </cell>
          <cell r="I12749" t="str">
            <v>Tank Truck</v>
          </cell>
        </row>
        <row r="12750">
          <cell r="H12750" t="str">
            <v>1.3.2.17.01.19.036</v>
          </cell>
          <cell r="I12750" t="str">
            <v>Portable Tank</v>
          </cell>
        </row>
        <row r="12751">
          <cell r="H12751" t="str">
            <v>1.3.2.17.01.19.037</v>
          </cell>
          <cell r="I12751" t="str">
            <v>Drum</v>
          </cell>
        </row>
        <row r="12752">
          <cell r="H12752" t="str">
            <v>1.3.2.17.01.19.038</v>
          </cell>
          <cell r="I12752" t="str">
            <v>Barrel</v>
          </cell>
        </row>
        <row r="12753">
          <cell r="H12753" t="str">
            <v>1.3.2.17.01.19.039</v>
          </cell>
          <cell r="I12753" t="str">
            <v>Can</v>
          </cell>
        </row>
        <row r="12754">
          <cell r="H12754" t="str">
            <v>1.3.2.17.01.19.040</v>
          </cell>
          <cell r="I12754" t="str">
            <v>Carboy</v>
          </cell>
        </row>
        <row r="12755">
          <cell r="H12755" t="str">
            <v>1.3.2.17.01.19.041</v>
          </cell>
          <cell r="I12755" t="str">
            <v>Container Ship</v>
          </cell>
        </row>
        <row r="12756">
          <cell r="H12756" t="str">
            <v>1.3.2.17.01.19.042</v>
          </cell>
          <cell r="I12756" t="str">
            <v>Tanker</v>
          </cell>
        </row>
        <row r="12757">
          <cell r="H12757" t="str">
            <v>1.3.2.17.01.19.043</v>
          </cell>
          <cell r="I12757" t="str">
            <v>Geared Pump+Assesoris</v>
          </cell>
        </row>
        <row r="12758">
          <cell r="H12758" t="str">
            <v>......</v>
          </cell>
        </row>
        <row r="12759">
          <cell r="H12759" t="str">
            <v>1.3.2.17.01.20.</v>
          </cell>
          <cell r="I12759" t="str">
            <v>SOLID MATERIAL HANDLING EQUIPMENT</v>
          </cell>
        </row>
        <row r="12760">
          <cell r="H12760" t="str">
            <v>1.3.2.17.01.20.001</v>
          </cell>
          <cell r="I12760" t="str">
            <v>Screw Conveyor (Solid Material Handling Equipment)</v>
          </cell>
        </row>
        <row r="12761">
          <cell r="H12761" t="str">
            <v>1.3.2.17.01.20.002</v>
          </cell>
          <cell r="I12761" t="str">
            <v>Belt Conveyor (Solid Material Handling Equipment)</v>
          </cell>
        </row>
        <row r="12762">
          <cell r="H12762" t="str">
            <v>1.3.2.17.01.20.003</v>
          </cell>
          <cell r="I12762" t="str">
            <v>Bicket Elsyator</v>
          </cell>
        </row>
        <row r="12763">
          <cell r="H12763" t="str">
            <v>1.3.2.17.01.20.004</v>
          </cell>
          <cell r="I12763" t="str">
            <v>Vibrating/Oscilating Conveyor</v>
          </cell>
        </row>
        <row r="12764">
          <cell r="H12764" t="str">
            <v>1.3.2.17.01.20.005</v>
          </cell>
          <cell r="I12764" t="str">
            <v>Coxinous Flow Conveyor</v>
          </cell>
        </row>
        <row r="12765">
          <cell r="H12765" t="str">
            <v>1.3.2.17.01.20.006</v>
          </cell>
          <cell r="I12765" t="str">
            <v>Pneumatic Conveyor</v>
          </cell>
        </row>
        <row r="12766">
          <cell r="H12766" t="str">
            <v>1.3.2.17.01.20.007</v>
          </cell>
          <cell r="I12766" t="str">
            <v>Storage Pile</v>
          </cell>
        </row>
        <row r="12767">
          <cell r="H12767" t="str">
            <v>1.3.2.17.01.20.008</v>
          </cell>
          <cell r="I12767" t="str">
            <v>Bin</v>
          </cell>
        </row>
        <row r="12768">
          <cell r="H12768" t="str">
            <v>1.3.2.17.01.20.009</v>
          </cell>
          <cell r="I12768" t="str">
            <v>Silo</v>
          </cell>
        </row>
        <row r="12769">
          <cell r="H12769" t="str">
            <v>1.3.2.17.01.20.010</v>
          </cell>
          <cell r="I12769" t="str">
            <v>Hopper</v>
          </cell>
        </row>
        <row r="12770">
          <cell r="H12770" t="str">
            <v>1.3.2.17.01.20.011</v>
          </cell>
          <cell r="I12770" t="str">
            <v>Screw Feeder</v>
          </cell>
        </row>
        <row r="12771">
          <cell r="H12771" t="str">
            <v>1.3.2.17.01.20.012</v>
          </cell>
          <cell r="I12771" t="str">
            <v>Belt/Apron Feeder</v>
          </cell>
        </row>
        <row r="12772">
          <cell r="H12772" t="str">
            <v>1.3.2.17.01.20.013</v>
          </cell>
          <cell r="I12772" t="str">
            <v>Star Feeder</v>
          </cell>
        </row>
        <row r="12773">
          <cell r="H12773" t="str">
            <v>1.3.2.17.01.20.014</v>
          </cell>
          <cell r="I12773" t="str">
            <v>Automatic Weighing Equipment</v>
          </cell>
        </row>
        <row r="12774">
          <cell r="H12774" t="str">
            <v>1.3.2.17.01.20.015</v>
          </cell>
          <cell r="I12774" t="str">
            <v>Batch Weighing Equipment</v>
          </cell>
        </row>
        <row r="12775">
          <cell r="H12775" t="str">
            <v>1.3.2.17.01.20.016</v>
          </cell>
          <cell r="I12775" t="str">
            <v>Continuous Weighing Equipment</v>
          </cell>
        </row>
        <row r="12776">
          <cell r="H12776" t="str">
            <v>1.3.2.17.01.20.017</v>
          </cell>
          <cell r="I12776" t="str">
            <v>Pallet</v>
          </cell>
        </row>
        <row r="12777">
          <cell r="H12777" t="str">
            <v>1.3.2.17.01.20.018</v>
          </cell>
          <cell r="I12777" t="str">
            <v>Bulk Container</v>
          </cell>
        </row>
        <row r="12778">
          <cell r="H12778" t="str">
            <v>1.3.2.17.01.20.019</v>
          </cell>
          <cell r="I12778" t="str">
            <v>Bopper Truck</v>
          </cell>
        </row>
        <row r="12779">
          <cell r="H12779" t="str">
            <v>1.3.2.17.01.20.020</v>
          </cell>
          <cell r="I12779" t="str">
            <v>Bopper Trailer</v>
          </cell>
        </row>
        <row r="12780">
          <cell r="H12780" t="str">
            <v>1.3.2.17.01.20.021</v>
          </cell>
          <cell r="I12780" t="str">
            <v>Handling Hood</v>
          </cell>
        </row>
        <row r="12781">
          <cell r="H12781" t="str">
            <v>1.3.2.17.01.20.022</v>
          </cell>
          <cell r="I12781" t="str">
            <v>Alat Pemotong Stringe (Solid Material Handling Equipment)</v>
          </cell>
        </row>
        <row r="12782">
          <cell r="H12782" t="str">
            <v>1.3.2.17.01.20.023</v>
          </cell>
          <cell r="I12782" t="str">
            <v>Electric Scruw Driver</v>
          </cell>
        </row>
        <row r="12783">
          <cell r="H12783" t="str">
            <v>1.3.2.17.01.20.024</v>
          </cell>
          <cell r="I12783" t="str">
            <v>Staple Gun (Solid Material Handling Equipment)</v>
          </cell>
        </row>
        <row r="12784">
          <cell r="H12784" t="str">
            <v>1.3.2.17.01.20.025</v>
          </cell>
          <cell r="I12784" t="str">
            <v>Box Sealing Dispencer</v>
          </cell>
        </row>
        <row r="12785">
          <cell r="H12785" t="str">
            <v>1.3.2.17.01.20.026</v>
          </cell>
          <cell r="I12785" t="str">
            <v>Dispencer &amp; Control</v>
          </cell>
        </row>
        <row r="12786">
          <cell r="H12786" t="str">
            <v>......</v>
          </cell>
        </row>
        <row r="12787">
          <cell r="H12787" t="str">
            <v>1.3.2.17.01.21.</v>
          </cell>
          <cell r="I12787" t="str">
            <v>SIZE REDUCTION SIZE BALARGEMENT EQUIPMENT</v>
          </cell>
        </row>
        <row r="12788">
          <cell r="H12788" t="str">
            <v>1.3.2.17.01.21.001</v>
          </cell>
          <cell r="I12788" t="str">
            <v>Jaw Crusher</v>
          </cell>
        </row>
        <row r="12789">
          <cell r="H12789" t="str">
            <v>1.3.2.17.01.21.002</v>
          </cell>
          <cell r="I12789" t="str">
            <v>Dryrotary Crusher</v>
          </cell>
        </row>
        <row r="12790">
          <cell r="H12790" t="str">
            <v>1.3.2.17.01.21.003</v>
          </cell>
          <cell r="I12790" t="str">
            <v>Heavy Duty Crusher</v>
          </cell>
        </row>
        <row r="12791">
          <cell r="H12791" t="str">
            <v>1.3.2.17.01.21.004</v>
          </cell>
          <cell r="I12791" t="str">
            <v>Roll Crusher</v>
          </cell>
        </row>
        <row r="12792">
          <cell r="H12792" t="str">
            <v>1.3.2.17.01.21.005</v>
          </cell>
          <cell r="I12792" t="str">
            <v>Dry Pan-Chaser Mill</v>
          </cell>
        </row>
        <row r="12793">
          <cell r="H12793" t="str">
            <v>1.3.2.17.01.21.006</v>
          </cell>
          <cell r="I12793" t="str">
            <v>Shredder</v>
          </cell>
        </row>
        <row r="12794">
          <cell r="H12794" t="str">
            <v>1.3.2.17.01.21.007</v>
          </cell>
          <cell r="I12794" t="str">
            <v>Rotary Cutter And Dicer</v>
          </cell>
        </row>
        <row r="12795">
          <cell r="H12795" t="str">
            <v>1.3.2.17.01.21.008</v>
          </cell>
          <cell r="I12795" t="str">
            <v>Media (Ball Rod Pebble)Mill</v>
          </cell>
        </row>
        <row r="12796">
          <cell r="H12796" t="str">
            <v>1.3.2.17.01.21.009</v>
          </cell>
          <cell r="I12796" t="str">
            <v>Vibrating(Up) Mill</v>
          </cell>
        </row>
        <row r="12797">
          <cell r="H12797" t="str">
            <v>1.3.2.17.01.21.010</v>
          </cell>
          <cell r="I12797" t="str">
            <v>Alat Pemotong Stringe (Size Reduction Size Balargement Equipment)</v>
          </cell>
        </row>
        <row r="12798">
          <cell r="H12798" t="str">
            <v>1.3.2.17.01.21.011</v>
          </cell>
          <cell r="I12798" t="str">
            <v>Electric Seruw Driver</v>
          </cell>
        </row>
        <row r="12799">
          <cell r="H12799" t="str">
            <v>1.3.2.17.01.21.012</v>
          </cell>
          <cell r="I12799" t="str">
            <v>Staple Gun (Size Reduction Size Balargement Equipment)</v>
          </cell>
        </row>
        <row r="12800">
          <cell r="H12800" t="str">
            <v>1.3.2.17.01.21.013</v>
          </cell>
          <cell r="I12800" t="str">
            <v>Box Sealing Dispenser</v>
          </cell>
        </row>
        <row r="12801">
          <cell r="H12801" t="str">
            <v>1.3.2.17.01.21.014</v>
          </cell>
          <cell r="I12801" t="str">
            <v>Dispenser &amp; Control</v>
          </cell>
        </row>
        <row r="12802">
          <cell r="H12802" t="str">
            <v>1.3.2.17.01.21.015</v>
          </cell>
          <cell r="I12802" t="str">
            <v>Drum Agglomerator</v>
          </cell>
        </row>
        <row r="12803">
          <cell r="H12803" t="str">
            <v>1.3.2.17.01.21.016</v>
          </cell>
          <cell r="I12803" t="str">
            <v>Tumbling Agglomerator</v>
          </cell>
        </row>
        <row r="12804">
          <cell r="H12804" t="str">
            <v>1.3.2.17.01.21.017</v>
          </cell>
          <cell r="I12804" t="str">
            <v>Prilling Tower</v>
          </cell>
        </row>
        <row r="12805">
          <cell r="H12805" t="str">
            <v>1.3.2.17.01.21.018</v>
          </cell>
          <cell r="I12805" t="str">
            <v>Traveling Gate Sintering Machine</v>
          </cell>
        </row>
        <row r="12806">
          <cell r="H12806" t="str">
            <v>1.3.2.17.01.21.019</v>
          </cell>
          <cell r="I12806" t="str">
            <v>Mortar Chrusher Grinder</v>
          </cell>
        </row>
        <row r="12807">
          <cell r="H12807" t="str">
            <v>1.3.2.17.01.21.020</v>
          </cell>
          <cell r="I12807" t="str">
            <v>Stearing Machine</v>
          </cell>
        </row>
        <row r="12808">
          <cell r="H12808" t="str">
            <v>1.3.2.17.01.21.021</v>
          </cell>
          <cell r="I12808" t="str">
            <v>Elementary Mill</v>
          </cell>
        </row>
        <row r="12809">
          <cell r="H12809" t="str">
            <v>1.3.2.17.01.21.022</v>
          </cell>
          <cell r="I12809" t="str">
            <v>Mortar Crusher Grinder</v>
          </cell>
        </row>
        <row r="12810">
          <cell r="H12810" t="str">
            <v>1.3.2.17.01.21.023</v>
          </cell>
          <cell r="I12810" t="str">
            <v>Flomentary Mill</v>
          </cell>
        </row>
        <row r="12811">
          <cell r="H12811" t="str">
            <v>......</v>
          </cell>
        </row>
        <row r="12812">
          <cell r="H12812" t="str">
            <v>1.3.2.17.01.22.</v>
          </cell>
          <cell r="I12812" t="str">
            <v>HEAT GENERATING EQUIPMENT</v>
          </cell>
        </row>
        <row r="12813">
          <cell r="H12813" t="str">
            <v>1.3.2.17.01.22.001</v>
          </cell>
          <cell r="I12813" t="str">
            <v>Underfeed Stoker</v>
          </cell>
        </row>
        <row r="12814">
          <cell r="H12814" t="str">
            <v>1.3.2.17.01.22.002</v>
          </cell>
          <cell r="I12814" t="str">
            <v>Crossfeet Stoker</v>
          </cell>
        </row>
        <row r="12815">
          <cell r="H12815" t="str">
            <v>1.3.2.17.01.22.003</v>
          </cell>
          <cell r="I12815" t="str">
            <v>Overfeed Stoker</v>
          </cell>
        </row>
        <row r="12816">
          <cell r="H12816" t="str">
            <v>1.3.2.17.01.22.004</v>
          </cell>
          <cell r="I12816" t="str">
            <v>Fluidzed Bed Combustor</v>
          </cell>
        </row>
        <row r="12817">
          <cell r="H12817" t="str">
            <v>1.3.2.17.01.22.005</v>
          </cell>
          <cell r="I12817" t="str">
            <v>Heat Seater</v>
          </cell>
        </row>
        <row r="12818">
          <cell r="H12818" t="str">
            <v>1.3.2.17.01.22.006</v>
          </cell>
          <cell r="I12818" t="str">
            <v>Liquid Fuel Vaporizing Bumer</v>
          </cell>
        </row>
        <row r="12819">
          <cell r="H12819" t="str">
            <v>1.3.2.17.01.22.007</v>
          </cell>
          <cell r="I12819" t="str">
            <v>Liquid Fuel Atomizing</v>
          </cell>
        </row>
        <row r="12820">
          <cell r="H12820" t="str">
            <v>1.3.2.17.01.22.008</v>
          </cell>
          <cell r="I12820" t="str">
            <v>Gaseous Fuel Preemix Bumer</v>
          </cell>
        </row>
        <row r="12821">
          <cell r="H12821" t="str">
            <v>1.3.2.17.01.22.009</v>
          </cell>
          <cell r="I12821" t="str">
            <v>Gaseous Fuel Nozzle Bumer</v>
          </cell>
        </row>
        <row r="12822">
          <cell r="H12822" t="str">
            <v>1.3.2.17.01.22.010</v>
          </cell>
          <cell r="I12822" t="str">
            <v>Under Vacuum Dryer (Heat Generating Equipment)</v>
          </cell>
        </row>
        <row r="12823">
          <cell r="H12823" t="str">
            <v>1.3.2.17.01.22.011</v>
          </cell>
          <cell r="I12823" t="str">
            <v>Resistance Heating Furnace</v>
          </cell>
        </row>
        <row r="12824">
          <cell r="H12824" t="str">
            <v>1.3.2.17.01.22.012</v>
          </cell>
          <cell r="I12824" t="str">
            <v>Induction Furnace (Heat Generating Equipment)</v>
          </cell>
        </row>
        <row r="12825">
          <cell r="H12825" t="str">
            <v>1.3.2.17.01.22.013</v>
          </cell>
          <cell r="I12825" t="str">
            <v>Dielectric Heating Furnace</v>
          </cell>
        </row>
        <row r="12826">
          <cell r="H12826" t="str">
            <v>1.3.2.17.01.22.014</v>
          </cell>
          <cell r="I12826" t="str">
            <v>Microwave Heater</v>
          </cell>
        </row>
        <row r="12827">
          <cell r="H12827" t="str">
            <v>1.3.2.17.01.22.015</v>
          </cell>
          <cell r="I12827" t="str">
            <v>Electric Are (Plasma) Furnace</v>
          </cell>
        </row>
        <row r="12828">
          <cell r="H12828" t="str">
            <v>1.3.2.17.01.22.016</v>
          </cell>
          <cell r="I12828" t="str">
            <v>Air Circulation Resistance Furnace</v>
          </cell>
        </row>
        <row r="12829">
          <cell r="H12829" t="str">
            <v>1.3.2.17.01.22.017</v>
          </cell>
          <cell r="I12829" t="str">
            <v>Direct-Fired Liquid Heater</v>
          </cell>
        </row>
        <row r="12830">
          <cell r="H12830" t="str">
            <v>1.3.2.17.01.22.018</v>
          </cell>
          <cell r="I12830" t="str">
            <v>Direct-Fired Solid Heater</v>
          </cell>
        </row>
        <row r="12831">
          <cell r="H12831" t="str">
            <v>1.3.2.17.01.22.019</v>
          </cell>
          <cell r="I12831" t="str">
            <v>Direct-Fired Chemical Reactor</v>
          </cell>
        </row>
        <row r="12832">
          <cell r="H12832" t="str">
            <v>1.3.2.17.01.22.020</v>
          </cell>
          <cell r="I12832" t="str">
            <v>Indirect-Fired Vaporizer</v>
          </cell>
        </row>
        <row r="12833">
          <cell r="H12833" t="str">
            <v>1.3.2.17.01.22.021</v>
          </cell>
          <cell r="I12833" t="str">
            <v>Fire Tube Steam Boiler</v>
          </cell>
        </row>
        <row r="12834">
          <cell r="H12834" t="str">
            <v>1.3.2.17.01.22.022</v>
          </cell>
          <cell r="I12834" t="str">
            <v>Water Tube Steam Boiler</v>
          </cell>
        </row>
        <row r="12835">
          <cell r="H12835" t="str">
            <v>1.3.2.17.01.22.023</v>
          </cell>
          <cell r="I12835" t="str">
            <v>Electrically Heated Boiler/Steam Generator</v>
          </cell>
        </row>
        <row r="12836">
          <cell r="H12836" t="str">
            <v>1.3.2.17.01.22.024</v>
          </cell>
          <cell r="I12836" t="str">
            <v>Incinerator (Heat Generating Equipment)</v>
          </cell>
        </row>
        <row r="12837">
          <cell r="H12837" t="str">
            <v>1.3.2.17.01.22.025</v>
          </cell>
          <cell r="I12837" t="str">
            <v>Macnetic Force War</v>
          </cell>
        </row>
        <row r="12838">
          <cell r="H12838" t="str">
            <v>1.3.2.17.01.22.026</v>
          </cell>
          <cell r="I12838" t="str">
            <v>Sintering Furuace</v>
          </cell>
        </row>
        <row r="12839">
          <cell r="H12839" t="str">
            <v>1.3.2.17.01.22.027</v>
          </cell>
          <cell r="I12839" t="str">
            <v>Pellet Drying &amp; Element</v>
          </cell>
        </row>
        <row r="12840">
          <cell r="H12840" t="str">
            <v>1.3.2.17.01.22.028</v>
          </cell>
          <cell r="I12840" t="str">
            <v>Graphic Coated Sheat</v>
          </cell>
        </row>
        <row r="12841">
          <cell r="H12841" t="str">
            <v>1.3.2.17.01.22.029</v>
          </cell>
          <cell r="I12841" t="str">
            <v>Wendeatic Unit</v>
          </cell>
        </row>
        <row r="12842">
          <cell r="H12842" t="str">
            <v>1.3.2.17.01.22.030</v>
          </cell>
          <cell r="I12842" t="str">
            <v>Auto Clave Unit</v>
          </cell>
        </row>
        <row r="12843">
          <cell r="H12843" t="str">
            <v>1.3.2.17.01.22.031</v>
          </cell>
          <cell r="I12843" t="str">
            <v>Welding Machine</v>
          </cell>
        </row>
        <row r="12844">
          <cell r="H12844" t="str">
            <v>......</v>
          </cell>
        </row>
        <row r="12845">
          <cell r="H12845" t="str">
            <v>1.3.2.17.01.23.</v>
          </cell>
          <cell r="I12845" t="str">
            <v>HEAT TRANSFER EQUIPMENT</v>
          </cell>
        </row>
        <row r="12846">
          <cell r="H12846" t="str">
            <v>1.3.2.17.01.23.001</v>
          </cell>
          <cell r="I12846" t="str">
            <v>Fized Tube Shell Tube HE</v>
          </cell>
        </row>
        <row r="12847">
          <cell r="H12847" t="str">
            <v>1.3.2.17.01.23.002</v>
          </cell>
          <cell r="I12847" t="str">
            <v>U- Tube Shell Tube HE</v>
          </cell>
        </row>
        <row r="12848">
          <cell r="H12848" t="str">
            <v>1.3.2.17.01.23.003</v>
          </cell>
          <cell r="I12848" t="str">
            <v>Floating Heat Shell Tube HE</v>
          </cell>
        </row>
        <row r="12849">
          <cell r="H12849" t="str">
            <v>1.3.2.17.01.23.004</v>
          </cell>
          <cell r="I12849" t="str">
            <v>Bayonet Tube Tube HE</v>
          </cell>
        </row>
        <row r="12850">
          <cell r="H12850" t="str">
            <v>1.3.2.17.01.23.005</v>
          </cell>
          <cell r="I12850" t="str">
            <v>Spiral Tube Sell Tube HE</v>
          </cell>
        </row>
        <row r="12851">
          <cell r="H12851" t="str">
            <v>1.3.2.17.01.23.006</v>
          </cell>
          <cell r="I12851" t="str">
            <v>Falling Film Shell Tube HE</v>
          </cell>
        </row>
        <row r="12852">
          <cell r="H12852" t="str">
            <v>1.3.2.17.01.23.007</v>
          </cell>
          <cell r="I12852" t="str">
            <v>Bent Tube Shell Tube HE</v>
          </cell>
        </row>
        <row r="12853">
          <cell r="H12853" t="str">
            <v>1.3.2.17.01.23.008</v>
          </cell>
          <cell r="I12853" t="str">
            <v>Doble Pipe HE</v>
          </cell>
        </row>
        <row r="12854">
          <cell r="H12854" t="str">
            <v>1.3.2.17.01.23.009</v>
          </cell>
          <cell r="I12854" t="str">
            <v>Plate Type HE</v>
          </cell>
        </row>
        <row r="12855">
          <cell r="H12855" t="str">
            <v>1.3.2.17.01.23.010</v>
          </cell>
          <cell r="I12855" t="str">
            <v>Air Cooled HE</v>
          </cell>
        </row>
        <row r="12856">
          <cell r="H12856" t="str">
            <v>1.3.2.17.01.23.011</v>
          </cell>
          <cell r="I12856" t="str">
            <v>Colled Tank</v>
          </cell>
        </row>
        <row r="12857">
          <cell r="H12857" t="str">
            <v>1.3.2.17.01.23.012</v>
          </cell>
          <cell r="I12857" t="str">
            <v>Ectemally Colled Tank</v>
          </cell>
        </row>
        <row r="12858">
          <cell r="H12858" t="str">
            <v>1.3.2.17.01.23.013</v>
          </cell>
          <cell r="I12858" t="str">
            <v>Jackete Vessel</v>
          </cell>
        </row>
        <row r="12859">
          <cell r="H12859" t="str">
            <v>1.3.2.17.01.23.014</v>
          </cell>
          <cell r="I12859" t="str">
            <v>Voeced Circulaton Evaporator</v>
          </cell>
        </row>
        <row r="12860">
          <cell r="H12860" t="str">
            <v>1.3.2.17.01.23.015</v>
          </cell>
          <cell r="I12860" t="str">
            <v>Proppeller Calandria Evaporator</v>
          </cell>
        </row>
        <row r="12861">
          <cell r="H12861" t="str">
            <v>1.3.2.17.01.23.016</v>
          </cell>
          <cell r="I12861" t="str">
            <v>Natural Circulation Evaporator</v>
          </cell>
        </row>
        <row r="12862">
          <cell r="H12862" t="str">
            <v>1.3.2.17.01.23.017</v>
          </cell>
          <cell r="I12862" t="str">
            <v>Horizontal Tube Evaporator</v>
          </cell>
        </row>
        <row r="12863">
          <cell r="H12863" t="str">
            <v>1.3.2.17.01.23.018</v>
          </cell>
          <cell r="I12863" t="str">
            <v>Mechanical Draft Cooling Tower</v>
          </cell>
        </row>
        <row r="12864">
          <cell r="H12864" t="str">
            <v>1.3.2.17.01.23.019</v>
          </cell>
          <cell r="I12864" t="str">
            <v>Atmosferic Cooling Tower</v>
          </cell>
        </row>
        <row r="12865">
          <cell r="H12865" t="str">
            <v>1.3.2.17.01.23.020</v>
          </cell>
          <cell r="I12865" t="str">
            <v>Natural Draft Cooling Tower</v>
          </cell>
        </row>
        <row r="12866">
          <cell r="H12866" t="str">
            <v>1.3.2.17.01.23.021</v>
          </cell>
          <cell r="I12866" t="str">
            <v>Spray Pond</v>
          </cell>
        </row>
        <row r="12867">
          <cell r="H12867" t="str">
            <v>1.3.2.17.01.23.022</v>
          </cell>
          <cell r="I12867" t="str">
            <v>Cooling Pond</v>
          </cell>
        </row>
        <row r="12868">
          <cell r="H12868" t="str">
            <v>1.3.2.17.01.23.023</v>
          </cell>
          <cell r="I12868" t="str">
            <v>Repregeration Machine</v>
          </cell>
        </row>
        <row r="12869">
          <cell r="H12869" t="str">
            <v>......</v>
          </cell>
        </row>
        <row r="12870">
          <cell r="H12870" t="str">
            <v>1.3.2.17.01.24.</v>
          </cell>
          <cell r="I12870" t="str">
            <v>MECHANICAL PROCES</v>
          </cell>
        </row>
        <row r="12871">
          <cell r="H12871" t="str">
            <v>1.3.2.17.01.24.001</v>
          </cell>
          <cell r="I12871" t="str">
            <v>Rolling Machine</v>
          </cell>
        </row>
        <row r="12872">
          <cell r="H12872" t="str">
            <v>1.3.2.17.01.24.002</v>
          </cell>
          <cell r="I12872" t="str">
            <v>Rolling Leveler Machine</v>
          </cell>
        </row>
        <row r="12873">
          <cell r="H12873" t="str">
            <v>1.3.2.17.01.24.003</v>
          </cell>
          <cell r="I12873" t="str">
            <v>Brushing Machine</v>
          </cell>
        </row>
        <row r="12874">
          <cell r="H12874" t="str">
            <v>1.3.2.17.01.24.004</v>
          </cell>
          <cell r="I12874" t="str">
            <v>Polishing Machine/Mesin Poles</v>
          </cell>
        </row>
        <row r="12875">
          <cell r="H12875" t="str">
            <v>1.3.2.17.01.24.005</v>
          </cell>
          <cell r="I12875" t="str">
            <v>Milling Machine (Mechanical Proces)</v>
          </cell>
        </row>
        <row r="12876">
          <cell r="H12876" t="str">
            <v>1.3.2.17.01.24.006</v>
          </cell>
          <cell r="I12876" t="str">
            <v>Powder Press Machine</v>
          </cell>
        </row>
        <row r="12877">
          <cell r="H12877" t="str">
            <v>1.3.2.17.01.24.007</v>
          </cell>
          <cell r="I12877" t="str">
            <v>Puching Machine</v>
          </cell>
        </row>
        <row r="12878">
          <cell r="H12878" t="str">
            <v>1.3.2.17.01.24.008</v>
          </cell>
          <cell r="I12878" t="str">
            <v>Scissoring Machine</v>
          </cell>
        </row>
        <row r="12879">
          <cell r="H12879" t="str">
            <v>1.3.2.17.01.24.009</v>
          </cell>
          <cell r="I12879" t="str">
            <v>Number Stemping Machine</v>
          </cell>
        </row>
        <row r="12880">
          <cell r="H12880" t="str">
            <v>1.3.2.17.01.24.010</v>
          </cell>
          <cell r="I12880" t="str">
            <v>Roll Swaning Machine</v>
          </cell>
        </row>
        <row r="12881">
          <cell r="H12881" t="str">
            <v>1.3.2.17.01.24.011</v>
          </cell>
          <cell r="I12881" t="str">
            <v>Drilling Machine</v>
          </cell>
        </row>
        <row r="12882">
          <cell r="H12882" t="str">
            <v>1.3.2.17.01.24.012</v>
          </cell>
          <cell r="I12882" t="str">
            <v>Engrawing Machine</v>
          </cell>
        </row>
        <row r="12883">
          <cell r="H12883" t="str">
            <v>1.3.2.17.01.24.013</v>
          </cell>
          <cell r="I12883" t="str">
            <v>Tuming Lathe (Centre Cambling)</v>
          </cell>
        </row>
        <row r="12884">
          <cell r="H12884" t="str">
            <v>1.3.2.17.01.24.014</v>
          </cell>
          <cell r="I12884" t="str">
            <v>Disc Cutting Machine</v>
          </cell>
        </row>
        <row r="12885">
          <cell r="H12885" t="str">
            <v>1.3.2.17.01.24.015</v>
          </cell>
          <cell r="I12885" t="str">
            <v>Lever Shear</v>
          </cell>
        </row>
        <row r="12886">
          <cell r="H12886" t="str">
            <v>1.3.2.17.01.24.016</v>
          </cell>
          <cell r="I12886" t="str">
            <v>Parallel Shear</v>
          </cell>
        </row>
        <row r="12887">
          <cell r="H12887" t="str">
            <v>1.3.2.17.01.24.017</v>
          </cell>
          <cell r="I12887" t="str">
            <v>Rotary Saw</v>
          </cell>
        </row>
        <row r="12888">
          <cell r="H12888" t="str">
            <v>1.3.2.17.01.24.018</v>
          </cell>
          <cell r="I12888" t="str">
            <v>Fue Element Machining Equipment</v>
          </cell>
        </row>
        <row r="12889">
          <cell r="H12889" t="str">
            <v>1.3.2.17.01.24.019</v>
          </cell>
          <cell r="I12889" t="str">
            <v>Sand Blasting Machine</v>
          </cell>
        </row>
        <row r="12890">
          <cell r="H12890" t="str">
            <v>1.3.2.17.01.24.020</v>
          </cell>
          <cell r="I12890" t="str">
            <v>Beryllium Coating Equipment</v>
          </cell>
        </row>
        <row r="12891">
          <cell r="H12891" t="str">
            <v>1.3.2.17.01.24.021</v>
          </cell>
          <cell r="I12891" t="str">
            <v>Shearing Machine</v>
          </cell>
        </row>
        <row r="12892">
          <cell r="H12892" t="str">
            <v>1.3.2.17.01.24.022</v>
          </cell>
          <cell r="I12892" t="str">
            <v>Brazing Unit</v>
          </cell>
        </row>
        <row r="12893">
          <cell r="H12893" t="str">
            <v>1.3.2.17.01.24.023</v>
          </cell>
          <cell r="I12893" t="str">
            <v>Centerlees Grindung Machine</v>
          </cell>
        </row>
        <row r="12894">
          <cell r="H12894" t="str">
            <v>1.3.2.17.01.24.024</v>
          </cell>
          <cell r="I12894" t="str">
            <v>Scoabling Lathe</v>
          </cell>
        </row>
        <row r="12895">
          <cell r="H12895" t="str">
            <v>1.3.2.17.01.24.025</v>
          </cell>
          <cell r="I12895" t="str">
            <v>Press</v>
          </cell>
        </row>
        <row r="12896">
          <cell r="H12896" t="str">
            <v>1.3.2.17.01.24.026</v>
          </cell>
          <cell r="I12896" t="str">
            <v>Survace Grinder</v>
          </cell>
        </row>
        <row r="12897">
          <cell r="H12897" t="str">
            <v>1.3.2.17.01.24.027</v>
          </cell>
          <cell r="I12897" t="str">
            <v>Drum Elivator</v>
          </cell>
        </row>
        <row r="12898">
          <cell r="H12898" t="str">
            <v>1.3.2.17.01.24.028</v>
          </cell>
          <cell r="I12898" t="str">
            <v>Diel Grinding Machine</v>
          </cell>
        </row>
        <row r="12899">
          <cell r="H12899" t="str">
            <v>1.3.2.17.01.24.029</v>
          </cell>
          <cell r="I12899" t="str">
            <v>Equipt For Changing Furace Sin</v>
          </cell>
        </row>
        <row r="12900">
          <cell r="H12900" t="str">
            <v>1.3.2.17.01.24.030</v>
          </cell>
          <cell r="I12900" t="str">
            <v>Elektromagnetic Agit</v>
          </cell>
        </row>
        <row r="12901">
          <cell r="H12901" t="str">
            <v>1.3.2.17.01.24.031</v>
          </cell>
          <cell r="I12901" t="str">
            <v>Testrollmachine</v>
          </cell>
        </row>
        <row r="12902">
          <cell r="H12902" t="str">
            <v>1.3.2.17.01.24.032</v>
          </cell>
          <cell r="I12902" t="str">
            <v>Flow Index Machine</v>
          </cell>
        </row>
        <row r="12903">
          <cell r="H12903" t="str">
            <v>1.3.2.17.01.24.033</v>
          </cell>
          <cell r="I12903" t="str">
            <v>Driving Machine</v>
          </cell>
        </row>
        <row r="12904">
          <cell r="H12904" t="str">
            <v>......</v>
          </cell>
        </row>
        <row r="12905">
          <cell r="H12905" t="str">
            <v>1.3.2.17.01.25.</v>
          </cell>
          <cell r="I12905" t="str">
            <v>CHEMICAL REAKTION EQUIPMENT</v>
          </cell>
        </row>
        <row r="12906">
          <cell r="H12906" t="str">
            <v>1.3.2.17.01.25.001</v>
          </cell>
          <cell r="I12906" t="str">
            <v>Slap Reaktor</v>
          </cell>
        </row>
        <row r="12907">
          <cell r="H12907" t="str">
            <v>1.3.2.17.01.25.002</v>
          </cell>
          <cell r="I12907" t="str">
            <v>Chilindical Reactor</v>
          </cell>
        </row>
        <row r="12908">
          <cell r="H12908" t="str">
            <v>1.3.2.17.01.25.003</v>
          </cell>
          <cell r="I12908" t="str">
            <v>Tubular Reactor</v>
          </cell>
        </row>
        <row r="12909">
          <cell r="H12909" t="str">
            <v>1.3.2.17.01.25.004</v>
          </cell>
          <cell r="I12909" t="str">
            <v>Parallepiped Reactor</v>
          </cell>
        </row>
        <row r="12910">
          <cell r="H12910" t="str">
            <v>1.3.2.17.01.25.005</v>
          </cell>
          <cell r="I12910" t="str">
            <v>Spherical Reactor</v>
          </cell>
        </row>
        <row r="12911">
          <cell r="H12911" t="str">
            <v>......</v>
          </cell>
        </row>
        <row r="12912">
          <cell r="H12912" t="str">
            <v>1.3.2.17.01.26.</v>
          </cell>
          <cell r="I12912" t="str">
            <v>UNIT PERALATAN PROSES/PRODUKSI LAINNYA</v>
          </cell>
        </row>
        <row r="12913">
          <cell r="H12913" t="str">
            <v>1.3.2.17.01.26.001</v>
          </cell>
          <cell r="I12913" t="str">
            <v>Compressed Natural Gas (CNG) Conversion Kit</v>
          </cell>
        </row>
        <row r="12914">
          <cell r="H12914" t="str">
            <v>......</v>
          </cell>
        </row>
        <row r="12915">
          <cell r="H12915" t="str">
            <v>1.3.2.18...</v>
          </cell>
          <cell r="I12915" t="str">
            <v>RAMBU - RAMBU</v>
          </cell>
        </row>
        <row r="12916">
          <cell r="H12916" t="str">
            <v>1.3.2.18.01..</v>
          </cell>
          <cell r="I12916" t="str">
            <v>RAMBU-RAMBU LALU LINTAS DARAT</v>
          </cell>
        </row>
        <row r="12917">
          <cell r="H12917" t="str">
            <v>1.3.2.18.01.01.</v>
          </cell>
          <cell r="I12917" t="str">
            <v>RAMBU BERSUAR</v>
          </cell>
        </row>
        <row r="12918">
          <cell r="H12918" t="str">
            <v>1.3.2.18.01.01.001</v>
          </cell>
          <cell r="I12918" t="str">
            <v>Traffic Light</v>
          </cell>
        </row>
        <row r="12919">
          <cell r="H12919" t="str">
            <v>1.3.2.18.01.01.002</v>
          </cell>
          <cell r="I12919" t="str">
            <v>Signal Kereta Api</v>
          </cell>
        </row>
        <row r="12920">
          <cell r="H12920" t="str">
            <v>......</v>
          </cell>
        </row>
        <row r="12921">
          <cell r="H12921" t="str">
            <v>1.3.2.18.01.02.</v>
          </cell>
          <cell r="I12921" t="str">
            <v>RAMBU TIDAK BERSUAR</v>
          </cell>
        </row>
        <row r="12922">
          <cell r="H12922" t="str">
            <v>1.3.2.18.01.02.001</v>
          </cell>
          <cell r="I12922" t="str">
            <v>Rambu Jalan</v>
          </cell>
        </row>
        <row r="12923">
          <cell r="H12923" t="str">
            <v>1.3.2.18.01.02.002</v>
          </cell>
          <cell r="I12923" t="str">
            <v>Rambu Papan Tambahan</v>
          </cell>
        </row>
        <row r="12924">
          <cell r="H12924" t="str">
            <v>1.3.2.18.01.02.003</v>
          </cell>
          <cell r="I12924" t="str">
            <v>Rambu Cermin</v>
          </cell>
        </row>
        <row r="12925">
          <cell r="H12925" t="str">
            <v>1.3.2.18.01.02.004</v>
          </cell>
          <cell r="I12925" t="str">
            <v>Rambu Jembatan</v>
          </cell>
        </row>
        <row r="12926">
          <cell r="H12926" t="str">
            <v>1.3.2.18.01.02.005</v>
          </cell>
          <cell r="I12926" t="str">
            <v>Rambu Tanda Ling Delimeter</v>
          </cell>
        </row>
        <row r="12927">
          <cell r="H12927" t="str">
            <v>1.3.2.18.01.02.006</v>
          </cell>
          <cell r="I12927" t="str">
            <v>Rambu-rambu Larangan</v>
          </cell>
        </row>
        <row r="12928">
          <cell r="H12928" t="str">
            <v>1.3.2.18.01.02.007</v>
          </cell>
          <cell r="I12928" t="str">
            <v>Rambu-rambu Wajib</v>
          </cell>
        </row>
        <row r="12929">
          <cell r="H12929" t="str">
            <v>1.3.2.18.01.02.008</v>
          </cell>
          <cell r="I12929" t="str">
            <v>Rambu-rambu Peringatan</v>
          </cell>
        </row>
        <row r="12930">
          <cell r="H12930" t="str">
            <v>1.3.2.18.01.02.009</v>
          </cell>
          <cell r="I12930" t="str">
            <v>Rambu-rambu Petunjuk/Penuntun</v>
          </cell>
        </row>
        <row r="12931">
          <cell r="H12931" t="str">
            <v>1.3.2.18.01.02.010</v>
          </cell>
          <cell r="I12931" t="str">
            <v>Guardrail</v>
          </cell>
        </row>
        <row r="12932">
          <cell r="H12932" t="str">
            <v>1.3.2.18.01.02.011</v>
          </cell>
          <cell r="I12932" t="str">
            <v>Marka Jalan</v>
          </cell>
        </row>
        <row r="12933">
          <cell r="H12933" t="str">
            <v>1.3.2.18.01.02.012</v>
          </cell>
          <cell r="I12933" t="str">
            <v>Rambu sungai</v>
          </cell>
        </row>
        <row r="12934">
          <cell r="H12934" t="str">
            <v>1.3.2.18.01.02.013</v>
          </cell>
          <cell r="I12934" t="str">
            <v>Rambu Wisata</v>
          </cell>
        </row>
        <row r="12935">
          <cell r="H12935" t="str">
            <v>1.3.2.18.01.02.014</v>
          </cell>
          <cell r="I12935" t="str">
            <v>Lampu penerangan</v>
          </cell>
        </row>
        <row r="12936">
          <cell r="H12936" t="str">
            <v>1.3.2.18.01.02.015</v>
          </cell>
          <cell r="I12936" t="str">
            <v>Lampu peringatan</v>
          </cell>
        </row>
        <row r="12937">
          <cell r="H12937" t="str">
            <v>1.3.2.18.01.02.016</v>
          </cell>
          <cell r="I12937" t="str">
            <v>Variable Masage Sign</v>
          </cell>
        </row>
        <row r="12938">
          <cell r="H12938" t="str">
            <v>1.3.2.18.01.02.017</v>
          </cell>
          <cell r="I12938" t="str">
            <v>CCTV Jalan</v>
          </cell>
        </row>
        <row r="12939">
          <cell r="H12939" t="str">
            <v>1.3.2.18.01.02.018</v>
          </cell>
          <cell r="I12939" t="str">
            <v>Delineator</v>
          </cell>
        </row>
        <row r="12940">
          <cell r="H12940" t="str">
            <v>1.3.2.18.01.02.019</v>
          </cell>
          <cell r="I12940" t="str">
            <v>Rambu Perintah</v>
          </cell>
        </row>
        <row r="12941">
          <cell r="H12941" t="str">
            <v>......</v>
          </cell>
        </row>
        <row r="12942">
          <cell r="H12942" t="str">
            <v>1.3.2.18.01.03.</v>
          </cell>
          <cell r="I12942" t="str">
            <v>RAMBU-RAMBU LALU LINTAS DARAT LAINNYA</v>
          </cell>
        </row>
        <row r="12943">
          <cell r="H12943" t="str">
            <v>......</v>
          </cell>
        </row>
        <row r="12944">
          <cell r="H12944" t="str">
            <v>1.3.2.18.02..</v>
          </cell>
          <cell r="I12944" t="str">
            <v>RAMBU-RAMBU LALU LINTAS UDARA</v>
          </cell>
        </row>
        <row r="12945">
          <cell r="H12945" t="str">
            <v>1.3.2.18.02.01.</v>
          </cell>
          <cell r="I12945" t="str">
            <v>RUNWAY/THRESHOLD LIGHT</v>
          </cell>
        </row>
        <row r="12946">
          <cell r="H12946" t="str">
            <v>1.3.2.18.02.01.001</v>
          </cell>
          <cell r="I12946" t="str">
            <v>Medium Intensity</v>
          </cell>
        </row>
        <row r="12947">
          <cell r="H12947" t="str">
            <v>1.3.2.18.02.01.002</v>
          </cell>
          <cell r="I12947" t="str">
            <v>High Intensity</v>
          </cell>
        </row>
        <row r="12948">
          <cell r="H12948" t="str">
            <v>1.3.2.18.02.01.003</v>
          </cell>
          <cell r="I12948" t="str">
            <v>Taxi Way Light</v>
          </cell>
        </row>
        <row r="12949">
          <cell r="H12949" t="str">
            <v>1.3.2.18.02.01.004</v>
          </cell>
          <cell r="I12949" t="str">
            <v>Run Way Light</v>
          </cell>
        </row>
        <row r="12950">
          <cell r="H12950" t="str">
            <v>1.3.2.18.02.01.005</v>
          </cell>
          <cell r="I12950" t="str">
            <v>Goose Neck</v>
          </cell>
        </row>
        <row r="12951">
          <cell r="H12951" t="str">
            <v>......</v>
          </cell>
        </row>
        <row r="12952">
          <cell r="H12952" t="str">
            <v>1.3.2.18.02.02.</v>
          </cell>
          <cell r="I12952" t="str">
            <v>VISUAL APPROACH SLOPE INDICATOR (VASI)</v>
          </cell>
        </row>
        <row r="12953">
          <cell r="H12953" t="str">
            <v>1.3.2.18.02.02.001</v>
          </cell>
          <cell r="I12953" t="str">
            <v>2 Bar VASI</v>
          </cell>
        </row>
        <row r="12954">
          <cell r="H12954" t="str">
            <v>1.3.2.18.02.02.002</v>
          </cell>
          <cell r="I12954" t="str">
            <v>3 Bar VASI</v>
          </cell>
        </row>
        <row r="12955">
          <cell r="H12955" t="str">
            <v>1.3.2.18.02.02.003</v>
          </cell>
          <cell r="I12955" t="str">
            <v>P.A.P.I.S ( Precesion Approach Path Indicator System )</v>
          </cell>
        </row>
        <row r="12956">
          <cell r="H12956" t="str">
            <v>......</v>
          </cell>
        </row>
        <row r="12957">
          <cell r="H12957" t="str">
            <v>1.3.2.18.02.03.</v>
          </cell>
          <cell r="I12957" t="str">
            <v>APPROACH LIGHT</v>
          </cell>
        </row>
        <row r="12958">
          <cell r="H12958" t="str">
            <v>1.3.2.18.02.03.001</v>
          </cell>
          <cell r="I12958" t="str">
            <v>High Intensity Approach Light</v>
          </cell>
        </row>
        <row r="12959">
          <cell r="H12959" t="str">
            <v>1.3.2.18.02.03.002</v>
          </cell>
          <cell r="I12959" t="str">
            <v>Medium Intensity Approach Light</v>
          </cell>
        </row>
        <row r="12960">
          <cell r="H12960" t="str">
            <v>1.3.2.18.02.03.003</v>
          </cell>
          <cell r="I12960" t="str">
            <v>Low Intensity Approach Light</v>
          </cell>
        </row>
        <row r="12961">
          <cell r="H12961" t="str">
            <v>1.3.2.18.02.03.004</v>
          </cell>
          <cell r="I12961" t="str">
            <v>Sequence Flashing Light</v>
          </cell>
        </row>
        <row r="12962">
          <cell r="H12962" t="str">
            <v>......</v>
          </cell>
        </row>
        <row r="12963">
          <cell r="H12963" t="str">
            <v>1.3.2.18.02.04.</v>
          </cell>
          <cell r="I12963" t="str">
            <v>RUNWAY IDENTIFICATION LIGHT (REILS)</v>
          </cell>
        </row>
        <row r="12964">
          <cell r="H12964" t="str">
            <v>1.3.2.18.02.04.001</v>
          </cell>
          <cell r="I12964" t="str">
            <v>REILS Master Unit</v>
          </cell>
        </row>
        <row r="12965">
          <cell r="H12965" t="str">
            <v>1.3.2.18.02.04.002</v>
          </cell>
          <cell r="I12965" t="str">
            <v>REILS Slave Unit</v>
          </cell>
        </row>
        <row r="12966">
          <cell r="H12966" t="str">
            <v>......</v>
          </cell>
        </row>
        <row r="12967">
          <cell r="H12967" t="str">
            <v>1.3.2.18.02.05.</v>
          </cell>
          <cell r="I12967" t="str">
            <v>SIGNAL</v>
          </cell>
        </row>
        <row r="12968">
          <cell r="H12968" t="str">
            <v>1.3.2.18.02.05.001</v>
          </cell>
          <cell r="I12968" t="str">
            <v>Rotating Beacon</v>
          </cell>
        </row>
        <row r="12969">
          <cell r="H12969" t="str">
            <v>1.3.2.18.02.05.002</v>
          </cell>
          <cell r="I12969" t="str">
            <v>Illuminated Landing T</v>
          </cell>
        </row>
        <row r="12970">
          <cell r="H12970" t="str">
            <v>1.3.2.18.02.05.003</v>
          </cell>
          <cell r="I12970" t="str">
            <v>Illuminated Windcone</v>
          </cell>
        </row>
        <row r="12971">
          <cell r="H12971" t="str">
            <v>1.3.2.18.02.05.004</v>
          </cell>
          <cell r="I12971" t="str">
            <v>Sirine (Signal)</v>
          </cell>
        </row>
        <row r="12972">
          <cell r="H12972" t="str">
            <v>1.3.2.18.02.05.005</v>
          </cell>
          <cell r="I12972" t="str">
            <v>Obstruction Light</v>
          </cell>
        </row>
        <row r="12973">
          <cell r="H12973" t="str">
            <v>1.3.2.18.02.05.006</v>
          </cell>
          <cell r="I12973" t="str">
            <v>Run Way Traffic Light</v>
          </cell>
        </row>
        <row r="12974">
          <cell r="H12974" t="str">
            <v>1.3.2.18.02.05.007</v>
          </cell>
          <cell r="I12974" t="str">
            <v>Hazzard Beacon</v>
          </cell>
        </row>
        <row r="12975">
          <cell r="H12975" t="str">
            <v>......</v>
          </cell>
        </row>
        <row r="12976">
          <cell r="H12976" t="str">
            <v>1.3.2.18.02.06.</v>
          </cell>
          <cell r="I12976" t="str">
            <v>FLOOD LIGHTS</v>
          </cell>
        </row>
        <row r="12977">
          <cell r="H12977" t="str">
            <v>1.3.2.18.02.06.001</v>
          </cell>
          <cell r="I12977" t="str">
            <v>Tungsten Halogen Flood Light</v>
          </cell>
        </row>
        <row r="12978">
          <cell r="H12978" t="str">
            <v>1.3.2.18.02.06.002</v>
          </cell>
          <cell r="I12978" t="str">
            <v>Sodium High Pressure Flood Light</v>
          </cell>
        </row>
        <row r="12979">
          <cell r="H12979" t="str">
            <v>1.3.2.18.02.06.003</v>
          </cell>
          <cell r="I12979" t="str">
            <v>Mercury Flood Light</v>
          </cell>
        </row>
        <row r="12980">
          <cell r="H12980" t="str">
            <v>......</v>
          </cell>
        </row>
        <row r="12981">
          <cell r="H12981" t="str">
            <v>1.3.2.18.02.07.</v>
          </cell>
          <cell r="I12981" t="str">
            <v>RAMBU-RAMBU LALU LINTAS UDARA LAINNYA</v>
          </cell>
        </row>
        <row r="12982">
          <cell r="H12982" t="str">
            <v>......</v>
          </cell>
        </row>
        <row r="12983">
          <cell r="H12983" t="str">
            <v>1.3.2.18.03..</v>
          </cell>
          <cell r="I12983" t="str">
            <v>RAMBU-RAMBU LALU LINTAS LAUT</v>
          </cell>
        </row>
        <row r="12984">
          <cell r="H12984" t="str">
            <v>1.3.2.18.03.01.</v>
          </cell>
          <cell r="I12984" t="str">
            <v>RAMBU-RAMBU LALU LINTAS LAUT</v>
          </cell>
        </row>
        <row r="12985">
          <cell r="H12985" t="str">
            <v>1.3.2.18.03.01.001</v>
          </cell>
          <cell r="I12985" t="str">
            <v>Rambu-Rambu Lalu Lintas Laut</v>
          </cell>
        </row>
        <row r="12986">
          <cell r="H12986" t="str">
            <v>......</v>
          </cell>
        </row>
        <row r="12987">
          <cell r="H12987" t="str">
            <v>1.3.2.18.03.02.</v>
          </cell>
          <cell r="I12987" t="str">
            <v>RAMBU-RAMBU LALU LINTAS LAUT LAINNYA</v>
          </cell>
        </row>
        <row r="12988">
          <cell r="H12988" t="str">
            <v>......</v>
          </cell>
        </row>
        <row r="12989">
          <cell r="H12989" t="str">
            <v>1.3.2.19...</v>
          </cell>
          <cell r="I12989" t="str">
            <v>PERALATAN OLAH RAGA</v>
          </cell>
        </row>
        <row r="12990">
          <cell r="H12990" t="str">
            <v>1.3.2.19.01..</v>
          </cell>
          <cell r="I12990" t="str">
            <v>PERALATAN OLAH RAGA</v>
          </cell>
        </row>
        <row r="12991">
          <cell r="H12991" t="str">
            <v>1.3.2.19.01.01.</v>
          </cell>
          <cell r="I12991" t="str">
            <v>PERALATAN OLAH RAGA ATLETIK</v>
          </cell>
        </row>
        <row r="12992">
          <cell r="H12992" t="str">
            <v>1.3.2.19.01.01.001</v>
          </cell>
          <cell r="I12992" t="str">
            <v>Lempar Cakram</v>
          </cell>
        </row>
        <row r="12993">
          <cell r="H12993" t="str">
            <v>1.3.2.19.01.01.002</v>
          </cell>
          <cell r="I12993" t="str">
            <v>Lempar Lembing</v>
          </cell>
        </row>
        <row r="12994">
          <cell r="H12994" t="str">
            <v>1.3.2.19.01.01.003</v>
          </cell>
          <cell r="I12994" t="str">
            <v>Tolak Peluru</v>
          </cell>
        </row>
        <row r="12995">
          <cell r="H12995" t="str">
            <v>1.3.2.19.01.01.004</v>
          </cell>
          <cell r="I12995" t="str">
            <v>Alat Lari Gawang</v>
          </cell>
        </row>
        <row r="12996">
          <cell r="H12996" t="str">
            <v>1.3.2.19.01.01.005</v>
          </cell>
          <cell r="I12996" t="str">
            <v>Galah</v>
          </cell>
        </row>
        <row r="12997">
          <cell r="H12997" t="str">
            <v>1.3.2.19.01.01.006</v>
          </cell>
          <cell r="I12997" t="str">
            <v>Martil</v>
          </cell>
        </row>
        <row r="12998">
          <cell r="H12998" t="str">
            <v>1.3.2.19.01.01.007</v>
          </cell>
          <cell r="I12998" t="str">
            <v>Mistar Lompat Tinggi</v>
          </cell>
        </row>
        <row r="12999">
          <cell r="H12999" t="str">
            <v>1.3.2.19.01.01.008</v>
          </cell>
          <cell r="I12999" t="str">
            <v>Matras Lari</v>
          </cell>
        </row>
        <row r="13000">
          <cell r="H13000" t="str">
            <v>1.3.2.19.01.01.009</v>
          </cell>
          <cell r="I13000" t="str">
            <v>Start Block</v>
          </cell>
        </row>
        <row r="13001">
          <cell r="H13001" t="str">
            <v>1.3.2.19.01.01.010</v>
          </cell>
          <cell r="I13001" t="str">
            <v>Meter Line</v>
          </cell>
        </row>
        <row r="13002">
          <cell r="H13002" t="str">
            <v>1.3.2.19.01.01.011</v>
          </cell>
          <cell r="I13002" t="str">
            <v>Pull Master</v>
          </cell>
        </row>
        <row r="13003">
          <cell r="H13003" t="str">
            <v>1.3.2.19.01.01.012</v>
          </cell>
          <cell r="I13003" t="str">
            <v>Bak Lompat Tinggi</v>
          </cell>
        </row>
        <row r="13004">
          <cell r="H13004" t="str">
            <v>1.3.2.19.01.01.013</v>
          </cell>
          <cell r="I13004" t="str">
            <v>Bak Lompat Jauh</v>
          </cell>
        </row>
        <row r="13005">
          <cell r="H13005" t="str">
            <v>......</v>
          </cell>
        </row>
        <row r="13006">
          <cell r="H13006" t="str">
            <v>1.3.2.19.01.02.</v>
          </cell>
          <cell r="I13006" t="str">
            <v>PERALATAN PERMAINAN</v>
          </cell>
        </row>
        <row r="13007">
          <cell r="H13007" t="str">
            <v>1.3.2.19.01.02.001</v>
          </cell>
          <cell r="I13007" t="str">
            <v>Alat Tenis Meja</v>
          </cell>
        </row>
        <row r="13008">
          <cell r="H13008" t="str">
            <v>1.3.2.19.01.02.002</v>
          </cell>
          <cell r="I13008" t="str">
            <v>Alat Volley</v>
          </cell>
        </row>
        <row r="13009">
          <cell r="H13009" t="str">
            <v>1.3.2.19.01.02.003</v>
          </cell>
          <cell r="I13009" t="str">
            <v>Alat Bilyard</v>
          </cell>
        </row>
        <row r="13010">
          <cell r="H13010" t="str">
            <v>1.3.2.19.01.02.004</v>
          </cell>
          <cell r="I13010" t="str">
            <v>Alat Badminton</v>
          </cell>
        </row>
        <row r="13011">
          <cell r="H13011" t="str">
            <v>1.3.2.19.01.02.005</v>
          </cell>
          <cell r="I13011" t="str">
            <v>Sepatu Roda</v>
          </cell>
        </row>
        <row r="13012">
          <cell r="H13012" t="str">
            <v>1.3.2.19.01.02.006</v>
          </cell>
          <cell r="I13012" t="str">
            <v>Alat Basket</v>
          </cell>
        </row>
        <row r="13013">
          <cell r="H13013" t="str">
            <v>1.3.2.19.01.02.007</v>
          </cell>
          <cell r="I13013" t="str">
            <v>Keranjang Bola/Ring</v>
          </cell>
        </row>
        <row r="13014">
          <cell r="H13014" t="str">
            <v>1.3.2.19.01.02.008</v>
          </cell>
          <cell r="I13014" t="str">
            <v>Raket Tenis</v>
          </cell>
        </row>
        <row r="13015">
          <cell r="H13015" t="str">
            <v>1.3.2.19.01.02.009</v>
          </cell>
          <cell r="I13015" t="str">
            <v>Net Tenis</v>
          </cell>
        </row>
        <row r="13016">
          <cell r="H13016" t="str">
            <v>1.3.2.19.01.02.010</v>
          </cell>
          <cell r="I13016" t="str">
            <v>Root</v>
          </cell>
        </row>
        <row r="13017">
          <cell r="H13017" t="str">
            <v>1.3.2.19.01.02.011</v>
          </cell>
          <cell r="I13017" t="str">
            <v>Alat Golf</v>
          </cell>
        </row>
        <row r="13018">
          <cell r="H13018" t="str">
            <v>1.3.2.19.01.02.012</v>
          </cell>
          <cell r="I13018" t="str">
            <v>Meja Tenis Meja</v>
          </cell>
        </row>
        <row r="13019">
          <cell r="H13019" t="str">
            <v>1.3.2.19.01.02.013</v>
          </cell>
          <cell r="I13019" t="str">
            <v>Meja Billard</v>
          </cell>
        </row>
        <row r="13020">
          <cell r="H13020" t="str">
            <v>......</v>
          </cell>
        </row>
        <row r="13021">
          <cell r="H13021" t="str">
            <v>......</v>
          </cell>
        </row>
        <row r="13022">
          <cell r="H13022" t="str">
            <v>1.3.2.19.01.03.</v>
          </cell>
          <cell r="I13022" t="str">
            <v>PERALATAN SENAM</v>
          </cell>
        </row>
        <row r="13023">
          <cell r="H13023" t="str">
            <v>1.3.2.19.01.03.001</v>
          </cell>
          <cell r="I13023" t="str">
            <v>Palang Sejajar</v>
          </cell>
        </row>
        <row r="13024">
          <cell r="H13024" t="str">
            <v>1.3.2.19.01.03.002</v>
          </cell>
          <cell r="I13024" t="str">
            <v>Palang Kuda</v>
          </cell>
        </row>
        <row r="13025">
          <cell r="H13025" t="str">
            <v>1.3.2.19.01.03.003</v>
          </cell>
          <cell r="I13025" t="str">
            <v>Matras</v>
          </cell>
        </row>
        <row r="13026">
          <cell r="H13026" t="str">
            <v>1.3.2.19.01.03.004</v>
          </cell>
          <cell r="I13026" t="str">
            <v>Gelang-Gelang</v>
          </cell>
        </row>
        <row r="13027">
          <cell r="H13027" t="str">
            <v>1.3.2.19.01.03.005</v>
          </cell>
          <cell r="I13027" t="str">
            <v>Peralatan Fitnes</v>
          </cell>
        </row>
        <row r="13028">
          <cell r="H13028" t="str">
            <v>1.3.2.19.01.03.006</v>
          </cell>
          <cell r="I13028" t="str">
            <v>Kuda Pelana</v>
          </cell>
        </row>
        <row r="13029">
          <cell r="H13029" t="str">
            <v>1.3.2.19.01.03.007</v>
          </cell>
          <cell r="I13029" t="str">
            <v>Balance Beem</v>
          </cell>
        </row>
        <row r="13030">
          <cell r="H13030" t="str">
            <v>1.3.2.19.01.03.008</v>
          </cell>
          <cell r="I13030" t="str">
            <v>Multi Station</v>
          </cell>
        </row>
        <row r="13031">
          <cell r="H13031" t="str">
            <v>1.3.2.19.01.03.009</v>
          </cell>
          <cell r="I13031" t="str">
            <v>Argocycle</v>
          </cell>
        </row>
        <row r="13032">
          <cell r="H13032" t="str">
            <v>1.3.2.19.01.03.010</v>
          </cell>
          <cell r="I13032" t="str">
            <v>Treadmill</v>
          </cell>
        </row>
        <row r="13033">
          <cell r="H13033" t="str">
            <v>1.3.2.19.01.03.011</v>
          </cell>
          <cell r="I13033" t="str">
            <v>Orbitrek</v>
          </cell>
        </row>
        <row r="13034">
          <cell r="H13034" t="str">
            <v>1.3.2.19.01.03.012</v>
          </cell>
          <cell r="I13034" t="str">
            <v>Heng Up Board</v>
          </cell>
        </row>
        <row r="13035">
          <cell r="H13035" t="str">
            <v>1.3.2.19.01.03.013</v>
          </cell>
          <cell r="I13035" t="str">
            <v>Sit Up Board</v>
          </cell>
        </row>
        <row r="13036">
          <cell r="H13036" t="str">
            <v>1.3.2.19.01.03.014</v>
          </cell>
          <cell r="I13036" t="str">
            <v>Beck Up Board</v>
          </cell>
        </row>
        <row r="13037">
          <cell r="H13037" t="str">
            <v>1.3.2.19.01.03.015</v>
          </cell>
          <cell r="I13037" t="str">
            <v>Damble Set</v>
          </cell>
        </row>
        <row r="13038">
          <cell r="H13038" t="str">
            <v>1.3.2.19.01.03.016</v>
          </cell>
          <cell r="I13038" t="str">
            <v>Barble Set</v>
          </cell>
        </row>
        <row r="13039">
          <cell r="H13039" t="str">
            <v>1.3.2.19.01.03.017</v>
          </cell>
          <cell r="I13039" t="str">
            <v>Rak Damble Set</v>
          </cell>
        </row>
        <row r="13040">
          <cell r="H13040" t="str">
            <v>1.3.2.19.01.03.018</v>
          </cell>
          <cell r="I13040" t="str">
            <v>Rak Darble Set</v>
          </cell>
        </row>
        <row r="13041">
          <cell r="H13041" t="str">
            <v>1.3.2.19.01.03.019</v>
          </cell>
          <cell r="I13041" t="str">
            <v>Massage Chair</v>
          </cell>
        </row>
        <row r="13042">
          <cell r="H13042" t="str">
            <v>1.3.2.19.01.03.020</v>
          </cell>
          <cell r="I13042" t="str">
            <v>Massage Foot</v>
          </cell>
        </row>
        <row r="13043">
          <cell r="H13043" t="str">
            <v>......</v>
          </cell>
        </row>
        <row r="13044">
          <cell r="H13044" t="str">
            <v>1.3.2.19.01.04.</v>
          </cell>
          <cell r="I13044" t="str">
            <v>PARALATAN OLAH RAGA AIR</v>
          </cell>
        </row>
        <row r="13045">
          <cell r="H13045" t="str">
            <v>1.3.2.19.01.04.001</v>
          </cell>
          <cell r="I13045" t="str">
            <v>Ski Air</v>
          </cell>
        </row>
        <row r="13046">
          <cell r="H13046" t="str">
            <v>1.3.2.19.01.04.002</v>
          </cell>
          <cell r="I13046" t="str">
            <v>Ski Diving</v>
          </cell>
        </row>
        <row r="13047">
          <cell r="H13047" t="str">
            <v>1.3.2.19.01.04.003</v>
          </cell>
          <cell r="I13047" t="str">
            <v>Selancar</v>
          </cell>
        </row>
        <row r="13048">
          <cell r="H13048" t="str">
            <v>1.3.2.19.01.04.004</v>
          </cell>
          <cell r="I13048" t="str">
            <v>Perahu Karet (Paralatan Olah Raga Air)</v>
          </cell>
        </row>
        <row r="13049">
          <cell r="H13049" t="str">
            <v>1.3.2.19.01.04.005</v>
          </cell>
          <cell r="I13049" t="str">
            <v>Perahu Layar</v>
          </cell>
        </row>
        <row r="13050">
          <cell r="H13050" t="str">
            <v>1.3.2.19.01.04.006</v>
          </cell>
          <cell r="I13050" t="str">
            <v>Alat Arung Jeram</v>
          </cell>
        </row>
        <row r="13051">
          <cell r="H13051" t="str">
            <v>1.3.2.19.01.04.007</v>
          </cell>
          <cell r="I13051" t="str">
            <v>Alat Dayung</v>
          </cell>
        </row>
        <row r="13052">
          <cell r="H13052" t="str">
            <v>1.3.2.19.01.04.008</v>
          </cell>
          <cell r="I13052" t="str">
            <v>Kaca Mata Air</v>
          </cell>
        </row>
        <row r="13053">
          <cell r="H13053" t="str">
            <v>1.3.2.19.01.04.009</v>
          </cell>
          <cell r="I13053" t="str">
            <v>Full Foot Fin</v>
          </cell>
        </row>
        <row r="13054">
          <cell r="H13054" t="str">
            <v>1.3.2.19.01.04.010</v>
          </cell>
          <cell r="I13054" t="str">
            <v>Alat Ukur Kedalaman</v>
          </cell>
        </row>
        <row r="13055">
          <cell r="H13055" t="str">
            <v>1.3.2.19.01.04.011</v>
          </cell>
          <cell r="I13055" t="str">
            <v>Bouyance Kompensator</v>
          </cell>
        </row>
        <row r="13056">
          <cell r="H13056" t="str">
            <v>1.3.2.19.01.04.012</v>
          </cell>
          <cell r="I13056" t="str">
            <v>HP Kompressor</v>
          </cell>
        </row>
        <row r="13057">
          <cell r="H13057" t="str">
            <v>1.3.2.19.01.04.013</v>
          </cell>
          <cell r="I13057" t="str">
            <v>Kompas Selam</v>
          </cell>
        </row>
        <row r="13058">
          <cell r="H13058" t="str">
            <v>1.3.2.19.01.04.014</v>
          </cell>
          <cell r="I13058" t="str">
            <v>Pisau Selam</v>
          </cell>
        </row>
        <row r="13059">
          <cell r="H13059" t="str">
            <v>1.3.2.19.01.04.015</v>
          </cell>
          <cell r="I13059" t="str">
            <v>Perayu Kayak 1</v>
          </cell>
        </row>
        <row r="13060">
          <cell r="H13060" t="str">
            <v>1.3.2.19.01.04.016</v>
          </cell>
          <cell r="I13060" t="str">
            <v>Perayu Kayak 2</v>
          </cell>
        </row>
        <row r="13061">
          <cell r="H13061" t="str">
            <v>1.3.2.19.01.04.017</v>
          </cell>
          <cell r="I13061" t="str">
            <v>Perahu Cano Canadian 1</v>
          </cell>
        </row>
        <row r="13062">
          <cell r="H13062" t="str">
            <v>1.3.2.19.01.04.018</v>
          </cell>
          <cell r="I13062" t="str">
            <v>Perahu Cano Canadian 2</v>
          </cell>
        </row>
        <row r="13063">
          <cell r="H13063" t="str">
            <v>1.3.2.19.01.04.019</v>
          </cell>
          <cell r="I13063" t="str">
            <v>Perahu Tradisional/Perahu Naga</v>
          </cell>
        </row>
        <row r="13064">
          <cell r="H13064" t="str">
            <v>1.3.2.19.01.04.020</v>
          </cell>
          <cell r="I13064" t="str">
            <v>Roowing/Single Scool</v>
          </cell>
        </row>
        <row r="13065">
          <cell r="H13065" t="str">
            <v>1.3.2.19.01.04.021</v>
          </cell>
          <cell r="I13065" t="str">
            <v>Roowing/Double Scool</v>
          </cell>
        </row>
        <row r="13066">
          <cell r="H13066" t="str">
            <v>1.3.2.19.01.04.022</v>
          </cell>
          <cell r="I13066" t="str">
            <v>Papan Jumping + Tali + Helm</v>
          </cell>
        </row>
        <row r="13067">
          <cell r="H13067" t="str">
            <v>1.3.2.19.01.04.023</v>
          </cell>
          <cell r="I13067" t="str">
            <v>Papan Slalom + Tali + Helm</v>
          </cell>
        </row>
        <row r="13068">
          <cell r="H13068" t="str">
            <v>1.3.2.19.01.04.024</v>
          </cell>
          <cell r="I13068" t="str">
            <v>Papan Trick + Tali + Helm</v>
          </cell>
        </row>
        <row r="13069">
          <cell r="H13069" t="str">
            <v>1.3.2.19.01.04.025</v>
          </cell>
          <cell r="I13069" t="str">
            <v>Jamping Track</v>
          </cell>
        </row>
        <row r="13070">
          <cell r="H13070" t="str">
            <v>1.3.2.19.01.04.026</v>
          </cell>
          <cell r="I13070" t="str">
            <v>Motor penarik/Speed Boat</v>
          </cell>
        </row>
        <row r="13071">
          <cell r="H13071" t="str">
            <v>1.3.2.19.01.04.027</v>
          </cell>
          <cell r="I13071" t="str">
            <v>Pelampung Lintasan</v>
          </cell>
        </row>
        <row r="13072">
          <cell r="H13072" t="str">
            <v>1.3.2.19.01.04.028</v>
          </cell>
          <cell r="I13072" t="str">
            <v>Optimist</v>
          </cell>
        </row>
        <row r="13073">
          <cell r="H13073" t="str">
            <v>1.3.2.19.01.04.029</v>
          </cell>
          <cell r="I13073" t="str">
            <v>Enterprise</v>
          </cell>
        </row>
        <row r="13074">
          <cell r="H13074" t="str">
            <v>1.3.2.19.01.04.030</v>
          </cell>
          <cell r="I13074" t="str">
            <v>Kelas 420</v>
          </cell>
        </row>
        <row r="13075">
          <cell r="H13075" t="str">
            <v>1.3.2.19.01.04.031</v>
          </cell>
          <cell r="I13075" t="str">
            <v>Kelas 470</v>
          </cell>
        </row>
        <row r="13076">
          <cell r="H13076" t="str">
            <v>1.3.2.19.01.04.032</v>
          </cell>
          <cell r="I13076" t="str">
            <v>Fireball</v>
          </cell>
        </row>
        <row r="13077">
          <cell r="H13077" t="str">
            <v>1.3.2.19.01.04.033</v>
          </cell>
          <cell r="I13077" t="str">
            <v>Selancar Angin</v>
          </cell>
        </row>
        <row r="13078">
          <cell r="H13078" t="str">
            <v>1.3.2.19.01.04.034</v>
          </cell>
          <cell r="I13078" t="str">
            <v>Hobby Cat</v>
          </cell>
        </row>
        <row r="13079">
          <cell r="H13079" t="str">
            <v>1.3.2.19.01.04.035</v>
          </cell>
          <cell r="I13079" t="str">
            <v>Kiil Boat</v>
          </cell>
        </row>
        <row r="13080">
          <cell r="H13080" t="str">
            <v>......</v>
          </cell>
        </row>
        <row r="13081">
          <cell r="H13081" t="str">
            <v>1.3.2.19.01.05.</v>
          </cell>
          <cell r="I13081" t="str">
            <v>PERALATAN OLAH RAGA UDARA</v>
          </cell>
        </row>
        <row r="13082">
          <cell r="H13082" t="str">
            <v>1.3.2.19.01.05.001</v>
          </cell>
          <cell r="I13082" t="str">
            <v>Gantole</v>
          </cell>
        </row>
        <row r="13083">
          <cell r="H13083" t="str">
            <v>1.3.2.19.01.05.002</v>
          </cell>
          <cell r="I13083" t="str">
            <v>Balon Udara</v>
          </cell>
        </row>
        <row r="13084">
          <cell r="H13084" t="str">
            <v>1.3.2.19.01.05.003</v>
          </cell>
          <cell r="I13084" t="str">
            <v>Payung Udara (Parasut)</v>
          </cell>
        </row>
        <row r="13085">
          <cell r="H13085" t="str">
            <v>1.3.2.19.01.05.004</v>
          </cell>
          <cell r="I13085" t="str">
            <v>Alat Terbang Layang</v>
          </cell>
        </row>
        <row r="13086">
          <cell r="H13086" t="str">
            <v>......</v>
          </cell>
        </row>
        <row r="13087">
          <cell r="H13087" t="str">
            <v>1.3.2.19.01.06.</v>
          </cell>
          <cell r="I13087" t="str">
            <v>PERALATAN OLAH RAGA LAINNYA</v>
          </cell>
        </row>
        <row r="13088">
          <cell r="H13088" t="str">
            <v>1.3.2.19.01.06.001</v>
          </cell>
          <cell r="I13088" t="str">
            <v>Catur</v>
          </cell>
        </row>
        <row r="13089">
          <cell r="H13089" t="str">
            <v>1.3.2.19.01.06.002</v>
          </cell>
          <cell r="I13089" t="str">
            <v>Sarung Tinju</v>
          </cell>
        </row>
        <row r="13090">
          <cell r="H13090" t="str">
            <v>1.3.2.19.01.06.003</v>
          </cell>
          <cell r="I13090" t="str">
            <v>Sepeda Olah Raga</v>
          </cell>
        </row>
        <row r="13091">
          <cell r="H13091" t="str">
            <v>1.3.2.19.01.06.004</v>
          </cell>
          <cell r="I13091" t="str">
            <v>Alat Samapta</v>
          </cell>
        </row>
        <row r="13092">
          <cell r="H13092" t="str">
            <v>1.3.2.19.01.06.005</v>
          </cell>
          <cell r="I13092" t="str">
            <v>Training</v>
          </cell>
        </row>
        <row r="13093">
          <cell r="H13093" t="str">
            <v>1.3.2.19.01.06.006</v>
          </cell>
          <cell r="I13093" t="str">
            <v>Kaos Olah Raga</v>
          </cell>
        </row>
        <row r="13094">
          <cell r="H13094" t="str">
            <v>1.3.2.19.01.06.007</v>
          </cell>
          <cell r="I13094" t="str">
            <v>Sepatu Olah Raga</v>
          </cell>
        </row>
        <row r="13095">
          <cell r="H13095" t="str">
            <v>1.3.2.19.01.06.008</v>
          </cell>
          <cell r="I13095" t="str">
            <v>Pistol (olah raga tembak)</v>
          </cell>
        </row>
        <row r="13096">
          <cell r="H13096" t="str">
            <v>1.3.2.19.01.06.009</v>
          </cell>
          <cell r="I13096" t="str">
            <v>Senapang ( olah raga tembak)</v>
          </cell>
        </row>
        <row r="13097">
          <cell r="H13097" t="str">
            <v>1.3.2.19.01.06.010</v>
          </cell>
          <cell r="I13097" t="str">
            <v>Busur (olah raga panah)</v>
          </cell>
        </row>
        <row r="13098">
          <cell r="H13098" t="str">
            <v>1.3.2.19.01.06.011</v>
          </cell>
          <cell r="I13098" t="str">
            <v>Dayung (olah raga air)</v>
          </cell>
        </row>
        <row r="13099">
          <cell r="H13099" t="str">
            <v>1.3.2.19.01.06.012</v>
          </cell>
          <cell r="I13099" t="str">
            <v>Perahu (olah raga air)</v>
          </cell>
        </row>
        <row r="13100">
          <cell r="H13100" t="str">
            <v>1.3.2.19.01.06.013</v>
          </cell>
          <cell r="I13100" t="str">
            <v>Peralatan silat</v>
          </cell>
        </row>
        <row r="13101">
          <cell r="H13101" t="str">
            <v>1.3.2.19.01.06.014</v>
          </cell>
          <cell r="I13101" t="str">
            <v>Peralatan tinju</v>
          </cell>
        </row>
        <row r="13102">
          <cell r="H13102" t="str">
            <v>1.3.2.19.01.06.015</v>
          </cell>
          <cell r="I13102" t="str">
            <v>Peralatan Gulat</v>
          </cell>
        </row>
        <row r="13103">
          <cell r="H13103" t="str">
            <v>1.3.2.19.01.06.016</v>
          </cell>
          <cell r="I13103" t="str">
            <v>Matras Olah raga</v>
          </cell>
        </row>
        <row r="13104">
          <cell r="H13104" t="str">
            <v>1.3.2.19.01.06.017</v>
          </cell>
          <cell r="I13104" t="str">
            <v>Peralatan Marching band</v>
          </cell>
        </row>
        <row r="13105">
          <cell r="H13105" t="str">
            <v>1.3.2.19.01.06.018</v>
          </cell>
          <cell r="I13105" t="str">
            <v>Peralatan judo</v>
          </cell>
        </row>
        <row r="13106">
          <cell r="H13106" t="str">
            <v>1.3.2.19.01.06.019</v>
          </cell>
          <cell r="I13106" t="str">
            <v>Peralatan panjat tebing (climbing)</v>
          </cell>
        </row>
        <row r="13108">
          <cell r="H13108" t="str">
            <v>1.3.3</v>
          </cell>
          <cell r="I13108" t="str">
            <v>GEDUNG DAN BANGUNAN</v>
          </cell>
        </row>
        <row r="13109">
          <cell r="H13109" t="str">
            <v>1.3.3.01</v>
          </cell>
          <cell r="I13109" t="str">
            <v>BANGUNAN GEDUNG</v>
          </cell>
        </row>
        <row r="13110">
          <cell r="H13110" t="str">
            <v>1.3.3.01.01</v>
          </cell>
          <cell r="I13110" t="str">
            <v>BANGUNAN GEDUNG TEMPAT KERJA</v>
          </cell>
        </row>
        <row r="13111">
          <cell r="H13111" t="str">
            <v>1.3.3.01.01.01</v>
          </cell>
          <cell r="I13111" t="str">
            <v>BANGUNAN GEDUNG KANTOR</v>
          </cell>
        </row>
        <row r="13112">
          <cell r="H13112" t="str">
            <v>1.3.3.01.01.01.001</v>
          </cell>
          <cell r="I13112" t="str">
            <v>Bangunan Gedung Kantor Permanen</v>
          </cell>
        </row>
        <row r="13113">
          <cell r="H13113" t="str">
            <v>1.3.3.01.01.01.002</v>
          </cell>
          <cell r="I13113" t="str">
            <v>Bangunan Gedung Kantor Semi Permanen</v>
          </cell>
        </row>
        <row r="13114">
          <cell r="H13114" t="str">
            <v>1.3.3.01.01.01.003</v>
          </cell>
          <cell r="I13114" t="str">
            <v>Bangunan Gedung Kantor Darurat</v>
          </cell>
        </row>
        <row r="13115">
          <cell r="H13115" t="str">
            <v>1.3.3.01.01.01.004</v>
          </cell>
          <cell r="I13115" t="str">
            <v>Rumah Panel</v>
          </cell>
        </row>
        <row r="13116">
          <cell r="H13116" t="str">
            <v>1.3.3.01.01.01.005</v>
          </cell>
          <cell r="I13116" t="str">
            <v>Bangungan Gedung Pos Resort</v>
          </cell>
        </row>
        <row r="13117">
          <cell r="H13117" t="str">
            <v>......</v>
          </cell>
        </row>
        <row r="13118">
          <cell r="H13118" t="str">
            <v>1.3.3.01.01.02.</v>
          </cell>
          <cell r="I13118" t="str">
            <v>BANGUNAN GUDANG</v>
          </cell>
        </row>
        <row r="13119">
          <cell r="H13119" t="str">
            <v>1.3.3.01.01.02.001</v>
          </cell>
          <cell r="I13119" t="str">
            <v>Bangunan Gudang Tertutup Permanen</v>
          </cell>
        </row>
        <row r="13120">
          <cell r="H13120" t="str">
            <v>1.3.3.01.01.02.002</v>
          </cell>
          <cell r="I13120" t="str">
            <v>Bangunan Gudang Tertutup Semi Permanen</v>
          </cell>
        </row>
        <row r="13121">
          <cell r="H13121" t="str">
            <v>1.3.3.01.01.02.003</v>
          </cell>
          <cell r="I13121" t="str">
            <v>Bangunan Gudang Tertutup Darurat</v>
          </cell>
        </row>
        <row r="13122">
          <cell r="H13122" t="str">
            <v>1.3.3.01.01.02.004</v>
          </cell>
          <cell r="I13122" t="str">
            <v>Bangunan Gudang Terbuka Permanen</v>
          </cell>
        </row>
        <row r="13123">
          <cell r="H13123" t="str">
            <v>1.3.3.01.01.02.005</v>
          </cell>
          <cell r="I13123" t="str">
            <v>Bangunan Gudang Terbuka Semi Permanen</v>
          </cell>
        </row>
        <row r="13124">
          <cell r="H13124" t="str">
            <v>1.3.3.01.01.02.006</v>
          </cell>
          <cell r="I13124" t="str">
            <v>Bangunan Gudang Terbuka Darurat</v>
          </cell>
        </row>
        <row r="13125">
          <cell r="H13125" t="str">
            <v>1.3.3.01.01.02.007</v>
          </cell>
          <cell r="I13125" t="str">
            <v>Bangunan Gudang Penyimpanan Limbah Radioaktif Sementara (Intern Storage)</v>
          </cell>
        </row>
        <row r="13126">
          <cell r="H13126" t="str">
            <v>1.3.3.01.01.02.008</v>
          </cell>
          <cell r="I13126" t="str">
            <v>Bangunan Gudang Penyimpanan Limbah Radioaktif Permanen</v>
          </cell>
        </row>
        <row r="13127">
          <cell r="H13127" t="str">
            <v>1.3.3.01.01.02.009</v>
          </cell>
          <cell r="I13127" t="str">
            <v>Bangunan Gudang Penyimpanan Limbah Radioaktif Aktivitas Tinggi</v>
          </cell>
        </row>
        <row r="13128">
          <cell r="H13128" t="str">
            <v>1.3.3.01.01.02.010</v>
          </cell>
          <cell r="I13128" t="str">
            <v>Bangunan Gudang Penyimpanan Limbah Radioaktif Cair</v>
          </cell>
        </row>
        <row r="13129">
          <cell r="H13129" t="str">
            <v>1.3.3.01.01.02.011</v>
          </cell>
          <cell r="I13129" t="str">
            <v>Bangunan Gudang Penyimpanan Limbah Radioaktif Padat</v>
          </cell>
        </row>
        <row r="13130">
          <cell r="H13130" t="str">
            <v>1.3.3.01.01.02.012</v>
          </cell>
          <cell r="I13130" t="str">
            <v>Bangunan Gudang Penyimpanan Limbah Radioaktif Gas</v>
          </cell>
        </row>
        <row r="13131">
          <cell r="H13131" t="str">
            <v>1.3.3.01.01.02.013</v>
          </cell>
          <cell r="I13131" t="str">
            <v>Bangunan Gudang Penyimpanan Limbah Radioaktif Lainnya</v>
          </cell>
        </row>
        <row r="13132">
          <cell r="H13132" t="str">
            <v>......</v>
          </cell>
        </row>
        <row r="13133">
          <cell r="H13133" t="str">
            <v>1.3.3.01.01.03.</v>
          </cell>
          <cell r="I13133" t="str">
            <v>BANGUNAN GEDUNG UNTUK BENGKEL/HANGGAR</v>
          </cell>
        </row>
        <row r="13134">
          <cell r="H13134" t="str">
            <v>1.3.3.01.01.03.001</v>
          </cell>
          <cell r="I13134" t="str">
            <v>Bangunan Bengkel/Hanggar Permanen</v>
          </cell>
        </row>
        <row r="13135">
          <cell r="H13135" t="str">
            <v>1.3.3.01.01.03.002</v>
          </cell>
          <cell r="I13135" t="str">
            <v>Bangunan Bengkel /Hanggar Semi Permanen</v>
          </cell>
        </row>
        <row r="13136">
          <cell r="H13136" t="str">
            <v>1.3.3.01.01.03.003</v>
          </cell>
          <cell r="I13136" t="str">
            <v>Bangunan Bengkel /Hanggar Darurat</v>
          </cell>
        </row>
        <row r="13137">
          <cell r="H13137" t="str">
            <v>1.3.3.01.01.03.004</v>
          </cell>
          <cell r="I13137" t="str">
            <v>Bangunan Depo Kereta Api</v>
          </cell>
        </row>
        <row r="13138">
          <cell r="H13138" t="str">
            <v>......</v>
          </cell>
        </row>
        <row r="13139">
          <cell r="H13139" t="str">
            <v>1.3.3.01.01.04.</v>
          </cell>
          <cell r="I13139" t="str">
            <v>BANGUNAN GEDUNG INSTALASI</v>
          </cell>
        </row>
        <row r="13140">
          <cell r="H13140" t="str">
            <v>1.3.3.01.01.04.001</v>
          </cell>
          <cell r="I13140" t="str">
            <v>Gedung Instalasi Studio</v>
          </cell>
        </row>
        <row r="13141">
          <cell r="H13141" t="str">
            <v>1.3.3.01.01.04.002</v>
          </cell>
          <cell r="I13141" t="str">
            <v>Gedung Instalasi Pemancar</v>
          </cell>
        </row>
        <row r="13142">
          <cell r="H13142" t="str">
            <v>1.3.3.01.01.04.003</v>
          </cell>
          <cell r="I13142" t="str">
            <v>Bangunan Gedung Instalasi Radar</v>
          </cell>
        </row>
        <row r="13143">
          <cell r="H13143" t="str">
            <v>1.3.3.01.01.04.004</v>
          </cell>
          <cell r="I13143" t="str">
            <v>Bangunan Gedung Reaktor Nuklir</v>
          </cell>
        </row>
        <row r="13144">
          <cell r="H13144" t="str">
            <v>1.3.3.01.01.04.005</v>
          </cell>
          <cell r="I13144" t="str">
            <v>Bangunan Gedung Instalasi Pertahanan dan Keamanan</v>
          </cell>
        </row>
        <row r="13145">
          <cell r="H13145" t="str">
            <v>......</v>
          </cell>
        </row>
        <row r="13146">
          <cell r="H13146" t="str">
            <v>1.3.3.01.01.05.</v>
          </cell>
          <cell r="I13146" t="str">
            <v>BANGUNAN GEDUNG LABORATORIUM</v>
          </cell>
        </row>
        <row r="13147">
          <cell r="H13147" t="str">
            <v>1.3.3.01.01.05.001</v>
          </cell>
          <cell r="I13147" t="str">
            <v>Bangunan Gedung Laboratorium Permanen</v>
          </cell>
        </row>
        <row r="13148">
          <cell r="H13148" t="str">
            <v>1.3.3.01.01.05.002</v>
          </cell>
          <cell r="I13148" t="str">
            <v>Bangunan Gedung Laboratorium Semi Permanen</v>
          </cell>
        </row>
        <row r="13149">
          <cell r="H13149" t="str">
            <v>1.3.3.01.01.05.003</v>
          </cell>
          <cell r="I13149" t="str">
            <v>Bangunan Gedung Laboratorium Darurat</v>
          </cell>
        </row>
        <row r="13150">
          <cell r="H13150" t="str">
            <v>......</v>
          </cell>
        </row>
        <row r="13151">
          <cell r="H13151" t="str">
            <v>1.3.3.01.01.06.</v>
          </cell>
          <cell r="I13151" t="str">
            <v>BANGUNAN KESEHATAN</v>
          </cell>
        </row>
        <row r="13152">
          <cell r="H13152" t="str">
            <v>1.3.3.01.01.06.001</v>
          </cell>
          <cell r="I13152" t="str">
            <v>Bangunan Rumah Sakit Umum</v>
          </cell>
        </row>
        <row r="13153">
          <cell r="H13153" t="str">
            <v>1.3.3.01.01.06.002</v>
          </cell>
          <cell r="I13153" t="str">
            <v>Bangunan Rumah Sakit Khusus</v>
          </cell>
        </row>
        <row r="13154">
          <cell r="H13154" t="str">
            <v>1.3.3.01.01.06.003</v>
          </cell>
          <cell r="I13154" t="str">
            <v>Bangunan Rumah Sakit Kusta</v>
          </cell>
        </row>
        <row r="13155">
          <cell r="H13155" t="str">
            <v>1.3.3.01.01.06.004</v>
          </cell>
          <cell r="I13155" t="str">
            <v>Bangunan Rumah Sakit Jiwa</v>
          </cell>
        </row>
        <row r="13156">
          <cell r="H13156" t="str">
            <v>1.3.3.01.01.06.005</v>
          </cell>
          <cell r="I13156" t="str">
            <v>Bangunan Rumah Sakit Paru-Paru</v>
          </cell>
        </row>
        <row r="13157">
          <cell r="H13157" t="str">
            <v>1.3.3.01.01.06.006</v>
          </cell>
          <cell r="I13157" t="str">
            <v>Bangunan Rumah Sakit Gigi</v>
          </cell>
        </row>
        <row r="13158">
          <cell r="H13158" t="str">
            <v>1.3.3.01.01.06.007</v>
          </cell>
          <cell r="I13158" t="str">
            <v>Bangunan Rumah Sakit Jantung</v>
          </cell>
        </row>
        <row r="13159">
          <cell r="H13159" t="str">
            <v>1.3.3.01.01.06.008</v>
          </cell>
          <cell r="I13159" t="str">
            <v>Bangunan Rumah Sakit Kanker</v>
          </cell>
        </row>
        <row r="13160">
          <cell r="H13160" t="str">
            <v>1.3.3.01.01.06.009</v>
          </cell>
          <cell r="I13160" t="str">
            <v>Bangunan Rumah Sakit Bersalin Dan Lain-Lain</v>
          </cell>
        </row>
        <row r="13161">
          <cell r="H13161" t="str">
            <v>1.3.3.01.01.06.010</v>
          </cell>
          <cell r="I13161" t="str">
            <v>Bangunan Klinik/Puskesmas</v>
          </cell>
        </row>
        <row r="13162">
          <cell r="H13162" t="str">
            <v>1.3.3.01.01.06.011</v>
          </cell>
          <cell r="I13162" t="str">
            <v>Bangunan Rumah Sakit Hewan</v>
          </cell>
        </row>
        <row r="13163">
          <cell r="H13163" t="str">
            <v>1.3.3.01.01.06.012</v>
          </cell>
          <cell r="I13163" t="str">
            <v>Bangunan Puskesmas Pembantu</v>
          </cell>
        </row>
        <row r="13164">
          <cell r="H13164" t="str">
            <v>1.3.3.01.01.06.013</v>
          </cell>
          <cell r="I13164" t="str">
            <v>Bangunan Tempat Praktek Dokter</v>
          </cell>
        </row>
        <row r="13165">
          <cell r="H13165" t="str">
            <v>1.3.3.01.01.06.014</v>
          </cell>
          <cell r="I13165" t="str">
            <v>Bangunan Tempat Praktek Bidan</v>
          </cell>
        </row>
        <row r="13166">
          <cell r="H13166" t="str">
            <v>1.3.3.01.01.06.015</v>
          </cell>
          <cell r="I13166" t="str">
            <v>Bangunan Posyandu</v>
          </cell>
        </row>
        <row r="13167">
          <cell r="H13167" t="str">
            <v>1.3.3.01.01.06.016</v>
          </cell>
          <cell r="I13167" t="str">
            <v>Bangunan Polindes (Pondok Bersalin Desa)</v>
          </cell>
        </row>
        <row r="13168">
          <cell r="H13168" t="str">
            <v>1.3.3.01.01.06.017</v>
          </cell>
          <cell r="I13168" t="str">
            <v>Banguan Apotik</v>
          </cell>
        </row>
        <row r="13169">
          <cell r="H13169" t="str">
            <v>1.3.3.01.01.06.018</v>
          </cell>
          <cell r="I13169" t="str">
            <v>Bangunan Toko khusus obat/jamu</v>
          </cell>
        </row>
        <row r="13170">
          <cell r="H13170" t="str">
            <v>1.3.3.01.01.06.019</v>
          </cell>
          <cell r="I13170" t="str">
            <v>Bangunan Gedung Perawatan</v>
          </cell>
        </row>
        <row r="13171">
          <cell r="H13171" t="str">
            <v>1.3.3.01.01.06.020</v>
          </cell>
          <cell r="I13171" t="str">
            <v>Bangunan Kamar Jenazah</v>
          </cell>
        </row>
        <row r="13172">
          <cell r="H13172" t="str">
            <v>1.3.3.01.01.06.021</v>
          </cell>
          <cell r="I13172" t="str">
            <v>Bangunan Insenarator</v>
          </cell>
        </row>
        <row r="13173">
          <cell r="H13173" t="str">
            <v>......</v>
          </cell>
        </row>
        <row r="13174">
          <cell r="H13174" t="str">
            <v>1.3.3.01.01.07.</v>
          </cell>
          <cell r="I13174" t="str">
            <v>BANGUNAN OCEANARIUM/OBSERVATORIUM</v>
          </cell>
        </row>
        <row r="13175">
          <cell r="H13175" t="str">
            <v>1.3.3.01.01.07.001</v>
          </cell>
          <cell r="I13175" t="str">
            <v>Bangunan Oceanarium/Observatorium Permanen</v>
          </cell>
        </row>
        <row r="13176">
          <cell r="H13176" t="str">
            <v>1.3.3.01.01.07.002</v>
          </cell>
          <cell r="I13176" t="str">
            <v>Bangunan Oceanarium/Observatorium Semi Permanen</v>
          </cell>
        </row>
        <row r="13177">
          <cell r="H13177" t="str">
            <v>1.3.3.01.01.07.003</v>
          </cell>
          <cell r="I13177" t="str">
            <v>Bangunan Oceanarium/Observatorium Darurat</v>
          </cell>
        </row>
        <row r="13178">
          <cell r="H13178" t="str">
            <v>......</v>
          </cell>
        </row>
        <row r="13179">
          <cell r="H13179" t="str">
            <v>1.3.3.01.01.08.</v>
          </cell>
          <cell r="I13179" t="str">
            <v>BANGUNAN GEDUNG TEMPAT IBADAH</v>
          </cell>
        </row>
        <row r="13180">
          <cell r="H13180" t="str">
            <v>1.3.3.01.01.08.001</v>
          </cell>
          <cell r="I13180" t="str">
            <v>Bangunan Gedung Tempat Ibadah Permanen</v>
          </cell>
        </row>
        <row r="13181">
          <cell r="H13181" t="str">
            <v>1.3.3.01.01.08.002</v>
          </cell>
          <cell r="I13181" t="str">
            <v>Bangunan Gedung Tempat Ibadah Semi Permanen</v>
          </cell>
        </row>
        <row r="13182">
          <cell r="H13182" t="str">
            <v>1.3.3.01.01.08.003</v>
          </cell>
          <cell r="I13182" t="str">
            <v>Bangunan Gedung Tempat Ibadah Darurat</v>
          </cell>
        </row>
        <row r="13183">
          <cell r="H13183" t="str">
            <v>......</v>
          </cell>
        </row>
        <row r="13184">
          <cell r="H13184" t="str">
            <v>1.3.3.01.01.09.</v>
          </cell>
          <cell r="I13184" t="str">
            <v>BANGUNAN GEDUNG TEMPAT PERTEMUAN</v>
          </cell>
        </row>
        <row r="13185">
          <cell r="H13185" t="str">
            <v>1.3.3.01.01.09.001</v>
          </cell>
          <cell r="I13185" t="str">
            <v>Bangunan Gedung Pertemuan Permanen</v>
          </cell>
        </row>
        <row r="13186">
          <cell r="H13186" t="str">
            <v>1.3.3.01.01.09.002</v>
          </cell>
          <cell r="I13186" t="str">
            <v>Bangunan Gedung Pertemuan Semi Permanen</v>
          </cell>
        </row>
        <row r="13187">
          <cell r="H13187" t="str">
            <v>1.3.3.01.01.09.003</v>
          </cell>
          <cell r="I13187" t="str">
            <v>Bangunan Gedung Pertemuan Darurat</v>
          </cell>
        </row>
        <row r="13188">
          <cell r="H13188" t="str">
            <v>......</v>
          </cell>
        </row>
        <row r="13189">
          <cell r="H13189" t="str">
            <v>1.3.3.01.01.10.</v>
          </cell>
          <cell r="I13189" t="str">
            <v>BANGUNAN GEDUNG TEMPAT PENDIDIKAN</v>
          </cell>
        </row>
        <row r="13190">
          <cell r="H13190" t="str">
            <v>1.3.3.01.01.10.001</v>
          </cell>
          <cell r="I13190" t="str">
            <v>Bangunan Gedung Pendidikan Permanen</v>
          </cell>
        </row>
        <row r="13191">
          <cell r="H13191" t="str">
            <v>1.3.3.01.01.10.002</v>
          </cell>
          <cell r="I13191" t="str">
            <v>Bangunan Gedung Pendidikan Semi Permanen</v>
          </cell>
        </row>
        <row r="13192">
          <cell r="H13192" t="str">
            <v>1.3.3.01.01.10.003</v>
          </cell>
          <cell r="I13192" t="str">
            <v>Bangunan Gedung Pendidikan Darurat</v>
          </cell>
        </row>
        <row r="13193">
          <cell r="H13193" t="str">
            <v>1.3.3.01.01.10.004</v>
          </cell>
          <cell r="I13193" t="str">
            <v>Bangunan Gedung Pendidikan dan Latihan</v>
          </cell>
        </row>
        <row r="13194">
          <cell r="H13194" t="str">
            <v>......</v>
          </cell>
        </row>
        <row r="13195">
          <cell r="H13195" t="str">
            <v>1.3.3.01.01.11.</v>
          </cell>
          <cell r="I13195" t="str">
            <v>BANGUNAN GEDUNG TEMPAT OLAH RAGA</v>
          </cell>
        </row>
        <row r="13196">
          <cell r="H13196" t="str">
            <v>1.3.3.01.01.11.001</v>
          </cell>
          <cell r="I13196" t="str">
            <v>Gedung Olah Raga Tetutup Permanen</v>
          </cell>
        </row>
        <row r="13197">
          <cell r="H13197" t="str">
            <v>1.3.3.01.01.11.002</v>
          </cell>
          <cell r="I13197" t="str">
            <v>Gedung Olah Raga Tertutup Semi Permanen</v>
          </cell>
        </row>
        <row r="13198">
          <cell r="H13198" t="str">
            <v>1.3.3.01.01.11.003</v>
          </cell>
          <cell r="I13198" t="str">
            <v>Gedung Olah Raga Tertutup Darurat</v>
          </cell>
        </row>
        <row r="13199">
          <cell r="H13199" t="str">
            <v>1.3.3.01.01.11.004</v>
          </cell>
          <cell r="I13199" t="str">
            <v>Bangunan Olah Raga Terbuka Permanen</v>
          </cell>
        </row>
        <row r="13200">
          <cell r="H13200" t="str">
            <v>1.3.3.01.01.11.005</v>
          </cell>
          <cell r="I13200" t="str">
            <v>Bangunan Olah Raga Terbuka Semi Permanen</v>
          </cell>
        </row>
        <row r="13201">
          <cell r="H13201" t="str">
            <v>1.3.3.01.01.11.006</v>
          </cell>
          <cell r="I13201" t="str">
            <v>Bangunan Olah Raga Terbuka Darurat</v>
          </cell>
        </row>
        <row r="13202">
          <cell r="H13202" t="str">
            <v>1.3.3.01.01.11.007</v>
          </cell>
          <cell r="I13202" t="str">
            <v>Bangunan Gedung Olah Raga Kolam Renang</v>
          </cell>
        </row>
        <row r="13203">
          <cell r="H13203" t="str">
            <v>......</v>
          </cell>
        </row>
        <row r="13204">
          <cell r="H13204" t="str">
            <v>1.3.3.01.01.12.</v>
          </cell>
          <cell r="I13204" t="str">
            <v>BANGUNAN GEDUNG PERTOKOAN/KOPERASI/PASAR</v>
          </cell>
        </row>
        <row r="13205">
          <cell r="H13205" t="str">
            <v>1.3.3.01.01.12.001</v>
          </cell>
          <cell r="I13205" t="str">
            <v>Gedung Pertokoan/Koperasi/Pasar Permanen</v>
          </cell>
        </row>
        <row r="13206">
          <cell r="H13206" t="str">
            <v>1.3.3.01.01.12.002</v>
          </cell>
          <cell r="I13206" t="str">
            <v>Gedung Pertokoan/Koperasi/Pasar Semi Permanen</v>
          </cell>
        </row>
        <row r="13207">
          <cell r="H13207" t="str">
            <v>1.3.3.01.01.12.003</v>
          </cell>
          <cell r="I13207" t="str">
            <v>Gedung Pertokoan/Koperasi/Pasar Darurat</v>
          </cell>
        </row>
        <row r="13208">
          <cell r="H13208" t="str">
            <v>......</v>
          </cell>
        </row>
        <row r="13209">
          <cell r="H13209" t="str">
            <v>1.3.3.01.01.13.</v>
          </cell>
          <cell r="I13209" t="str">
            <v>BANGUNAN GEDUNG UNTUK POS JAGA</v>
          </cell>
        </row>
        <row r="13210">
          <cell r="H13210" t="str">
            <v>1.3.3.01.01.13.001</v>
          </cell>
          <cell r="I13210" t="str">
            <v>Gedung Pos Jaga Permanen</v>
          </cell>
        </row>
        <row r="13211">
          <cell r="H13211" t="str">
            <v>1.3.3.01.01.13.002</v>
          </cell>
          <cell r="I13211" t="str">
            <v>Gedung Pos Jaga Semi Permanen</v>
          </cell>
        </row>
        <row r="13212">
          <cell r="H13212" t="str">
            <v>1.3.3.01.01.13.003</v>
          </cell>
          <cell r="I13212" t="str">
            <v>Gedung Pos Jaga Darurat</v>
          </cell>
        </row>
        <row r="13213">
          <cell r="H13213" t="str">
            <v>1.3.3.01.01.13.004</v>
          </cell>
          <cell r="I13213" t="str">
            <v>Gedung Menara Peninjau Permanen</v>
          </cell>
        </row>
        <row r="13214">
          <cell r="H13214" t="str">
            <v>1.3.3.01.01.13.005</v>
          </cell>
          <cell r="I13214" t="str">
            <v>Gedung Menara Peninjau Semi Permanen</v>
          </cell>
        </row>
        <row r="13215">
          <cell r="H13215" t="str">
            <v>1.3.3.01.01.13.006</v>
          </cell>
          <cell r="I13215" t="str">
            <v>Gedung Menara Peninjau Darurat</v>
          </cell>
        </row>
        <row r="13216">
          <cell r="H13216" t="str">
            <v>1.3.3.01.01.13.007</v>
          </cell>
          <cell r="I13216" t="str">
            <v>Gedung Pos Pamtas Permanen</v>
          </cell>
        </row>
        <row r="13217">
          <cell r="H13217" t="str">
            <v>1.3.3.01.01.13.008</v>
          </cell>
          <cell r="I13217" t="str">
            <v>Gedung Pos Pamtas Semi Permanen</v>
          </cell>
        </row>
        <row r="13218">
          <cell r="H13218" t="str">
            <v>1.3.3.01.01.13.009</v>
          </cell>
          <cell r="I13218" t="str">
            <v>Gedung Pos Pamtas Darurat</v>
          </cell>
        </row>
        <row r="13219">
          <cell r="H13219" t="str">
            <v>......</v>
          </cell>
        </row>
        <row r="13220">
          <cell r="H13220" t="str">
            <v>1.3.3.01.01.14.</v>
          </cell>
          <cell r="I13220" t="str">
            <v>BANGUNAN GEDUNG GARASI/POOL</v>
          </cell>
        </row>
        <row r="13221">
          <cell r="H13221" t="str">
            <v>1.3.3.01.01.14.001</v>
          </cell>
          <cell r="I13221" t="str">
            <v>Gedung Garasi/Pool Permanen</v>
          </cell>
        </row>
        <row r="13222">
          <cell r="H13222" t="str">
            <v>1.3.3.01.01.14.002</v>
          </cell>
          <cell r="I13222" t="str">
            <v>Gedung Garasi/Pool Semi Permanen</v>
          </cell>
        </row>
        <row r="13223">
          <cell r="H13223" t="str">
            <v>1.3.3.01.01.14.003</v>
          </cell>
          <cell r="I13223" t="str">
            <v>Gedung Garasi/Pool Darurat</v>
          </cell>
        </row>
        <row r="13224">
          <cell r="H13224" t="str">
            <v>......</v>
          </cell>
        </row>
        <row r="13225">
          <cell r="H13225" t="str">
            <v>1.3.3.01.01.15.</v>
          </cell>
          <cell r="I13225" t="str">
            <v>BANGUNAN GEDUNG PEMOTONG HEWAN</v>
          </cell>
        </row>
        <row r="13226">
          <cell r="H13226" t="str">
            <v>1.3.3.01.01.15.001</v>
          </cell>
          <cell r="I13226" t="str">
            <v>Gedung Pemotong Hewan Permanen</v>
          </cell>
        </row>
        <row r="13227">
          <cell r="H13227" t="str">
            <v>1.3.3.01.01.15.002</v>
          </cell>
          <cell r="I13227" t="str">
            <v>Gedung Pemotong Hewan Semi Permanen</v>
          </cell>
        </row>
        <row r="13228">
          <cell r="H13228" t="str">
            <v>1.3.3.01.01.15.003</v>
          </cell>
          <cell r="I13228" t="str">
            <v>Gedung Pemotong Hewan Darurat</v>
          </cell>
        </row>
        <row r="13229">
          <cell r="H13229" t="str">
            <v>......</v>
          </cell>
        </row>
        <row r="13230">
          <cell r="H13230" t="str">
            <v>1.3.3.01.01.16.</v>
          </cell>
          <cell r="I13230" t="str">
            <v>BANGUNAN GEDUNG PERPUSTAKAAN</v>
          </cell>
        </row>
        <row r="13231">
          <cell r="H13231" t="str">
            <v>1.3.3.01.01.16.001</v>
          </cell>
          <cell r="I13231" t="str">
            <v>Bangunan Gedung Perpustakaan Permanen</v>
          </cell>
        </row>
        <row r="13232">
          <cell r="H13232" t="str">
            <v>1.3.3.01.01.16.002</v>
          </cell>
          <cell r="I13232" t="str">
            <v>Bangunan Gedung Perpustakaan Semi Permanen</v>
          </cell>
        </row>
        <row r="13233">
          <cell r="H13233" t="str">
            <v>1.3.3.01.01.16.003</v>
          </cell>
          <cell r="I13233" t="str">
            <v>Bangunan Gedung Perpustakaan Darurat</v>
          </cell>
        </row>
        <row r="13234">
          <cell r="H13234" t="str">
            <v>......</v>
          </cell>
        </row>
        <row r="13235">
          <cell r="H13235" t="str">
            <v>1.3.3.01.01.17.</v>
          </cell>
          <cell r="I13235" t="str">
            <v>BANGUNAN GEDUNG MUSIUM</v>
          </cell>
        </row>
        <row r="13236">
          <cell r="H13236" t="str">
            <v>1.3.3.01.01.17.001</v>
          </cell>
          <cell r="I13236" t="str">
            <v>Bangunan Gedung Musium Permanen</v>
          </cell>
        </row>
        <row r="13237">
          <cell r="H13237" t="str">
            <v>1.3.3.01.01.17.002</v>
          </cell>
          <cell r="I13237" t="str">
            <v>Bangunan Gedung Musium Semi Permanen</v>
          </cell>
        </row>
        <row r="13238">
          <cell r="H13238" t="str">
            <v>1.3.3.01.01.17.003</v>
          </cell>
          <cell r="I13238" t="str">
            <v>Bangunan Gedung Musium Darurat</v>
          </cell>
        </row>
        <row r="13239">
          <cell r="H13239" t="str">
            <v>......</v>
          </cell>
        </row>
        <row r="13240">
          <cell r="H13240" t="str">
            <v>1.3.3.01.01.18.</v>
          </cell>
          <cell r="I13240" t="str">
            <v>BANGUNAN GEDUNG TERMINAL/PELABUHAN/BANDARA</v>
          </cell>
        </row>
        <row r="13241">
          <cell r="H13241" t="str">
            <v>1.3.3.01.01.18.001</v>
          </cell>
          <cell r="I13241" t="str">
            <v>Bangunan Gedung Terminal/Pelabuhan/Bandara Permanen</v>
          </cell>
        </row>
        <row r="13242">
          <cell r="H13242" t="str">
            <v>1.3.3.01.01.18.002</v>
          </cell>
          <cell r="I13242" t="str">
            <v>Bangunan Gedung Terminal/Pelabuhan/Bandara Semi Permanen</v>
          </cell>
        </row>
        <row r="13243">
          <cell r="H13243" t="str">
            <v>1.3.3.01.01.18.003</v>
          </cell>
          <cell r="I13243" t="str">
            <v>Bangunan Gedung Terminal/Pelabuhan/Bandara Darurat</v>
          </cell>
        </row>
        <row r="13244">
          <cell r="H13244" t="str">
            <v>1.3.3.01.01.18.004</v>
          </cell>
          <cell r="I13244" t="str">
            <v>Bangunan Halte/Shelter</v>
          </cell>
        </row>
        <row r="13245">
          <cell r="H13245" t="str">
            <v>......</v>
          </cell>
        </row>
        <row r="13246">
          <cell r="H13246" t="str">
            <v>1.3.3.01.01.19.</v>
          </cell>
          <cell r="I13246" t="str">
            <v>BANGUNAN PENGUJIAN KELAIKAN</v>
          </cell>
        </row>
        <row r="13247">
          <cell r="H13247" t="str">
            <v>1.3.3.01.01.19.001</v>
          </cell>
          <cell r="I13247" t="str">
            <v>Bangunan Pengujian Kelaikan Permanen</v>
          </cell>
        </row>
        <row r="13248">
          <cell r="H13248" t="str">
            <v>1.3.3.01.01.19.002</v>
          </cell>
          <cell r="I13248" t="str">
            <v>Bangunan Pengujian Kelaikan Semi Permanen</v>
          </cell>
        </row>
        <row r="13249">
          <cell r="H13249" t="str">
            <v>1.3.3.01.01.19.003</v>
          </cell>
          <cell r="I13249" t="str">
            <v>Bangunan Pengujian Kelaikan Darurat</v>
          </cell>
        </row>
        <row r="13250">
          <cell r="H13250" t="str">
            <v>......</v>
          </cell>
        </row>
        <row r="13251">
          <cell r="H13251" t="str">
            <v>1.3.3.01.01.20.</v>
          </cell>
          <cell r="I13251" t="str">
            <v>BANGUNAN GEDUNG LEMBAGA PEMASYARAKATAN</v>
          </cell>
        </row>
        <row r="13252">
          <cell r="H13252" t="str">
            <v>1.3.3.01.01.20.001</v>
          </cell>
          <cell r="I13252" t="str">
            <v>Bangunan Gedung L P Kelas I</v>
          </cell>
        </row>
        <row r="13253">
          <cell r="H13253" t="str">
            <v>1.3.3.01.01.20.002</v>
          </cell>
          <cell r="I13253" t="str">
            <v>Bangunan Gedung L P Kelas II</v>
          </cell>
        </row>
        <row r="13254">
          <cell r="H13254" t="str">
            <v>......</v>
          </cell>
        </row>
        <row r="13255">
          <cell r="H13255" t="str">
            <v>1.3.3.01.01.21.</v>
          </cell>
          <cell r="I13255" t="str">
            <v>BANGUNAN RUMAH TAHANAN</v>
          </cell>
        </row>
        <row r="13256">
          <cell r="H13256" t="str">
            <v>1.3.3.01.01.21.001</v>
          </cell>
          <cell r="I13256" t="str">
            <v>Bangunan Gedung Rutan Kelas I</v>
          </cell>
        </row>
        <row r="13257">
          <cell r="H13257" t="str">
            <v>1.3.3.01.01.21.002</v>
          </cell>
          <cell r="I13257" t="str">
            <v>Bangunan Gedung Rutan Kelas II</v>
          </cell>
        </row>
        <row r="13258">
          <cell r="H13258" t="str">
            <v>1.3.3.01.01.21.003</v>
          </cell>
          <cell r="I13258" t="str">
            <v>Gedung Tahanan Karantina</v>
          </cell>
        </row>
        <row r="13259">
          <cell r="H13259" t="str">
            <v>......</v>
          </cell>
        </row>
        <row r="13260">
          <cell r="H13260" t="str">
            <v>1.3.3.01.01.22.</v>
          </cell>
          <cell r="I13260" t="str">
            <v>BANGUNAN GEDUNG KREMATORIUM</v>
          </cell>
        </row>
        <row r="13261">
          <cell r="H13261" t="str">
            <v>1.3.3.01.01.22.001</v>
          </cell>
          <cell r="I13261" t="str">
            <v>Bangunan Gedung Krematorium Permanen</v>
          </cell>
        </row>
        <row r="13262">
          <cell r="H13262" t="str">
            <v>1.3.3.01.01.22.002</v>
          </cell>
          <cell r="I13262" t="str">
            <v>Bangunan Gedung Krematorium Semi Permanen</v>
          </cell>
        </row>
        <row r="13263">
          <cell r="H13263" t="str">
            <v>1.3.3.01.01.22.003</v>
          </cell>
          <cell r="I13263" t="str">
            <v>Bangunan Gedung Krematorium Darurat</v>
          </cell>
        </row>
        <row r="13264">
          <cell r="H13264" t="str">
            <v>......</v>
          </cell>
        </row>
        <row r="13265">
          <cell r="H13265" t="str">
            <v>1.3.3.01.01.23.</v>
          </cell>
          <cell r="I13265" t="str">
            <v>BANGUNAN PEMBAKARAN BANGKAI HEWAN</v>
          </cell>
        </row>
        <row r="13266">
          <cell r="H13266" t="str">
            <v>1.3.3.01.01.23.001</v>
          </cell>
          <cell r="I13266" t="str">
            <v>Bangunan Pembakaran Bangkai Hewan Permanen</v>
          </cell>
        </row>
        <row r="13267">
          <cell r="H13267" t="str">
            <v>1.3.3.01.01.23.002</v>
          </cell>
          <cell r="I13267" t="str">
            <v>Bangunan Pembakaran Bangkai Hewan Semi Permanen</v>
          </cell>
        </row>
        <row r="13268">
          <cell r="H13268" t="str">
            <v>1.3.3.01.01.23.003</v>
          </cell>
          <cell r="I13268" t="str">
            <v>Bangunan Pembakaran Bangkai Hewan Darurat</v>
          </cell>
        </row>
        <row r="13269">
          <cell r="H13269" t="str">
            <v>......</v>
          </cell>
        </row>
        <row r="13270">
          <cell r="H13270" t="str">
            <v>1.3.3.01.01.24.</v>
          </cell>
          <cell r="I13270" t="str">
            <v>BANGUNAN TEMPAT PERSIDANGAN</v>
          </cell>
        </row>
        <row r="13271">
          <cell r="H13271" t="str">
            <v>1.3.3.01.01.24.001</v>
          </cell>
          <cell r="I13271" t="str">
            <v>Bangunan Tempat Sidang/Zitting Plaat</v>
          </cell>
        </row>
        <row r="13272">
          <cell r="H13272" t="str">
            <v>......</v>
          </cell>
        </row>
        <row r="13273">
          <cell r="H13273" t="str">
            <v>1.3.3.01.01.25.</v>
          </cell>
          <cell r="I13273" t="str">
            <v>BANGUNAN TERBUKA</v>
          </cell>
        </row>
        <row r="13274">
          <cell r="H13274" t="str">
            <v>1.3.3.01.01.25.001</v>
          </cell>
          <cell r="I13274" t="str">
            <v>Bangunan Lantai Jemur Permanen</v>
          </cell>
        </row>
        <row r="13275">
          <cell r="H13275" t="str">
            <v>1.3.3.01.01.25.002</v>
          </cell>
          <cell r="I13275" t="str">
            <v>Bangunan Lantai Jemur Semi Permanen</v>
          </cell>
        </row>
        <row r="13276">
          <cell r="H13276" t="str">
            <v>1.3.3.01.01.25.003</v>
          </cell>
          <cell r="I13276" t="str">
            <v>Bangunan Lantai Jemur Darurat</v>
          </cell>
        </row>
        <row r="13277">
          <cell r="H13277" t="str">
            <v>1.3.3.01.01.25.004</v>
          </cell>
          <cell r="I13277" t="str">
            <v>Selasar</v>
          </cell>
        </row>
        <row r="13278">
          <cell r="H13278" t="str">
            <v>......</v>
          </cell>
        </row>
        <row r="13279">
          <cell r="H13279" t="str">
            <v>1.3.3.01.01.26.</v>
          </cell>
          <cell r="I13279" t="str">
            <v>BANGUNAN PENAMPUNG SEKAM</v>
          </cell>
        </row>
        <row r="13280">
          <cell r="H13280" t="str">
            <v>1.3.3.01.01.26.001</v>
          </cell>
          <cell r="I13280" t="str">
            <v>Bangunan Penampung Sekam Permanen</v>
          </cell>
        </row>
        <row r="13281">
          <cell r="H13281" t="str">
            <v>1.3.3.01.01.26.002</v>
          </cell>
          <cell r="I13281" t="str">
            <v>Bangunan Penampung Sekam Semi Permanen</v>
          </cell>
        </row>
        <row r="13282">
          <cell r="H13282" t="str">
            <v>1.3.3.01.01.26.003</v>
          </cell>
          <cell r="I13282" t="str">
            <v>Bangunan Penampung Sekam Darurat</v>
          </cell>
        </row>
        <row r="13283">
          <cell r="H13283" t="str">
            <v>......</v>
          </cell>
        </row>
        <row r="13284">
          <cell r="H13284" t="str">
            <v>1.3.3.01.01.27.</v>
          </cell>
          <cell r="I13284" t="str">
            <v>BANGUNAN TEMPAT PELELANGAN IKAN (TPI)</v>
          </cell>
        </row>
        <row r="13285">
          <cell r="H13285" t="str">
            <v>1.3.3.01.01.27.001</v>
          </cell>
          <cell r="I13285" t="str">
            <v>Bangunan TPI Permanen</v>
          </cell>
        </row>
        <row r="13286">
          <cell r="H13286" t="str">
            <v>1.3.3.01.01.27.002</v>
          </cell>
          <cell r="I13286" t="str">
            <v>Bangunan TPI Semi Permanen</v>
          </cell>
        </row>
        <row r="13287">
          <cell r="H13287" t="str">
            <v>1.3.3.01.01.27.003</v>
          </cell>
          <cell r="I13287" t="str">
            <v>Bangunan TPI Darurat</v>
          </cell>
        </row>
        <row r="13288">
          <cell r="H13288" t="str">
            <v>......</v>
          </cell>
        </row>
        <row r="13289">
          <cell r="H13289" t="str">
            <v>1.3.3.01.01.28.</v>
          </cell>
          <cell r="I13289" t="str">
            <v>BANGUNAN INDUSTRI</v>
          </cell>
        </row>
        <row r="13290">
          <cell r="H13290" t="str">
            <v>1.3.3.01.01.28.001</v>
          </cell>
          <cell r="I13290" t="str">
            <v>Bangunan Industri Makanan</v>
          </cell>
        </row>
        <row r="13291">
          <cell r="H13291" t="str">
            <v>1.3.3.01.01.28.002</v>
          </cell>
          <cell r="I13291" t="str">
            <v>Bangunan Industri Minuman</v>
          </cell>
        </row>
        <row r="13292">
          <cell r="H13292" t="str">
            <v>1.3.3.01.01.28.003</v>
          </cell>
          <cell r="I13292" t="str">
            <v>Bangunan Industri alat RT</v>
          </cell>
        </row>
        <row r="13293">
          <cell r="H13293" t="str">
            <v>1.3.3.01.01.28.004</v>
          </cell>
          <cell r="I13293" t="str">
            <v>Bangunan Industri Pakaian/Garment</v>
          </cell>
        </row>
        <row r="13294">
          <cell r="H13294" t="str">
            <v>1.3.3.01.01.28.005</v>
          </cell>
          <cell r="I13294" t="str">
            <v>Bangunan Industri Baja/Besi/Logam</v>
          </cell>
        </row>
        <row r="13295">
          <cell r="H13295" t="str">
            <v>1.3.3.01.01.28.006</v>
          </cell>
          <cell r="I13295" t="str">
            <v>Bangunan Industri Pengemasan</v>
          </cell>
        </row>
        <row r="13296">
          <cell r="H13296" t="str">
            <v>1.3.3.01.01.28.007</v>
          </cell>
          <cell r="I13296" t="str">
            <v>Bangunan Industri Bengkel</v>
          </cell>
        </row>
        <row r="13297">
          <cell r="H13297" t="str">
            <v>1.3.3.01.01.28.008</v>
          </cell>
          <cell r="I13297" t="str">
            <v>Bangunan Industri Penyulingan Minyak</v>
          </cell>
        </row>
        <row r="13298">
          <cell r="H13298" t="str">
            <v>1.3.3.01.01.28.009</v>
          </cell>
          <cell r="I13298" t="str">
            <v>Bangunan Industri Kimia Dan Pupuk</v>
          </cell>
        </row>
        <row r="13299">
          <cell r="H13299" t="str">
            <v>1.3.3.01.01.28.010</v>
          </cell>
          <cell r="I13299" t="str">
            <v>Bangunan Industri Obat-Obatan</v>
          </cell>
        </row>
        <row r="13300">
          <cell r="H13300" t="str">
            <v>1.3.3.01.01.28.011</v>
          </cell>
          <cell r="I13300" t="str">
            <v>Bangunan Industri Semen</v>
          </cell>
        </row>
        <row r="13301">
          <cell r="H13301" t="str">
            <v>1.3.3.01.01.28.012</v>
          </cell>
          <cell r="I13301" t="str">
            <v>Bangunan Industri Batu-Bata/Batako</v>
          </cell>
        </row>
        <row r="13302">
          <cell r="H13302" t="str">
            <v>1.3.3.01.01.28.013</v>
          </cell>
          <cell r="I13302" t="str">
            <v>Bangunan Industri Genteng</v>
          </cell>
        </row>
        <row r="13303">
          <cell r="H13303" t="str">
            <v>1.3.3.01.01.28.014</v>
          </cell>
          <cell r="I13303" t="str">
            <v>Bangunan Industri Percetakan</v>
          </cell>
        </row>
        <row r="13304">
          <cell r="H13304" t="str">
            <v>1.3.3.01.01.28.015</v>
          </cell>
          <cell r="I13304" t="str">
            <v>Bangunan Industri Tekstil</v>
          </cell>
        </row>
        <row r="13305">
          <cell r="H13305" t="str">
            <v>1.3.3.01.01.28.016</v>
          </cell>
          <cell r="I13305" t="str">
            <v>Bangunan Industri Alat Olah Raga</v>
          </cell>
        </row>
        <row r="13306">
          <cell r="H13306" t="str">
            <v>1.3.3.01.01.28.017</v>
          </cell>
          <cell r="I13306" t="str">
            <v>Bangunan Industri Kendaraan/Otomotif</v>
          </cell>
        </row>
        <row r="13307">
          <cell r="H13307" t="str">
            <v>1.3.3.01.01.28.018</v>
          </cell>
          <cell r="I13307" t="str">
            <v>Bangunan Industri Persenjataan</v>
          </cell>
        </row>
        <row r="13308">
          <cell r="H13308" t="str">
            <v>1.3.3.01.01.28.019</v>
          </cell>
          <cell r="I13308" t="str">
            <v>Bangunan Industri Kapal Udara</v>
          </cell>
        </row>
        <row r="13309">
          <cell r="H13309" t="str">
            <v>1.3.3.01.01.28.020</v>
          </cell>
          <cell r="I13309" t="str">
            <v>Bangunan Industri Kapal Laut</v>
          </cell>
        </row>
        <row r="13310">
          <cell r="H13310" t="str">
            <v>1.3.3.01.01.28.021</v>
          </cell>
          <cell r="I13310" t="str">
            <v>Bangunan Industri Kereta Api</v>
          </cell>
        </row>
        <row r="13311">
          <cell r="H13311" t="str">
            <v>1.3.3.01.01.28.022</v>
          </cell>
          <cell r="I13311" t="str">
            <v>Bangunan Industri Keramik/Marmer</v>
          </cell>
        </row>
        <row r="13312">
          <cell r="H13312" t="str">
            <v>1.3.3.01.01.28.023</v>
          </cell>
          <cell r="I13312" t="str">
            <v>Bangunan Pabrik Es</v>
          </cell>
        </row>
        <row r="13313">
          <cell r="H13313" t="str">
            <v>1.3.3.01.01.28.024</v>
          </cell>
          <cell r="I13313" t="str">
            <v>Bangunan Pasar Ikan Higienis/ PIH</v>
          </cell>
        </row>
        <row r="13314">
          <cell r="H13314" t="str">
            <v>1.3.3.01.01.28.025</v>
          </cell>
          <cell r="I13314" t="str">
            <v>Bangunan Depo Pasar Ikan</v>
          </cell>
        </row>
        <row r="13315">
          <cell r="H13315" t="str">
            <v>1.3.3.01.01.28.026</v>
          </cell>
          <cell r="I13315" t="str">
            <v>Bangunan Pasar/ Raiser Ikan Hias</v>
          </cell>
        </row>
        <row r="13316">
          <cell r="H13316" t="str">
            <v>......</v>
          </cell>
        </row>
        <row r="13317">
          <cell r="H13317" t="str">
            <v>1.3.3.01.01.29.</v>
          </cell>
          <cell r="I13317" t="str">
            <v>BANGUNAN PETERNAKAN/PERIKANAN</v>
          </cell>
        </row>
        <row r="13318">
          <cell r="H13318" t="str">
            <v>1.3.3.01.01.29.001</v>
          </cell>
          <cell r="I13318" t="str">
            <v>Bangunan Untuk Kandang</v>
          </cell>
        </row>
        <row r="13319">
          <cell r="H13319" t="str">
            <v>1.3.3.01.01.29.002</v>
          </cell>
          <cell r="I13319" t="str">
            <v>Bangunan Kolam/Bak Ikan</v>
          </cell>
        </row>
        <row r="13320">
          <cell r="H13320" t="str">
            <v>1.3.3.01.01.29.003</v>
          </cell>
          <cell r="I13320" t="str">
            <v>Bangunan Pembesar Ikan</v>
          </cell>
        </row>
        <row r="13321">
          <cell r="H13321" t="str">
            <v>1.3.3.01.01.29.004</v>
          </cell>
          <cell r="I13321" t="str">
            <v>Bangunan Gedung Pertanian</v>
          </cell>
        </row>
        <row r="13322">
          <cell r="H13322" t="str">
            <v>1.3.3.01.01.29.005</v>
          </cell>
          <cell r="I13322" t="str">
            <v>Bangunan Reservoir (Penampungan)</v>
          </cell>
        </row>
        <row r="13323">
          <cell r="H13323" t="str">
            <v>......</v>
          </cell>
        </row>
        <row r="13324">
          <cell r="H13324" t="str">
            <v>1.3.3.01.01.30.</v>
          </cell>
          <cell r="I13324" t="str">
            <v>BANGUNAN GEDUNG TEMPAT KERJA LAINNYA</v>
          </cell>
        </row>
        <row r="13325">
          <cell r="H13325" t="str">
            <v>1.3.3.01.01.30.001</v>
          </cell>
          <cell r="I13325" t="str">
            <v>Bangunan Gedung Tempat Kerja Lainnya Permanen</v>
          </cell>
        </row>
        <row r="13326">
          <cell r="H13326" t="str">
            <v>1.3.3.01.01.30.002</v>
          </cell>
          <cell r="I13326" t="str">
            <v>Bangunan Gedung Tempat Kerja Lainnya Semi Permanen</v>
          </cell>
        </row>
        <row r="13327">
          <cell r="H13327" t="str">
            <v>1.3.3.01.01.30.003</v>
          </cell>
          <cell r="I13327" t="str">
            <v>Bangunan Gedung Tempat Kerja Lainnya Darurat</v>
          </cell>
        </row>
        <row r="13328">
          <cell r="H13328" t="str">
            <v>1.3.3.01.01.30.004</v>
          </cell>
          <cell r="I13328" t="str">
            <v>Gedung Pengujian Kendaraan Lainnya</v>
          </cell>
        </row>
        <row r="13329">
          <cell r="H13329" t="str">
            <v>1.3.3.01.01.30.005</v>
          </cell>
          <cell r="I13329" t="str">
            <v>Bangunan Gedung/ Dapur/Ruang Makan</v>
          </cell>
        </row>
        <row r="13330">
          <cell r="H13330" t="str">
            <v>1.3.3.01.01.30.006</v>
          </cell>
          <cell r="I13330" t="str">
            <v>Gedung Londry</v>
          </cell>
        </row>
        <row r="13331">
          <cell r="H13331" t="str">
            <v>......</v>
          </cell>
        </row>
        <row r="13332">
          <cell r="H13332" t="str">
            <v>1.3.3.01.01.31.</v>
          </cell>
          <cell r="I13332" t="str">
            <v>BANGUNAN PERALATAN GEOFISIKA</v>
          </cell>
        </row>
        <row r="13333">
          <cell r="H13333" t="str">
            <v>1.3.3.01.01.31.001</v>
          </cell>
          <cell r="I13333" t="str">
            <v>Bunker Seismik Vault</v>
          </cell>
        </row>
        <row r="13334">
          <cell r="H13334" t="str">
            <v>1.3.3.01.01.31.002</v>
          </cell>
          <cell r="I13334" t="str">
            <v>Bangunan Seismik Vault di Atas Tanah</v>
          </cell>
        </row>
        <row r="13335">
          <cell r="H13335" t="str">
            <v>1.3.3.01.01.31.003</v>
          </cell>
          <cell r="I13335" t="str">
            <v>Bangunan Magnet Bumi</v>
          </cell>
        </row>
        <row r="13336">
          <cell r="H13336" t="str">
            <v>1.3.3.01.01.31.004</v>
          </cell>
          <cell r="I13336" t="str">
            <v>Bangunan Pilar Gaya Berat</v>
          </cell>
        </row>
        <row r="13337">
          <cell r="H13337" t="str">
            <v>1.3.3.01.01.31.005</v>
          </cell>
          <cell r="I13337" t="str">
            <v>Bangunan Teropong Bintang Transit</v>
          </cell>
        </row>
        <row r="13338">
          <cell r="H13338" t="str">
            <v>1.3.3.01.01.31.006</v>
          </cell>
          <cell r="I13338" t="str">
            <v>Bangunan Rukyat Hilal</v>
          </cell>
        </row>
        <row r="13339">
          <cell r="H13339" t="str">
            <v>......</v>
          </cell>
        </row>
        <row r="13340">
          <cell r="H13340" t="str">
            <v>1.3.3.01.01.32.</v>
          </cell>
          <cell r="I13340" t="str">
            <v>BANGUNAN FASILITAS UMUM</v>
          </cell>
        </row>
        <row r="13341">
          <cell r="H13341" t="str">
            <v>1.3.3.01.01.32.001</v>
          </cell>
          <cell r="I13341" t="str">
            <v>Bangunan Tempat Parkir</v>
          </cell>
        </row>
        <row r="13342">
          <cell r="H13342" t="str">
            <v>1.3.3.01.01.32.002</v>
          </cell>
          <cell r="I13342" t="str">
            <v>Bangunan Tempat Bermain Anak</v>
          </cell>
        </row>
        <row r="13343">
          <cell r="H13343" t="str">
            <v>1.3.3.01.01.32.003</v>
          </cell>
          <cell r="I13343" t="str">
            <v>Bangunan Penerangan Jalan</v>
          </cell>
        </row>
        <row r="13344">
          <cell r="H13344" t="str">
            <v>1.3.3.01.01.32.004</v>
          </cell>
          <cell r="I13344" t="str">
            <v>Bangunan Penerangan Taman</v>
          </cell>
        </row>
        <row r="13345">
          <cell r="H13345" t="str">
            <v>1.3.3.01.01.32.005</v>
          </cell>
          <cell r="I13345" t="str">
            <v>Bangunan tempat kuliner(kantin atau sejenisnya)</v>
          </cell>
        </row>
        <row r="13346">
          <cell r="H13346" t="str">
            <v>1.3.3.01.01.32.006</v>
          </cell>
          <cell r="I13346" t="str">
            <v>Bangunan Bebas Asap Rokok</v>
          </cell>
        </row>
        <row r="13347">
          <cell r="H13347" t="str">
            <v>......</v>
          </cell>
        </row>
        <row r="13348">
          <cell r="H13348" t="str">
            <v>1.3.3.01.01.33.</v>
          </cell>
          <cell r="I13348" t="str">
            <v>BANGUNAN PARKIR</v>
          </cell>
        </row>
        <row r="13349">
          <cell r="H13349" t="str">
            <v>1.3.3.01.01.33.001</v>
          </cell>
          <cell r="I13349" t="str">
            <v>Bangunan Parkir Terbuka Permanen</v>
          </cell>
        </row>
        <row r="13350">
          <cell r="H13350" t="str">
            <v>1.3.3.01.01.33.002</v>
          </cell>
          <cell r="I13350" t="str">
            <v>Bangunan Parkir Terbuka Semi Permanen</v>
          </cell>
        </row>
        <row r="13351">
          <cell r="H13351" t="str">
            <v>1.3.3.01.01.33.003</v>
          </cell>
          <cell r="I13351" t="str">
            <v>Bangunan Parkir Terbuka Darurat</v>
          </cell>
        </row>
        <row r="13352">
          <cell r="H13352" t="str">
            <v>1.3.3.01.01.33.004</v>
          </cell>
          <cell r="I13352" t="str">
            <v>Bangunan Parkir Tertutup Permanen</v>
          </cell>
        </row>
        <row r="13353">
          <cell r="H13353" t="str">
            <v>1.3.3.01.01.33.005</v>
          </cell>
          <cell r="I13353" t="str">
            <v>Bangunan Parkir Tertutup Semi Permanen</v>
          </cell>
        </row>
        <row r="13354">
          <cell r="H13354" t="str">
            <v>1.3.3.01.01.33.006</v>
          </cell>
          <cell r="I13354" t="str">
            <v>Bangunan Parkir Tertutup Darurat</v>
          </cell>
        </row>
        <row r="13355">
          <cell r="H13355" t="str">
            <v>......</v>
          </cell>
        </row>
        <row r="13356">
          <cell r="H13356" t="str">
            <v>1.3.3.01.01.34.</v>
          </cell>
          <cell r="I13356" t="str">
            <v>BANGUNAN GEDUNG PABRIK</v>
          </cell>
        </row>
        <row r="13357">
          <cell r="H13357" t="str">
            <v>1.3.3.01.01.34.001</v>
          </cell>
          <cell r="I13357" t="str">
            <v>Bangunan Gedung Pabrik Permanen</v>
          </cell>
        </row>
        <row r="13358">
          <cell r="H13358" t="str">
            <v>1.3.3.01.01.34.002</v>
          </cell>
          <cell r="I13358" t="str">
            <v>Bangunan Gedung Pabrik Semi Permanen</v>
          </cell>
        </row>
        <row r="13359">
          <cell r="H13359" t="str">
            <v>1.3.3.01.01.34.003</v>
          </cell>
          <cell r="I13359" t="str">
            <v>Bangunan Gedung Pabrik Darurat</v>
          </cell>
        </row>
        <row r="13360">
          <cell r="H13360" t="str">
            <v>......</v>
          </cell>
        </row>
        <row r="13361">
          <cell r="H13361" t="str">
            <v>1.3.3.01.01.35.</v>
          </cell>
          <cell r="I13361" t="str">
            <v>BANGUNAN STASIUN BUS</v>
          </cell>
        </row>
        <row r="13362">
          <cell r="H13362" t="str">
            <v>1.3.3.01.01.35.001</v>
          </cell>
          <cell r="I13362" t="str">
            <v>Bangunan Stasiun Permanen</v>
          </cell>
        </row>
        <row r="13363">
          <cell r="H13363" t="str">
            <v>1.3.3.01.01.35.002</v>
          </cell>
          <cell r="I13363" t="str">
            <v>Bangunan Stasiun Semi Permanen</v>
          </cell>
        </row>
        <row r="13364">
          <cell r="H13364" t="str">
            <v>1.3.3.01.01.35.003</v>
          </cell>
          <cell r="I13364" t="str">
            <v>Bangunan Stasiun Darurat</v>
          </cell>
        </row>
        <row r="13365">
          <cell r="H13365" t="str">
            <v>......</v>
          </cell>
        </row>
        <row r="13366">
          <cell r="H13366" t="str">
            <v>1.3.3.01.01.35.</v>
          </cell>
          <cell r="I13366" t="str">
            <v>TAMAN</v>
          </cell>
        </row>
        <row r="13367">
          <cell r="H13367" t="str">
            <v>1.3.3.01.01.36.001</v>
          </cell>
          <cell r="I13367" t="str">
            <v>Taman Permanen</v>
          </cell>
        </row>
        <row r="13368">
          <cell r="H13368" t="str">
            <v>1.3.3.01.01.36.002</v>
          </cell>
          <cell r="I13368" t="str">
            <v>Taman Semi Permanen</v>
          </cell>
        </row>
        <row r="13369">
          <cell r="H13369" t="str">
            <v>1.3.3.01.01.36.003</v>
          </cell>
          <cell r="I13369" t="str">
            <v>Taman Wisata</v>
          </cell>
        </row>
        <row r="13370">
          <cell r="H13370" t="str">
            <v>......</v>
          </cell>
        </row>
        <row r="13371">
          <cell r="H13371" t="str">
            <v>1.3.3.01.01.37.</v>
          </cell>
          <cell r="I13371" t="str">
            <v>BANGUNAN GEDUNG TEMPAT KERJA LAINNYA</v>
          </cell>
        </row>
        <row r="13372">
          <cell r="H13372" t="str">
            <v>1.3.3.01.01.37.001</v>
          </cell>
          <cell r="I13372" t="str">
            <v>Bangunan Pemagaran Gedung Kantor</v>
          </cell>
        </row>
        <row r="13373">
          <cell r="H13373" t="str">
            <v>1.3.3.01.01.38.002</v>
          </cell>
          <cell r="I13373" t="str">
            <v>Bangunan Pemagaran Rumah Dinas</v>
          </cell>
        </row>
        <row r="13374">
          <cell r="H13374" t="str">
            <v>1.3.3.01.01.39.003</v>
          </cell>
          <cell r="I13374" t="str">
            <v>Bangunan Pemagaran Pengamanan Aset</v>
          </cell>
        </row>
        <row r="13375">
          <cell r="H13375" t="str">
            <v>......</v>
          </cell>
        </row>
        <row r="13376">
          <cell r="H13376" t="str">
            <v>1.3.3.01.02..</v>
          </cell>
          <cell r="I13376" t="str">
            <v>BANGUNAN GEDUNG TEMPAT TINGGAL</v>
          </cell>
        </row>
        <row r="13377">
          <cell r="H13377" t="str">
            <v>1.3.3.01.02.01.</v>
          </cell>
          <cell r="I13377" t="str">
            <v>RUMAH NEGARA GOLONGAN I</v>
          </cell>
        </row>
        <row r="13378">
          <cell r="H13378" t="str">
            <v>1.3.3.01.02.01.002</v>
          </cell>
          <cell r="I13378" t="str">
            <v>Rumah Negara Golongan I Tipe A Semi Permanen</v>
          </cell>
        </row>
        <row r="13379">
          <cell r="H13379" t="str">
            <v>1.3.3.01.02.01.003</v>
          </cell>
          <cell r="I13379" t="str">
            <v>Rumah Negara Golongan I Tipe A Darurat</v>
          </cell>
        </row>
        <row r="13380">
          <cell r="H13380" t="str">
            <v>1.3.3.01.02.01.004</v>
          </cell>
          <cell r="I13380" t="str">
            <v>Rumah Negara Golongan I Tipe B Permanen</v>
          </cell>
        </row>
        <row r="13381">
          <cell r="H13381" t="str">
            <v>1.3.3.01.02.01.005</v>
          </cell>
          <cell r="I13381" t="str">
            <v>Rumah Negara Golongan I Tipe B Semi Permanen</v>
          </cell>
        </row>
        <row r="13382">
          <cell r="H13382" t="str">
            <v>1.3.3.01.02.01.006</v>
          </cell>
          <cell r="I13382" t="str">
            <v>Rumah Negara Golongan I Tipe B Darurat</v>
          </cell>
        </row>
        <row r="13383">
          <cell r="H13383" t="str">
            <v>1.3.3.01.02.01.007</v>
          </cell>
          <cell r="I13383" t="str">
            <v>Rumah Negara Golongan I Tipe C Permanen</v>
          </cell>
        </row>
        <row r="13384">
          <cell r="H13384" t="str">
            <v>1.3.3.01.02.01.008</v>
          </cell>
          <cell r="I13384" t="str">
            <v>Rumah Negara Golongan I Tipe C Semi Permanen</v>
          </cell>
        </row>
        <row r="13385">
          <cell r="H13385" t="str">
            <v>1.3.3.01.02.01.009</v>
          </cell>
          <cell r="I13385" t="str">
            <v>Rumah Negara Golongan I Tipe C Darurat</v>
          </cell>
        </row>
        <row r="13386">
          <cell r="H13386" t="str">
            <v>1.3.3.01.02.01.010</v>
          </cell>
          <cell r="I13386" t="str">
            <v>Rumah Negara Golongan I Tipe D Permanen</v>
          </cell>
        </row>
        <row r="13387">
          <cell r="H13387" t="str">
            <v>1.3.3.01.02.01.011</v>
          </cell>
          <cell r="I13387" t="str">
            <v>Rumah Negara Golongan I Tipe D Semi Permanen</v>
          </cell>
        </row>
        <row r="13388">
          <cell r="H13388" t="str">
            <v>1.3.3.01.02.01.012</v>
          </cell>
          <cell r="I13388" t="str">
            <v>Rumah Negara Golongan I Tipe D Darurat</v>
          </cell>
        </row>
        <row r="13389">
          <cell r="H13389" t="str">
            <v>1.3.3.01.02.01.013</v>
          </cell>
          <cell r="I13389" t="str">
            <v>Rumah Negara Golongan I Tipe E Permanen</v>
          </cell>
        </row>
        <row r="13390">
          <cell r="H13390" t="str">
            <v>1.3.3.01.02.01.014</v>
          </cell>
          <cell r="I13390" t="str">
            <v>Rumah Negara Golongan I Tipe E Semi Permanen</v>
          </cell>
        </row>
        <row r="13391">
          <cell r="H13391" t="str">
            <v>1.3.3.01.02.01.015</v>
          </cell>
          <cell r="I13391" t="str">
            <v>Rumah Negara Golongan I Tipe E Darurat</v>
          </cell>
        </row>
        <row r="13392">
          <cell r="H13392" t="str">
            <v>......</v>
          </cell>
        </row>
        <row r="13393">
          <cell r="H13393" t="str">
            <v>1.3.3.01.02.02.</v>
          </cell>
          <cell r="I13393" t="str">
            <v>RUMAH NEGARA GOLONGAN II</v>
          </cell>
        </row>
        <row r="13394">
          <cell r="H13394" t="str">
            <v>1.3.3.01.02.02.001</v>
          </cell>
          <cell r="I13394" t="str">
            <v>Rumah Negara Golongan II Tipe A Permanen</v>
          </cell>
        </row>
        <row r="13395">
          <cell r="H13395" t="str">
            <v>1.3.3.01.02.02.002</v>
          </cell>
          <cell r="I13395" t="str">
            <v>Rumah Negara Golongan II Tipe A Semi Permanen</v>
          </cell>
        </row>
        <row r="13396">
          <cell r="H13396" t="str">
            <v>1.3.3.01.02.02.003</v>
          </cell>
          <cell r="I13396" t="str">
            <v>Rumah Negara Golongan II Tipe A Darurat</v>
          </cell>
        </row>
        <row r="13397">
          <cell r="H13397" t="str">
            <v>1.3.3.01.02.02.004</v>
          </cell>
          <cell r="I13397" t="str">
            <v>Rumah Negara Golongan II Tipe B Permanen</v>
          </cell>
        </row>
        <row r="13398">
          <cell r="H13398" t="str">
            <v>1.3.3.01.02.02.005</v>
          </cell>
          <cell r="I13398" t="str">
            <v>Rumah Negara Golongan II Tipe B Semi Permanen</v>
          </cell>
        </row>
        <row r="13399">
          <cell r="H13399" t="str">
            <v>1.3.3.01.02.02.006</v>
          </cell>
          <cell r="I13399" t="str">
            <v>Rumah Negara Golongan II Tipe B Darurat</v>
          </cell>
        </row>
        <row r="13400">
          <cell r="H13400" t="str">
            <v>1.3.3.01.02.02.007</v>
          </cell>
          <cell r="I13400" t="str">
            <v>Rumah Negara Golongan II Tipe C Permanen</v>
          </cell>
        </row>
        <row r="13401">
          <cell r="H13401" t="str">
            <v>1.3.3.01.02.02.008</v>
          </cell>
          <cell r="I13401" t="str">
            <v>Rumah Negara Golongan II Tipe C Semi Permanen</v>
          </cell>
        </row>
        <row r="13402">
          <cell r="H13402" t="str">
            <v>1.3.3.01.02.02.009</v>
          </cell>
          <cell r="I13402" t="str">
            <v>Rumah Negara Golongan II Tipe C Darurat</v>
          </cell>
        </row>
        <row r="13403">
          <cell r="H13403" t="str">
            <v>1.3.3.01.02.02.010</v>
          </cell>
          <cell r="I13403" t="str">
            <v>Rumah Negara Golongan II Tipe D Permanen</v>
          </cell>
        </row>
        <row r="13404">
          <cell r="H13404" t="str">
            <v>1.3.3.01.02.02.011</v>
          </cell>
          <cell r="I13404" t="str">
            <v>Rumah Negara Golongan II Tipe D Semi Permanen</v>
          </cell>
        </row>
        <row r="13405">
          <cell r="H13405" t="str">
            <v>1.3.3.01.02.02.012</v>
          </cell>
          <cell r="I13405" t="str">
            <v>Rumah Negara Golongan II Tipe D Darurat</v>
          </cell>
        </row>
        <row r="13406">
          <cell r="H13406" t="str">
            <v>1.3.3.01.02.02.013</v>
          </cell>
          <cell r="I13406" t="str">
            <v>Rumah Negara Golongan II Tipe E Permanen</v>
          </cell>
        </row>
        <row r="13407">
          <cell r="H13407" t="str">
            <v>1.3.3.01.02.02.014</v>
          </cell>
          <cell r="I13407" t="str">
            <v>Rumah Negara Golongan II Tipe E Semi Permanen</v>
          </cell>
        </row>
        <row r="13408">
          <cell r="H13408" t="str">
            <v>1.3.3.01.02.02.015</v>
          </cell>
          <cell r="I13408" t="str">
            <v>Rumah Negara Golongan II Tipe E Darurat</v>
          </cell>
        </row>
        <row r="13409">
          <cell r="H13409" t="str">
            <v>......</v>
          </cell>
        </row>
        <row r="13410">
          <cell r="H13410" t="str">
            <v>1.3.3.01.02.03.</v>
          </cell>
          <cell r="I13410" t="str">
            <v>RUMAH NEGARA GOLONGAN III</v>
          </cell>
        </row>
        <row r="13411">
          <cell r="H13411" t="str">
            <v>1.3.3.01.02.03.001</v>
          </cell>
          <cell r="I13411" t="str">
            <v>Rumah Negara Golongan III Tipe A Permanen</v>
          </cell>
        </row>
        <row r="13412">
          <cell r="H13412" t="str">
            <v>1.3.3.01.02.03.002</v>
          </cell>
          <cell r="I13412" t="str">
            <v>Rumah Negara Golongan III Tipe A Semi Permanen</v>
          </cell>
        </row>
        <row r="13413">
          <cell r="H13413" t="str">
            <v>1.3.3.01.02.03.003</v>
          </cell>
          <cell r="I13413" t="str">
            <v>Rumah Negara Golongan III Tipe A Darurat</v>
          </cell>
        </row>
        <row r="13414">
          <cell r="H13414" t="str">
            <v>1.3.3.01.02.03.004</v>
          </cell>
          <cell r="I13414" t="str">
            <v>Rumah Negara Golongan III Tipe B Permanen</v>
          </cell>
        </row>
        <row r="13415">
          <cell r="H13415" t="str">
            <v>1.3.3.01.02.03.005</v>
          </cell>
          <cell r="I13415" t="str">
            <v>Rumah Negara Golongan III Tipe B Semi Permanen</v>
          </cell>
        </row>
        <row r="13416">
          <cell r="H13416" t="str">
            <v>1.3.3.01.02.03.006</v>
          </cell>
          <cell r="I13416" t="str">
            <v>Rumah Negara Golongan III Tipe B Darurat</v>
          </cell>
        </row>
        <row r="13417">
          <cell r="H13417" t="str">
            <v>1.3.3.01.02.03.007</v>
          </cell>
          <cell r="I13417" t="str">
            <v>Rumah Negara Golongan III Tipe C Permanen</v>
          </cell>
        </row>
        <row r="13418">
          <cell r="H13418" t="str">
            <v>1.3.3.01.02.03.008</v>
          </cell>
          <cell r="I13418" t="str">
            <v>Rumah Negara Golongan III Tipe C Semi Permanen</v>
          </cell>
        </row>
        <row r="13419">
          <cell r="H13419" t="str">
            <v>1.3.3.01.02.03.009</v>
          </cell>
          <cell r="I13419" t="str">
            <v>Rumah Negara Golongan III Tipe C Darurat</v>
          </cell>
        </row>
        <row r="13420">
          <cell r="H13420" t="str">
            <v>1.3.3.01.02.03.010</v>
          </cell>
          <cell r="I13420" t="str">
            <v>Rumah Negara Golongan III Tipe D Permanen</v>
          </cell>
        </row>
        <row r="13421">
          <cell r="H13421" t="str">
            <v>1.3.3.01.02.03.011</v>
          </cell>
          <cell r="I13421" t="str">
            <v>Rumah Negara Golongan III Tipe D Semi Permanen</v>
          </cell>
        </row>
        <row r="13422">
          <cell r="H13422" t="str">
            <v>1.3.3.01.02.03.012</v>
          </cell>
          <cell r="I13422" t="str">
            <v>Rumah Negara Golongan III Tipe D Darurat</v>
          </cell>
        </row>
        <row r="13423">
          <cell r="H13423" t="str">
            <v>1.3.3.01.02.03.013</v>
          </cell>
          <cell r="I13423" t="str">
            <v>Rumah Negara Golongan III Tipe E Permanen</v>
          </cell>
        </row>
        <row r="13424">
          <cell r="H13424" t="str">
            <v>1.3.3.01.02.03.014</v>
          </cell>
          <cell r="I13424" t="str">
            <v>Rumah Negara Golongan III Tipe E Semi Permanen</v>
          </cell>
        </row>
        <row r="13425">
          <cell r="H13425" t="str">
            <v>1.3.3.01.02.03.015</v>
          </cell>
          <cell r="I13425" t="str">
            <v>Rumah Negara Golongan III Tipe E Darurat</v>
          </cell>
        </row>
        <row r="13426">
          <cell r="H13426" t="str">
            <v>......</v>
          </cell>
        </row>
        <row r="13427">
          <cell r="H13427" t="str">
            <v>1.3.3.01.02.04.</v>
          </cell>
          <cell r="I13427" t="str">
            <v>MESS/WISMA/BUNGALOW/TEMPAT PERISTIRAHATAN</v>
          </cell>
        </row>
        <row r="13428">
          <cell r="H13428" t="str">
            <v>1.3.3.01.02.04.001</v>
          </cell>
          <cell r="I13428" t="str">
            <v>Mess/Wisma/Bungalow/Tempat Peristirahatan Permanen</v>
          </cell>
        </row>
        <row r="13429">
          <cell r="H13429" t="str">
            <v>1.3.3.01.02.04.002</v>
          </cell>
          <cell r="I13429" t="str">
            <v>Mess/Wisma/Bungalow/Tempat Peristirahatan Semi Permanen</v>
          </cell>
        </row>
        <row r="13430">
          <cell r="H13430" t="str">
            <v>1.3.3.01.02.04.003</v>
          </cell>
          <cell r="I13430" t="str">
            <v>Mess/Wisma/Bungalow/Tempat Peristirahatan Darurat</v>
          </cell>
        </row>
        <row r="13431">
          <cell r="H13431" t="str">
            <v>......</v>
          </cell>
        </row>
        <row r="13432">
          <cell r="H13432" t="str">
            <v>1.3.3.01.02.05.</v>
          </cell>
          <cell r="I13432" t="str">
            <v>ASRAMA</v>
          </cell>
        </row>
        <row r="13433">
          <cell r="H13433" t="str">
            <v>1.3.3.01.02.05.001</v>
          </cell>
          <cell r="I13433" t="str">
            <v>Asrama Permanen</v>
          </cell>
        </row>
        <row r="13434">
          <cell r="H13434" t="str">
            <v>1.3.3.01.02.05.002</v>
          </cell>
          <cell r="I13434" t="str">
            <v>Asrama Semi Permanen</v>
          </cell>
        </row>
        <row r="13435">
          <cell r="H13435" t="str">
            <v>1.3.3.01.02.05.003</v>
          </cell>
          <cell r="I13435" t="str">
            <v>Asrama Darurat</v>
          </cell>
        </row>
        <row r="13436">
          <cell r="H13436" t="str">
            <v>1.3.3.01.02.05.004</v>
          </cell>
          <cell r="I13436" t="str">
            <v>Bangunan Ramah Bencana</v>
          </cell>
        </row>
        <row r="13437">
          <cell r="H13437" t="str">
            <v>......</v>
          </cell>
        </row>
        <row r="13438">
          <cell r="H13438" t="str">
            <v>1.3.3.01.02.06.</v>
          </cell>
          <cell r="I13438" t="str">
            <v>HOTEL</v>
          </cell>
        </row>
        <row r="13439">
          <cell r="H13439" t="str">
            <v>1.3.3.01.02.06.001</v>
          </cell>
          <cell r="I13439" t="str">
            <v>Hotel Permanen</v>
          </cell>
        </row>
        <row r="13440">
          <cell r="H13440" t="str">
            <v>1.3.3.01.02.06.002</v>
          </cell>
          <cell r="I13440" t="str">
            <v>Hotel Semi Permanen</v>
          </cell>
        </row>
        <row r="13441">
          <cell r="H13441" t="str">
            <v>......</v>
          </cell>
        </row>
        <row r="13442">
          <cell r="H13442" t="str">
            <v>1.3.3.01.02.07.</v>
          </cell>
          <cell r="I13442" t="str">
            <v>MOTEL</v>
          </cell>
        </row>
        <row r="13443">
          <cell r="H13443" t="str">
            <v>1.3.3.01.02.07.001</v>
          </cell>
          <cell r="I13443" t="str">
            <v>Motel Permanen</v>
          </cell>
        </row>
        <row r="13444">
          <cell r="H13444" t="str">
            <v>1.3.3.01.02.07.002</v>
          </cell>
          <cell r="I13444" t="str">
            <v>Motel Semi Permanen</v>
          </cell>
        </row>
        <row r="13445">
          <cell r="H13445" t="str">
            <v>......</v>
          </cell>
        </row>
        <row r="13446">
          <cell r="H13446" t="str">
            <v>1.3.3.01.02.08.</v>
          </cell>
          <cell r="I13446" t="str">
            <v>FLAT/RUMAH SUSUN</v>
          </cell>
        </row>
        <row r="13447">
          <cell r="H13447" t="str">
            <v>1.3.3.01.02.08.001</v>
          </cell>
          <cell r="I13447" t="str">
            <v>Flat/Rumah Susun Permanen</v>
          </cell>
        </row>
        <row r="13448">
          <cell r="H13448" t="str">
            <v>1.3.3.01.02.08.002</v>
          </cell>
          <cell r="I13448" t="str">
            <v>Flat/Rumah Susun Semi Permanen</v>
          </cell>
        </row>
        <row r="13449">
          <cell r="H13449" t="str">
            <v>......</v>
          </cell>
        </row>
        <row r="13450">
          <cell r="H13450" t="str">
            <v>1.3.3.01.02.09.</v>
          </cell>
          <cell r="I13450" t="str">
            <v>RUMAH NEGARA DALAM PROSES PENGGOLONGAN</v>
          </cell>
        </row>
        <row r="13451">
          <cell r="H13451" t="str">
            <v>1.3.3.01.02.09.001</v>
          </cell>
          <cell r="I13451" t="str">
            <v>Rumah Negara dalam proses penggolongan A</v>
          </cell>
        </row>
        <row r="13452">
          <cell r="H13452" t="str">
            <v>1.3.3.01.02.09.002</v>
          </cell>
          <cell r="I13452" t="str">
            <v>Rumah Negara dalam proses penggolongan B</v>
          </cell>
        </row>
        <row r="13453">
          <cell r="H13453" t="str">
            <v>1.3.3.01.02.09.003</v>
          </cell>
          <cell r="I13453" t="str">
            <v>Rumah Negara dalam proses penggolongan C</v>
          </cell>
        </row>
        <row r="13454">
          <cell r="H13454" t="str">
            <v>1.3.3.01.02.09.004</v>
          </cell>
          <cell r="I13454" t="str">
            <v>Rumah Negara dalam proses penggolongan D</v>
          </cell>
        </row>
        <row r="13455">
          <cell r="H13455" t="str">
            <v>1.3.3.01.02.09.005</v>
          </cell>
          <cell r="I13455" t="str">
            <v>Rumah Negara dalam proses penggolongan E</v>
          </cell>
        </row>
        <row r="13456">
          <cell r="H13456" t="str">
            <v>......</v>
          </cell>
        </row>
        <row r="13457">
          <cell r="H13457" t="str">
            <v>1.3.3.01.02.10.</v>
          </cell>
          <cell r="I13457" t="str">
            <v>PANTI ASUHAN</v>
          </cell>
        </row>
        <row r="13458">
          <cell r="H13458" t="str">
            <v>1.3.3.01.02.10.001</v>
          </cell>
          <cell r="I13458" t="str">
            <v>Panti Asuhan</v>
          </cell>
        </row>
        <row r="13459">
          <cell r="H13459" t="str">
            <v>......</v>
          </cell>
        </row>
        <row r="13460">
          <cell r="H13460" t="str">
            <v>1.3.3.01.02.11.</v>
          </cell>
          <cell r="I13460" t="str">
            <v>APARTEMEN</v>
          </cell>
        </row>
        <row r="13461">
          <cell r="H13461" t="str">
            <v>1.3.3.01.02.11.001</v>
          </cell>
          <cell r="I13461" t="str">
            <v>Apartemen</v>
          </cell>
        </row>
        <row r="13462">
          <cell r="H13462" t="str">
            <v>......</v>
          </cell>
        </row>
        <row r="13463">
          <cell r="H13463" t="str">
            <v>1.3.3.01.02.12.</v>
          </cell>
          <cell r="I13463" t="str">
            <v>RUMAH TIDAK BERSUSUN</v>
          </cell>
        </row>
        <row r="13464">
          <cell r="H13464" t="str">
            <v>1.3.3.01.02.12.001</v>
          </cell>
          <cell r="I13464" t="str">
            <v>Rumah Sederhana Sehat</v>
          </cell>
        </row>
        <row r="13465">
          <cell r="H13465" t="str">
            <v>1.3.3.01.02.12.002</v>
          </cell>
          <cell r="I13465" t="str">
            <v>Rumah Sederhana</v>
          </cell>
        </row>
        <row r="13466">
          <cell r="H13466" t="str">
            <v>1.3.3.01.02.12.003</v>
          </cell>
          <cell r="I13466" t="str">
            <v>Rumah Khusus</v>
          </cell>
        </row>
        <row r="13467">
          <cell r="H13467" t="str">
            <v>......</v>
          </cell>
        </row>
        <row r="13468">
          <cell r="H13468" t="str">
            <v>1.3.3.01.02.13.</v>
          </cell>
          <cell r="I13468" t="str">
            <v>BANGUNAN GEDUNG TEMPAT TINGGAL LAINNYA</v>
          </cell>
        </row>
        <row r="13469">
          <cell r="H13469" t="str">
            <v>1.3.3.01.02.13.001</v>
          </cell>
          <cell r="I13469" t="str">
            <v>Banguna Gedung Penginapan Tamu</v>
          </cell>
        </row>
        <row r="13470">
          <cell r="H13470" t="str">
            <v>1.3.3.01.02.14.002</v>
          </cell>
          <cell r="I13470" t="str">
            <v>Bangunan Rumah Penjaga</v>
          </cell>
        </row>
        <row r="13471">
          <cell r="H13471" t="str">
            <v>......</v>
          </cell>
        </row>
        <row r="13472">
          <cell r="H13472" t="str">
            <v>1.3.3.02...</v>
          </cell>
          <cell r="I13472" t="str">
            <v>MONUMEN</v>
          </cell>
        </row>
        <row r="13473">
          <cell r="H13473" t="str">
            <v>1.3.3.02.01..</v>
          </cell>
          <cell r="I13473" t="str">
            <v>CANDI/TUGU PERINGATAN/PRASASTI</v>
          </cell>
        </row>
        <row r="13474">
          <cell r="H13474" t="str">
            <v>1.3.3.02.01.01.</v>
          </cell>
          <cell r="I13474" t="str">
            <v>CANDI</v>
          </cell>
        </row>
        <row r="13475">
          <cell r="H13475" t="str">
            <v>1.3.3.02.01.01.001</v>
          </cell>
          <cell r="I13475" t="str">
            <v>Candi</v>
          </cell>
        </row>
        <row r="13476">
          <cell r="H13476" t="str">
            <v>......</v>
          </cell>
        </row>
        <row r="13477">
          <cell r="H13477" t="str">
            <v>1.3.3.02.01.02.</v>
          </cell>
          <cell r="I13477" t="str">
            <v>TUGU</v>
          </cell>
        </row>
        <row r="13478">
          <cell r="H13478" t="str">
            <v>1.3.3.02.01.02.001</v>
          </cell>
          <cell r="I13478" t="str">
            <v>Tugu Kemerdekaan</v>
          </cell>
        </row>
        <row r="13479">
          <cell r="H13479" t="str">
            <v>1.3.3.02.01.02.002</v>
          </cell>
          <cell r="I13479" t="str">
            <v>Tugu Pembangunan</v>
          </cell>
        </row>
        <row r="13480">
          <cell r="H13480" t="str">
            <v>1.3.3.02.01.02.003</v>
          </cell>
          <cell r="I13480" t="str">
            <v>Tugu Peringatan Lainnya</v>
          </cell>
        </row>
        <row r="13481">
          <cell r="H13481" t="str">
            <v>......</v>
          </cell>
        </row>
        <row r="13482">
          <cell r="H13482" t="str">
            <v>1.3.3.02.01.03.</v>
          </cell>
          <cell r="I13482" t="str">
            <v>BANGUNAN PENINGGALAN</v>
          </cell>
        </row>
        <row r="13483">
          <cell r="H13483" t="str">
            <v>1.3.3.02.01.03.001</v>
          </cell>
          <cell r="I13483" t="str">
            <v>Istana Peninggalan</v>
          </cell>
        </row>
        <row r="13484">
          <cell r="H13484" t="str">
            <v>1.3.3.02.01.03.002</v>
          </cell>
          <cell r="I13484" t="str">
            <v>Rumah Adat</v>
          </cell>
        </row>
        <row r="13485">
          <cell r="H13485" t="str">
            <v>1.3.3.02.01.03.003</v>
          </cell>
          <cell r="I13485" t="str">
            <v>Rumah Peninggalan Sejarah</v>
          </cell>
        </row>
        <row r="13486">
          <cell r="H13486" t="str">
            <v>1.3.3.02.01.03.004</v>
          </cell>
          <cell r="I13486" t="str">
            <v>Makam Bersejarah</v>
          </cell>
        </row>
        <row r="13487">
          <cell r="H13487" t="str">
            <v>......</v>
          </cell>
        </row>
        <row r="13488">
          <cell r="H13488" t="str">
            <v>1.3.3.02.01.04.</v>
          </cell>
          <cell r="I13488" t="str">
            <v>CANDI/TUGU PERINGATAN/PRASASTI LAINNYA</v>
          </cell>
        </row>
        <row r="13489">
          <cell r="H13489" t="str">
            <v>......</v>
          </cell>
        </row>
        <row r="13490">
          <cell r="H13490" t="str">
            <v>1.3.3.03...</v>
          </cell>
          <cell r="I13490" t="str">
            <v>BANGUNAN MENARA</v>
          </cell>
        </row>
        <row r="13491">
          <cell r="H13491" t="str">
            <v>1.3.3.03.01..</v>
          </cell>
          <cell r="I13491" t="str">
            <v>BANGUNAN MENARA PERAMBUAN</v>
          </cell>
        </row>
        <row r="13492">
          <cell r="H13492" t="str">
            <v>1.3.3.03.01.01.</v>
          </cell>
          <cell r="I13492" t="str">
            <v>BANGUNAN MENARA PERAMBUAN PENERANGAN PANTAI</v>
          </cell>
        </row>
        <row r="13493">
          <cell r="H13493" t="str">
            <v>1.3.3.03.01.01.001</v>
          </cell>
          <cell r="I13493" t="str">
            <v>Menara Suar Listrik Diesel</v>
          </cell>
        </row>
        <row r="13494">
          <cell r="H13494" t="str">
            <v>1.3.3.03.01.01.002</v>
          </cell>
          <cell r="I13494" t="str">
            <v>Menara Suar Listrik Non Diesel</v>
          </cell>
        </row>
        <row r="13495">
          <cell r="H13495" t="str">
            <v>1.3.3.03.01.01.003</v>
          </cell>
          <cell r="I13495" t="str">
            <v>Rambu Suar</v>
          </cell>
        </row>
        <row r="13496">
          <cell r="H13496" t="str">
            <v>1.3.3.03.01.01.004</v>
          </cell>
          <cell r="I13496" t="str">
            <v>Pelampung Suar</v>
          </cell>
        </row>
        <row r="13497">
          <cell r="H13497" t="str">
            <v>1.3.3.03.01.01.005</v>
          </cell>
          <cell r="I13497" t="str">
            <v>Rambu Tanda Silang</v>
          </cell>
        </row>
        <row r="13498">
          <cell r="H13498" t="str">
            <v>......</v>
          </cell>
        </row>
        <row r="13499">
          <cell r="H13499" t="str">
            <v>1.3.3.03.01.02.</v>
          </cell>
          <cell r="I13499" t="str">
            <v>BANGUNAN PERAMBUAN PENERANGAN PANTAI</v>
          </cell>
        </row>
        <row r="13500">
          <cell r="H13500" t="str">
            <v>1.3.3.03.01.02.001</v>
          </cell>
          <cell r="I13500" t="str">
            <v>Anak Pelampung</v>
          </cell>
        </row>
        <row r="13501">
          <cell r="H13501" t="str">
            <v>1.3.3.03.01.02.002</v>
          </cell>
          <cell r="I13501" t="str">
            <v>Rambu Berpuncak</v>
          </cell>
        </row>
        <row r="13502">
          <cell r="H13502" t="str">
            <v>......</v>
          </cell>
        </row>
        <row r="13503">
          <cell r="H13503" t="str">
            <v>1.3.3.03.01.03.</v>
          </cell>
          <cell r="I13503" t="str">
            <v>BANGUNAN MENARA TELEKOMUNIKASI</v>
          </cell>
        </row>
        <row r="13504">
          <cell r="H13504" t="str">
            <v>1.3.3.03.01.03.001</v>
          </cell>
          <cell r="I13504" t="str">
            <v>Bangunan Menara Telpon</v>
          </cell>
        </row>
        <row r="13505">
          <cell r="H13505" t="str">
            <v>1.3.3.03.01.03.002</v>
          </cell>
          <cell r="I13505" t="str">
            <v>Bangunan Menara Radio</v>
          </cell>
        </row>
        <row r="13506">
          <cell r="H13506" t="str">
            <v>1.3.3.03.01.03.003</v>
          </cell>
          <cell r="I13506" t="str">
            <v>Bangunan Menara Televisi</v>
          </cell>
        </row>
        <row r="13507">
          <cell r="H13507" t="str">
            <v>1.3.3.03.01.03.004</v>
          </cell>
          <cell r="I13507" t="str">
            <v>Bangunan Menara Pengatur Lalulintas Udara</v>
          </cell>
        </row>
        <row r="13508">
          <cell r="H13508" t="str">
            <v>1.3.3.03.01.03.005</v>
          </cell>
          <cell r="I13508" t="str">
            <v>Bangunan Menara Antena Microwave/Parabolic</v>
          </cell>
        </row>
        <row r="13509">
          <cell r="H13509" t="str">
            <v>......</v>
          </cell>
        </row>
        <row r="13510">
          <cell r="H13510" t="str">
            <v>1.3.3.03.01.04.</v>
          </cell>
          <cell r="I13510" t="str">
            <v>BANGUNAN MENARA PENGAWAS</v>
          </cell>
        </row>
        <row r="13511">
          <cell r="H13511" t="str">
            <v>1.3.3.03.01.04.001</v>
          </cell>
          <cell r="I13511" t="str">
            <v>Bangunan Menara Pengawas Permanen</v>
          </cell>
        </row>
        <row r="13512">
          <cell r="H13512" t="str">
            <v>1.3.3.03.01.04.002</v>
          </cell>
          <cell r="I13512" t="str">
            <v>Bangunan Menara Pengawas Semi Permanen</v>
          </cell>
        </row>
        <row r="13513">
          <cell r="H13513" t="str">
            <v>1.3.3.03.01.04.003</v>
          </cell>
          <cell r="I13513" t="str">
            <v>Bangunan Menara Pengawas Semi Darurat</v>
          </cell>
        </row>
        <row r="13514">
          <cell r="H13514" t="str">
            <v>......</v>
          </cell>
        </row>
        <row r="13515">
          <cell r="H13515" t="str">
            <v>1.3.3.03.01.05.</v>
          </cell>
          <cell r="I13515" t="str">
            <v>BANGUNAN MENARA PERAMBUAN LAINNYA</v>
          </cell>
        </row>
        <row r="13516">
          <cell r="H13516" t="str">
            <v>1.3.3.03.01.05.001</v>
          </cell>
          <cell r="I13516" t="str">
            <v>Menara Air</v>
          </cell>
        </row>
        <row r="13517">
          <cell r="H13517" t="str">
            <v>......</v>
          </cell>
        </row>
        <row r="13518">
          <cell r="H13518" t="str">
            <v>1.3.3.04...</v>
          </cell>
          <cell r="I13518" t="str">
            <v>TUGU TITIK KONTROL/PASTI</v>
          </cell>
        </row>
        <row r="13519">
          <cell r="H13519" t="str">
            <v>1.3.3.04.01..</v>
          </cell>
          <cell r="I13519" t="str">
            <v>TUGU/TANDA BATAS</v>
          </cell>
        </row>
        <row r="13520">
          <cell r="H13520" t="str">
            <v>1.3.3.04.01.01.</v>
          </cell>
          <cell r="I13520" t="str">
            <v>TUGU/TANDA BATAS ADMINISTRASI</v>
          </cell>
        </row>
        <row r="13521">
          <cell r="H13521" t="str">
            <v>1.3.3.04.01.01.001</v>
          </cell>
          <cell r="I13521" t="str">
            <v>Tugu/Tanda Batas Administrasi Negara</v>
          </cell>
        </row>
        <row r="13522">
          <cell r="H13522" t="str">
            <v>1.3.3.04.01.01.002</v>
          </cell>
          <cell r="I13522" t="str">
            <v>Tugu/Tanda Batas Administrasi Propinsi</v>
          </cell>
        </row>
        <row r="13523">
          <cell r="H13523" t="str">
            <v>1.3.3.04.01.01.003</v>
          </cell>
          <cell r="I13523" t="str">
            <v>Tugu/Tanda Batas Administrasi Kabupaten</v>
          </cell>
        </row>
        <row r="13524">
          <cell r="H13524" t="str">
            <v>1.3.3.04.01.01.004</v>
          </cell>
          <cell r="I13524" t="str">
            <v>Tugu/Tanda Batas Administrasi Kotamadya</v>
          </cell>
        </row>
        <row r="13525">
          <cell r="H13525" t="str">
            <v>1.3.3.04.01.01.005</v>
          </cell>
          <cell r="I13525" t="str">
            <v>Tugu/Tanda Batas Administrasi Kota Administratif</v>
          </cell>
        </row>
        <row r="13526">
          <cell r="H13526" t="str">
            <v>1.3.3.04.01.01.006</v>
          </cell>
          <cell r="I13526" t="str">
            <v>Tugu/Tanda Batas Administrasi Kecamatan</v>
          </cell>
        </row>
        <row r="13527">
          <cell r="H13527" t="str">
            <v>1.3.3.04.01.01.007</v>
          </cell>
          <cell r="I13527" t="str">
            <v>Tugu/Tanda Batas Administrasi Desa</v>
          </cell>
        </row>
        <row r="13528">
          <cell r="H13528" t="str">
            <v>1.3.3.04.01.01.008</v>
          </cell>
          <cell r="I13528" t="str">
            <v>Tugu/Tanda Batas Administrasi Kelurahan</v>
          </cell>
        </row>
        <row r="13529">
          <cell r="H13529" t="str">
            <v>1.3.3.04.01.01.009</v>
          </cell>
          <cell r="I13529" t="str">
            <v>Tugu/Tanda Batas Administrasi Kepemilikan</v>
          </cell>
        </row>
        <row r="13530">
          <cell r="H13530" t="str">
            <v>1.3.3.04.01.01.010</v>
          </cell>
          <cell r="I13530" t="str">
            <v>Tugu/Tanda Batas Damija (Daerah Milik Jalan)</v>
          </cell>
        </row>
        <row r="13531">
          <cell r="H13531" t="str">
            <v>1.3.3.04.01.01.011</v>
          </cell>
          <cell r="I13531" t="str">
            <v>Tugu/Tanda Batas Damaja (Daerah Manfaat Jalan)</v>
          </cell>
        </row>
        <row r="13532">
          <cell r="H13532" t="str">
            <v>......</v>
          </cell>
        </row>
        <row r="13533">
          <cell r="H13533" t="str">
            <v>1.3.3.04.01.02.</v>
          </cell>
          <cell r="I13533" t="str">
            <v>TUGU/TANDA JARING KONTROL GEODESI</v>
          </cell>
        </row>
        <row r="13534">
          <cell r="H13534" t="str">
            <v>1.3.3.04.01.02.001</v>
          </cell>
          <cell r="I13534" t="str">
            <v>Jaring Kontrol Horisontal</v>
          </cell>
        </row>
        <row r="13535">
          <cell r="H13535" t="str">
            <v>1.3.3.04.01.02.002</v>
          </cell>
          <cell r="I13535" t="str">
            <v>Jaring Kontrol Vertikal</v>
          </cell>
        </row>
        <row r="13536">
          <cell r="H13536" t="str">
            <v>1.3.3.04.01.02.003</v>
          </cell>
          <cell r="I13536" t="str">
            <v>Jaring Kontrol Gaya Berat</v>
          </cell>
        </row>
        <row r="13537">
          <cell r="H13537" t="str">
            <v>1.3.3.04.01.02.004</v>
          </cell>
          <cell r="I13537" t="str">
            <v>Jaring Kontrol Pasang Surut Paras Muka Laut</v>
          </cell>
        </row>
        <row r="13538">
          <cell r="H13538" t="str">
            <v>1.3.3.04.01.02.005</v>
          </cell>
          <cell r="I13538" t="str">
            <v>Jaring Kontrol Pasang Surut Sungai Dan Danau</v>
          </cell>
        </row>
        <row r="13539">
          <cell r="H13539" t="str">
            <v>1.3.3.04.01.02.006</v>
          </cell>
          <cell r="I13539" t="str">
            <v>Jaring Kontrol Pasang Surut Bumi</v>
          </cell>
        </row>
        <row r="13540">
          <cell r="H13540" t="str">
            <v>1.3.3.04.01.02.007</v>
          </cell>
          <cell r="I13540" t="str">
            <v>Jaring Kontrol Navigasi</v>
          </cell>
        </row>
        <row r="13541">
          <cell r="H13541" t="str">
            <v>......</v>
          </cell>
        </row>
        <row r="13542">
          <cell r="H13542" t="str">
            <v>1.3.3.04.01.03.</v>
          </cell>
          <cell r="I13542" t="str">
            <v>PILAR/TUGU/TANDA LAINNYA</v>
          </cell>
        </row>
        <row r="13543">
          <cell r="H13543" t="str">
            <v>1.3.3.04.01.03.001</v>
          </cell>
          <cell r="I13543" t="str">
            <v>Kerangka Dasar Kadastral Orde 2</v>
          </cell>
        </row>
        <row r="13544">
          <cell r="H13544" t="str">
            <v>1.3.3.04.01.03.002</v>
          </cell>
          <cell r="I13544" t="str">
            <v>Kerangka Dasar Kadastral Orde 3</v>
          </cell>
        </row>
        <row r="13545">
          <cell r="H13545" t="str">
            <v>1.3.3.04.01.03.003</v>
          </cell>
          <cell r="I13545" t="str">
            <v>Kerangka Dasar Kadastral Orde 4</v>
          </cell>
        </row>
        <row r="13546">
          <cell r="H13546" t="str">
            <v>......</v>
          </cell>
        </row>
        <row r="13547">
          <cell r="H13547" t="str">
            <v>1.3.3.04.01.04.</v>
          </cell>
          <cell r="I13547" t="str">
            <v>PAGAR</v>
          </cell>
        </row>
        <row r="13548">
          <cell r="H13548" t="str">
            <v>1.3.3.04.01.04.001</v>
          </cell>
          <cell r="I13548" t="str">
            <v>Pagar Permanen</v>
          </cell>
        </row>
        <row r="13549">
          <cell r="H13549" t="str">
            <v>1.3.3.04.01.04.002</v>
          </cell>
          <cell r="I13549" t="str">
            <v>Pagar Semi Permanen</v>
          </cell>
        </row>
        <row r="13550">
          <cell r="H13550" t="str">
            <v>1.3.3.04.01.04.003</v>
          </cell>
          <cell r="I13550" t="str">
            <v>Pagar Darurat</v>
          </cell>
        </row>
        <row r="13551">
          <cell r="H13551" t="str">
            <v>......</v>
          </cell>
        </row>
        <row r="13552">
          <cell r="H13552" t="str">
            <v>1.3.3.04.01.05.</v>
          </cell>
          <cell r="I13552" t="str">
            <v>TUGU/TANDA BATAS LAINNYA</v>
          </cell>
        </row>
        <row r="13554">
          <cell r="H13554" t="str">
            <v>1.3.4</v>
          </cell>
          <cell r="I13554" t="str">
            <v>JALAN, IRIGASI DAN JARINGAN</v>
          </cell>
        </row>
        <row r="13555">
          <cell r="H13555" t="str">
            <v>1.3.4.01</v>
          </cell>
          <cell r="I13555" t="str">
            <v>JALAN DAN JEMBATAN</v>
          </cell>
        </row>
        <row r="13556">
          <cell r="H13556" t="str">
            <v>1.3.4.01.01</v>
          </cell>
          <cell r="I13556" t="str">
            <v>JALAN</v>
          </cell>
        </row>
        <row r="13557">
          <cell r="H13557" t="str">
            <v>1.3.4.01.01.01</v>
          </cell>
          <cell r="I13557" t="str">
            <v>JALAN NASIONAL</v>
          </cell>
        </row>
        <row r="13558">
          <cell r="H13558" t="str">
            <v>1.3.4.01.01.01.001</v>
          </cell>
          <cell r="I13558" t="str">
            <v>Jalan Nasional Arteri</v>
          </cell>
        </row>
        <row r="13559">
          <cell r="H13559" t="str">
            <v>1.3.4.01.01.01.002</v>
          </cell>
          <cell r="I13559" t="str">
            <v>Jalan Nasional Kolektor</v>
          </cell>
        </row>
        <row r="13560">
          <cell r="H13560" t="str">
            <v>1.3.4.01.01.01.003</v>
          </cell>
          <cell r="I13560" t="str">
            <v>Jalan Nasional Bernilai Strategis Nasional</v>
          </cell>
        </row>
        <row r="13561">
          <cell r="H13561" t="str">
            <v>1.3.4.01.01.02.</v>
          </cell>
          <cell r="I13561" t="str">
            <v>JALAN PROPINSI</v>
          </cell>
        </row>
        <row r="13562">
          <cell r="H13562" t="str">
            <v>1.3.4.01.01.02.001</v>
          </cell>
          <cell r="I13562" t="str">
            <v>Jalan Propinsi Arteri</v>
          </cell>
        </row>
        <row r="13563">
          <cell r="H13563" t="str">
            <v>1.3.4.01.01.02.002</v>
          </cell>
          <cell r="I13563" t="str">
            <v>Jalan Propinsi Kolektor</v>
          </cell>
        </row>
        <row r="13564">
          <cell r="H13564" t="str">
            <v>1.3.4.01.01.02.003</v>
          </cell>
          <cell r="I13564" t="str">
            <v>Jalan Propinsi Lokal</v>
          </cell>
        </row>
        <row r="13565">
          <cell r="H13565" t="str">
            <v>1.3.4.01.01.02.004</v>
          </cell>
          <cell r="I13565" t="str">
            <v>Jalan Propinsi Bernilai Strategis Propinsi</v>
          </cell>
        </row>
        <row r="13566">
          <cell r="H13566" t="str">
            <v>1.3.4.01.01.03.</v>
          </cell>
          <cell r="I13566" t="str">
            <v>JALAN KABUPATEN</v>
          </cell>
        </row>
        <row r="13567">
          <cell r="H13567" t="str">
            <v>1.3.4.01.01.03.001</v>
          </cell>
          <cell r="I13567" t="str">
            <v>Jalan Kabupaten Arteri</v>
          </cell>
        </row>
        <row r="13568">
          <cell r="H13568" t="str">
            <v>1.3.4.01.01.03.002</v>
          </cell>
          <cell r="I13568" t="str">
            <v>Jalan Kabupaten Kolektor</v>
          </cell>
        </row>
        <row r="13569">
          <cell r="H13569" t="str">
            <v>1.3.4.01.01.03.003</v>
          </cell>
          <cell r="I13569" t="str">
            <v>Jalan Kabupaten Lokal</v>
          </cell>
        </row>
        <row r="13570">
          <cell r="H13570" t="str">
            <v>1.3.4.01.01.03.004</v>
          </cell>
          <cell r="I13570" t="str">
            <v>Jalan Kabupaten Bernilai Strategis Kabupaten</v>
          </cell>
        </row>
        <row r="13571">
          <cell r="H13571" t="str">
            <v>1.3.4.01.01.04.</v>
          </cell>
          <cell r="I13571" t="str">
            <v>JALAN KOTA</v>
          </cell>
        </row>
        <row r="13572">
          <cell r="H13572" t="str">
            <v>1.3.4.01.01.04.001</v>
          </cell>
          <cell r="I13572" t="str">
            <v>Jalan Kota Arteri</v>
          </cell>
        </row>
        <row r="13573">
          <cell r="H13573" t="str">
            <v>1.3.4.01.01.04.002</v>
          </cell>
          <cell r="I13573" t="str">
            <v>Jalan Kota Kolektor</v>
          </cell>
        </row>
        <row r="13574">
          <cell r="H13574" t="str">
            <v>1.3.4.01.01.04.003</v>
          </cell>
          <cell r="I13574" t="str">
            <v>Jalan Kota Lokal</v>
          </cell>
        </row>
        <row r="13575">
          <cell r="H13575" t="str">
            <v>1.3.4.01.01.05.</v>
          </cell>
          <cell r="I13575" t="str">
            <v>JALAN DESA</v>
          </cell>
        </row>
        <row r="13576">
          <cell r="H13576" t="str">
            <v>1.3.4.01.01.05.001</v>
          </cell>
          <cell r="I13576" t="str">
            <v>Jalan Desa</v>
          </cell>
        </row>
        <row r="13577">
          <cell r="H13577" t="str">
            <v>1.3.4.01.01.06.</v>
          </cell>
          <cell r="I13577" t="str">
            <v>JALAN TOL</v>
          </cell>
        </row>
        <row r="13578">
          <cell r="H13578" t="str">
            <v>1.3.4.01.01.06.001</v>
          </cell>
          <cell r="I13578" t="str">
            <v>Jalan Tol</v>
          </cell>
        </row>
        <row r="13579">
          <cell r="H13579" t="str">
            <v>1.3.4.01.01.07.</v>
          </cell>
          <cell r="I13579" t="str">
            <v>JALAN KERETA API</v>
          </cell>
        </row>
        <row r="13580">
          <cell r="H13580" t="str">
            <v>1.3.4.01.01.07.001</v>
          </cell>
          <cell r="I13580" t="str">
            <v>Jalan Kereta Api Bantalan Besi</v>
          </cell>
        </row>
        <row r="13581">
          <cell r="H13581" t="str">
            <v>1.3.4.01.01.07.002</v>
          </cell>
          <cell r="I13581" t="str">
            <v>Jalan Kereta Api Bantalan Beton</v>
          </cell>
        </row>
        <row r="13582">
          <cell r="H13582" t="str">
            <v>1.3.4.01.01.07.003</v>
          </cell>
          <cell r="I13582" t="str">
            <v>Jalan Kereta Api Bantalan Kayu</v>
          </cell>
        </row>
        <row r="13583">
          <cell r="H13583" t="str">
            <v>1.3.4.01.01.07.004</v>
          </cell>
          <cell r="I13583" t="str">
            <v>Jalan Kereta Api Bantalan Beton untuk Lengkung</v>
          </cell>
        </row>
        <row r="13584">
          <cell r="H13584" t="str">
            <v>1.3.4.01.01.07.005</v>
          </cell>
          <cell r="I13584" t="str">
            <v>Jalan Kereta Api Bantalan Beton untuk Wesel</v>
          </cell>
        </row>
        <row r="13585">
          <cell r="H13585" t="str">
            <v>1.3.4.01.01.07.006</v>
          </cell>
          <cell r="I13585" t="str">
            <v>Jalan Kereta Api Bantalan Kayu Standar</v>
          </cell>
        </row>
        <row r="13586">
          <cell r="H13586" t="str">
            <v>1.3.4.01.01.07.007</v>
          </cell>
          <cell r="I13586" t="str">
            <v>Jalan Kereta Api Bantalan Kayu Wesel</v>
          </cell>
        </row>
        <row r="13587">
          <cell r="H13587" t="str">
            <v>1.3.4.01.01.07.008</v>
          </cell>
          <cell r="I13587" t="str">
            <v>Jalan Kereta Api Bantalan Kayu Jembatan</v>
          </cell>
        </row>
        <row r="13588">
          <cell r="H13588" t="str">
            <v>1.3.4.01.01.08.</v>
          </cell>
          <cell r="I13588" t="str">
            <v>LANDASAN PACU PESAWAT TERBANG</v>
          </cell>
        </row>
        <row r="13589">
          <cell r="H13589" t="str">
            <v>1.3.4.01.01.08.001</v>
          </cell>
          <cell r="I13589" t="str">
            <v>Landasan Pacu (Runway) Pesawat Terbang Permukaan Beton</v>
          </cell>
        </row>
        <row r="13590">
          <cell r="H13590" t="str">
            <v>1.3.4.01.01.08.002</v>
          </cell>
          <cell r="I13590" t="str">
            <v>Landasan Pacu (Runway) Pesawat Terbang Permukaan Aspal</v>
          </cell>
        </row>
        <row r="13591">
          <cell r="H13591" t="str">
            <v>1.3.4.01.01.08.003</v>
          </cell>
          <cell r="I13591" t="str">
            <v>Landasan Pacu (Runway) Pesawat Terbang Permukaan Batu Karang</v>
          </cell>
        </row>
        <row r="13592">
          <cell r="H13592" t="str">
            <v>1.3.4.01.01.08.004</v>
          </cell>
          <cell r="I13592" t="str">
            <v>Landasan Pacu (Runway) Pesawat Terbang Permukaan Rumput</v>
          </cell>
        </row>
        <row r="13593">
          <cell r="H13593" t="str">
            <v>1.3.4.01.01.08.005</v>
          </cell>
          <cell r="I13593" t="str">
            <v>Helipad</v>
          </cell>
        </row>
        <row r="13594">
          <cell r="H13594" t="str">
            <v>1.3.4.01.01.09.</v>
          </cell>
          <cell r="I13594" t="str">
            <v>JALAN KHUSUS</v>
          </cell>
        </row>
        <row r="13595">
          <cell r="H13595" t="str">
            <v>1.3.4.01.01.09.001</v>
          </cell>
          <cell r="I13595" t="str">
            <v>Jalan Khusus Inspeksi</v>
          </cell>
        </row>
        <row r="13596">
          <cell r="H13596" t="str">
            <v>1.3.4.01.01.09.002</v>
          </cell>
          <cell r="I13596" t="str">
            <v>Jalan Khusus Kompleks</v>
          </cell>
        </row>
        <row r="13597">
          <cell r="H13597" t="str">
            <v>1.3.4.01.01.09.003</v>
          </cell>
          <cell r="I13597" t="str">
            <v>Jalan Khusus Proyek</v>
          </cell>
        </row>
        <row r="13598">
          <cell r="H13598" t="str">
            <v>1.3.4.01.01.09.004</v>
          </cell>
          <cell r="I13598" t="str">
            <v>Jalan Khusus Quarry</v>
          </cell>
        </row>
        <row r="13599">
          <cell r="H13599" t="str">
            <v>1.3.4.01.01.09.005</v>
          </cell>
          <cell r="I13599" t="str">
            <v>Jalan Khusus Lori</v>
          </cell>
        </row>
        <row r="13600">
          <cell r="H13600" t="str">
            <v>1.3.4.01.01.09.006</v>
          </cell>
          <cell r="I13600" t="str">
            <v>Jalan Khusus Badan Hukum</v>
          </cell>
        </row>
        <row r="13601">
          <cell r="H13601" t="str">
            <v>1.3.4.01.01.09.007</v>
          </cell>
          <cell r="I13601" t="str">
            <v>Jalan Khusus Perorangan</v>
          </cell>
        </row>
        <row r="13602">
          <cell r="H13602" t="str">
            <v>1.3.4.01.01.09.008</v>
          </cell>
          <cell r="I13602" t="str">
            <v>Jalan Khusus Lainnya</v>
          </cell>
        </row>
        <row r="13603">
          <cell r="H13603" t="str">
            <v>1.3.4.01.01.09.009</v>
          </cell>
          <cell r="I13603" t="str">
            <v>Jalan Khusus Pejalan Kaki (Trotoar)</v>
          </cell>
        </row>
        <row r="13604">
          <cell r="H13604" t="str">
            <v>1.3.4.01.01.10.</v>
          </cell>
          <cell r="I13604" t="str">
            <v>JALAN LAINNYA</v>
          </cell>
        </row>
        <row r="13605">
          <cell r="H13605" t="str">
            <v>1.3.4.01.01.10.001</v>
          </cell>
          <cell r="I13605" t="str">
            <v>Pelebaran Jalan</v>
          </cell>
        </row>
        <row r="13606">
          <cell r="H13606" t="str">
            <v>.3.4.01.01.10.002</v>
          </cell>
          <cell r="I13606" t="str">
            <v>Pemasangan Conblok</v>
          </cell>
        </row>
        <row r="13607">
          <cell r="H13607" t="str">
            <v>1.3.4.01.02..</v>
          </cell>
          <cell r="I13607" t="str">
            <v>JEMBATAN</v>
          </cell>
        </row>
        <row r="13608">
          <cell r="H13608" t="str">
            <v>1.3.4.01.02.01.</v>
          </cell>
          <cell r="I13608" t="str">
            <v>JEMBATAN PADA JALAN NASIONAL</v>
          </cell>
        </row>
        <row r="13609">
          <cell r="H13609" t="str">
            <v>1.3.4.01.02.01.001</v>
          </cell>
          <cell r="I13609" t="str">
            <v>Jembatan Pada Jalan Nasional Arteri</v>
          </cell>
        </row>
        <row r="13610">
          <cell r="H13610" t="str">
            <v>1.3.4.01.02.01.002</v>
          </cell>
          <cell r="I13610" t="str">
            <v>Jembatan Pada Jalan Nasional Kolektor</v>
          </cell>
        </row>
        <row r="13611">
          <cell r="H13611" t="str">
            <v>1.3.4.01.02.01.003</v>
          </cell>
          <cell r="I13611" t="str">
            <v>Jembatan Pada Jalan Nasional Bernilai Strategis Nasional</v>
          </cell>
        </row>
        <row r="13612">
          <cell r="H13612" t="str">
            <v>1.3.4.01.02.02.</v>
          </cell>
          <cell r="I13612" t="str">
            <v>JEMBATAN PADA JALAN PROPINSI</v>
          </cell>
        </row>
        <row r="13613">
          <cell r="H13613" t="str">
            <v>1.3.4.01.02.02.001</v>
          </cell>
          <cell r="I13613" t="str">
            <v>Jembatan Pada Jalan Propinsi Arteri</v>
          </cell>
        </row>
        <row r="13614">
          <cell r="H13614" t="str">
            <v>1.3.4.01.02.02.002</v>
          </cell>
          <cell r="I13614" t="str">
            <v>Jembatan Pada Jalan Propinsi Kolektor</v>
          </cell>
        </row>
        <row r="13615">
          <cell r="H13615" t="str">
            <v>1.3.4.01.02.02.003</v>
          </cell>
          <cell r="I13615" t="str">
            <v>Jembatan Pada Jalan Propinsi Lokal</v>
          </cell>
        </row>
        <row r="13616">
          <cell r="H13616" t="str">
            <v>1.3.4.01.02.02.004</v>
          </cell>
          <cell r="I13616" t="str">
            <v>Jembatan Pada Jalan Propinsi Bernilai Strategis Propinsi</v>
          </cell>
        </row>
        <row r="13617">
          <cell r="H13617" t="str">
            <v>1.3.4.01.02.03.</v>
          </cell>
          <cell r="I13617" t="str">
            <v>JEMBATAN PADA JALAN KABUPATEN</v>
          </cell>
        </row>
        <row r="13618">
          <cell r="H13618" t="str">
            <v>1.3.4.01.02.03.001</v>
          </cell>
          <cell r="I13618" t="str">
            <v>Jembatan Pada Jalan Kabupaten Arteri</v>
          </cell>
        </row>
        <row r="13619">
          <cell r="H13619" t="str">
            <v>1.3.4.01.02.03.002</v>
          </cell>
          <cell r="I13619" t="str">
            <v>Jembatan Pada Jalan Kabupaten Kolektor</v>
          </cell>
        </row>
        <row r="13620">
          <cell r="H13620" t="str">
            <v>1.3.4.01.02.03.003</v>
          </cell>
          <cell r="I13620" t="str">
            <v>Jembatan Pada Jalan Kabupaten Lokal</v>
          </cell>
        </row>
        <row r="13621">
          <cell r="H13621" t="str">
            <v>1.3.4.01.02.03.004</v>
          </cell>
          <cell r="I13621" t="str">
            <v>Jembatan Pada Jalan Kabupaten Strategis Kabupaten</v>
          </cell>
        </row>
        <row r="13622">
          <cell r="H13622" t="str">
            <v>1.3.4.01.02.04.</v>
          </cell>
          <cell r="I13622" t="str">
            <v>JEMBATAN PADA JALAN KOTA</v>
          </cell>
        </row>
        <row r="13623">
          <cell r="H13623" t="str">
            <v>1.3.4.01.02.04.001</v>
          </cell>
          <cell r="I13623" t="str">
            <v>Jembatan Pada Jalan Kota Arteri</v>
          </cell>
        </row>
        <row r="13624">
          <cell r="H13624" t="str">
            <v>1.3.4.01.02.04.002</v>
          </cell>
          <cell r="I13624" t="str">
            <v>Jembatan Pada Jalan Kota Kolektor</v>
          </cell>
        </row>
        <row r="13625">
          <cell r="H13625" t="str">
            <v>1.3.4.01.02.04.003</v>
          </cell>
          <cell r="I13625" t="str">
            <v>Jembatan Pada Jalan Kota Lokal</v>
          </cell>
        </row>
        <row r="13626">
          <cell r="H13626" t="str">
            <v>1.3.4.01.02.05.</v>
          </cell>
          <cell r="I13626" t="str">
            <v>JEMBATAN PADA JALAN DESA</v>
          </cell>
        </row>
        <row r="13627">
          <cell r="H13627" t="str">
            <v>1.3.4.01.02.05.001</v>
          </cell>
          <cell r="I13627" t="str">
            <v>Jembatan Pada Jalan Desa</v>
          </cell>
        </row>
        <row r="13628">
          <cell r="H13628" t="str">
            <v>1.3.4.01.02.06.</v>
          </cell>
          <cell r="I13628" t="str">
            <v>JEMBATAN PADA JALAN TOL</v>
          </cell>
        </row>
        <row r="13629">
          <cell r="H13629" t="str">
            <v>1.3.4.01.02.06.001</v>
          </cell>
          <cell r="I13629" t="str">
            <v>Jembatan Pada Jalan Tol</v>
          </cell>
        </row>
        <row r="13630">
          <cell r="H13630" t="str">
            <v>1.3.4.01.02.07.</v>
          </cell>
          <cell r="I13630" t="str">
            <v>JEMBATAN PADA JALAN KERETA API</v>
          </cell>
        </row>
        <row r="13631">
          <cell r="H13631" t="str">
            <v>1.3.4.01.02.07.001</v>
          </cell>
          <cell r="I13631" t="str">
            <v>Jembatan Pada Jalan Kereta Api Bantalan Besi</v>
          </cell>
        </row>
        <row r="13632">
          <cell r="H13632" t="str">
            <v>1.3.4.01.02.07.002</v>
          </cell>
          <cell r="I13632" t="str">
            <v>Jembatan Pada Jalan Kereta Api Bantalan Beton</v>
          </cell>
        </row>
        <row r="13633">
          <cell r="H13633" t="str">
            <v>1.3.4.01.02.07.003</v>
          </cell>
          <cell r="I13633" t="str">
            <v>Jembatan Pada Jalan Kereta Api Bantalan Kayu</v>
          </cell>
        </row>
        <row r="13634">
          <cell r="H13634" t="str">
            <v>1.3.4.01.02.08.</v>
          </cell>
          <cell r="I13634" t="str">
            <v>JEMBATAN PADA LANDASAN PACU PESAWAT TERBANG</v>
          </cell>
        </row>
        <row r="13635">
          <cell r="H13635" t="str">
            <v>1.3.4.01.02.08.001</v>
          </cell>
          <cell r="I13635" t="str">
            <v>Jembatan Pada Landasan Pacu Pesawat Terbang Permukaan Beton</v>
          </cell>
        </row>
        <row r="13636">
          <cell r="H13636" t="str">
            <v>1.3.4.01.02.08.002</v>
          </cell>
          <cell r="I13636" t="str">
            <v>Jembatan Pada Landasan Pacu Pesawat Terbang Permukaan Aspal</v>
          </cell>
        </row>
        <row r="13637">
          <cell r="H13637" t="str">
            <v>1.3.4.01.02.08.003</v>
          </cell>
          <cell r="I13637" t="str">
            <v>Jembatan Pada Landasan Pacu Pesawat Terbang Permukaan Rumput</v>
          </cell>
        </row>
        <row r="13638">
          <cell r="H13638" t="str">
            <v>1.3.4.01.02.09.</v>
          </cell>
          <cell r="I13638" t="str">
            <v>JEMBATAN PADA JALAN KHUSUS</v>
          </cell>
        </row>
        <row r="13639">
          <cell r="H13639" t="str">
            <v>1.3.4.01.02.09.001</v>
          </cell>
          <cell r="I13639" t="str">
            <v>Jembatan Pada Jalan Khusus Inspeksi</v>
          </cell>
        </row>
        <row r="13640">
          <cell r="H13640" t="str">
            <v>1.3.4.01.02.09.002</v>
          </cell>
          <cell r="I13640" t="str">
            <v>Jembatan Pada Jalan Khusus Kompleks</v>
          </cell>
        </row>
        <row r="13641">
          <cell r="H13641" t="str">
            <v>1.3.4.01.02.09.003</v>
          </cell>
          <cell r="I13641" t="str">
            <v>Jembatan Pada Jalan Khusus Proyek</v>
          </cell>
        </row>
        <row r="13642">
          <cell r="H13642" t="str">
            <v>1.3.4.01.02.09.004</v>
          </cell>
          <cell r="I13642" t="str">
            <v>Jembatan Pada Jalan Khusus Quarry</v>
          </cell>
        </row>
        <row r="13643">
          <cell r="H13643" t="str">
            <v>1.3.4.01.02.09.005</v>
          </cell>
          <cell r="I13643" t="str">
            <v>Jembatan Pada Jalan Khusus Lori</v>
          </cell>
        </row>
        <row r="13644">
          <cell r="H13644" t="str">
            <v>1.3.4.01.02.09.006</v>
          </cell>
          <cell r="I13644" t="str">
            <v>Jembatan Pada Jalan Khusus Badan Hukum</v>
          </cell>
        </row>
        <row r="13645">
          <cell r="H13645" t="str">
            <v>1.3.4.01.02.09.007</v>
          </cell>
          <cell r="I13645" t="str">
            <v>Jembatan Pada Jalan Khusus Perorangan</v>
          </cell>
        </row>
        <row r="13646">
          <cell r="H13646" t="str">
            <v>1.3.4.01.02.10.</v>
          </cell>
          <cell r="I13646" t="str">
            <v>JEMBATAN PENYEBERANGAN</v>
          </cell>
        </row>
        <row r="13647">
          <cell r="H13647" t="str">
            <v>1.3.4.01.02.10.001</v>
          </cell>
          <cell r="I13647" t="str">
            <v>Jembatan Penyeberangan Orang</v>
          </cell>
        </row>
        <row r="13648">
          <cell r="H13648" t="str">
            <v>1.3.4.01.02.10.002</v>
          </cell>
          <cell r="I13648" t="str">
            <v>Jembatan Penyeberangan Kendaraan</v>
          </cell>
        </row>
        <row r="13649">
          <cell r="H13649" t="str">
            <v>1.3.4.01.02.10.003</v>
          </cell>
          <cell r="I13649" t="str">
            <v>Jembatan Fly Over</v>
          </cell>
        </row>
        <row r="13650">
          <cell r="H13650" t="str">
            <v>1.3.4.01.02.10.004</v>
          </cell>
          <cell r="I13650" t="str">
            <v>Jembatan Inter Change</v>
          </cell>
        </row>
        <row r="13651">
          <cell r="H13651" t="str">
            <v>1.3.4.01.02.10.005</v>
          </cell>
          <cell r="I13651" t="str">
            <v>Jembatan Gantung</v>
          </cell>
        </row>
        <row r="13652">
          <cell r="H13652" t="str">
            <v>1.3.4.01.02.11.</v>
          </cell>
          <cell r="I13652" t="str">
            <v>JEMBATAN LABUH/SANDAR PADA TERMINAL</v>
          </cell>
        </row>
        <row r="13653">
          <cell r="H13653" t="str">
            <v>1.3.4.01.02.11.001</v>
          </cell>
          <cell r="I13653" t="str">
            <v>Dermaga</v>
          </cell>
        </row>
        <row r="13654">
          <cell r="H13654" t="str">
            <v>1.3.4.01.02.11.002</v>
          </cell>
          <cell r="I13654" t="str">
            <v>Kade</v>
          </cell>
        </row>
        <row r="13655">
          <cell r="H13655" t="str">
            <v>1.3.4.01.02.11.003</v>
          </cell>
          <cell r="I13655" t="str">
            <v>Embarkasi/Debarkasi</v>
          </cell>
        </row>
        <row r="13656">
          <cell r="H13656" t="str">
            <v>1.3.4.01.02.11.004</v>
          </cell>
          <cell r="I13656" t="str">
            <v>Jembatan Pantai</v>
          </cell>
        </row>
        <row r="13657">
          <cell r="H13657" t="str">
            <v>1.3.4.01.02.12.</v>
          </cell>
          <cell r="I13657" t="str">
            <v>JEMBATAN PENGUKUR</v>
          </cell>
        </row>
        <row r="13658">
          <cell r="H13658" t="str">
            <v>1.3.4.01.02.12.001</v>
          </cell>
          <cell r="I13658" t="str">
            <v>Jembatan Timbang</v>
          </cell>
        </row>
        <row r="13659">
          <cell r="H13659" t="str">
            <v>1.3.4.01.02.12.002</v>
          </cell>
          <cell r="I13659" t="str">
            <v>Jembatan KIR/Pengujian</v>
          </cell>
        </row>
        <row r="13660">
          <cell r="H13660" t="str">
            <v>1.3.4.01.02.13.</v>
          </cell>
          <cell r="I13660" t="str">
            <v>JEMBATAN LAINNYA</v>
          </cell>
        </row>
        <row r="13661">
          <cell r="H13661" t="str">
            <v>1.3.4.02...</v>
          </cell>
          <cell r="I13661" t="str">
            <v>BANGUNAN AIR</v>
          </cell>
        </row>
        <row r="13662">
          <cell r="H13662" t="str">
            <v>1.3.4.02.01..</v>
          </cell>
          <cell r="I13662" t="str">
            <v>BANGUNAN AIR IRIGASI</v>
          </cell>
        </row>
        <row r="13663">
          <cell r="H13663" t="str">
            <v>1.3.4.02.01.01.</v>
          </cell>
          <cell r="I13663" t="str">
            <v>BANGUNAN WADUK IRIGASI</v>
          </cell>
        </row>
        <row r="13664">
          <cell r="H13664" t="str">
            <v>1.3.4.02.01.01.001</v>
          </cell>
          <cell r="I13664" t="str">
            <v>Waduk Dengan Bendungan, Tanggul, Menara Pengambilan Pelimpah Ban</v>
          </cell>
        </row>
        <row r="13665">
          <cell r="H13665" t="str">
            <v>1.3.4.02.01.01.002</v>
          </cell>
          <cell r="I13665" t="str">
            <v>Waduk Dengan Bendungan, Tanggul Dan Menara Pengambilan</v>
          </cell>
        </row>
        <row r="13666">
          <cell r="H13666" t="str">
            <v>1.3.4.02.01.01.003</v>
          </cell>
          <cell r="I13666" t="str">
            <v>Waduk Dengan Menara Pengambilan</v>
          </cell>
        </row>
        <row r="13667">
          <cell r="H13667" t="str">
            <v>1.3.4.02.01.01.004</v>
          </cell>
          <cell r="I13667" t="str">
            <v>Waduk Dengan Tanggul, Dan Pintu Air/Menara Pengambilan</v>
          </cell>
        </row>
        <row r="13668">
          <cell r="H13668" t="str">
            <v>1.3.4.02.01.01.005</v>
          </cell>
          <cell r="I13668" t="str">
            <v>Waduk Dengan Tanggul Dan Pintu Pengukur Waduk Lapangan</v>
          </cell>
        </row>
        <row r="13669">
          <cell r="H13669" t="str">
            <v>1.3.4.02.01.02.</v>
          </cell>
          <cell r="I13669" t="str">
            <v>BANGUNAN PENGAMBILAN IRIGASI</v>
          </cell>
        </row>
        <row r="13670">
          <cell r="H13670" t="str">
            <v>1.3.4.02.01.02.001</v>
          </cell>
          <cell r="I13670" t="str">
            <v>Bendung</v>
          </cell>
        </row>
        <row r="13671">
          <cell r="H13671" t="str">
            <v>1.3.4.02.01.02.002</v>
          </cell>
          <cell r="I13671" t="str">
            <v>Bendung Dengan Pintu Bilas</v>
          </cell>
        </row>
        <row r="13672">
          <cell r="H13672" t="str">
            <v>1.3.4.02.01.02.003</v>
          </cell>
          <cell r="I13672" t="str">
            <v>Bendung Dengan Pompa</v>
          </cell>
        </row>
        <row r="13673">
          <cell r="H13673" t="str">
            <v>1.3.4.02.01.02.004</v>
          </cell>
          <cell r="I13673" t="str">
            <v>Bangunan Pengambilan Bebas</v>
          </cell>
        </row>
        <row r="13674">
          <cell r="H13674" t="str">
            <v>1.3.4.02.01.02.005</v>
          </cell>
          <cell r="I13674" t="str">
            <v>Bangunan Pengambilan Bebas Dengan Pompa (Bangunan Pengambilan Irigasi)</v>
          </cell>
        </row>
        <row r="13675">
          <cell r="H13675" t="str">
            <v>1.3.4.02.01.02.006</v>
          </cell>
          <cell r="I13675" t="str">
            <v>Sumur Dengan Pompa (Bangunan Pengambilan Irigasi)</v>
          </cell>
        </row>
        <row r="13676">
          <cell r="H13676" t="str">
            <v>1.3.4.02.01.03.</v>
          </cell>
          <cell r="I13676" t="str">
            <v>BANGUNAN PEMBAWA IRIGASI</v>
          </cell>
        </row>
        <row r="13677">
          <cell r="H13677" t="str">
            <v>1.3.4.02.01.03.001</v>
          </cell>
          <cell r="I13677" t="str">
            <v>Saluran Muka (Bangunan Pembawa Irigasi)</v>
          </cell>
        </row>
        <row r="13678">
          <cell r="H13678" t="str">
            <v>1.3.4.02.01.03.002</v>
          </cell>
          <cell r="I13678" t="str">
            <v>Saluran Induk (Bangunan Pembawa Irigasi)</v>
          </cell>
        </row>
        <row r="13679">
          <cell r="H13679" t="str">
            <v>1.3.4.02.01.03.003</v>
          </cell>
          <cell r="I13679" t="str">
            <v>Saluran Sekunder (Bangunan Pembawa Irigasi)</v>
          </cell>
        </row>
        <row r="13680">
          <cell r="H13680" t="str">
            <v>1.3.4.02.01.03.004</v>
          </cell>
          <cell r="I13680" t="str">
            <v>Saluran Tersier (Bangunan Pembawa Irigasi)</v>
          </cell>
        </row>
        <row r="13681">
          <cell r="H13681" t="str">
            <v>1.3.4.02.01.03.005</v>
          </cell>
          <cell r="I13681" t="str">
            <v>Saluran Kwarter</v>
          </cell>
        </row>
        <row r="13682">
          <cell r="H13682" t="str">
            <v>1.3.4.02.01.03.006</v>
          </cell>
          <cell r="I13682" t="str">
            <v>Saluran Pasang Tertutup/Terowongan</v>
          </cell>
        </row>
        <row r="13683">
          <cell r="H13683" t="str">
            <v>1.3.4.02.01.03.007</v>
          </cell>
          <cell r="I13683" t="str">
            <v>Saluran Suplesi</v>
          </cell>
        </row>
        <row r="13684">
          <cell r="H13684" t="str">
            <v>1.3.4.02.01.04.</v>
          </cell>
          <cell r="I13684" t="str">
            <v>BANGUNAN PEMBUANG IRIGASI</v>
          </cell>
        </row>
        <row r="13685">
          <cell r="H13685" t="str">
            <v>1.3.4.02.01.04.001</v>
          </cell>
          <cell r="I13685" t="str">
            <v>Saluran Induk Pembuang (Bangunan Pembuang Irigasi)</v>
          </cell>
        </row>
        <row r="13686">
          <cell r="H13686" t="str">
            <v>1.3.4.02.01.04.002</v>
          </cell>
          <cell r="I13686" t="str">
            <v>Saluran Sekunder Pembuang (Bangunan Pembuang Irigasi)</v>
          </cell>
        </row>
        <row r="13687">
          <cell r="H13687" t="str">
            <v>1.3.4.02.01.04.003</v>
          </cell>
          <cell r="I13687" t="str">
            <v>Saluran Tersier Pembuang (Bangunan Pembuang Irigasi)</v>
          </cell>
        </row>
        <row r="13688">
          <cell r="H13688" t="str">
            <v>1.3.4.02.01.05.</v>
          </cell>
          <cell r="I13688" t="str">
            <v>BANGUNAN PENGAMAN IRIGASI</v>
          </cell>
        </row>
        <row r="13689">
          <cell r="H13689" t="str">
            <v>1.3.4.02.01.05.001</v>
          </cell>
          <cell r="I13689" t="str">
            <v>Tanggul Banjir (Bangunan Pengaman Irigasi)</v>
          </cell>
        </row>
        <row r="13690">
          <cell r="H13690" t="str">
            <v>1.3.4.02.01.05.002</v>
          </cell>
          <cell r="I13690" t="str">
            <v>Bangunan Pintu Air/Klep (Bangunan Pengaman Irigasi)</v>
          </cell>
        </row>
        <row r="13691">
          <cell r="H13691" t="str">
            <v>1.3.4.02.01.06.</v>
          </cell>
          <cell r="I13691" t="str">
            <v>BANGUNAN PELENGKAP IRIGASI</v>
          </cell>
        </row>
        <row r="13692">
          <cell r="H13692" t="str">
            <v>1.3.4.02.01.06.001</v>
          </cell>
          <cell r="I13692" t="str">
            <v>Bangunan Bagi</v>
          </cell>
        </row>
        <row r="13693">
          <cell r="H13693" t="str">
            <v>1.3.4.02.01.06.002</v>
          </cell>
          <cell r="I13693" t="str">
            <v>Bangunan Bagi Dan Sadap (Bangunan Pelengkap Irigasi)</v>
          </cell>
        </row>
        <row r="13694">
          <cell r="H13694" t="str">
            <v>1.3.4.02.01.06.003</v>
          </cell>
          <cell r="I13694" t="str">
            <v>Bangunan Sadap (Bangunan Pelengkap Irigasi)</v>
          </cell>
        </row>
        <row r="13695">
          <cell r="H13695" t="str">
            <v>1.3.4.02.01.06.004</v>
          </cell>
          <cell r="I13695" t="str">
            <v>Bangunan Got Miring</v>
          </cell>
        </row>
        <row r="13696">
          <cell r="H13696" t="str">
            <v>1.3.4.02.01.06.005</v>
          </cell>
          <cell r="I13696" t="str">
            <v>Bangunan Terjun (Bangunan Pelengkap Irigasi)</v>
          </cell>
        </row>
        <row r="13697">
          <cell r="H13697" t="str">
            <v>1.3.4.02.01.06.006</v>
          </cell>
          <cell r="I13697" t="str">
            <v>Bangunan Talang (Bangunan Pelengkap Irigasi)</v>
          </cell>
        </row>
        <row r="13698">
          <cell r="H13698" t="str">
            <v>1.3.4.02.01.06.007</v>
          </cell>
          <cell r="I13698" t="str">
            <v>Bangunan Syphon (Bangunan Pelengkap Irigasi)</v>
          </cell>
        </row>
        <row r="13699">
          <cell r="H13699" t="str">
            <v>1.3.4.02.01.06.008</v>
          </cell>
          <cell r="I13699" t="str">
            <v>Bangunan Gorong-Gorong (Bangunan Pelengkap Irigasi)</v>
          </cell>
        </row>
        <row r="13700">
          <cell r="H13700" t="str">
            <v>1.3.4.02.01.06.009</v>
          </cell>
          <cell r="I13700" t="str">
            <v>Bangunan Pelimpah Sampah</v>
          </cell>
        </row>
        <row r="13701">
          <cell r="H13701" t="str">
            <v>1.3.4.02.01.06.010</v>
          </cell>
          <cell r="I13701" t="str">
            <v>Bangunan Pengeluaran/Pintu</v>
          </cell>
        </row>
        <row r="13702">
          <cell r="H13702" t="str">
            <v>1.3.4.02.01.06.011</v>
          </cell>
          <cell r="I13702" t="str">
            <v>Bangunan Box Tersier (Bangunan Pelengkap Irigasi)</v>
          </cell>
        </row>
        <row r="13703">
          <cell r="H13703" t="str">
            <v>1.3.4.02.01.06.012</v>
          </cell>
          <cell r="I13703" t="str">
            <v>Bangunan Pengukur</v>
          </cell>
        </row>
        <row r="13704">
          <cell r="H13704" t="str">
            <v>1.3.4.02.01.06.013</v>
          </cell>
          <cell r="I13704" t="str">
            <v>Bangunan Mandi Hewan</v>
          </cell>
        </row>
        <row r="13705">
          <cell r="H13705" t="str">
            <v>1.3.4.02.01.06.014</v>
          </cell>
          <cell r="I13705" t="str">
            <v>Bangunan Pertemuan Saluran</v>
          </cell>
        </row>
        <row r="13706">
          <cell r="H13706" t="str">
            <v>1.3.4.02.01.06.015</v>
          </cell>
          <cell r="I13706" t="str">
            <v>Bangunan Pelengkap Dalam Petak Tersier</v>
          </cell>
        </row>
        <row r="13707">
          <cell r="H13707" t="str">
            <v>1.3.4.02.01.06.016</v>
          </cell>
          <cell r="I13707" t="str">
            <v>Bangunan Jembatan (Bangunan Pelengkap Irigasi)</v>
          </cell>
        </row>
        <row r="13708">
          <cell r="H13708" t="str">
            <v>1.3.4.02.01.07.</v>
          </cell>
          <cell r="I13708" t="str">
            <v>BANGUNAN SAWAH IRIGASI</v>
          </cell>
        </row>
        <row r="13709">
          <cell r="H13709" t="str">
            <v>1.3.4.02.01.07.001</v>
          </cell>
          <cell r="I13709" t="str">
            <v>Bangunan Sawah Irigasi Tehnis</v>
          </cell>
        </row>
        <row r="13710">
          <cell r="H13710" t="str">
            <v>1.3.4.02.01.07.002</v>
          </cell>
          <cell r="I13710" t="str">
            <v>Bangunan Sawah Irigasi Semi Tehnis</v>
          </cell>
        </row>
        <row r="13711">
          <cell r="H13711" t="str">
            <v>1.3.4.02.01.07.003</v>
          </cell>
          <cell r="I13711" t="str">
            <v>Bangunan Sawah Irigasi Non Tehnis</v>
          </cell>
        </row>
        <row r="13712">
          <cell r="H13712" t="str">
            <v>1.3.4.02.01.08.</v>
          </cell>
          <cell r="I13712" t="str">
            <v>BANGUNAN AIR IRIGASI LAINNYA</v>
          </cell>
        </row>
        <row r="13713">
          <cell r="H13713" t="str">
            <v>1.3.4.02.02..</v>
          </cell>
          <cell r="I13713" t="str">
            <v>BANGUNAN PENGAIRAN PASANG SURUT</v>
          </cell>
        </row>
        <row r="13714">
          <cell r="H13714" t="str">
            <v>1.3.4.02.02.01.</v>
          </cell>
          <cell r="I13714" t="str">
            <v>BANGUNAN WADUK PASANG SURUT</v>
          </cell>
        </row>
        <row r="13715">
          <cell r="H13715" t="str">
            <v>1.3.4.02.02.01.001</v>
          </cell>
          <cell r="I13715" t="str">
            <v>Waduk Pasang Surut</v>
          </cell>
        </row>
        <row r="13716">
          <cell r="H13716" t="str">
            <v>1.3.4.02.02.02.</v>
          </cell>
          <cell r="I13716" t="str">
            <v>BANGUNAN PENGAMBILAN PASANG SURUT</v>
          </cell>
        </row>
        <row r="13717">
          <cell r="H13717" t="str">
            <v>1.3.4.02.02.02.001</v>
          </cell>
          <cell r="I13717" t="str">
            <v>Bangunan Bendung Dengan Pompa</v>
          </cell>
        </row>
        <row r="13718">
          <cell r="H13718" t="str">
            <v>1.3.4.02.02.02.002</v>
          </cell>
          <cell r="I13718" t="str">
            <v>Bangunan Pengambilan Bebas Dengan Pompa (Bangunan Pengambilan Pasang Surut</v>
          </cell>
        </row>
        <row r="13719">
          <cell r="H13719" t="str">
            <v>1.3.4.02.02.03.</v>
          </cell>
          <cell r="I13719" t="str">
            <v>BANGUNAN PEMBAWA PASANG SURUT</v>
          </cell>
        </row>
        <row r="13720">
          <cell r="H13720" t="str">
            <v>1.3.4.02.02.03.001</v>
          </cell>
          <cell r="I13720" t="str">
            <v>Saluran Muka (Bangunan Pembawa Pasang Surut)</v>
          </cell>
        </row>
        <row r="13721">
          <cell r="H13721" t="str">
            <v>1.3.4.02.02.03.002</v>
          </cell>
          <cell r="I13721" t="str">
            <v>Saluran Induk (Bangunan Pembawa Pasang Surut)</v>
          </cell>
        </row>
        <row r="13722">
          <cell r="H13722" t="str">
            <v>1.3.4.02.02.03.003</v>
          </cell>
          <cell r="I13722" t="str">
            <v>Saluran Sekunder (Bangunan Pembawa Pasang Surut)</v>
          </cell>
        </row>
        <row r="13723">
          <cell r="H13723" t="str">
            <v>1.3.4.02.02.03.004</v>
          </cell>
          <cell r="I13723" t="str">
            <v>Saluran Tersier (Bangunan Pembawa Pasang Surut)</v>
          </cell>
        </row>
        <row r="13724">
          <cell r="H13724" t="str">
            <v>1.3.4.02.02.03.005</v>
          </cell>
          <cell r="I13724" t="str">
            <v>Saluran Penyimpan Air</v>
          </cell>
        </row>
        <row r="13725">
          <cell r="H13725" t="str">
            <v>1.3.4.02.02.03.006</v>
          </cell>
          <cell r="I13725" t="str">
            <v>Saluran Lalu Lintas Air</v>
          </cell>
        </row>
        <row r="13726">
          <cell r="H13726" t="str">
            <v>1.3.4.02.02.04.</v>
          </cell>
          <cell r="I13726" t="str">
            <v>SALURAN PEMBUANG PASANG SURUT</v>
          </cell>
        </row>
        <row r="13727">
          <cell r="H13727" t="str">
            <v>1.3.4.02.02.04.001</v>
          </cell>
          <cell r="I13727" t="str">
            <v>Saluran Induk Pembuang (Saluran Pembuang Pasang Surut)</v>
          </cell>
        </row>
        <row r="13728">
          <cell r="H13728" t="str">
            <v>1.3.4.02.02.04.002</v>
          </cell>
          <cell r="I13728" t="str">
            <v>Saluran Sekunder Pembuang (Saluran Pembuang Pasang Surut)</v>
          </cell>
        </row>
        <row r="13729">
          <cell r="H13729" t="str">
            <v>1.3.4.02.02.04.003</v>
          </cell>
          <cell r="I13729" t="str">
            <v>Saluran Tersier Pembuang (Saluran Pembuang Pasang Surut)</v>
          </cell>
        </row>
        <row r="13730">
          <cell r="H13730" t="str">
            <v>1.3.4.02.02.04.004</v>
          </cell>
          <cell r="I13730" t="str">
            <v>Saluran Pengumpul Air</v>
          </cell>
        </row>
        <row r="13731">
          <cell r="H13731" t="str">
            <v>1.3.4.02.02.05.</v>
          </cell>
          <cell r="I13731" t="str">
            <v>BANGUNAN PENGAMAN PASANG SURUT</v>
          </cell>
        </row>
        <row r="13732">
          <cell r="H13732" t="str">
            <v>1.3.4.02.02.05.001</v>
          </cell>
          <cell r="I13732" t="str">
            <v>Bangunan Pintu Air/Klep (Bangunan Pengaman Pasang Surut)</v>
          </cell>
        </row>
        <row r="13733">
          <cell r="H13733" t="str">
            <v>1.3.4.02.02.05.002</v>
          </cell>
          <cell r="I13733" t="str">
            <v>Bangunan Pemasukan/Pembuang</v>
          </cell>
        </row>
        <row r="13734">
          <cell r="H13734" t="str">
            <v>1.3.4.02.02.05.003</v>
          </cell>
          <cell r="I13734" t="str">
            <v>Kolam Pasang</v>
          </cell>
        </row>
        <row r="13735">
          <cell r="H13735" t="str">
            <v>1.3.4.02.02.06.</v>
          </cell>
          <cell r="I13735" t="str">
            <v>BANGUNAN PELENGKAP PASANG SURUT</v>
          </cell>
        </row>
        <row r="13736">
          <cell r="H13736" t="str">
            <v>1.3.4.02.02.06.001</v>
          </cell>
          <cell r="I13736" t="str">
            <v>Bangunan Jembatan (Bangunan Pelengkap Pasang Surut)</v>
          </cell>
        </row>
        <row r="13737">
          <cell r="H13737" t="str">
            <v>1.3.4.02.02.06.002</v>
          </cell>
          <cell r="I13737" t="str">
            <v>Bangunan Jembatan Penghalang (Bangunan Pelengkap Pasang Surut)</v>
          </cell>
        </row>
        <row r="13738">
          <cell r="H13738" t="str">
            <v>1.3.4.02.02.06.003</v>
          </cell>
          <cell r="I13738" t="str">
            <v>Bangunan Penutup Penangkis Kotoran</v>
          </cell>
        </row>
        <row r="13739">
          <cell r="H13739" t="str">
            <v>1.3.4.02.02.06.004</v>
          </cell>
          <cell r="I13739" t="str">
            <v>Bangunan Pengukur Muka Air (Bangunan Pelengkap Pasang Surut)</v>
          </cell>
        </row>
        <row r="13740">
          <cell r="H13740" t="str">
            <v>1.3.4.02.02.06.005</v>
          </cell>
          <cell r="I13740" t="str">
            <v>Bangunan Pengukur Curah Hujan (Bangunan Pelengkap Pasang Surut)</v>
          </cell>
        </row>
        <row r="13741">
          <cell r="H13741" t="str">
            <v>1.3.4.02.02.07.</v>
          </cell>
          <cell r="I13741" t="str">
            <v>BANGUNAN SAWAH PASANG SURUT</v>
          </cell>
        </row>
        <row r="13742">
          <cell r="H13742" t="str">
            <v>1.3.4.02.02.07.001</v>
          </cell>
          <cell r="I13742" t="str">
            <v>Bangunan Sawah Pasang Surut Teknis</v>
          </cell>
        </row>
        <row r="13743">
          <cell r="H13743" t="str">
            <v>1.3.4.02.02.07.002</v>
          </cell>
          <cell r="I13743" t="str">
            <v>Bangunan Sawah Pasang Surut Semi Teknis</v>
          </cell>
        </row>
        <row r="13744">
          <cell r="H13744" t="str">
            <v>1.3.4.02.02.07.003</v>
          </cell>
          <cell r="I13744" t="str">
            <v>Bangunan Sawah Pasang Surut Non Teknis</v>
          </cell>
        </row>
        <row r="13745">
          <cell r="H13745" t="str">
            <v>1.3.4.02.02.08.</v>
          </cell>
          <cell r="I13745" t="str">
            <v>BANGUNAN PENGAIRAN PASANG SURUT LAINNYA</v>
          </cell>
        </row>
        <row r="13746">
          <cell r="H13746" t="str">
            <v>1.3.4.02.03..</v>
          </cell>
          <cell r="I13746" t="str">
            <v>BANGUNAN PENGEMBANGAN RAWA DAN POLDER</v>
          </cell>
        </row>
        <row r="13747">
          <cell r="H13747" t="str">
            <v>1.3.4.02.03.01.</v>
          </cell>
          <cell r="I13747" t="str">
            <v>BANGUNAN WADUK PENGEMBANGAN RAWA</v>
          </cell>
        </row>
        <row r="13748">
          <cell r="H13748" t="str">
            <v>1.3.4.02.03.01.001</v>
          </cell>
          <cell r="I13748" t="str">
            <v>Bangunan Waduk</v>
          </cell>
        </row>
        <row r="13749">
          <cell r="H13749" t="str">
            <v>1.3.4.02.03.02.</v>
          </cell>
          <cell r="I13749" t="str">
            <v>BANGUNAN PENGAMBILAN PENGEMBANGAN RAWA</v>
          </cell>
        </row>
        <row r="13750">
          <cell r="H13750" t="str">
            <v>1.3.4.02.03.02.001</v>
          </cell>
          <cell r="I13750" t="str">
            <v>Waduk Pengambilan Rawa</v>
          </cell>
        </row>
        <row r="13751">
          <cell r="H13751" t="str">
            <v>1.3.4.02.03.03.</v>
          </cell>
          <cell r="I13751" t="str">
            <v>BANGUNAN PEMBAWA PENGEMBANGAN RAWA</v>
          </cell>
        </row>
        <row r="13752">
          <cell r="H13752" t="str">
            <v>1.3.4.02.03.03.001</v>
          </cell>
          <cell r="I13752" t="str">
            <v>Saluran Muka (Bangunan Pembawa Pengembangan Rawa)</v>
          </cell>
        </row>
        <row r="13753">
          <cell r="H13753" t="str">
            <v>1.3.4.02.03.03.002</v>
          </cell>
          <cell r="I13753" t="str">
            <v>Saluran Induk (Bangunan Pembawa Pengembangan Rawa)</v>
          </cell>
        </row>
        <row r="13754">
          <cell r="H13754" t="str">
            <v>1.3.4.02.03.03.003</v>
          </cell>
          <cell r="I13754" t="str">
            <v>Saluran Sekunder (Bangunan Pembawa Pengembangan Rawa)</v>
          </cell>
        </row>
        <row r="13755">
          <cell r="H13755" t="str">
            <v>1.3.4.02.03.03.004</v>
          </cell>
          <cell r="I13755" t="str">
            <v>Saluran Tersier (Bangunan Pembawa Pengembangan Rawa)</v>
          </cell>
        </row>
        <row r="13756">
          <cell r="H13756" t="str">
            <v>1.3.4.02.03.04.</v>
          </cell>
          <cell r="I13756" t="str">
            <v>BANGUNAN PEMBUANG PENGEMBANGAN RAWA</v>
          </cell>
        </row>
        <row r="13757">
          <cell r="H13757" t="str">
            <v>1.3.4.02.03.04.001</v>
          </cell>
          <cell r="I13757" t="str">
            <v>Saluran Induk Pembuang (Bangunan Pembuang Pengembangan Rawa)</v>
          </cell>
        </row>
        <row r="13758">
          <cell r="H13758" t="str">
            <v>1.3.4.02.03.04.002</v>
          </cell>
          <cell r="I13758" t="str">
            <v>Saluran Sekunder Pembuang (Bangunan Pembuang Pengembangan Rawa)</v>
          </cell>
        </row>
        <row r="13759">
          <cell r="H13759" t="str">
            <v>1.3.4.02.03.04.003</v>
          </cell>
          <cell r="I13759" t="str">
            <v>Saluran Tersier Pembuang (Bangunan Pembuang Pengembangan Rawa)</v>
          </cell>
        </row>
        <row r="13760">
          <cell r="H13760" t="str">
            <v>1.3.4.02.03.05.</v>
          </cell>
          <cell r="I13760" t="str">
            <v>BANGUNAN PENGAMAN PENGEMBANGAN RAWA</v>
          </cell>
        </row>
        <row r="13761">
          <cell r="H13761" t="str">
            <v>1.3.4.02.03.05.001</v>
          </cell>
          <cell r="I13761" t="str">
            <v>Tanggul Keliling</v>
          </cell>
        </row>
        <row r="13762">
          <cell r="H13762" t="str">
            <v>1.3.4.02.03.05.002</v>
          </cell>
          <cell r="I13762" t="str">
            <v>Bangunan Pintu Air/Klep (Bangunan Pengaman Pengembangan Rawa)</v>
          </cell>
        </row>
        <row r="13763">
          <cell r="H13763" t="str">
            <v>1.3.4.02.03.06.</v>
          </cell>
          <cell r="I13763" t="str">
            <v>BANGUNAN PELENGKAP PENGEMBANGAN RAWA</v>
          </cell>
        </row>
        <row r="13764">
          <cell r="H13764" t="str">
            <v>1.3.4.02.03.06.001</v>
          </cell>
          <cell r="I13764" t="str">
            <v>Bangunan Bagi Dan Sadap (Bangunan Pelengkap Pengembangan Rawa)</v>
          </cell>
        </row>
        <row r="13765">
          <cell r="H13765" t="str">
            <v>1.3.4.02.03.06.002</v>
          </cell>
          <cell r="I13765" t="str">
            <v>Bangunan Sadap (Bangunan Pelengkap Pengembangan Rawa)</v>
          </cell>
        </row>
        <row r="13766">
          <cell r="H13766" t="str">
            <v>1.3.4.02.03.06.003</v>
          </cell>
          <cell r="I13766" t="str">
            <v>Bangunan Terjun (Bangunan Pelengkap Pengembangan Rawa)</v>
          </cell>
        </row>
        <row r="13767">
          <cell r="H13767" t="str">
            <v>1.3.4.02.03.06.004</v>
          </cell>
          <cell r="I13767" t="str">
            <v>Bangunan Syphon (Bangunan Pelengkap Pengembangan Rawa)</v>
          </cell>
        </row>
        <row r="13768">
          <cell r="H13768" t="str">
            <v>1.3.4.02.03.06.005</v>
          </cell>
          <cell r="I13768" t="str">
            <v>Bangunan Gorong-Gorong (Bangunan Pelengkap Pengembangan Rawa)</v>
          </cell>
        </row>
        <row r="13769">
          <cell r="H13769" t="str">
            <v>1.3.4.02.03.06.006</v>
          </cell>
          <cell r="I13769" t="str">
            <v>Bangunan Jembatan (Bangunan Pelengkap Pengembangan Rawa)</v>
          </cell>
        </row>
        <row r="13770">
          <cell r="H13770" t="str">
            <v>1.3.4.02.03.06.007</v>
          </cell>
          <cell r="I13770" t="str">
            <v>Bangunan Jembatan Penghalang (Bangunan Pelengkap Pengembangan Rawa)</v>
          </cell>
        </row>
        <row r="13771">
          <cell r="H13771" t="str">
            <v>1.3.4.02.03.06.008</v>
          </cell>
          <cell r="I13771" t="str">
            <v>Bangunan Pengukur Muka Air (Bangunan Pelengkap Pengembangan Rawa)</v>
          </cell>
        </row>
        <row r="13772">
          <cell r="H13772" t="str">
            <v>1.3.4.02.03.06.009</v>
          </cell>
          <cell r="I13772" t="str">
            <v>Bangunan Pengukur Curah Hujan (Bangunan Pelengkap Pengembangan Rawa)</v>
          </cell>
        </row>
        <row r="13773">
          <cell r="H13773" t="str">
            <v>1.3.4.02.03.06.010</v>
          </cell>
          <cell r="I13773" t="str">
            <v>Bangunan Penutup Sungai</v>
          </cell>
        </row>
        <row r="13774">
          <cell r="H13774" t="str">
            <v>1.3.4.02.03.06.011</v>
          </cell>
          <cell r="I13774" t="str">
            <v>Bangunan Stasiun Pompa Pemasukan/Pembuang</v>
          </cell>
        </row>
        <row r="13775">
          <cell r="H13775" t="str">
            <v>1.3.4.02.03.07.</v>
          </cell>
          <cell r="I13775" t="str">
            <v>BANGUNAN SAWAH PENGEMBANGAN RAWA</v>
          </cell>
        </row>
        <row r="13776">
          <cell r="H13776" t="str">
            <v>1.3.4.02.03.07.001</v>
          </cell>
          <cell r="I13776" t="str">
            <v>Bangunan Sawah Rawa Teknis</v>
          </cell>
        </row>
        <row r="13777">
          <cell r="H13777" t="str">
            <v>1.3.4.02.03.07.002</v>
          </cell>
          <cell r="I13777" t="str">
            <v>Bangunan Sawah Rawa Semi Teknis</v>
          </cell>
        </row>
        <row r="13778">
          <cell r="H13778" t="str">
            <v>1.3.4.02.03.07.003</v>
          </cell>
          <cell r="I13778" t="str">
            <v>Bangunan Sawah Rawa Non Teknis</v>
          </cell>
        </row>
        <row r="13779">
          <cell r="H13779" t="str">
            <v>1.3.4.02.03.08.</v>
          </cell>
          <cell r="I13779" t="str">
            <v>BANGUNAN PENGEMBANGAN RAWA DAN POLDER LAINNYA</v>
          </cell>
        </row>
        <row r="13780">
          <cell r="H13780" t="str">
            <v>1.3.4.02.04..</v>
          </cell>
          <cell r="I13780" t="str">
            <v>BANGUNAN PENGAMAN SUNGAI/PANTAI &amp; PENANGGULANGAN BENCANA ALAM</v>
          </cell>
        </row>
        <row r="13781">
          <cell r="H13781" t="str">
            <v>1.3.4.02.04.01.</v>
          </cell>
          <cell r="I13781" t="str">
            <v>BANGUNAN PENGAMAN SUNGAI/PANTAI &amp; PENANGGULANGAN BENCANA ALAM</v>
          </cell>
        </row>
        <row r="13782">
          <cell r="H13782" t="str">
            <v>1.3.4.02.04.01.001</v>
          </cell>
          <cell r="I13782" t="str">
            <v>Bangunan Waduk Pengaman Sungai/Pantai</v>
          </cell>
        </row>
        <row r="13783">
          <cell r="H13783" t="str">
            <v>1.3.4.02.04.01.002</v>
          </cell>
          <cell r="I13783" t="str">
            <v>Waduk Dengan Tanggul, Dan Pintu Pembuang (Bangunan Pengaman Sungai/Pantai &amp; Penanggulangan Bencana Alam)</v>
          </cell>
        </row>
        <row r="13784">
          <cell r="H13784" t="str">
            <v>1.3.4.02.04.02.</v>
          </cell>
          <cell r="I13784" t="str">
            <v>BANGUNAN PENGAMBILAN PENGAMAN SUNGAI/PANTAI</v>
          </cell>
        </row>
        <row r="13785">
          <cell r="H13785" t="str">
            <v>1.3.4.02.04.02.001</v>
          </cell>
          <cell r="I13785" t="str">
            <v>Bangunan Pengambilan Pengamanan Sungai</v>
          </cell>
        </row>
        <row r="13786">
          <cell r="H13786" t="str">
            <v>1.3.4.02.04.02.002</v>
          </cell>
          <cell r="I13786" t="str">
            <v>Bangunan Pengambilan Pengamanan Pantai</v>
          </cell>
        </row>
        <row r="13787">
          <cell r="H13787" t="str">
            <v>1.3.4.02.04.03.</v>
          </cell>
          <cell r="I13787" t="str">
            <v>BANGUNAN PEMBAWA PENGAMAN SUNGAI/PANTAI</v>
          </cell>
        </row>
        <row r="13788">
          <cell r="H13788" t="str">
            <v>1.3.4.02.04.03.001</v>
          </cell>
          <cell r="I13788" t="str">
            <v>Bangunan Pembawa Pengaman Sungai</v>
          </cell>
        </row>
        <row r="13789">
          <cell r="H13789" t="str">
            <v>1.3.4.02.04.03.002</v>
          </cell>
          <cell r="I13789" t="str">
            <v>Bangunan Pembawa Pengaman Pantai</v>
          </cell>
        </row>
        <row r="13790">
          <cell r="H13790" t="str">
            <v>1.3.4.02.04.04.</v>
          </cell>
          <cell r="I13790" t="str">
            <v>BANGUNAN PEMBUANG PENGAMAN SUNGAI</v>
          </cell>
        </row>
        <row r="13791">
          <cell r="H13791" t="str">
            <v>1.3.4.02.04.04.001</v>
          </cell>
          <cell r="I13791" t="str">
            <v>Saluran Banjir</v>
          </cell>
        </row>
        <row r="13792">
          <cell r="H13792" t="str">
            <v>1.3.4.02.04.04.002</v>
          </cell>
          <cell r="I13792" t="str">
            <v>Saluran Drainage</v>
          </cell>
        </row>
        <row r="13793">
          <cell r="H13793" t="str">
            <v>1.3.4.02.04.05.</v>
          </cell>
          <cell r="I13793" t="str">
            <v>BANGUNAN PENGAMAN PENGAMANAN SUNGAI/PANTAI</v>
          </cell>
        </row>
        <row r="13794">
          <cell r="H13794" t="str">
            <v>1.3.4.02.04.05.001</v>
          </cell>
          <cell r="I13794" t="str">
            <v>Tanggul Banjir (Bangunan Pengaman Pengamanan Sungai/pantai)</v>
          </cell>
        </row>
        <row r="13795">
          <cell r="H13795" t="str">
            <v>1.3.4.02.04.05.002</v>
          </cell>
          <cell r="I13795" t="str">
            <v>Pintu Pengatur Banjir</v>
          </cell>
        </row>
        <row r="13796">
          <cell r="H13796" t="str">
            <v>1.3.4.02.04.05.003</v>
          </cell>
          <cell r="I13796" t="str">
            <v>Coupure/Sodetan</v>
          </cell>
        </row>
        <row r="13797">
          <cell r="H13797" t="str">
            <v>1.3.4.02.04.05.004</v>
          </cell>
          <cell r="I13797" t="str">
            <v>Kantong Pasir/Lahar/Lumpur</v>
          </cell>
        </row>
        <row r="13798">
          <cell r="H13798" t="str">
            <v>1.3.4.02.04.05.005</v>
          </cell>
          <cell r="I13798" t="str">
            <v>Chekdam/Penahan Sedimen</v>
          </cell>
        </row>
        <row r="13799">
          <cell r="H13799" t="str">
            <v>1.3.4.02.04.05.006</v>
          </cell>
          <cell r="I13799" t="str">
            <v>Krib Pengaman Sungai/Pantai</v>
          </cell>
        </row>
        <row r="13800">
          <cell r="H13800" t="str">
            <v>1.3.4.02.04.05.007</v>
          </cell>
          <cell r="I13800" t="str">
            <v>Bangunan Penguat Tebing/Pantai</v>
          </cell>
        </row>
        <row r="13801">
          <cell r="H13801" t="str">
            <v>1.3.4.02.04.05.008</v>
          </cell>
          <cell r="I13801" t="str">
            <v>Bangunan Pelimpah Banjir</v>
          </cell>
        </row>
        <row r="13802">
          <cell r="H13802" t="str">
            <v>1.3.4.02.04.05.009</v>
          </cell>
          <cell r="I13802" t="str">
            <v>Dam Konsolidasi</v>
          </cell>
        </row>
        <row r="13803">
          <cell r="H13803" t="str">
            <v>1.3.4.02.04.05.010</v>
          </cell>
          <cell r="I13803" t="str">
            <v>Peralatan Saringan Sampah ( Pond Screen )</v>
          </cell>
        </row>
        <row r="13804">
          <cell r="H13804" t="str">
            <v>1.3.4.02.04.05.011</v>
          </cell>
          <cell r="I13804" t="str">
            <v>Klep Pengatur Banjir</v>
          </cell>
        </row>
        <row r="13805">
          <cell r="H13805" t="str">
            <v>1.3.4.02.04.05.012</v>
          </cell>
          <cell r="I13805" t="str">
            <v>Bangunan Pemecah Gelombang</v>
          </cell>
        </row>
        <row r="13806">
          <cell r="H13806" t="str">
            <v>1.3.4.02.04.05.013</v>
          </cell>
          <cell r="I13806" t="str">
            <v>Bangunan Pelantaran Pantai</v>
          </cell>
        </row>
        <row r="13807">
          <cell r="H13807" t="str">
            <v>1.3.4.02.04.06.</v>
          </cell>
          <cell r="I13807" t="str">
            <v>BANGUNAN PELENGKAP PENGAMAN SUNGAI</v>
          </cell>
        </row>
        <row r="13808">
          <cell r="H13808" t="str">
            <v>1.3.4.02.04.06.001</v>
          </cell>
          <cell r="I13808" t="str">
            <v>Bangunan Syphon (Bangunan Pelengkap Pengaman Sungai)</v>
          </cell>
        </row>
        <row r="13809">
          <cell r="H13809" t="str">
            <v>1.3.4.02.04.06.002</v>
          </cell>
          <cell r="I13809" t="str">
            <v>Bangunan Gorong-Gorong (Bangunan Pelengkap Pengaman Sungai)</v>
          </cell>
        </row>
        <row r="13810">
          <cell r="H13810" t="str">
            <v>1.3.4.02.04.06.003</v>
          </cell>
          <cell r="I13810" t="str">
            <v>Bangunan Jembatan (Bangunan Pelengkap Pengaman Sungai)</v>
          </cell>
        </row>
        <row r="13811">
          <cell r="H13811" t="str">
            <v>1.3.4.02.04.06.004</v>
          </cell>
          <cell r="I13811" t="str">
            <v>Bangunan Pengukur Muka Air (Bangunan Pelengkap Pengaman Sungai)</v>
          </cell>
        </row>
        <row r="13812">
          <cell r="H13812" t="str">
            <v>1.3.4.02.04.06.005</v>
          </cell>
          <cell r="I13812" t="str">
            <v>Bangunan Pengukur Curah Hujan (Bangunan Pelengkap Pengaman Sungai)</v>
          </cell>
        </row>
        <row r="13813">
          <cell r="H13813" t="str">
            <v>1.3.4.02.04.06.006</v>
          </cell>
          <cell r="I13813" t="str">
            <v>Stasiun Pos Penjaga/Pengamat</v>
          </cell>
        </row>
        <row r="13814">
          <cell r="H13814" t="str">
            <v>1.3.4.02.04.06.007</v>
          </cell>
          <cell r="I13814" t="str">
            <v>Bangunan Dermaga</v>
          </cell>
        </row>
        <row r="13815">
          <cell r="H13815" t="str">
            <v>1.3.4.02.04.06.008</v>
          </cell>
          <cell r="I13815" t="str">
            <v>Bangunan Stasiun Pompa Pembuang</v>
          </cell>
        </row>
        <row r="13816">
          <cell r="H13816" t="str">
            <v>1.3.4.02.04.06.009</v>
          </cell>
          <cell r="I13816" t="str">
            <v>Warning System</v>
          </cell>
        </row>
        <row r="13817">
          <cell r="H13817" t="str">
            <v>1.3.4.02.04.07.</v>
          </cell>
          <cell r="I13817" t="str">
            <v>BANGUNAN PENGAMAN SUNGAI/PANTAI &amp; PENANGGULANGAN BENCANA ALAM LAINNYA</v>
          </cell>
        </row>
        <row r="13818">
          <cell r="H13818" t="str">
            <v>1.3.4.02.05..</v>
          </cell>
          <cell r="I13818" t="str">
            <v>BANGUNAN PENGEMBANGAN SUMBER AIR DAN AIR TANAH</v>
          </cell>
        </row>
        <row r="13819">
          <cell r="H13819" t="str">
            <v>1.3.4.02.05.01.</v>
          </cell>
          <cell r="I13819" t="str">
            <v>BANGUNAN WADUK PENGEMBANGAN SUMBER AIR</v>
          </cell>
        </row>
        <row r="13820">
          <cell r="H13820" t="str">
            <v>1.3.4.02.05.01.001</v>
          </cell>
          <cell r="I13820" t="str">
            <v>Embung/Waduk Lapangan</v>
          </cell>
        </row>
        <row r="13821">
          <cell r="H13821" t="str">
            <v>1.3.4.02.05.02.</v>
          </cell>
          <cell r="I13821" t="str">
            <v>BANGUNAN PENGAMBILAN PENGEMBANGAN SUMBER AIR</v>
          </cell>
        </row>
        <row r="13822">
          <cell r="H13822" t="str">
            <v>1.3.4.02.05.02.001</v>
          </cell>
          <cell r="I13822" t="str">
            <v>Sumur Dengan Pompa (Bangunan Pengambilan Pengembangan Sumber Air)</v>
          </cell>
        </row>
        <row r="13823">
          <cell r="H13823" t="str">
            <v>1.3.4.02.05.02.002</v>
          </cell>
          <cell r="I13823" t="str">
            <v>Sumur Artetis</v>
          </cell>
        </row>
        <row r="13824">
          <cell r="H13824" t="str">
            <v>1.3.4.02.05.03.</v>
          </cell>
          <cell r="I13824" t="str">
            <v>BANGUNAN PEMBAWA PENGEMBANGAN SUMBER AIR</v>
          </cell>
        </row>
        <row r="13825">
          <cell r="H13825" t="str">
            <v>1.3.4.02.05.03.001</v>
          </cell>
          <cell r="I13825" t="str">
            <v>Saluran Tersier (Bangunan Pembawa Pengembangan Sumber Air)</v>
          </cell>
        </row>
        <row r="13826">
          <cell r="H13826" t="str">
            <v>1.3.4.02.05.03.002</v>
          </cell>
          <cell r="I13826" t="str">
            <v>Saluran Kuartier</v>
          </cell>
        </row>
        <row r="13827">
          <cell r="H13827" t="str">
            <v>1.3.4.02.05.04.</v>
          </cell>
          <cell r="I13827" t="str">
            <v>BANGUNAN PEMBUANG PENGEMBANGAN SUMBER AIR</v>
          </cell>
        </row>
        <row r="13828">
          <cell r="H13828" t="str">
            <v>1.3.4.02.05.04.001</v>
          </cell>
          <cell r="I13828" t="str">
            <v>Saluran Pembuang</v>
          </cell>
        </row>
        <row r="13829">
          <cell r="H13829" t="str">
            <v>1.3.4.02.05.05.</v>
          </cell>
          <cell r="I13829" t="str">
            <v>BANGUNAN PENGAMAN PENGEMBANGAN SUMBER AIR</v>
          </cell>
        </row>
        <row r="13830">
          <cell r="H13830" t="str">
            <v>1.3.4.02.05.05.001</v>
          </cell>
          <cell r="I13830" t="str">
            <v>Bak Penampung/Kolam/ Menara Penampungan</v>
          </cell>
        </row>
        <row r="13831">
          <cell r="H13831" t="str">
            <v>1.3.4.02.05.05.002</v>
          </cell>
          <cell r="I13831" t="str">
            <v>Bangunan Klimatologi</v>
          </cell>
        </row>
        <row r="13832">
          <cell r="H13832" t="str">
            <v>1.3.4.02.05.05.003</v>
          </cell>
          <cell r="I13832" t="str">
            <v>Bangunan Hidrometri</v>
          </cell>
        </row>
        <row r="13833">
          <cell r="H13833" t="str">
            <v>1.3.4.02.05.05.004</v>
          </cell>
          <cell r="I13833" t="str">
            <v>Sumur Pengamatan</v>
          </cell>
        </row>
        <row r="13834">
          <cell r="H13834" t="str">
            <v>1.3.4.02.05.06.</v>
          </cell>
          <cell r="I13834" t="str">
            <v>BANGUNAN PELENGKAP PENGEMBANGAN SUMBER AIR</v>
          </cell>
        </row>
        <row r="13835">
          <cell r="H13835" t="str">
            <v>1.3.4.02.05.06.001</v>
          </cell>
          <cell r="I13835" t="str">
            <v>Bangunan Terjun (Bangunan Pelengkap Pengembangan Sumber Air)</v>
          </cell>
        </row>
        <row r="13836">
          <cell r="H13836" t="str">
            <v>1.3.4.02.05.06.002</v>
          </cell>
          <cell r="I13836" t="str">
            <v>Bangunan Talang (Bangunan Pelengkap Pengembangan Sumber Air)</v>
          </cell>
        </row>
        <row r="13837">
          <cell r="H13837" t="str">
            <v>1.3.4.02.05.06.003</v>
          </cell>
          <cell r="I13837" t="str">
            <v>Bangunan Syphon (Bangunan Pelengkap Pengembangan Sumber Air)</v>
          </cell>
        </row>
        <row r="13838">
          <cell r="H13838" t="str">
            <v>1.3.4.02.05.06.004</v>
          </cell>
          <cell r="I13838" t="str">
            <v>Bangunan Gorong-Gorong (Bangnnan Pelengkap Pengembangan Sumber Air)</v>
          </cell>
        </row>
        <row r="13839">
          <cell r="H13839" t="str">
            <v>1.3.4.02.05.06.005</v>
          </cell>
          <cell r="I13839" t="str">
            <v>Bangunan Box Tersier (Bangunan Pelengkap Pengembangan Sumber Air)</v>
          </cell>
        </row>
        <row r="13840">
          <cell r="H13840" t="str">
            <v>1.3.4.02.05.06.006</v>
          </cell>
          <cell r="I13840" t="str">
            <v>Bangunan Jembatan (Bangunan Pelengkap Pengembangan Sumber Air)</v>
          </cell>
        </row>
        <row r="13841">
          <cell r="H13841" t="str">
            <v>1.3.4.02.05.07.</v>
          </cell>
          <cell r="I13841" t="str">
            <v>BANGUNAN SAWAH IRIGASI AIR TANAH</v>
          </cell>
        </row>
        <row r="13842">
          <cell r="H13842" t="str">
            <v>1.3.4.02.05.07.001</v>
          </cell>
          <cell r="I13842" t="str">
            <v>Bangunan Sawah Irigasi Air Tanah Teknis</v>
          </cell>
        </row>
        <row r="13843">
          <cell r="H13843" t="str">
            <v>1.3.4.02.05.07.002</v>
          </cell>
          <cell r="I13843" t="str">
            <v>Bangunan Sawah Irigasi Air Tanah Semi Teknis</v>
          </cell>
        </row>
        <row r="13844">
          <cell r="H13844" t="str">
            <v>1.3.4.02.05.07.003</v>
          </cell>
          <cell r="I13844" t="str">
            <v>Bangunan Sawah Irigasi Air Tanah Non Teknis</v>
          </cell>
        </row>
        <row r="13845">
          <cell r="H13845" t="str">
            <v>1.3.4.02.05.08.</v>
          </cell>
          <cell r="I13845" t="str">
            <v>BANGUNAN PENGEMBANGAN SUMBER AIR DAN AIR TANAH LAINNYA</v>
          </cell>
        </row>
        <row r="13846">
          <cell r="H13846" t="str">
            <v>1.3.4.02.06..</v>
          </cell>
          <cell r="I13846" t="str">
            <v>BANGUNAN AIR BERSIH/AIR BAKU</v>
          </cell>
        </row>
        <row r="13847">
          <cell r="H13847" t="str">
            <v>1.3.4.02.06.01.</v>
          </cell>
          <cell r="I13847" t="str">
            <v>BANGUNAN WADUK AIR BERSIH/AIR BAKU</v>
          </cell>
        </row>
        <row r="13848">
          <cell r="H13848" t="str">
            <v>1.3.4.02.06.01.001</v>
          </cell>
          <cell r="I13848" t="str">
            <v>Waduk Penyimpanan Air Baku</v>
          </cell>
        </row>
        <row r="13849">
          <cell r="H13849" t="str">
            <v>1.3.4.02.06.01.002</v>
          </cell>
          <cell r="I13849" t="str">
            <v>Waduk Penyimpanan Air Hujan</v>
          </cell>
        </row>
        <row r="13850">
          <cell r="H13850" t="str">
            <v>1.3.4.02.06.01.003</v>
          </cell>
          <cell r="I13850" t="str">
            <v>Bak Penyimpanan/Tower Air Baku</v>
          </cell>
        </row>
        <row r="13851">
          <cell r="H13851" t="str">
            <v>1.3.4.02.06.02.</v>
          </cell>
          <cell r="I13851" t="str">
            <v>BANGUNAN PENGAMBILAN AIR BERSIH/AIR BAKU</v>
          </cell>
        </row>
        <row r="13852">
          <cell r="H13852" t="str">
            <v>1.3.4.02.06.02.001</v>
          </cell>
          <cell r="I13852" t="str">
            <v>Bangunan Pengambilan Dari Waduk</v>
          </cell>
        </row>
        <row r="13853">
          <cell r="H13853" t="str">
            <v>1.3.4.02.06.02.002</v>
          </cell>
          <cell r="I13853" t="str">
            <v>Bangunan Pengambilan Dari Sungai</v>
          </cell>
        </row>
        <row r="13854">
          <cell r="H13854" t="str">
            <v>1.3.4.02.06.02.003</v>
          </cell>
          <cell r="I13854" t="str">
            <v>Bangunan Pengambilan Dari Danau</v>
          </cell>
        </row>
        <row r="13855">
          <cell r="H13855" t="str">
            <v>1.3.4.02.06.02.004</v>
          </cell>
          <cell r="I13855" t="str">
            <v>Bangunan Pengambilan Dari Rawa</v>
          </cell>
        </row>
        <row r="13856">
          <cell r="H13856" t="str">
            <v>1.3.4.02.06.02.005</v>
          </cell>
          <cell r="I13856" t="str">
            <v>Bangunan Pengambilan Dari Air Laut</v>
          </cell>
        </row>
        <row r="13857">
          <cell r="H13857" t="str">
            <v>1.3.4.02.06.02.006</v>
          </cell>
          <cell r="I13857" t="str">
            <v>Bangunan Pengambilan Dari Sumber Air</v>
          </cell>
        </row>
        <row r="13858">
          <cell r="H13858" t="str">
            <v>1.3.4.02.06.02.007</v>
          </cell>
          <cell r="I13858" t="str">
            <v>Bangunan Pengambilan Dari Sumur Artetis</v>
          </cell>
        </row>
        <row r="13859">
          <cell r="H13859" t="str">
            <v>1.3.4.02.06.03.</v>
          </cell>
          <cell r="I13859" t="str">
            <v>BANGUNAN PEMBAWA AIR BERSIH/AIR BAKU</v>
          </cell>
        </row>
        <row r="13860">
          <cell r="H13860" t="str">
            <v>1.3.4.02.06.03.001</v>
          </cell>
          <cell r="I13860" t="str">
            <v>Saluran Pembawa Air Baku Terbuka</v>
          </cell>
        </row>
        <row r="13861">
          <cell r="H13861" t="str">
            <v>1.3.4.02.06.03.002</v>
          </cell>
          <cell r="I13861" t="str">
            <v>Saluran Pembawa Air Baku Tertutup</v>
          </cell>
        </row>
        <row r="13862">
          <cell r="H13862" t="str">
            <v>1.3.4.02.06.04.</v>
          </cell>
          <cell r="I13862" t="str">
            <v>BANGUNAN PEMBUANG AIR BERSIH/AIR BAKU</v>
          </cell>
        </row>
        <row r="13863">
          <cell r="H13863" t="str">
            <v>1.3.4.02.06.04.001</v>
          </cell>
          <cell r="I13863" t="str">
            <v>Saluran Pembuang Air Cucian Air Baku</v>
          </cell>
        </row>
        <row r="13864">
          <cell r="H13864" t="str">
            <v>1.3.4.02.06.04.002</v>
          </cell>
          <cell r="I13864" t="str">
            <v>Saluran Pembuang Air Cucian Instalasi</v>
          </cell>
        </row>
        <row r="13865">
          <cell r="H13865" t="str">
            <v>1.3.4.02.06.05.</v>
          </cell>
          <cell r="I13865" t="str">
            <v>BANGUNAN PELENGKAP AIR BERSIH/AIR BAKU</v>
          </cell>
        </row>
        <row r="13866">
          <cell r="H13866" t="str">
            <v>1.3.4.02.06.05.001</v>
          </cell>
          <cell r="I13866" t="str">
            <v>Bangunan Talang (Bangunan Pelengkap Air Bersih/air Baku)</v>
          </cell>
        </row>
        <row r="13867">
          <cell r="H13867" t="str">
            <v>1.3.4.02.06.05.002</v>
          </cell>
          <cell r="I13867" t="str">
            <v>Bangunan Syphon (Bangunan Pelengkap Air Bersih/air Baku)</v>
          </cell>
        </row>
        <row r="13868">
          <cell r="H13868" t="str">
            <v>1.3.4.02.06.05.003</v>
          </cell>
          <cell r="I13868" t="str">
            <v>Bangunan Gorong-Gorong (Bangunan Pelengkap Air Bersih/air Baku)</v>
          </cell>
        </row>
        <row r="13869">
          <cell r="H13869" t="str">
            <v>1.3.4.02.06.05.004</v>
          </cell>
          <cell r="I13869" t="str">
            <v>Bangunan Jembatan (Bangunan Pelengkap Air Bersih/air Baku)</v>
          </cell>
        </row>
        <row r="13870">
          <cell r="H13870" t="str">
            <v>1.3.4.02.06.05.005</v>
          </cell>
          <cell r="I13870" t="str">
            <v>Bangunan Penampung Air Baku</v>
          </cell>
        </row>
        <row r="13871">
          <cell r="H13871" t="str">
            <v>1.3.4.02.06.05.006</v>
          </cell>
          <cell r="I13871" t="str">
            <v>Bangunan Hidran Umum</v>
          </cell>
        </row>
        <row r="13872">
          <cell r="H13872" t="str">
            <v>1.3.4.02.06.05.007</v>
          </cell>
          <cell r="I13872" t="str">
            <v>Bangunan Mandi Cuci Kakus (MCK)</v>
          </cell>
        </row>
        <row r="13873">
          <cell r="H13873" t="str">
            <v>1.3.4.02.06.05.008</v>
          </cell>
          <cell r="I13873" t="str">
            <v>Bangunan Menara/Bak Penampung/Reservoir Air Minum</v>
          </cell>
        </row>
        <row r="13874">
          <cell r="H13874" t="str">
            <v>1.3.4.02.06.05.009</v>
          </cell>
          <cell r="I13874" t="str">
            <v>Bangunan Buster Pump</v>
          </cell>
        </row>
        <row r="13875">
          <cell r="H13875" t="str">
            <v>1.3.4.02.06.06.</v>
          </cell>
          <cell r="I13875" t="str">
            <v>BANGUNAN AIR BERSIH/AIR BAKU LAINNYA</v>
          </cell>
        </row>
        <row r="13876">
          <cell r="H13876" t="str">
            <v>1.3.4.02.07..</v>
          </cell>
          <cell r="I13876" t="str">
            <v>BANGUNAN AIR KOTOR</v>
          </cell>
        </row>
        <row r="13877">
          <cell r="H13877" t="str">
            <v>1.3.4.02.07.01.</v>
          </cell>
          <cell r="I13877" t="str">
            <v>BANGUNAN PEMBAWA AIR KOTOR</v>
          </cell>
        </row>
        <row r="13878">
          <cell r="H13878" t="str">
            <v>1.3.4.02.07.01.001</v>
          </cell>
          <cell r="I13878" t="str">
            <v>Saluran Pengumpul Air Hujan</v>
          </cell>
        </row>
        <row r="13879">
          <cell r="H13879" t="str">
            <v>1.3.4.02.07.01.002</v>
          </cell>
          <cell r="I13879" t="str">
            <v>Saluran Pengumpul Air Buangan Domestik</v>
          </cell>
        </row>
        <row r="13880">
          <cell r="H13880" t="str">
            <v>1.3.4.02.07.01.003</v>
          </cell>
          <cell r="I13880" t="str">
            <v>Saluran Pengumpul Air Buangan Industri</v>
          </cell>
        </row>
        <row r="13881">
          <cell r="H13881" t="str">
            <v>1.3.4.02.07.01.004</v>
          </cell>
          <cell r="I13881" t="str">
            <v>Saluran Pengumpul Air Buangan Pertanian</v>
          </cell>
        </row>
        <row r="13882">
          <cell r="H13882" t="str">
            <v>1.3.4.02.07.02.</v>
          </cell>
          <cell r="I13882" t="str">
            <v>BANGUNAN WADUK AIR KOTOR</v>
          </cell>
        </row>
        <row r="13883">
          <cell r="H13883" t="str">
            <v>1.3.4.02.07.02.001</v>
          </cell>
          <cell r="I13883" t="str">
            <v>Waduk Air Hujan</v>
          </cell>
        </row>
        <row r="13884">
          <cell r="H13884" t="str">
            <v>1.3.4.02.07.02.002</v>
          </cell>
          <cell r="I13884" t="str">
            <v>Waduk Air Buangan Domestik</v>
          </cell>
        </row>
        <row r="13885">
          <cell r="H13885" t="str">
            <v>1.3.4.02.07.02.003</v>
          </cell>
          <cell r="I13885" t="str">
            <v>Waduk Air Buangan Industri</v>
          </cell>
        </row>
        <row r="13886">
          <cell r="H13886" t="str">
            <v>1.3.4.02.07.02.004</v>
          </cell>
          <cell r="I13886" t="str">
            <v>Waduk Air Buangan Pertanian</v>
          </cell>
        </row>
        <row r="13887">
          <cell r="H13887" t="str">
            <v>1.3.4.02.07.03.</v>
          </cell>
          <cell r="I13887" t="str">
            <v>BANGUNAN PEMBUANG AIR KOTOR</v>
          </cell>
        </row>
        <row r="13888">
          <cell r="H13888" t="str">
            <v>1.3.4.02.07.03.001</v>
          </cell>
          <cell r="I13888" t="str">
            <v>Saluran Pembuang Air Buangan Air Hujan</v>
          </cell>
        </row>
        <row r="13889">
          <cell r="H13889" t="str">
            <v>1.3.4.02.07.03.002</v>
          </cell>
          <cell r="I13889" t="str">
            <v>Saluran Pembuang Air Buangan Domestik</v>
          </cell>
        </row>
        <row r="13890">
          <cell r="H13890" t="str">
            <v>1.3.4.02.07.03.003</v>
          </cell>
          <cell r="I13890" t="str">
            <v>Saluran Pembuang Air Buangan Air Industri</v>
          </cell>
        </row>
        <row r="13891">
          <cell r="H13891" t="str">
            <v>1.3.4.02.07.03.004</v>
          </cell>
          <cell r="I13891" t="str">
            <v>Saluran Pembuang Air Buangan Air Pertanian</v>
          </cell>
        </row>
        <row r="13892">
          <cell r="H13892" t="str">
            <v>1.3.4.02.07.04.</v>
          </cell>
          <cell r="I13892" t="str">
            <v>BANGUNAN PENGAMAN AIR KOTOR</v>
          </cell>
        </row>
        <row r="13893">
          <cell r="H13893" t="str">
            <v>1.3.4.02.07.04.001</v>
          </cell>
          <cell r="I13893" t="str">
            <v>Bangunan Pompa Air Hujan</v>
          </cell>
        </row>
        <row r="13894">
          <cell r="H13894" t="str">
            <v>1.3.4.02.07.04.002</v>
          </cell>
          <cell r="I13894" t="str">
            <v>Bangunan Pompa Air Buangan Domestik</v>
          </cell>
        </row>
        <row r="13895">
          <cell r="H13895" t="str">
            <v>1.3.4.02.07.04.003</v>
          </cell>
          <cell r="I13895" t="str">
            <v>Bangunan Pompa Air Buangan Industri</v>
          </cell>
        </row>
        <row r="13896">
          <cell r="H13896" t="str">
            <v>1.3.4.02.07.04.004</v>
          </cell>
          <cell r="I13896" t="str">
            <v>Bangunan Pompa Air Buangan Pertanian</v>
          </cell>
        </row>
        <row r="13897">
          <cell r="H13897" t="str">
            <v>1.3.4.02.07.05.</v>
          </cell>
          <cell r="I13897" t="str">
            <v>BANGUNAN PELENGKAP AIR KOTOR</v>
          </cell>
        </row>
        <row r="13898">
          <cell r="H13898" t="str">
            <v>1.3.4.02.07.05.001</v>
          </cell>
          <cell r="I13898" t="str">
            <v>Bangunan Talang (Bangunan Pelengkap Air Kotor)</v>
          </cell>
        </row>
        <row r="13899">
          <cell r="H13899" t="str">
            <v>1.3.4.02.07.05.002</v>
          </cell>
          <cell r="I13899" t="str">
            <v>Bangunan Syphon (Bangunan Pelengkap Air Kotor)</v>
          </cell>
        </row>
        <row r="13900">
          <cell r="H13900" t="str">
            <v>1.3.4.02.07.05.003</v>
          </cell>
          <cell r="I13900" t="str">
            <v>Bangunan Gorong-Gorong (Bangunan Pelengkap Air Kotor)</v>
          </cell>
        </row>
        <row r="13901">
          <cell r="H13901" t="str">
            <v>1.3.4.02.07.05.004</v>
          </cell>
          <cell r="I13901" t="str">
            <v>Bangunan Jembatan (Bangunan Pelengkap Air Kotor)</v>
          </cell>
        </row>
        <row r="13902">
          <cell r="H13902" t="str">
            <v>1.3.4.02.07.05.005</v>
          </cell>
          <cell r="I13902" t="str">
            <v>Bangunan Bak Kontrol/Man Hole</v>
          </cell>
        </row>
        <row r="13903">
          <cell r="H13903" t="str">
            <v>1.3.4.02.07.05.006</v>
          </cell>
          <cell r="I13903" t="str">
            <v>Saluran Air Kotor Sambungan Dari Rumah</v>
          </cell>
        </row>
        <row r="13904">
          <cell r="H13904" t="str">
            <v>1.3.4.02.07.05.007</v>
          </cell>
          <cell r="I13904" t="str">
            <v>Bangunan (Box) Culvert</v>
          </cell>
        </row>
        <row r="13905">
          <cell r="H13905" t="str">
            <v>1.3.4.02.07.05.008</v>
          </cell>
          <cell r="I13905" t="str">
            <v>Multiple Pipa Arches</v>
          </cell>
        </row>
        <row r="13906">
          <cell r="H13906" t="str">
            <v>1.3.4.02.07.05.009</v>
          </cell>
          <cell r="I13906" t="str">
            <v>Bangunan Plat Deker</v>
          </cell>
        </row>
        <row r="13907">
          <cell r="H13907" t="str">
            <v>1.3.4.02.07.06.</v>
          </cell>
          <cell r="I13907" t="str">
            <v>BANGUNAN AIR KOTOR LAINNYA</v>
          </cell>
        </row>
        <row r="13908">
          <cell r="H13908" t="str">
            <v>1.3.4.03...</v>
          </cell>
          <cell r="I13908" t="str">
            <v>INSTALASI</v>
          </cell>
        </row>
        <row r="13909">
          <cell r="H13909" t="str">
            <v>1.3.4.03.01..</v>
          </cell>
          <cell r="I13909" t="str">
            <v>INSTALASI AIR BERSIH / AIR BAKU</v>
          </cell>
        </row>
        <row r="13910">
          <cell r="H13910" t="str">
            <v>1.3.4.03.01.01.</v>
          </cell>
          <cell r="I13910" t="str">
            <v>INSTALASI AIR PERMUKAAN</v>
          </cell>
        </row>
        <row r="13911">
          <cell r="H13911" t="str">
            <v>1.3.4.03.01.01.001</v>
          </cell>
          <cell r="I13911" t="str">
            <v>Instalasi Air Permukaan Kapasitas Kecil</v>
          </cell>
        </row>
        <row r="13912">
          <cell r="H13912" t="str">
            <v>1.3.4.03.01.01.002</v>
          </cell>
          <cell r="I13912" t="str">
            <v>Instalasi Air Permukaan Kapasitas Sedang</v>
          </cell>
        </row>
        <row r="13913">
          <cell r="H13913" t="str">
            <v>1.3.4.03.01.01.003</v>
          </cell>
          <cell r="I13913" t="str">
            <v>Instalasi Air Permukaan Kapasitas Besar</v>
          </cell>
        </row>
        <row r="13914">
          <cell r="H13914" t="str">
            <v>1.3.4.03.01.02.</v>
          </cell>
          <cell r="I13914" t="str">
            <v>INSTALASI AIR SUMBER / MATA AIR</v>
          </cell>
        </row>
        <row r="13915">
          <cell r="H13915" t="str">
            <v>1.3.4.03.01.02.001</v>
          </cell>
          <cell r="I13915" t="str">
            <v>Instalasi Air Sumber / Mata Air Kapasitas Kecil</v>
          </cell>
        </row>
        <row r="13916">
          <cell r="H13916" t="str">
            <v>1.3.4.03.01.02.002</v>
          </cell>
          <cell r="I13916" t="str">
            <v>Instalasi Air Sumber / Mata Air Kapasitas Sedang</v>
          </cell>
        </row>
        <row r="13917">
          <cell r="H13917" t="str">
            <v>1.3.4.03.01.02.003</v>
          </cell>
          <cell r="I13917" t="str">
            <v>Instalasi Air Sumber / Mata Air Kapasitas Besar</v>
          </cell>
        </row>
        <row r="13918">
          <cell r="H13918" t="str">
            <v>1.3.4.03.01.03.</v>
          </cell>
          <cell r="I13918" t="str">
            <v>INSTALASI AIR TANAH DALAM</v>
          </cell>
        </row>
        <row r="13919">
          <cell r="H13919" t="str">
            <v>1.3.4.03.01.03.001</v>
          </cell>
          <cell r="I13919" t="str">
            <v>Instalasi Air Tanah Dalam Kapasitas Kecil</v>
          </cell>
        </row>
        <row r="13920">
          <cell r="H13920" t="str">
            <v>1.3.4.03.01.03.002</v>
          </cell>
          <cell r="I13920" t="str">
            <v>Instalasi Air Tanah Dalam Kapasitas Sedang</v>
          </cell>
        </row>
        <row r="13921">
          <cell r="H13921" t="str">
            <v>1.3.4.03.01.03.003</v>
          </cell>
          <cell r="I13921" t="str">
            <v>Instalasi Air Tanah Dalam Kapasitas Besar</v>
          </cell>
        </row>
        <row r="13922">
          <cell r="H13922" t="str">
            <v>1.3.4.03.01.04.</v>
          </cell>
          <cell r="I13922" t="str">
            <v>INSTALASI AIR TANAH DANGKAL</v>
          </cell>
        </row>
        <row r="13923">
          <cell r="H13923" t="str">
            <v>1.3.4.03.01.04.001</v>
          </cell>
          <cell r="I13923" t="str">
            <v>Instalasi Air Tanah Dangkal Kapasitas Kecil</v>
          </cell>
        </row>
        <row r="13924">
          <cell r="H13924" t="str">
            <v>1.3.4.03.01.04.002</v>
          </cell>
          <cell r="I13924" t="str">
            <v>Instalasi Air Tanah Dangkal Kapasitas Sedang</v>
          </cell>
        </row>
        <row r="13925">
          <cell r="H13925" t="str">
            <v>1.3.4.03.01.04.003</v>
          </cell>
          <cell r="I13925" t="str">
            <v>Instalasi Air Tanah Dangkal Kapasitas Besar</v>
          </cell>
        </row>
        <row r="13926">
          <cell r="H13926" t="str">
            <v>1.3.4.03.01.05.</v>
          </cell>
          <cell r="I13926" t="str">
            <v>INSTALASI AIR BERSIH / AIR BAKU LAINNYA</v>
          </cell>
        </row>
        <row r="13927">
          <cell r="H13927" t="str">
            <v>1.3.4.03.01.05.001</v>
          </cell>
          <cell r="I13927" t="str">
            <v>Sistem Pengolahan Air Sederhana (SIPAS)</v>
          </cell>
        </row>
        <row r="13928">
          <cell r="H13928" t="str">
            <v>1.3.4.03.01.05.002</v>
          </cell>
          <cell r="I13928" t="str">
            <v>Jaringan Rumah Tangga (JARUT)</v>
          </cell>
        </row>
        <row r="13929">
          <cell r="H13929" t="str">
            <v>1.3.4.03.01.05.003</v>
          </cell>
          <cell r="I13929" t="str">
            <v>Penampungan Air Hujan (PAH)</v>
          </cell>
        </row>
        <row r="13930">
          <cell r="H13930" t="str">
            <v>1.3.4.03.01.05.004</v>
          </cell>
          <cell r="I13930" t="str">
            <v>Sumur Gali (SGL)</v>
          </cell>
        </row>
        <row r="13931">
          <cell r="H13931" t="str">
            <v>1.3.4.03.01.05.005</v>
          </cell>
          <cell r="I13931" t="str">
            <v>Sumur Resapan</v>
          </cell>
        </row>
        <row r="13932">
          <cell r="H13932" t="str">
            <v>.3.4.03.01.05.006</v>
          </cell>
          <cell r="I13932" t="str">
            <v>Sumur Bor (pompa)</v>
          </cell>
        </row>
        <row r="13933">
          <cell r="H13933" t="str">
            <v>1.3.4.03.02..</v>
          </cell>
          <cell r="I13933" t="str">
            <v>INSTALASI AIR KOTOR</v>
          </cell>
        </row>
        <row r="13934">
          <cell r="H13934" t="str">
            <v>1.3.4.03.02.01.</v>
          </cell>
          <cell r="I13934" t="str">
            <v>INSTALASI AIR BUANGAN DOMESTIK</v>
          </cell>
        </row>
        <row r="13935">
          <cell r="H13935" t="str">
            <v>1.3.4.03.02.01.001</v>
          </cell>
          <cell r="I13935" t="str">
            <v>Instalasi Air Buangan Domestik Kapasitas Kecil</v>
          </cell>
        </row>
        <row r="13936">
          <cell r="H13936" t="str">
            <v>1.3.4.03.02.01.002</v>
          </cell>
          <cell r="I13936" t="str">
            <v>Instalasi Air Buangan Domestik Kapasitas Sedang</v>
          </cell>
        </row>
        <row r="13937">
          <cell r="H13937" t="str">
            <v>1.3.4.03.02.01.003</v>
          </cell>
          <cell r="I13937" t="str">
            <v>Instalasi Air Buangan Domestik Kapasitas Besar</v>
          </cell>
        </row>
        <row r="13938">
          <cell r="H13938" t="str">
            <v>1.3.4.03.02.02.</v>
          </cell>
          <cell r="I13938" t="str">
            <v>INSTALASI AIR BUANGAN INDUSTRI</v>
          </cell>
        </row>
        <row r="13939">
          <cell r="H13939" t="str">
            <v>1.3.4.03.02.02.001</v>
          </cell>
          <cell r="I13939" t="str">
            <v>Instalasi Air Buangan Industri Kapasitas Kecil</v>
          </cell>
        </row>
        <row r="13940">
          <cell r="H13940" t="str">
            <v>1.3.4.03.02.02.002</v>
          </cell>
          <cell r="I13940" t="str">
            <v>Instalasi Air Buangan Industri Kapasitas Sedang</v>
          </cell>
        </row>
        <row r="13941">
          <cell r="H13941" t="str">
            <v>1.3.4.03.02.02.003</v>
          </cell>
          <cell r="I13941" t="str">
            <v>Instalasi Air Buangan Industri Kapasitas Besar</v>
          </cell>
        </row>
        <row r="13942">
          <cell r="H13942" t="str">
            <v>1.3.4.03.02.03.</v>
          </cell>
          <cell r="I13942" t="str">
            <v>INSTALASI AIR BUANGAN PERTANIAN</v>
          </cell>
        </row>
        <row r="13943">
          <cell r="H13943" t="str">
            <v>1.3.4.03.02.03.001</v>
          </cell>
          <cell r="I13943" t="str">
            <v>Instalasi Air Buangan Pertanian Kapasitas Kecil</v>
          </cell>
        </row>
        <row r="13944">
          <cell r="H13944" t="str">
            <v>1.3.4.03.02.03.002</v>
          </cell>
          <cell r="I13944" t="str">
            <v>Instalasi Air Buangan Pertanian Kapasitas Sedang</v>
          </cell>
        </row>
        <row r="13945">
          <cell r="H13945" t="str">
            <v>1.3.4.03.02.03.003</v>
          </cell>
          <cell r="I13945" t="str">
            <v>Instalasi Air Buangan Pertanian Kapasitas Besar</v>
          </cell>
        </row>
        <row r="13946">
          <cell r="H13946" t="str">
            <v>1.3.4.03.02.04.</v>
          </cell>
          <cell r="I13946" t="str">
            <v>INSTALASI AIR KOTOR LAINNYA</v>
          </cell>
        </row>
        <row r="13947">
          <cell r="H13947" t="str">
            <v>1.3.4.03.03..</v>
          </cell>
          <cell r="I13947" t="str">
            <v>INSTALASI PENGOLAHAN SAMPAH</v>
          </cell>
        </row>
        <row r="13948">
          <cell r="H13948" t="str">
            <v>1.3.4.03.03.01.</v>
          </cell>
          <cell r="I13948" t="str">
            <v>INSTALASI PENGOLAHAN SAMPAH ORGANIK</v>
          </cell>
        </row>
        <row r="13949">
          <cell r="H13949" t="str">
            <v>1.3.4.03.03.01.001</v>
          </cell>
          <cell r="I13949" t="str">
            <v>Instalasi Pengolahan Sampah Organik Sistem Pembakaran</v>
          </cell>
        </row>
        <row r="13950">
          <cell r="H13950" t="str">
            <v>1.3.4.03.03.01.002</v>
          </cell>
          <cell r="I13950" t="str">
            <v>Instalasi Pengolahan Sampah Organik Sistem Kompos</v>
          </cell>
        </row>
        <row r="13951">
          <cell r="H13951" t="str">
            <v>1.3.4.03.03.01.003</v>
          </cell>
          <cell r="I13951" t="str">
            <v>Instalasi Pengolahan Sampah Organik Sistem Penimbunan</v>
          </cell>
        </row>
        <row r="13952">
          <cell r="H13952" t="str">
            <v>1.3.4.03.03.02.</v>
          </cell>
          <cell r="I13952" t="str">
            <v>INSTALASI PENGOLAHAN SAMPAH NON ORGANIK</v>
          </cell>
        </row>
        <row r="13953">
          <cell r="H13953" t="str">
            <v>1.3.4.03.03.02.001</v>
          </cell>
          <cell r="I13953" t="str">
            <v>Instalasi Pengolahan Sampah Non Organik Daur Ulang Logam</v>
          </cell>
        </row>
        <row r="13954">
          <cell r="H13954" t="str">
            <v>1.3.4.03.03.02.002</v>
          </cell>
          <cell r="I13954" t="str">
            <v>Instalasi Pengolahan Sampah Non Organik Daur Ulang Non Logam</v>
          </cell>
        </row>
        <row r="13955">
          <cell r="H13955" t="str">
            <v>1.3.4.03.03.03.</v>
          </cell>
          <cell r="I13955" t="str">
            <v>BANGUNAN PENAMPUNG SAMPAH</v>
          </cell>
        </row>
        <row r="13956">
          <cell r="H13956" t="str">
            <v>1.3.4.03.03.03.001</v>
          </cell>
          <cell r="I13956" t="str">
            <v>Bangunan Tempat Penampung Sampah Rumah Tangga</v>
          </cell>
        </row>
        <row r="13957">
          <cell r="H13957" t="str">
            <v>1.3.4.03.03.03.002</v>
          </cell>
          <cell r="I13957" t="str">
            <v>Bangunan Tempat Menampung Sampah Lingkungan</v>
          </cell>
        </row>
        <row r="13958">
          <cell r="H13958" t="str">
            <v>1.3.4.03.03.04.</v>
          </cell>
          <cell r="I13958" t="str">
            <v>INSTALASI PENGOLAHAN SAMPAH LAINNYA</v>
          </cell>
        </row>
        <row r="13959">
          <cell r="H13959" t="str">
            <v>1.3.4.03.04..</v>
          </cell>
          <cell r="I13959" t="str">
            <v>INSTALASI PENGOLAHAN BAHAN BANGUNAN</v>
          </cell>
        </row>
        <row r="13960">
          <cell r="H13960" t="str">
            <v>1.3.4.03.04.01.</v>
          </cell>
          <cell r="I13960" t="str">
            <v>INSTALASI PENGOLAHAN BAHAN BANGUNAN PERCONTOHAN</v>
          </cell>
        </row>
        <row r="13961">
          <cell r="H13961" t="str">
            <v>1.3.4.03.04.01.001</v>
          </cell>
          <cell r="I13961" t="str">
            <v>Instalasi Pengolahan Bahan Bangunan Percontohan Pengawetan Kayu</v>
          </cell>
        </row>
        <row r="13962">
          <cell r="H13962" t="str">
            <v>1.3.4.03.04.01.002</v>
          </cell>
          <cell r="I13962" t="str">
            <v>Instalasi Pengolahan Bahan Bangunan Percontohan Pengeringan Kayu</v>
          </cell>
        </row>
        <row r="13963">
          <cell r="H13963" t="str">
            <v>1.3.4.03.04.01.003</v>
          </cell>
          <cell r="I13963" t="str">
            <v>Instalasi Pengolahan Bahan Bangunan Percontohan Pengerjaan Kayu</v>
          </cell>
        </row>
        <row r="13964">
          <cell r="H13964" t="str">
            <v>1.3.4.03.04.01.004</v>
          </cell>
          <cell r="I13964" t="str">
            <v>Instalasi Pengolahan Bahan Bangunan Percontohan Perkapuran</v>
          </cell>
        </row>
        <row r="13965">
          <cell r="H13965" t="str">
            <v>1.3.4.03.04.01.005</v>
          </cell>
          <cell r="I13965" t="str">
            <v>Instalasi Pengolahan Bahan Bangunan Percontohan Pembuatan Batu</v>
          </cell>
        </row>
        <row r="13966">
          <cell r="H13966" t="str">
            <v>1.3.4.03.04.01.006</v>
          </cell>
          <cell r="I13966" t="str">
            <v>Instalasi Pengolahan Bahan Bangunan Percontohan Pembuatan Agrega</v>
          </cell>
        </row>
        <row r="13967">
          <cell r="H13967" t="str">
            <v>1.3.4.03.04.02.</v>
          </cell>
          <cell r="I13967" t="str">
            <v>INSTALASI PENGOLAHAN BAHAN BANGUNAN PERINTIS</v>
          </cell>
        </row>
        <row r="13968">
          <cell r="H13968" t="str">
            <v>1.3.4.03.04.02.001</v>
          </cell>
          <cell r="I13968" t="str">
            <v>Instalasi Pengolahan Bahan Bangunan Perintis Pengawetan Kayu</v>
          </cell>
        </row>
        <row r="13969">
          <cell r="H13969" t="str">
            <v>1.3.4.03.04.02.002</v>
          </cell>
          <cell r="I13969" t="str">
            <v>Instalasi Pengolahan Bahan Bangunan Perintis Pengeringan Kayu</v>
          </cell>
        </row>
        <row r="13970">
          <cell r="H13970" t="str">
            <v>1.3.4.03.04.02.003</v>
          </cell>
          <cell r="I13970" t="str">
            <v>Instalasi Pengolahan Bahan Bangunan Perintis Pengerjaan Kayu</v>
          </cell>
        </row>
        <row r="13971">
          <cell r="H13971" t="str">
            <v>1.3.4.03.04.02.004</v>
          </cell>
          <cell r="I13971" t="str">
            <v>Instalasi Pengolahan Bahan Bangunan Perintis Perkapuran</v>
          </cell>
        </row>
        <row r="13972">
          <cell r="H13972" t="str">
            <v>1.3.4.03.04.02.005</v>
          </cell>
          <cell r="I13972" t="str">
            <v>Instalasi Pengolahan Bahan Bangunan Perintis Pembuatan Batu Ceta</v>
          </cell>
        </row>
        <row r="13973">
          <cell r="H13973" t="str">
            <v>1.3.4.03.04.02.006</v>
          </cell>
          <cell r="I13973" t="str">
            <v>Instalasi Pengolahan Bahan Bangunan Perintis Pembuatan Agregat</v>
          </cell>
        </row>
        <row r="13974">
          <cell r="H13974" t="str">
            <v>1.3.4.03.04.03.</v>
          </cell>
          <cell r="I13974" t="str">
            <v>INSTALASI PENGOLAHAN BAHAN BANGUNAN TERAPAN</v>
          </cell>
        </row>
        <row r="13975">
          <cell r="H13975" t="str">
            <v>1.3.4.03.04.03.001</v>
          </cell>
          <cell r="I13975" t="str">
            <v>Instalasi Pengolahan Bahan Bangunan Terapan</v>
          </cell>
        </row>
        <row r="13976">
          <cell r="H13976" t="str">
            <v>1.3.4.03.04.04.</v>
          </cell>
          <cell r="I13976" t="str">
            <v>INSTALASI PENGOLAHAN BAHAN BANGUNAN LAINNYA</v>
          </cell>
        </row>
        <row r="13977">
          <cell r="H13977" t="str">
            <v>1.3.4.03.05..</v>
          </cell>
          <cell r="I13977" t="str">
            <v>INSTALASI PEMBANGKIT LISTRIK</v>
          </cell>
        </row>
        <row r="13978">
          <cell r="H13978" t="str">
            <v>1.3.4.03.05.01.</v>
          </cell>
          <cell r="I13978" t="str">
            <v>INSTALASI PEMBANGKIT LISTRIK TENAGA AIR (PLTA)</v>
          </cell>
        </row>
        <row r="13979">
          <cell r="H13979" t="str">
            <v>1.3.4.03.05.01.001</v>
          </cell>
          <cell r="I13979" t="str">
            <v>Instalasi PLTA Kapasitas Kecil</v>
          </cell>
        </row>
        <row r="13980">
          <cell r="H13980" t="str">
            <v>1.3.4.03.05.01.002</v>
          </cell>
          <cell r="I13980" t="str">
            <v>Instalasi PLTA Kapasitas Sedang</v>
          </cell>
        </row>
        <row r="13981">
          <cell r="H13981" t="str">
            <v>1.3.4.03.05.01.003</v>
          </cell>
          <cell r="I13981" t="str">
            <v>Instalasi PLTA Kapasitas Besar</v>
          </cell>
        </row>
        <row r="13982">
          <cell r="H13982" t="str">
            <v>1.3.4.03.05.02.</v>
          </cell>
          <cell r="I13982" t="str">
            <v>INSTALASI PEMBANGKIT LISTRIK TENAGA DIESEL (PLTD)</v>
          </cell>
        </row>
        <row r="13983">
          <cell r="H13983" t="str">
            <v>1.3.4.03.05.02.001</v>
          </cell>
          <cell r="I13983" t="str">
            <v>Instalasi PLTD Kapasitas Kecil</v>
          </cell>
        </row>
        <row r="13984">
          <cell r="H13984" t="str">
            <v>1.3.4.03.05.02.002</v>
          </cell>
          <cell r="I13984" t="str">
            <v>Instalasi PLTD Kapasitas Sedang</v>
          </cell>
        </row>
        <row r="13985">
          <cell r="H13985" t="str">
            <v>1.3.4.03.05.02.003</v>
          </cell>
          <cell r="I13985" t="str">
            <v>Instalasi PLTD Kapasitas Besar</v>
          </cell>
        </row>
        <row r="13986">
          <cell r="H13986" t="str">
            <v>1.3.4.03.05.03.</v>
          </cell>
          <cell r="I13986" t="str">
            <v>INSTALASI PEMBANGKIT LISTRIK TENAGA MIKRO HIDRO (PLTM)</v>
          </cell>
        </row>
        <row r="13987">
          <cell r="H13987" t="str">
            <v>1.3.4.03.05.03.001</v>
          </cell>
          <cell r="I13987" t="str">
            <v>Instalasi PLTM Kapasitas Kecil</v>
          </cell>
        </row>
        <row r="13988">
          <cell r="H13988" t="str">
            <v>1.3.4.03.05.03.002</v>
          </cell>
          <cell r="I13988" t="str">
            <v>Instalasi PLTM Kapasitas Sedang</v>
          </cell>
        </row>
        <row r="13989">
          <cell r="H13989" t="str">
            <v>1.3.4.03.05.03.003</v>
          </cell>
          <cell r="I13989" t="str">
            <v>Instalasi PLTM Kapasitas Besar</v>
          </cell>
        </row>
        <row r="13990">
          <cell r="H13990" t="str">
            <v>1.3.4.03.05.04.</v>
          </cell>
          <cell r="I13990" t="str">
            <v>INSTALASI PEMBANGKIT LISTRIK TENAGA ANGIN (PLTAN)</v>
          </cell>
        </row>
        <row r="13991">
          <cell r="H13991" t="str">
            <v>1.3.4.03.05.04.001</v>
          </cell>
          <cell r="I13991" t="str">
            <v>Instalasi PLTAN Kapasitas Kecil</v>
          </cell>
        </row>
        <row r="13992">
          <cell r="H13992" t="str">
            <v>1.3.4.03.05.04.002</v>
          </cell>
          <cell r="I13992" t="str">
            <v>Instalasi PLTAN Kapasitas Sedang</v>
          </cell>
        </row>
        <row r="13993">
          <cell r="H13993" t="str">
            <v>1.3.4.03.05.04.003</v>
          </cell>
          <cell r="I13993" t="str">
            <v>Instalasi PLTAN Kapasitas Besar</v>
          </cell>
        </row>
        <row r="13994">
          <cell r="H13994" t="str">
            <v>1.3.4.03.05.05.</v>
          </cell>
          <cell r="I13994" t="str">
            <v>INSTALASI PEMBANGKIT LISTRIK TENAGA UAP (PLTU)</v>
          </cell>
        </row>
        <row r="13995">
          <cell r="H13995" t="str">
            <v>1.3.4.03.05.05.001</v>
          </cell>
          <cell r="I13995" t="str">
            <v>Instalasi PLTU Kapasitas Kecil</v>
          </cell>
        </row>
        <row r="13996">
          <cell r="H13996" t="str">
            <v>1.3.4.03.05.05.002</v>
          </cell>
          <cell r="I13996" t="str">
            <v>Instalasi PLTU Kapasitas Sedang</v>
          </cell>
        </row>
        <row r="13997">
          <cell r="H13997" t="str">
            <v>1.3.4.03.05.05.003</v>
          </cell>
          <cell r="I13997" t="str">
            <v>Instalasi PLTU Kapasitas Besar</v>
          </cell>
        </row>
        <row r="13998">
          <cell r="H13998" t="str">
            <v>1.3.4.03.05.06.</v>
          </cell>
          <cell r="I13998" t="str">
            <v>INSTALASI PEMBANGKIT LISTRIK TENAGA NUKLIR (PLTN)</v>
          </cell>
        </row>
        <row r="13999">
          <cell r="H13999" t="str">
            <v>1.3.4.03.05.06.001</v>
          </cell>
          <cell r="I13999" t="str">
            <v>Instalasi PLTN Kapasitas Kecil</v>
          </cell>
        </row>
        <row r="14000">
          <cell r="H14000" t="str">
            <v>1.3.4.03.05.06.002</v>
          </cell>
          <cell r="I14000" t="str">
            <v>Instalasi PLTN Kapasitas Sedang</v>
          </cell>
        </row>
        <row r="14001">
          <cell r="H14001" t="str">
            <v>1.3.4.03.05.06.003</v>
          </cell>
          <cell r="I14001" t="str">
            <v>Instalasi PLTN Kapasitas Besar</v>
          </cell>
        </row>
        <row r="14002">
          <cell r="H14002" t="str">
            <v>1.3.4.03.05.07.</v>
          </cell>
          <cell r="I14002" t="str">
            <v>INSTALASI PEMBANGKIT LISTRIK TENAGA GAS (PLTG)</v>
          </cell>
        </row>
        <row r="14003">
          <cell r="H14003" t="str">
            <v>1.3.4.03.05.07.001</v>
          </cell>
          <cell r="I14003" t="str">
            <v>Instalasi PLTG Kapasitas Kecil</v>
          </cell>
        </row>
        <row r="14004">
          <cell r="H14004" t="str">
            <v>1.3.4.03.05.07.002</v>
          </cell>
          <cell r="I14004" t="str">
            <v>Instalasi PLTG Kapasitas Sedang</v>
          </cell>
        </row>
        <row r="14005">
          <cell r="H14005" t="str">
            <v>1.3.4.03.05.07.003</v>
          </cell>
          <cell r="I14005" t="str">
            <v>Instalasi PLTG Kapasitas Besar</v>
          </cell>
        </row>
        <row r="14006">
          <cell r="H14006" t="str">
            <v>1.3.4.03.05.08.</v>
          </cell>
          <cell r="I14006" t="str">
            <v>INSTALASI PEMBANGKIT LISTRIK TENAGA PANAS BUMI (PLTP)</v>
          </cell>
        </row>
        <row r="14007">
          <cell r="H14007" t="str">
            <v>1.3.4.03.05.08.001</v>
          </cell>
          <cell r="I14007" t="str">
            <v>Instalasi PLTP Kapasitas Kecil</v>
          </cell>
        </row>
        <row r="14008">
          <cell r="H14008" t="str">
            <v>1.3.4.03.05.08.002</v>
          </cell>
          <cell r="I14008" t="str">
            <v>Instalasi PLTP Kapasitas Sedang</v>
          </cell>
        </row>
        <row r="14009">
          <cell r="H14009" t="str">
            <v>1.3.4.03.05.08.003</v>
          </cell>
          <cell r="I14009" t="str">
            <v>Instalasi PLTP Kapasitas Besar</v>
          </cell>
        </row>
        <row r="14010">
          <cell r="H14010" t="str">
            <v>1.3.4.03.05.09.</v>
          </cell>
          <cell r="I14010" t="str">
            <v>INSTALASI PEMBANGKIT LISTRIK TENAGA SURYA (PLTS)</v>
          </cell>
        </row>
        <row r="14011">
          <cell r="H14011" t="str">
            <v>1.3.4.03.05.09.001</v>
          </cell>
          <cell r="I14011" t="str">
            <v>Instalasi PLTS Kapasitas Kecil</v>
          </cell>
        </row>
        <row r="14012">
          <cell r="H14012" t="str">
            <v>1.3.4.03.05.09.002</v>
          </cell>
          <cell r="I14012" t="str">
            <v>Instalasi PLTS Kapasitas Sedang</v>
          </cell>
        </row>
        <row r="14013">
          <cell r="H14013" t="str">
            <v>1.3.4.03.05.09.003</v>
          </cell>
          <cell r="I14013" t="str">
            <v>Instalasi PLTS Kapasitas Besar</v>
          </cell>
        </row>
        <row r="14014">
          <cell r="H14014" t="str">
            <v>1.3.4.03.05.10.</v>
          </cell>
          <cell r="I14014" t="str">
            <v>INSTALASI PEMBANGKIT LISTRIK TENAGA BIOGAS (PLTB)</v>
          </cell>
        </row>
        <row r="14015">
          <cell r="H14015" t="str">
            <v>1.3.4.03.05.10.001</v>
          </cell>
          <cell r="I14015" t="str">
            <v>Instalasi PLTB Kapasitas Kecil</v>
          </cell>
        </row>
        <row r="14016">
          <cell r="H14016" t="str">
            <v>1.3.4.03.05.10.002</v>
          </cell>
          <cell r="I14016" t="str">
            <v>Instalasi PLTB Kapasitas Sedang</v>
          </cell>
        </row>
        <row r="14017">
          <cell r="H14017" t="str">
            <v>1.3.4.03.05.10.003</v>
          </cell>
          <cell r="I14017" t="str">
            <v>Instalasi PLTB Kapasitas Besar</v>
          </cell>
        </row>
        <row r="14018">
          <cell r="H14018" t="str">
            <v>1.3.4.03.05.11.</v>
          </cell>
          <cell r="I14018" t="str">
            <v>INSTALASI PEMBANGKIT LISTRIK TENAGA SAMUDERA / GELOMBANG SAMUDERA</v>
          </cell>
        </row>
        <row r="14019">
          <cell r="H14019" t="str">
            <v>1.3.4.03.05.11.001</v>
          </cell>
          <cell r="I14019" t="str">
            <v>Instalasi PLTSM Kapasitas Kecil</v>
          </cell>
        </row>
        <row r="14020">
          <cell r="H14020" t="str">
            <v>1.3.4.03.05.11.002</v>
          </cell>
          <cell r="I14020" t="str">
            <v>Instalasi PLTSM Kapasitas Sedang</v>
          </cell>
        </row>
        <row r="14021">
          <cell r="H14021" t="str">
            <v>1.3.4.03.05.11.003</v>
          </cell>
          <cell r="I14021" t="str">
            <v>Instalasi PLTSM Kapasitas Besar</v>
          </cell>
        </row>
        <row r="14022">
          <cell r="H14022" t="str">
            <v>1.3.4.03.05.12.</v>
          </cell>
          <cell r="I14022" t="str">
            <v>INSTALASI PEMBANGKIT LISTRIK LAINNYA</v>
          </cell>
        </row>
        <row r="14023">
          <cell r="H14023" t="str">
            <v>1.3.4.03.06..</v>
          </cell>
          <cell r="I14023" t="str">
            <v>INSTALASI GARDU LISTRIK</v>
          </cell>
        </row>
        <row r="14024">
          <cell r="H14024" t="str">
            <v>1.3.4.03.06.01.</v>
          </cell>
          <cell r="I14024" t="str">
            <v>INSTALASI GARDU LISTRIK INDUK</v>
          </cell>
        </row>
        <row r="14025">
          <cell r="H14025" t="str">
            <v>1.3.4.03.06.01.001</v>
          </cell>
          <cell r="I14025" t="str">
            <v>Instalasi Gardu Listrik Induk Kapasitas Kecil</v>
          </cell>
        </row>
        <row r="14026">
          <cell r="H14026" t="str">
            <v>1.3.4.03.06.01.002</v>
          </cell>
          <cell r="I14026" t="str">
            <v>Instalasi Gardu Listrik Induk Kapasitas Sedang</v>
          </cell>
        </row>
        <row r="14027">
          <cell r="H14027" t="str">
            <v>1.3.4.03.06.01.003</v>
          </cell>
          <cell r="I14027" t="str">
            <v>Instalasi Gardu Listrik Induk Kapasitas Besar</v>
          </cell>
        </row>
        <row r="14028">
          <cell r="H14028" t="str">
            <v>1.3.4.03.06.02.</v>
          </cell>
          <cell r="I14028" t="str">
            <v>INSTALASI GARDU LISTRIK DISTRIBUSI</v>
          </cell>
        </row>
        <row r="14029">
          <cell r="H14029" t="str">
            <v>1.3.4.03.06.02.001</v>
          </cell>
          <cell r="I14029" t="str">
            <v>Instalasi Gardu Listrik Distribusi Kapasitas Kecil</v>
          </cell>
        </row>
        <row r="14030">
          <cell r="H14030" t="str">
            <v>1.3.4.03.06.02.002</v>
          </cell>
          <cell r="I14030" t="str">
            <v>Instalasi Gardu Listrik Distribusi Kapasitas Sedang</v>
          </cell>
        </row>
        <row r="14031">
          <cell r="H14031" t="str">
            <v>1.3.4.03.06.02.003</v>
          </cell>
          <cell r="I14031" t="str">
            <v>Instalasi Gardu Listrik Distribusi Kapasitas Besar</v>
          </cell>
        </row>
        <row r="14032">
          <cell r="H14032" t="str">
            <v>1.3.4.03.06.03.</v>
          </cell>
          <cell r="I14032" t="str">
            <v>INSTALASI PUSAT PENGATUR LISTRIK</v>
          </cell>
        </row>
        <row r="14033">
          <cell r="H14033" t="str">
            <v>1.3.4.03.06.03.001</v>
          </cell>
          <cell r="I14033" t="str">
            <v>Instalasi Pusat Pengatur Listrik Kapasitas Kecil</v>
          </cell>
        </row>
        <row r="14034">
          <cell r="H14034" t="str">
            <v>1.3.4.03.06.03.002</v>
          </cell>
          <cell r="I14034" t="str">
            <v>Instalasi Pusat Pengatur Listrik Kapasitas Sedang</v>
          </cell>
        </row>
        <row r="14035">
          <cell r="H14035" t="str">
            <v>1.3.4.03.06.03.003</v>
          </cell>
          <cell r="I14035" t="str">
            <v>Instalasi Pusat Pengatur Listrik Kapasitas Besar</v>
          </cell>
        </row>
        <row r="14036">
          <cell r="H14036" t="str">
            <v>1.3.4.03.06.04.</v>
          </cell>
          <cell r="I14036" t="str">
            <v>INSTALASI GARDU LISTRIK LAINNYA</v>
          </cell>
        </row>
        <row r="14037">
          <cell r="H14037" t="str">
            <v>1.3.4.03.06.04.001</v>
          </cell>
          <cell r="I14037" t="str">
            <v>Tiang Listrik</v>
          </cell>
        </row>
        <row r="14038">
          <cell r="H14038" t="str">
            <v>......</v>
          </cell>
        </row>
        <row r="14039">
          <cell r="H14039" t="str">
            <v>1.3.4.03.07..</v>
          </cell>
          <cell r="I14039" t="str">
            <v>INSTALASI PERTAHANAN</v>
          </cell>
        </row>
        <row r="14040">
          <cell r="H14040" t="str">
            <v>1.3.4.03.07.01.</v>
          </cell>
          <cell r="I14040" t="str">
            <v>INSTALASI PERTAHANAN DI DARAT</v>
          </cell>
        </row>
        <row r="14041">
          <cell r="H14041" t="str">
            <v>1.3.4.03.07.01.001</v>
          </cell>
          <cell r="I14041" t="str">
            <v>Instalasi Radar</v>
          </cell>
        </row>
        <row r="14042">
          <cell r="H14042" t="str">
            <v>1.3.4.03.07.01.002</v>
          </cell>
          <cell r="I14042" t="str">
            <v>Instalasi Perkubuan</v>
          </cell>
        </row>
        <row r="14043">
          <cell r="H14043" t="str">
            <v>1.3.4.03.07.01.003</v>
          </cell>
          <cell r="I14043" t="str">
            <v>Instalasi Peluru Kendali (Rudal)</v>
          </cell>
        </row>
        <row r="14044">
          <cell r="H14044" t="str">
            <v>1.3.4.03.07.01.004</v>
          </cell>
          <cell r="I14044" t="str">
            <v>Instalasi Komunikasi Elektronik (KOMLEK)</v>
          </cell>
        </row>
        <row r="14045">
          <cell r="H14045" t="str">
            <v>1.3.4.03.07.01.005</v>
          </cell>
          <cell r="I14045" t="str">
            <v>Instalasi Benteng</v>
          </cell>
        </row>
        <row r="14046">
          <cell r="H14046" t="str">
            <v>1.3.4.03.07.02.</v>
          </cell>
          <cell r="I14046" t="str">
            <v>INSTALASI PERTAHANAN LAINNYA</v>
          </cell>
        </row>
        <row r="14047">
          <cell r="H14047" t="str">
            <v>1.3.4.03.08..</v>
          </cell>
          <cell r="I14047" t="str">
            <v>INSTALASI GAS</v>
          </cell>
        </row>
        <row r="14048">
          <cell r="H14048" t="str">
            <v>1.3.4.03.08.01.</v>
          </cell>
          <cell r="I14048" t="str">
            <v>INSTALASI GARDU GAS</v>
          </cell>
        </row>
        <row r="14049">
          <cell r="H14049" t="str">
            <v>1.3.4.03.08.01.001</v>
          </cell>
          <cell r="I14049" t="str">
            <v>Instalasi Gardu Gas LPG</v>
          </cell>
        </row>
        <row r="14050">
          <cell r="H14050" t="str">
            <v>1.3.4.03.08.01.002</v>
          </cell>
          <cell r="I14050" t="str">
            <v>Instalasi Gardu Gas LNG</v>
          </cell>
        </row>
        <row r="14051">
          <cell r="H14051" t="str">
            <v>1.3.4.03.08.02.</v>
          </cell>
          <cell r="I14051" t="str">
            <v>INSTALASI JARINGAN PIPA GAS</v>
          </cell>
        </row>
        <row r="14052">
          <cell r="H14052" t="str">
            <v>1.3.4.03.08.02.001</v>
          </cell>
          <cell r="I14052" t="str">
            <v>Instalasi Jaringan Pipa Gas Primer</v>
          </cell>
        </row>
        <row r="14053">
          <cell r="H14053" t="str">
            <v>1.3.4.03.08.02.002</v>
          </cell>
          <cell r="I14053" t="str">
            <v>Instalasi Jaringan Pipa Gas Sekunder</v>
          </cell>
        </row>
        <row r="14054">
          <cell r="H14054" t="str">
            <v>1.3.4.03.08.03.</v>
          </cell>
          <cell r="I14054" t="str">
            <v>INSTALASI PENGOLAHAN GAS</v>
          </cell>
        </row>
        <row r="14055">
          <cell r="H14055" t="str">
            <v>1.3.4.03.08.03.001</v>
          </cell>
          <cell r="I14055" t="str">
            <v>Instalasi Pengolahan Gas Aga</v>
          </cell>
        </row>
        <row r="14056">
          <cell r="H14056" t="str">
            <v>1.3.4.03.08.03.002</v>
          </cell>
          <cell r="I14056" t="str">
            <v>Instalasi Pengolahan Gas Propax</v>
          </cell>
        </row>
        <row r="14057">
          <cell r="H14057" t="str">
            <v>1.3.4.03.08.04.</v>
          </cell>
          <cell r="I14057" t="str">
            <v>INSTALASI GAS LAINNYA</v>
          </cell>
        </row>
        <row r="14058">
          <cell r="H14058" t="str">
            <v>1.3.4.03.09..</v>
          </cell>
          <cell r="I14058" t="str">
            <v>INSTALASI PENGAMAN</v>
          </cell>
        </row>
        <row r="14059">
          <cell r="H14059" t="str">
            <v>1.3.4.03.09.01.</v>
          </cell>
          <cell r="I14059" t="str">
            <v>INSTALASI PENGAMAN PENANGKAL PETIR</v>
          </cell>
        </row>
        <row r="14060">
          <cell r="H14060" t="str">
            <v>1.3.4.03.09.01.001</v>
          </cell>
          <cell r="I14060" t="str">
            <v>Instalasi Penangkal Petir Manual</v>
          </cell>
        </row>
        <row r="14061">
          <cell r="H14061" t="str">
            <v>1.3.4.03.09.01.002</v>
          </cell>
          <cell r="I14061" t="str">
            <v>Instalasi Penangkal Petir Komputerisasi</v>
          </cell>
        </row>
        <row r="14062">
          <cell r="H14062" t="str">
            <v>1.3.4.03.09.02.</v>
          </cell>
          <cell r="I14062" t="str">
            <v>INSTALASI REAKTOR NUKLIR</v>
          </cell>
        </row>
        <row r="14063">
          <cell r="H14063" t="str">
            <v>1.3.4.03.09.02.001</v>
          </cell>
          <cell r="I14063" t="str">
            <v>Instalasi Elemen Bahan</v>
          </cell>
        </row>
        <row r="14064">
          <cell r="H14064" t="str">
            <v>1.3.4.03.09.02.002</v>
          </cell>
          <cell r="I14064" t="str">
            <v>Instalasi Produksi Elemen Bahan Reaktor Nuklir</v>
          </cell>
        </row>
        <row r="14065">
          <cell r="H14065" t="str">
            <v>1.3.4.03.09.02.003</v>
          </cell>
          <cell r="I14065" t="str">
            <v>Instalasi Elemen Bakar Eksperimental</v>
          </cell>
        </row>
        <row r="14066">
          <cell r="H14066" t="str">
            <v>1.3.4.03.09.02.004</v>
          </cell>
          <cell r="I14066" t="str">
            <v>Instalasi Radio Metalurgi</v>
          </cell>
        </row>
        <row r="14067">
          <cell r="H14067" t="str">
            <v>1.3.4.03.09.02.005</v>
          </cell>
          <cell r="I14067" t="str">
            <v>Instalasi Pemurnian Uranium</v>
          </cell>
        </row>
        <row r="14068">
          <cell r="H14068" t="str">
            <v>1.3.4.03.09.02.006</v>
          </cell>
          <cell r="I14068" t="str">
            <v>Instalasi Electron Beam Machine</v>
          </cell>
        </row>
        <row r="14069">
          <cell r="H14069" t="str">
            <v>1.3.4.03.09.02.007</v>
          </cell>
          <cell r="I14069" t="str">
            <v>Instalasi Irradiator</v>
          </cell>
        </row>
        <row r="14070">
          <cell r="H14070" t="str">
            <v>1.3.4.03.09.03.</v>
          </cell>
          <cell r="I14070" t="str">
            <v>INSTALASI PENGOLAHAN LIMBAH RADIO AKTIF</v>
          </cell>
        </row>
        <row r="14071">
          <cell r="H14071" t="str">
            <v>1.3.4.03.09.03.001</v>
          </cell>
          <cell r="I14071" t="str">
            <v>Instalasi Pengolahan Limbah Radio Aktif Cair</v>
          </cell>
        </row>
        <row r="14072">
          <cell r="H14072" t="str">
            <v>1.3.4.03.09.03.002</v>
          </cell>
          <cell r="I14072" t="str">
            <v>Instalasi Pengolahan Limbah Radio Aktif Padat</v>
          </cell>
        </row>
        <row r="14073">
          <cell r="H14073" t="str">
            <v>1.3.4.03.09.03.003</v>
          </cell>
          <cell r="I14073" t="str">
            <v>Instalasi Pengolahan Limbah Radio Aktif Gas</v>
          </cell>
        </row>
        <row r="14074">
          <cell r="H14074" t="str">
            <v>1.3.4.03.09.04.</v>
          </cell>
          <cell r="I14074" t="str">
            <v>INSTALASI PENGAMAN LAINNYA</v>
          </cell>
        </row>
        <row r="14075">
          <cell r="H14075" t="str">
            <v>1.3.4.03.10..</v>
          </cell>
          <cell r="I14075" t="str">
            <v>INSTALASI LAIN</v>
          </cell>
        </row>
        <row r="14076">
          <cell r="H14076" t="str">
            <v>1.3.4.03.10.01.</v>
          </cell>
          <cell r="I14076" t="str">
            <v>INSTALASI LAIN</v>
          </cell>
        </row>
        <row r="14077">
          <cell r="H14077" t="str">
            <v>1.3.4.03.10.01.001</v>
          </cell>
          <cell r="I14077" t="str">
            <v>Instalasi Generating Set</v>
          </cell>
        </row>
        <row r="14078">
          <cell r="H14078" t="str">
            <v>1.3.4.03.10.01.002</v>
          </cell>
          <cell r="I14078" t="str">
            <v>Instalasi AC</v>
          </cell>
        </row>
        <row r="14079">
          <cell r="H14079" t="str">
            <v>1.3.4.03.10.01.003</v>
          </cell>
          <cell r="I14079" t="str">
            <v>Instalasi Building Automation System (BAS)</v>
          </cell>
        </row>
        <row r="14080">
          <cell r="H14080" t="str">
            <v>1.3.4.03.10.01.004</v>
          </cell>
          <cell r="I14080" t="str">
            <v>Instalasi Komputer</v>
          </cell>
        </row>
        <row r="14081">
          <cell r="H14081" t="str">
            <v>1.3.4.03.11.01.005</v>
          </cell>
          <cell r="I14081" t="str">
            <v>Instalasi Lampu Lalu Lintas (Traffic Light)</v>
          </cell>
        </row>
        <row r="14082">
          <cell r="H14082" t="str">
            <v>1.3.4.04...</v>
          </cell>
          <cell r="I14082" t="str">
            <v>JARINGAN</v>
          </cell>
        </row>
        <row r="14083">
          <cell r="H14083" t="str">
            <v>1.3.4.04.01..</v>
          </cell>
          <cell r="I14083" t="str">
            <v>JARINGAN AIR MINUM</v>
          </cell>
        </row>
        <row r="14084">
          <cell r="H14084" t="str">
            <v>1.3.4.04.01.01.</v>
          </cell>
          <cell r="I14084" t="str">
            <v>JARINGAN PEMBAWA</v>
          </cell>
        </row>
        <row r="14085">
          <cell r="H14085" t="str">
            <v>1.3.4.04.01.01.001</v>
          </cell>
          <cell r="I14085" t="str">
            <v>Jaringan Pembawa Kapasitas Kecil</v>
          </cell>
        </row>
        <row r="14086">
          <cell r="H14086" t="str">
            <v>1.3.4.04.01.01.002</v>
          </cell>
          <cell r="I14086" t="str">
            <v>Jaringan Pembawa Kapasitas Sedang</v>
          </cell>
        </row>
        <row r="14087">
          <cell r="H14087" t="str">
            <v>1.3.4.04.01.01.003</v>
          </cell>
          <cell r="I14087" t="str">
            <v>Jaringan Pembawa Kapasitas Besar</v>
          </cell>
        </row>
        <row r="14088">
          <cell r="H14088" t="str">
            <v>1.3.4.04.01.02.</v>
          </cell>
          <cell r="I14088" t="str">
            <v>JARINGAN INDUK DISTRIBUSI</v>
          </cell>
        </row>
        <row r="14089">
          <cell r="H14089" t="str">
            <v>1.3.4.04.01.02.001</v>
          </cell>
          <cell r="I14089" t="str">
            <v>Jaringan Induk Distribusi Kapasitas Kecil</v>
          </cell>
        </row>
        <row r="14090">
          <cell r="H14090" t="str">
            <v>1.3.4.04.01.02.002</v>
          </cell>
          <cell r="I14090" t="str">
            <v>Jaringan Induk Distribusi Kapasitas Sedang</v>
          </cell>
        </row>
        <row r="14091">
          <cell r="H14091" t="str">
            <v>1.3.4.04.01.02.003</v>
          </cell>
          <cell r="I14091" t="str">
            <v>Jaringan Induk Distribusi Kapasitas Besar</v>
          </cell>
        </row>
        <row r="14092">
          <cell r="H14092" t="str">
            <v>1.3.4.04.01.03.</v>
          </cell>
          <cell r="I14092" t="str">
            <v>JARINGAN CABANG DISTRIBUSI</v>
          </cell>
        </row>
        <row r="14093">
          <cell r="H14093" t="str">
            <v>1.3.4.04.01.03.001</v>
          </cell>
          <cell r="I14093" t="str">
            <v>Jaringan Cabang Distribusi Kapasitas Kecil</v>
          </cell>
        </row>
        <row r="14094">
          <cell r="H14094" t="str">
            <v>1.3.4.04.01.03.002</v>
          </cell>
          <cell r="I14094" t="str">
            <v>Jaringan Cabang Distribusi Kapasitas Sedang</v>
          </cell>
        </row>
        <row r="14095">
          <cell r="H14095" t="str">
            <v>1.3.4.04.01.03.003</v>
          </cell>
          <cell r="I14095" t="str">
            <v>Jaringan Cabang Distribusi Kapasitas Besar</v>
          </cell>
        </row>
        <row r="14096">
          <cell r="H14096" t="str">
            <v>1.3.4.04.01.04.</v>
          </cell>
          <cell r="I14096" t="str">
            <v>JARINGAN SAMBUNGAN KE RUMAH</v>
          </cell>
        </row>
        <row r="14097">
          <cell r="H14097" t="str">
            <v>1.3.4.04.01.04.001</v>
          </cell>
          <cell r="I14097" t="str">
            <v>Jaringan Sambungan Ke Rumah Kapasitas Kecil</v>
          </cell>
        </row>
        <row r="14098">
          <cell r="H14098" t="str">
            <v>1.3.4.04.01.04.002</v>
          </cell>
          <cell r="I14098" t="str">
            <v>Jaringan Sambungan Ke Rumah Kapasitas Sedang</v>
          </cell>
        </row>
        <row r="14099">
          <cell r="H14099" t="str">
            <v>1.3.4.04.01.04.003</v>
          </cell>
          <cell r="I14099" t="str">
            <v>Jaringan Sambungan Ke Rumah Kapasitas Besar</v>
          </cell>
        </row>
        <row r="14100">
          <cell r="H14100" t="str">
            <v>1.3.4.04.01.05.</v>
          </cell>
          <cell r="I14100" t="str">
            <v>JARINGAN AIR MINUM LAINNYA</v>
          </cell>
        </row>
        <row r="14101">
          <cell r="H14101" t="str">
            <v>1.3.4.04.02..</v>
          </cell>
          <cell r="I14101" t="str">
            <v>JARINGAN LISTRIK</v>
          </cell>
        </row>
        <row r="14102">
          <cell r="H14102" t="str">
            <v>1.3.4.04.02.01.</v>
          </cell>
          <cell r="I14102" t="str">
            <v>JARINGAN TRANSMISI</v>
          </cell>
        </row>
        <row r="14103">
          <cell r="H14103" t="str">
            <v>1.3.4.04.02.01.001</v>
          </cell>
          <cell r="I14103" t="str">
            <v>Jaringan Transmisi Tegangan Diatas 300 KVA</v>
          </cell>
        </row>
        <row r="14104">
          <cell r="H14104" t="str">
            <v>1.3.4.04.02.01.002</v>
          </cell>
          <cell r="I14104" t="str">
            <v>Jaringan Transmisi Tegangan 100 S/D 300 KVA</v>
          </cell>
        </row>
        <row r="14105">
          <cell r="H14105" t="str">
            <v>1.3.4.04.02.01.003</v>
          </cell>
          <cell r="I14105" t="str">
            <v>Jaringan Transmisi Tegangan Dibawah 100 KVA</v>
          </cell>
        </row>
        <row r="14106">
          <cell r="H14106" t="str">
            <v>1.3.4.04.02.02.</v>
          </cell>
          <cell r="I14106" t="str">
            <v>JARINGAN DISTRIBUSI</v>
          </cell>
        </row>
        <row r="14107">
          <cell r="H14107" t="str">
            <v>1.3.4.04.02.02.001</v>
          </cell>
          <cell r="I14107" t="str">
            <v>Jaringan Distribusi Tegangan Diatas 20 KVA</v>
          </cell>
        </row>
        <row r="14108">
          <cell r="H14108" t="str">
            <v>1.3.4.04.02.02.002</v>
          </cell>
          <cell r="I14108" t="str">
            <v>Jaringan Distribusi Tegangan 1 S/D 20 KVA</v>
          </cell>
        </row>
        <row r="14109">
          <cell r="H14109" t="str">
            <v>1.3.4.04.02.02.003</v>
          </cell>
          <cell r="I14109" t="str">
            <v>Jaringan Distribusi Tegangan Dibawah 1 KVA</v>
          </cell>
        </row>
        <row r="14110">
          <cell r="H14110" t="str">
            <v>1.3.4.04.02.03.</v>
          </cell>
          <cell r="I14110" t="str">
            <v>JARINGAN LISTRIK LAINNYA</v>
          </cell>
        </row>
        <row r="14111">
          <cell r="H14111" t="str">
            <v>1.3.4.04.02.03.001</v>
          </cell>
          <cell r="I14111" t="str">
            <v>Jaringan listrik</v>
          </cell>
        </row>
        <row r="14112">
          <cell r="H14112" t="str">
            <v>......</v>
          </cell>
        </row>
        <row r="14113">
          <cell r="H14113" t="str">
            <v>1.3.4.04.03..</v>
          </cell>
          <cell r="I14113" t="str">
            <v>JARINGAN TELEPON</v>
          </cell>
        </row>
        <row r="14114">
          <cell r="H14114" t="str">
            <v>1.3.4.04.03.01.</v>
          </cell>
          <cell r="I14114" t="str">
            <v>JARINGAN TELEPON DIATAS TANAH</v>
          </cell>
        </row>
        <row r="14115">
          <cell r="H14115" t="str">
            <v>1.3.4.04.03.01.001</v>
          </cell>
          <cell r="I14115" t="str">
            <v>Jaringan Telepon Diatas Tanah Kapasitas Kecil</v>
          </cell>
        </row>
        <row r="14116">
          <cell r="H14116" t="str">
            <v>1.3.4.04.03.01.002</v>
          </cell>
          <cell r="I14116" t="str">
            <v>Jaringan Telepon Diatas Tanah Kapasitas Sedang</v>
          </cell>
        </row>
        <row r="14117">
          <cell r="H14117" t="str">
            <v>1.3.4.04.03.01.003</v>
          </cell>
          <cell r="I14117" t="str">
            <v>Jaringan Telepon Diatas Tanah Kapasitas Besar</v>
          </cell>
        </row>
        <row r="14118">
          <cell r="H14118" t="str">
            <v>1.3.4.04.03.01.004</v>
          </cell>
          <cell r="I14118" t="str">
            <v>Pemasangan Jaringan/Kabel Inspratuktur FO OPD</v>
          </cell>
        </row>
        <row r="14119">
          <cell r="H14119" t="str">
            <v>1.3.4.04.03.02.</v>
          </cell>
          <cell r="I14119" t="str">
            <v>JARINGAN TELEPON DIBAWAH TANAH</v>
          </cell>
        </row>
        <row r="14120">
          <cell r="H14120" t="str">
            <v>1.3.4.04.03.02.001</v>
          </cell>
          <cell r="I14120" t="str">
            <v>Jaringan Telepon Dibawah Tanah Kapasitas Kecil</v>
          </cell>
        </row>
        <row r="14121">
          <cell r="H14121" t="str">
            <v>1.3.4.04.03.02.002</v>
          </cell>
          <cell r="I14121" t="str">
            <v>Jaringan Telepon Dibawah Tanah Kapasitas Sedang</v>
          </cell>
        </row>
        <row r="14122">
          <cell r="H14122" t="str">
            <v>1.3.4.04.03.02.003</v>
          </cell>
          <cell r="I14122" t="str">
            <v>Jaringan Telepon Dibawah Tanah Kapasitas Besar</v>
          </cell>
        </row>
        <row r="14123">
          <cell r="H14123" t="str">
            <v>1.3.4.04.03.03.</v>
          </cell>
          <cell r="I14123" t="str">
            <v>JARINGAN TELEPON DIDALAM AIR</v>
          </cell>
        </row>
        <row r="14124">
          <cell r="H14124" t="str">
            <v>1.3.4.04.03.03.001</v>
          </cell>
          <cell r="I14124" t="str">
            <v>Jaringan Telepon Didalam Air Kapasitas Kecil</v>
          </cell>
        </row>
        <row r="14125">
          <cell r="H14125" t="str">
            <v>1.3.4.04.03.03.002</v>
          </cell>
          <cell r="I14125" t="str">
            <v>Jaringan Telepon Didalam Air Kapasitas Sedang</v>
          </cell>
        </row>
        <row r="14126">
          <cell r="H14126" t="str">
            <v>1.3.4.04.03.03.003</v>
          </cell>
          <cell r="I14126" t="str">
            <v>Jaringan Telepon Didalam Air Kapasitas Besar</v>
          </cell>
        </row>
        <row r="14127">
          <cell r="H14127" t="str">
            <v>1.3.4.04.03.04.</v>
          </cell>
          <cell r="I14127" t="str">
            <v>JARINGAN DENGAN MEDIA UDARA</v>
          </cell>
        </row>
        <row r="14128">
          <cell r="H14128" t="str">
            <v>1.3.4.04.03.04.001</v>
          </cell>
          <cell r="I14128" t="str">
            <v>Jaringan Satelit</v>
          </cell>
        </row>
        <row r="14129">
          <cell r="H14129" t="str">
            <v>1.3.4.04.03.04.002</v>
          </cell>
          <cell r="I14129" t="str">
            <v>Jaringan Radio</v>
          </cell>
        </row>
        <row r="14130">
          <cell r="H14130" t="str">
            <v>1.3.4.04.03.04.003</v>
          </cell>
          <cell r="I14130" t="str">
            <v>Jaringan Internet</v>
          </cell>
        </row>
        <row r="14131">
          <cell r="H14131" t="str">
            <v>......</v>
          </cell>
        </row>
        <row r="14132">
          <cell r="H14132" t="str">
            <v>1.3.4.04.03.05.</v>
          </cell>
          <cell r="I14132" t="str">
            <v>JARINGAN TELEPON LAINNYA</v>
          </cell>
        </row>
        <row r="14133">
          <cell r="H14133" t="str">
            <v>1.3.4.04.04..</v>
          </cell>
          <cell r="I14133" t="str">
            <v>JARINGAN GAS</v>
          </cell>
        </row>
        <row r="14134">
          <cell r="H14134" t="str">
            <v>1.3.4.04.04.01.</v>
          </cell>
          <cell r="I14134" t="str">
            <v>JARINGAN PIPA GAS TRANSMISI</v>
          </cell>
        </row>
        <row r="14135">
          <cell r="H14135" t="str">
            <v>1.3.4.04.04.01.001</v>
          </cell>
          <cell r="I14135" t="str">
            <v>Jaringan Pipa Baja</v>
          </cell>
        </row>
        <row r="14136">
          <cell r="H14136" t="str">
            <v>1.3.4.04.04.02.</v>
          </cell>
          <cell r="I14136" t="str">
            <v>JARINGAN PIPA DISTRIBUSI</v>
          </cell>
        </row>
        <row r="14137">
          <cell r="H14137" t="str">
            <v>1.3.4.04.04.02.001</v>
          </cell>
          <cell r="I14137" t="str">
            <v>Jaringan Pipa Distribusi Tekanan Tinggi</v>
          </cell>
        </row>
        <row r="14138">
          <cell r="H14138" t="str">
            <v>1.3.4.04.04.02.002</v>
          </cell>
          <cell r="I14138" t="str">
            <v>Jaringan Pipa Distribusi Tekanan Menengah Pipa Baja</v>
          </cell>
        </row>
        <row r="14139">
          <cell r="H14139" t="str">
            <v>1.3.4.04.04.02.003</v>
          </cell>
          <cell r="I14139" t="str">
            <v>Jaringan Pipa Distribusi Tekanan Menengah Pipa PE</v>
          </cell>
        </row>
        <row r="14140">
          <cell r="H14140" t="str">
            <v>1.3.4.04.04.02.004</v>
          </cell>
          <cell r="I14140" t="str">
            <v>Jaringan Pipa Distribusi Tekanan Rendah Pipa Baja</v>
          </cell>
        </row>
        <row r="14141">
          <cell r="H14141" t="str">
            <v>1.3.4.04.04.02.005</v>
          </cell>
          <cell r="I14141" t="str">
            <v>Jaringan Pipa Distribusi Tekanan Rendah Pipa PC</v>
          </cell>
        </row>
        <row r="14142">
          <cell r="H14142" t="str">
            <v>1.3.4.04.04.03.</v>
          </cell>
          <cell r="I14142" t="str">
            <v>JARINGAN PIPA DINAS</v>
          </cell>
        </row>
        <row r="14143">
          <cell r="H14143" t="str">
            <v>1.3.4.04.04.03.001</v>
          </cell>
          <cell r="I14143" t="str">
            <v>Jaringan Pipa Dinas Pipa Baja</v>
          </cell>
        </row>
        <row r="14144">
          <cell r="H14144" t="str">
            <v>1.3.4.04.04.03.002</v>
          </cell>
          <cell r="I14144" t="str">
            <v>Jaringan Pipa Dinas Pipa PE</v>
          </cell>
        </row>
        <row r="14145">
          <cell r="H14145" t="str">
            <v>1.3.4.04.04.04.</v>
          </cell>
          <cell r="I14145" t="str">
            <v>JARINGAN BBM</v>
          </cell>
        </row>
        <row r="14146">
          <cell r="H14146" t="str">
            <v>1.3.4.04.04.04.001</v>
          </cell>
          <cell r="I14146" t="str">
            <v>Jaringan BBM Bensin</v>
          </cell>
        </row>
        <row r="14147">
          <cell r="H14147" t="str">
            <v>1.3.4.04.04.04.002</v>
          </cell>
          <cell r="I14147" t="str">
            <v>Jaringan BBM Solar</v>
          </cell>
        </row>
        <row r="14148">
          <cell r="H14148" t="str">
            <v>1.3.4.04.04.04.003</v>
          </cell>
          <cell r="I14148" t="str">
            <v>Jaringan BBM Minyak Tanah</v>
          </cell>
        </row>
        <row r="14149">
          <cell r="H14149" t="str">
            <v>1.3.4.04.04.05.</v>
          </cell>
          <cell r="I14149" t="str">
            <v>JARINGAN GAS LAINNYA</v>
          </cell>
        </row>
        <row r="14151">
          <cell r="H14151" t="str">
            <v>1.3.5</v>
          </cell>
          <cell r="I14151" t="str">
            <v>ASET TETAP LAINNYA</v>
          </cell>
        </row>
        <row r="14152">
          <cell r="H14152" t="str">
            <v>1.3.5.01</v>
          </cell>
          <cell r="I14152" t="str">
            <v>BAHAN PERPUSTAKAAN</v>
          </cell>
        </row>
        <row r="14153">
          <cell r="H14153" t="str">
            <v>1.3.5.01.01</v>
          </cell>
          <cell r="I14153" t="str">
            <v>BAHAN PERPUSTAKAAN TERCETAK</v>
          </cell>
        </row>
        <row r="14154">
          <cell r="H14154" t="str">
            <v>1.3.5.01.01.01</v>
          </cell>
          <cell r="I14154" t="str">
            <v xml:space="preserve">BUKU UMUM </v>
          </cell>
        </row>
        <row r="14155">
          <cell r="H14155" t="str">
            <v>1.3.5.01.01.01.001</v>
          </cell>
          <cell r="I14155" t="str">
            <v>Monograf</v>
          </cell>
        </row>
        <row r="14156">
          <cell r="H14156" t="str">
            <v>1.3.5.01.01.01.002</v>
          </cell>
          <cell r="I14156" t="str">
            <v>Referensi</v>
          </cell>
        </row>
        <row r="14157">
          <cell r="H14157" t="str">
            <v>1.3.5.01.01.01.003</v>
          </cell>
          <cell r="I14157" t="str">
            <v>Ilmu Pengetahuan Umum</v>
          </cell>
        </row>
        <row r="14158">
          <cell r="H14158" t="str">
            <v>1.3.5.01.01.01.004</v>
          </cell>
          <cell r="I14158" t="str">
            <v>Bibliografi, Katalog</v>
          </cell>
        </row>
        <row r="14159">
          <cell r="H14159" t="str">
            <v>1.3.5.01.01.01.005</v>
          </cell>
          <cell r="I14159" t="str">
            <v xml:space="preserve">Ilmu Perpustakaan </v>
          </cell>
        </row>
        <row r="14160">
          <cell r="H14160" t="str">
            <v>1.3.5.01.01.01.006</v>
          </cell>
          <cell r="I14160" t="str">
            <v>Ensyclopedia, Kamus, Buku Referensi</v>
          </cell>
        </row>
        <row r="14161">
          <cell r="H14161" t="str">
            <v>1.3.5.01.01.01.007</v>
          </cell>
          <cell r="I14161" t="str">
            <v>Essay, Pamflet</v>
          </cell>
        </row>
        <row r="14162">
          <cell r="H14162" t="str">
            <v>1.3.5.01.01.01.008</v>
          </cell>
          <cell r="I14162" t="str">
            <v>Berkala</v>
          </cell>
        </row>
        <row r="14163">
          <cell r="H14163" t="str">
            <v>1.3.5.01.01.01.009</v>
          </cell>
          <cell r="I14163" t="str">
            <v>Institut, Asosiasi, Musium</v>
          </cell>
        </row>
        <row r="14164">
          <cell r="H14164" t="str">
            <v>1.3.5.01.01.01.010</v>
          </cell>
          <cell r="I14164" t="str">
            <v>Harian</v>
          </cell>
        </row>
        <row r="14165">
          <cell r="H14165" t="str">
            <v>1.3.5.01.01.01.011</v>
          </cell>
          <cell r="I14165" t="str">
            <v xml:space="preserve">Manuskrip </v>
          </cell>
        </row>
        <row r="14166">
          <cell r="H14166" t="str">
            <v>1.3.5.01.01.01.012</v>
          </cell>
          <cell r="I14166" t="str">
            <v>Buku PP</v>
          </cell>
        </row>
        <row r="14167">
          <cell r="H14167" t="str">
            <v>1.3.5.01.01.01.013</v>
          </cell>
          <cell r="I14167" t="str">
            <v>Buku Undang-Undang</v>
          </cell>
        </row>
        <row r="14168">
          <cell r="H14168" t="str">
            <v>1.3.5.01.01.01.014</v>
          </cell>
          <cell r="I14168" t="str">
            <v>Undangan</v>
          </cell>
        </row>
        <row r="14169">
          <cell r="H14169" t="str">
            <v>1.3.5.01.01.01.015</v>
          </cell>
          <cell r="I14169" t="str">
            <v>Buku Peraturan</v>
          </cell>
        </row>
        <row r="14170">
          <cell r="H14170" t="str">
            <v>1.3.5.01.01.01.016</v>
          </cell>
          <cell r="I14170" t="str">
            <v>Buku Profil</v>
          </cell>
        </row>
        <row r="14171">
          <cell r="H14171" t="str">
            <v>......</v>
          </cell>
        </row>
        <row r="14172">
          <cell r="H14172" t="str">
            <v>......</v>
          </cell>
        </row>
        <row r="14173">
          <cell r="H14173" t="str">
            <v>1.3.5.01.01.02.</v>
          </cell>
          <cell r="I14173" t="str">
            <v>BUKU FILSAFAT</v>
          </cell>
        </row>
        <row r="14174">
          <cell r="H14174" t="str">
            <v>1.3.5.01.01.02.001</v>
          </cell>
          <cell r="I14174" t="str">
            <v>Metafisika</v>
          </cell>
        </row>
        <row r="14175">
          <cell r="H14175" t="str">
            <v>1.3.5.01.01.02.002</v>
          </cell>
          <cell r="I14175" t="str">
            <v>Sistem Filsafat</v>
          </cell>
        </row>
        <row r="14176">
          <cell r="H14176" t="str">
            <v>1.3.5.01.01.02.003</v>
          </cell>
          <cell r="I14176" t="str">
            <v>Ilmu Jiwa</v>
          </cell>
        </row>
        <row r="14177">
          <cell r="H14177" t="str">
            <v>1.3.5.01.01.02.004</v>
          </cell>
          <cell r="I14177" t="str">
            <v>Logika</v>
          </cell>
        </row>
        <row r="14178">
          <cell r="H14178" t="str">
            <v>1.3.5.01.01.02.005</v>
          </cell>
          <cell r="I14178" t="str">
            <v>Etika</v>
          </cell>
        </row>
        <row r="14179">
          <cell r="H14179" t="str">
            <v>......</v>
          </cell>
        </row>
        <row r="14180">
          <cell r="H14180" t="str">
            <v>......</v>
          </cell>
        </row>
        <row r="14181">
          <cell r="H14181" t="str">
            <v>1.3.5.01.01.03.</v>
          </cell>
          <cell r="I14181" t="str">
            <v>BUKU AGAMA</v>
          </cell>
        </row>
        <row r="14182">
          <cell r="H14182" t="str">
            <v>1.3.5.01.01.03.001</v>
          </cell>
          <cell r="I14182" t="str">
            <v>Agama Islam</v>
          </cell>
        </row>
        <row r="14183">
          <cell r="H14183" t="str">
            <v>1.3.5.01.01.03.002</v>
          </cell>
          <cell r="I14183" t="str">
            <v>Agama Kristen</v>
          </cell>
        </row>
        <row r="14184">
          <cell r="H14184" t="str">
            <v>1.3.5.01.01.03.003</v>
          </cell>
          <cell r="I14184" t="str">
            <v>Agama Budha</v>
          </cell>
        </row>
        <row r="14185">
          <cell r="H14185" t="str">
            <v>1.3.5.01.01.03.004</v>
          </cell>
          <cell r="I14185" t="str">
            <v>Agama Hindu</v>
          </cell>
        </row>
        <row r="14186">
          <cell r="H14186" t="str">
            <v>......</v>
          </cell>
        </row>
        <row r="14187">
          <cell r="H14187" t="str">
            <v>......</v>
          </cell>
        </row>
        <row r="14188">
          <cell r="H14188" t="str">
            <v>1.3.5.01.01.04.</v>
          </cell>
          <cell r="I14188" t="str">
            <v>BUKU ILMU SOSIAL</v>
          </cell>
        </row>
        <row r="14189">
          <cell r="H14189" t="str">
            <v>1.3.5.01.01.04.001</v>
          </cell>
          <cell r="I14189" t="str">
            <v>Sosiologi</v>
          </cell>
        </row>
        <row r="14190">
          <cell r="H14190" t="str">
            <v>1.3.5.01.01.04.002</v>
          </cell>
          <cell r="I14190" t="str">
            <v>Statistik</v>
          </cell>
        </row>
        <row r="14191">
          <cell r="H14191" t="str">
            <v>1.3.5.01.01.04.003</v>
          </cell>
          <cell r="I14191" t="str">
            <v>Ilmu Politik</v>
          </cell>
        </row>
        <row r="14192">
          <cell r="H14192" t="str">
            <v>1.3.5.01.01.04.004</v>
          </cell>
          <cell r="I14192" t="str">
            <v>Ekonomi</v>
          </cell>
        </row>
        <row r="14193">
          <cell r="H14193" t="str">
            <v>1.3.5.01.01.04.005</v>
          </cell>
          <cell r="I14193" t="str">
            <v>Hukum</v>
          </cell>
        </row>
        <row r="14194">
          <cell r="H14194" t="str">
            <v>1.3.5.01.01.04.006</v>
          </cell>
          <cell r="I14194" t="str">
            <v>Administrasi, Pertahanan dan Keamanan</v>
          </cell>
        </row>
        <row r="14195">
          <cell r="H14195" t="str">
            <v>1.3.5.01.01.04.007</v>
          </cell>
          <cell r="I14195" t="str">
            <v>Service Umum Sosial</v>
          </cell>
        </row>
        <row r="14196">
          <cell r="H14196" t="str">
            <v>1.3.5.01.01.04.008</v>
          </cell>
          <cell r="I14196" t="str">
            <v xml:space="preserve">Pendidikan </v>
          </cell>
        </row>
        <row r="14197">
          <cell r="H14197" t="str">
            <v>1.3.5.01.01.04.009</v>
          </cell>
          <cell r="I14197" t="str">
            <v>Perdagangan</v>
          </cell>
        </row>
        <row r="14198">
          <cell r="H14198" t="str">
            <v>1.3.5.01.01.04.010</v>
          </cell>
          <cell r="I14198" t="str">
            <v>Etnografi, Cerita Rakyat</v>
          </cell>
        </row>
        <row r="14199">
          <cell r="H14199" t="str">
            <v>......</v>
          </cell>
        </row>
        <row r="14200">
          <cell r="H14200" t="str">
            <v>......</v>
          </cell>
        </row>
        <row r="14201">
          <cell r="H14201" t="str">
            <v>1.3.5.01.01.05.</v>
          </cell>
          <cell r="I14201" t="str">
            <v>BUKU ILMU BAHASA</v>
          </cell>
        </row>
        <row r="14202">
          <cell r="H14202" t="str">
            <v>1.3.5.01.01.05.001</v>
          </cell>
          <cell r="I14202" t="str">
            <v>Umum</v>
          </cell>
        </row>
        <row r="14203">
          <cell r="H14203" t="str">
            <v>1.3.5.01.01.05.002</v>
          </cell>
          <cell r="I14203" t="str">
            <v>Pengetahuan Bahasa Indonesia</v>
          </cell>
        </row>
        <row r="14204">
          <cell r="H14204" t="str">
            <v>1.3.5.01.01.05.003</v>
          </cell>
          <cell r="I14204" t="str">
            <v>Pengetahuan Bahasa Inggris</v>
          </cell>
        </row>
        <row r="14205">
          <cell r="H14205" t="str">
            <v>......</v>
          </cell>
        </row>
        <row r="14206">
          <cell r="H14206" t="str">
            <v>......</v>
          </cell>
        </row>
        <row r="14207">
          <cell r="H14207" t="str">
            <v>1.3.5.01.01.06.</v>
          </cell>
          <cell r="I14207" t="str">
            <v>BUKU MATEMATIKA DAN PENGETAHUAN ALAM</v>
          </cell>
        </row>
        <row r="14208">
          <cell r="H14208" t="str">
            <v>1.3.5.01.01.06.001</v>
          </cell>
          <cell r="I14208" t="str">
            <v>Matematika</v>
          </cell>
        </row>
        <row r="14209">
          <cell r="H14209" t="str">
            <v>1.3.5.01.01.06.002</v>
          </cell>
          <cell r="I14209" t="str">
            <v>Astronomi, Geodesi</v>
          </cell>
        </row>
        <row r="14210">
          <cell r="H14210" t="str">
            <v>1.3.5.01.01.06.003</v>
          </cell>
          <cell r="I14210" t="str">
            <v>Fisika dan Mekanika</v>
          </cell>
        </row>
        <row r="14211">
          <cell r="H14211" t="str">
            <v>1.3.5.01.01.06.004</v>
          </cell>
          <cell r="I14211" t="str">
            <v>Kimia</v>
          </cell>
        </row>
        <row r="14212">
          <cell r="H14212" t="str">
            <v>1.3.5.01.01.06.005</v>
          </cell>
          <cell r="I14212" t="str">
            <v>Geologi, Metrologi</v>
          </cell>
        </row>
        <row r="14213">
          <cell r="H14213" t="str">
            <v>1.3.5.01.01.06.006</v>
          </cell>
          <cell r="I14213" t="str">
            <v>Palaentologi</v>
          </cell>
        </row>
        <row r="14214">
          <cell r="H14214" t="str">
            <v>1.3.5.01.01.06.007</v>
          </cell>
          <cell r="I14214" t="str">
            <v>Biologi, Antropologi</v>
          </cell>
        </row>
        <row r="14215">
          <cell r="H14215" t="str">
            <v>1.3.5.01.01.06.008</v>
          </cell>
          <cell r="I14215" t="str">
            <v>Bitani</v>
          </cell>
        </row>
        <row r="14216">
          <cell r="H14216" t="str">
            <v>1.3.5.01.01.06.009</v>
          </cell>
          <cell r="I14216" t="str">
            <v>Zoologi (Ilmu Hewan)</v>
          </cell>
        </row>
        <row r="14217">
          <cell r="H14217" t="str">
            <v>......</v>
          </cell>
        </row>
        <row r="14218">
          <cell r="H14218" t="str">
            <v>......</v>
          </cell>
        </row>
        <row r="14219">
          <cell r="H14219" t="str">
            <v>1.3.5.01.01.07.</v>
          </cell>
          <cell r="I14219" t="str">
            <v>BUKU ILMU PENGETAHUAN PRAKTIS</v>
          </cell>
        </row>
        <row r="14220">
          <cell r="H14220" t="str">
            <v>1.3.5.01.01.07.001</v>
          </cell>
          <cell r="I14220" t="str">
            <v>Ilmu Kedokteran</v>
          </cell>
        </row>
        <row r="14221">
          <cell r="H14221" t="str">
            <v>1.3.5.01.01.07.002</v>
          </cell>
          <cell r="I14221" t="str">
            <v>Teknologi</v>
          </cell>
        </row>
        <row r="14222">
          <cell r="H14222" t="str">
            <v>1.3.5.01.01.07.003</v>
          </cell>
          <cell r="I14222" t="str">
            <v>Pertanian, Kehutanan, Perikanan</v>
          </cell>
        </row>
        <row r="14223">
          <cell r="H14223" t="str">
            <v>1.3.5.01.01.07.004</v>
          </cell>
          <cell r="I14223" t="str">
            <v xml:space="preserve">Ilmu Kerumah Tanggaan </v>
          </cell>
        </row>
        <row r="14224">
          <cell r="H14224" t="str">
            <v>1.3.5.01.01.07.005</v>
          </cell>
          <cell r="I14224" t="str">
            <v>Management dan Perkantoran</v>
          </cell>
        </row>
        <row r="14225">
          <cell r="H14225" t="str">
            <v>1.3.5.01.01.07.006</v>
          </cell>
          <cell r="I14225" t="str">
            <v>Industri Kimia</v>
          </cell>
        </row>
        <row r="14226">
          <cell r="H14226" t="str">
            <v>1.3.5.01.01.07.007</v>
          </cell>
          <cell r="I14226" t="str">
            <v>Teknik Industri dan Kerajinan</v>
          </cell>
        </row>
        <row r="14227">
          <cell r="H14227" t="str">
            <v>1.3.5.01.01.07.008</v>
          </cell>
          <cell r="I14227" t="str">
            <v>Ilmu Perdagangan Khusus Industri</v>
          </cell>
        </row>
        <row r="14228">
          <cell r="H14228" t="str">
            <v>1.3.5.01.01.07.009</v>
          </cell>
          <cell r="I14228" t="str">
            <v>Industri Konstruksi dan Perdagangan</v>
          </cell>
        </row>
        <row r="14229">
          <cell r="H14229" t="str">
            <v>......</v>
          </cell>
        </row>
        <row r="14230">
          <cell r="H14230" t="str">
            <v>......</v>
          </cell>
        </row>
        <row r="14231">
          <cell r="H14231" t="str">
            <v>1.3.5.01.01.08.</v>
          </cell>
          <cell r="I14231" t="str">
            <v>BUKU ARSITEKTUR, KESENIAN, OLAH RAGA</v>
          </cell>
        </row>
        <row r="14232">
          <cell r="H14232" t="str">
            <v>1.3.5.01.01.08.001</v>
          </cell>
          <cell r="I14232" t="str">
            <v>Perencanaan Fisik, Pertamanan dll</v>
          </cell>
        </row>
        <row r="14233">
          <cell r="H14233" t="str">
            <v>1.3.5.01.01.08.002</v>
          </cell>
          <cell r="I14233" t="str">
            <v>Arsitektur</v>
          </cell>
        </row>
        <row r="14234">
          <cell r="H14234" t="str">
            <v>1.3.5.01.01.08.003</v>
          </cell>
          <cell r="I14234" t="str">
            <v>Seni Pahat</v>
          </cell>
        </row>
        <row r="14235">
          <cell r="H14235" t="str">
            <v>1.3.5.01.01.08.004</v>
          </cell>
          <cell r="I14235" t="str">
            <v>Seni Lukis, Ukir</v>
          </cell>
        </row>
        <row r="14236">
          <cell r="H14236" t="str">
            <v>1.3.5.01.01.08.005</v>
          </cell>
          <cell r="I14236" t="str">
            <v>Seni Gambar, Grafika</v>
          </cell>
        </row>
        <row r="14237">
          <cell r="H14237" t="str">
            <v>1.3.5.01.01.08.006</v>
          </cell>
          <cell r="I14237" t="str">
            <v>Fotografi, Senimatografi</v>
          </cell>
        </row>
        <row r="14238">
          <cell r="H14238" t="str">
            <v>1.3.5.01.01.08.007</v>
          </cell>
          <cell r="I14238" t="str">
            <v>Musik</v>
          </cell>
        </row>
        <row r="14239">
          <cell r="H14239" t="str">
            <v>1.3.5.01.01.08.008</v>
          </cell>
          <cell r="I14239" t="str">
            <v>Permainan dan Olah Raga</v>
          </cell>
        </row>
        <row r="14240">
          <cell r="H14240" t="str">
            <v>......</v>
          </cell>
        </row>
        <row r="14241">
          <cell r="H14241" t="str">
            <v>......</v>
          </cell>
        </row>
        <row r="14242">
          <cell r="H14242" t="str">
            <v>1.3.5.01.01.09.</v>
          </cell>
          <cell r="I14242" t="str">
            <v>BUKU GEOGRAFI, BIOGRAFI, SEJARAH</v>
          </cell>
        </row>
        <row r="14243">
          <cell r="H14243" t="str">
            <v>1.3.5.01.01.09.001</v>
          </cell>
          <cell r="I14243" t="str">
            <v>Geografi, Eksplorasi</v>
          </cell>
        </row>
        <row r="14244">
          <cell r="H14244" t="str">
            <v>1.3.5.01.01.09.002</v>
          </cell>
          <cell r="I14244" t="str">
            <v>Biografi</v>
          </cell>
        </row>
        <row r="14245">
          <cell r="H14245" t="str">
            <v>1.3.5.01.01.09.003</v>
          </cell>
          <cell r="I14245" t="str">
            <v>Sejarah</v>
          </cell>
        </row>
        <row r="14246">
          <cell r="H14246" t="str">
            <v>......</v>
          </cell>
        </row>
        <row r="14247">
          <cell r="H14247" t="str">
            <v>......</v>
          </cell>
        </row>
        <row r="14248">
          <cell r="H14248" t="str">
            <v>1.3.5.01.01.10.</v>
          </cell>
          <cell r="I14248" t="str">
            <v>SERIAL</v>
          </cell>
        </row>
        <row r="14249">
          <cell r="H14249" t="str">
            <v>1.3.5.01.01.10.001</v>
          </cell>
          <cell r="I14249" t="str">
            <v>Surat Kabar</v>
          </cell>
        </row>
        <row r="14250">
          <cell r="H14250" t="str">
            <v>1.3.5.01.01.10.002</v>
          </cell>
          <cell r="I14250" t="str">
            <v>Majalah</v>
          </cell>
        </row>
        <row r="14251">
          <cell r="H14251" t="str">
            <v>1.3.5.01.01.10.003</v>
          </cell>
          <cell r="I14251" t="str">
            <v>Buletin</v>
          </cell>
        </row>
        <row r="14252">
          <cell r="H14252" t="str">
            <v>......</v>
          </cell>
        </row>
        <row r="14253">
          <cell r="H14253" t="str">
            <v>1.3.5.01.01.11.</v>
          </cell>
          <cell r="I14253" t="str">
            <v>BUKU LAPORAN</v>
          </cell>
        </row>
        <row r="14254">
          <cell r="H14254" t="str">
            <v>1.3.5.01.01.11.001</v>
          </cell>
          <cell r="I14254" t="str">
            <v>Buku Laporan Penyelidikan</v>
          </cell>
        </row>
        <row r="14255">
          <cell r="H14255" t="str">
            <v>1.3.5.01.01.11.002</v>
          </cell>
          <cell r="I14255" t="str">
            <v>Buku Laporan Penggalangan</v>
          </cell>
        </row>
        <row r="14256">
          <cell r="H14256" t="str">
            <v>1.3.5.01.01.11.003</v>
          </cell>
          <cell r="I14256" t="str">
            <v>Buku Laporan Pengamanan</v>
          </cell>
        </row>
        <row r="14257">
          <cell r="H14257" t="str">
            <v>1.3.5.01.01.11.004</v>
          </cell>
          <cell r="I14257" t="str">
            <v>Buku Laporan Penelitian</v>
          </cell>
        </row>
        <row r="14258">
          <cell r="H14258" t="str">
            <v>......</v>
          </cell>
        </row>
        <row r="14259">
          <cell r="H14259" t="str">
            <v>......</v>
          </cell>
        </row>
        <row r="14260">
          <cell r="H14260" t="str">
            <v>1.3.5.01.01.12.</v>
          </cell>
          <cell r="I14260" t="str">
            <v>BAHAN PERPUSTAKAAN TERCETAK LAINNYA</v>
          </cell>
        </row>
        <row r="14261">
          <cell r="H14261" t="str">
            <v>......</v>
          </cell>
        </row>
        <row r="14262">
          <cell r="H14262" t="str">
            <v>1.3.5.01.02..</v>
          </cell>
          <cell r="I14262" t="str">
            <v>BAHAN PERPUSTAKAAN TEREKAM DAN BENTUK MIKRO</v>
          </cell>
        </row>
        <row r="14263">
          <cell r="H14263" t="str">
            <v>1.3.5.01.02.01.</v>
          </cell>
          <cell r="I14263" t="str">
            <v>AUDIO VISUAL</v>
          </cell>
        </row>
        <row r="14264">
          <cell r="H14264" t="str">
            <v>1.3.5.01.02.01.001</v>
          </cell>
          <cell r="I14264" t="str">
            <v>Kaset</v>
          </cell>
        </row>
        <row r="14265">
          <cell r="H14265" t="str">
            <v>1.3.5.01.02.01.002</v>
          </cell>
          <cell r="I14265" t="str">
            <v>Video</v>
          </cell>
        </row>
        <row r="14266">
          <cell r="H14266" t="str">
            <v>1.3.5.01.02.01.003</v>
          </cell>
          <cell r="I14266" t="str">
            <v>CD/VCD/DVD/LD</v>
          </cell>
        </row>
        <row r="14267">
          <cell r="H14267" t="str">
            <v>1.3.5.01.02.01.004</v>
          </cell>
          <cell r="I14267" t="str">
            <v>Pita Film</v>
          </cell>
        </row>
        <row r="14268">
          <cell r="H14268" t="str">
            <v>1.3.5.01.02.01.005</v>
          </cell>
          <cell r="I14268" t="str">
            <v>Pita Suara</v>
          </cell>
        </row>
        <row r="14269">
          <cell r="H14269" t="str">
            <v>1.3.5.01.02.01.006</v>
          </cell>
          <cell r="I14269" t="str">
            <v>Piringan Hitam</v>
          </cell>
        </row>
        <row r="14270">
          <cell r="H14270" t="str">
            <v>1.3.5.01.02.01.007</v>
          </cell>
          <cell r="I14270" t="str">
            <v>Peta Digital</v>
          </cell>
        </row>
        <row r="14271">
          <cell r="H14271" t="str">
            <v>1.3.5.01.02.01.008</v>
          </cell>
          <cell r="I14271" t="str">
            <v>Katridge Suara</v>
          </cell>
        </row>
        <row r="14272">
          <cell r="H14272" t="str">
            <v>1.3.5.01.02.01.009</v>
          </cell>
          <cell r="I14272" t="str">
            <v>Kaset Suara</v>
          </cell>
        </row>
        <row r="14273">
          <cell r="H14273" t="str">
            <v>1.3.5.01.02.01.010</v>
          </cell>
          <cell r="I14273" t="str">
            <v>Pasangan Suara</v>
          </cell>
        </row>
        <row r="14274">
          <cell r="H14274" t="str">
            <v>1.3.5.01.02.01.011</v>
          </cell>
          <cell r="I14274" t="str">
            <v>Runut Suara</v>
          </cell>
        </row>
        <row r="14275">
          <cell r="H14275" t="str">
            <v>......</v>
          </cell>
        </row>
        <row r="14276">
          <cell r="H14276" t="str">
            <v>1.3.5.01.02.02.</v>
          </cell>
          <cell r="I14276" t="str">
            <v>BENTUK MIKRO (MICROFORM)</v>
          </cell>
        </row>
        <row r="14277">
          <cell r="H14277" t="str">
            <v>1.3.5.01.02.02.001</v>
          </cell>
          <cell r="I14277" t="str">
            <v>Mikrofilm</v>
          </cell>
        </row>
        <row r="14278">
          <cell r="H14278" t="str">
            <v>1.3.5.01.02.02.002</v>
          </cell>
          <cell r="I14278" t="str">
            <v>Mikrofisch</v>
          </cell>
        </row>
        <row r="14279">
          <cell r="H14279" t="str">
            <v>1.3.5.01.02.02.003</v>
          </cell>
          <cell r="I14279" t="str">
            <v>Slide</v>
          </cell>
        </row>
        <row r="14280">
          <cell r="H14280" t="str">
            <v>1.3.5.01.02.02.004</v>
          </cell>
          <cell r="I14280" t="str">
            <v>Kartu Mikro</v>
          </cell>
        </row>
        <row r="14281">
          <cell r="H14281" t="str">
            <v>1.3.5.01.02.02.005</v>
          </cell>
          <cell r="I14281" t="str">
            <v>Kartu Celah</v>
          </cell>
        </row>
        <row r="14282">
          <cell r="H14282" t="str">
            <v>1.3.5.01.02.02.006</v>
          </cell>
          <cell r="I14282" t="str">
            <v>Mikrolograp</v>
          </cell>
        </row>
        <row r="14283">
          <cell r="H14283" t="str">
            <v>......</v>
          </cell>
        </row>
        <row r="14284">
          <cell r="H14284" t="str">
            <v>......</v>
          </cell>
        </row>
        <row r="14285">
          <cell r="H14285" t="str">
            <v>1.3.5.01.02.03.</v>
          </cell>
          <cell r="I14285" t="str">
            <v>TEREKAM DAN BENTUK MIKRO LAINNYA</v>
          </cell>
        </row>
        <row r="14286">
          <cell r="H14286" t="str">
            <v>......</v>
          </cell>
        </row>
        <row r="14287">
          <cell r="H14287" t="str">
            <v>1.3.5.01.03..</v>
          </cell>
          <cell r="I14287" t="str">
            <v>KARTOGRAFI, NASKAH DAN LUKISAN</v>
          </cell>
        </row>
        <row r="14288">
          <cell r="H14288" t="str">
            <v>1.3.5.01.03.01.</v>
          </cell>
          <cell r="I14288" t="str">
            <v>BAHAN KARTOGRAFI</v>
          </cell>
        </row>
        <row r="14289">
          <cell r="H14289" t="str">
            <v>1.3.5.01.03.01.001</v>
          </cell>
          <cell r="I14289" t="str">
            <v>Peta (Map)</v>
          </cell>
        </row>
        <row r="14290">
          <cell r="H14290" t="str">
            <v>1.3.5.01.03.01.002</v>
          </cell>
          <cell r="I14290" t="str">
            <v>Atlas</v>
          </cell>
        </row>
        <row r="14291">
          <cell r="H14291" t="str">
            <v>1.3.5.01.03.01.003</v>
          </cell>
          <cell r="I14291" t="str">
            <v>Bola Dunia (Globe)</v>
          </cell>
        </row>
        <row r="14292">
          <cell r="H14292" t="str">
            <v>1.3.5.01.03.01.004</v>
          </cell>
          <cell r="I14292" t="str">
            <v>Bagan, Gambar (Diagram)</v>
          </cell>
        </row>
        <row r="14293">
          <cell r="H14293" t="str">
            <v>1.3.5.01.03.01.005</v>
          </cell>
          <cell r="I14293" t="str">
            <v>Peta Udara</v>
          </cell>
        </row>
        <row r="14294">
          <cell r="H14294" t="str">
            <v>1.3.5.01.03.01.006</v>
          </cell>
          <cell r="I14294" t="str">
            <v>Peta Hidrografi</v>
          </cell>
        </row>
        <row r="14295">
          <cell r="H14295" t="str">
            <v>1.3.5.01.03.01.007</v>
          </cell>
          <cell r="I14295" t="str">
            <v>Peta Imaginer</v>
          </cell>
        </row>
        <row r="14296">
          <cell r="H14296" t="str">
            <v>1.3.5.01.03.01.008</v>
          </cell>
          <cell r="I14296" t="str">
            <v>Peta Gambar Penampang</v>
          </cell>
        </row>
        <row r="14297">
          <cell r="H14297" t="str">
            <v>1.3.5.01.03.01.009</v>
          </cell>
          <cell r="I14297" t="str">
            <v xml:space="preserve">Peta Photo </v>
          </cell>
        </row>
        <row r="14298">
          <cell r="H14298" t="str">
            <v>1.3.5.01.03.01.010</v>
          </cell>
          <cell r="I14298" t="str">
            <v>Peta Tipografi</v>
          </cell>
        </row>
        <row r="14299">
          <cell r="H14299" t="str">
            <v>1.3.5.01.03.01.011</v>
          </cell>
          <cell r="I14299" t="str">
            <v>Peta Ruang Angkasa</v>
          </cell>
        </row>
        <row r="14300">
          <cell r="H14300" t="str">
            <v>1.3.5.01.03.01.012</v>
          </cell>
          <cell r="I14300" t="str">
            <v>Gambar Tipografi</v>
          </cell>
        </row>
        <row r="14301">
          <cell r="H14301" t="str">
            <v>1.3.5.01.03.01.013</v>
          </cell>
          <cell r="I14301" t="str">
            <v>Model Relief</v>
          </cell>
        </row>
        <row r="14302">
          <cell r="H14302" t="str">
            <v>1.3.5.01.03.01.014</v>
          </cell>
          <cell r="I14302" t="str">
            <v>Photo Mozaik</v>
          </cell>
        </row>
        <row r="14303">
          <cell r="H14303" t="str">
            <v>1.3.5.01.03.01.015</v>
          </cell>
          <cell r="I14303" t="str">
            <v>Gambar Jarak Jauh (Remote Sensing Image)</v>
          </cell>
        </row>
        <row r="14304">
          <cell r="H14304" t="str">
            <v>1.3.5.01.03.01.016</v>
          </cell>
          <cell r="I14304" t="str">
            <v>View</v>
          </cell>
        </row>
        <row r="14305">
          <cell r="H14305" t="str">
            <v>1.3.5.01.03.01.017</v>
          </cell>
          <cell r="I14305" t="str">
            <v>Peta Pengamanan Tanah</v>
          </cell>
        </row>
        <row r="14306">
          <cell r="H14306" t="str">
            <v>1.3.5.01.03.01.018</v>
          </cell>
          <cell r="I14306" t="str">
            <v>Peta Kemampuan Tanah</v>
          </cell>
        </row>
        <row r="14307">
          <cell r="H14307" t="str">
            <v>1.3.5.01.03.01.019</v>
          </cell>
          <cell r="I14307" t="str">
            <v>Peta Lokasi</v>
          </cell>
        </row>
        <row r="14308">
          <cell r="H14308" t="str">
            <v>1.3.5.01.03.01.020</v>
          </cell>
          <cell r="I14308" t="str">
            <v>Peta Jaringan</v>
          </cell>
        </row>
        <row r="14309">
          <cell r="H14309" t="str">
            <v>1.3.5.01.03.01.021</v>
          </cell>
          <cell r="I14309" t="str">
            <v>Peta Citra Sport</v>
          </cell>
        </row>
        <row r="14310">
          <cell r="H14310" t="str">
            <v>1.3.5.01.03.01.022</v>
          </cell>
          <cell r="I14310" t="str">
            <v>Peta Citra Radar</v>
          </cell>
        </row>
        <row r="14311">
          <cell r="H14311" t="str">
            <v>1.3.5.01.03.01.023</v>
          </cell>
          <cell r="I14311" t="str">
            <v>Peta Citra Satelit</v>
          </cell>
        </row>
        <row r="14312">
          <cell r="H14312" t="str">
            <v>1.3.5.01.03.01.024</v>
          </cell>
          <cell r="I14312" t="str">
            <v>Blue Print</v>
          </cell>
        </row>
        <row r="14313">
          <cell r="H14313" t="str">
            <v>......</v>
          </cell>
        </row>
        <row r="14314">
          <cell r="H14314" t="str">
            <v>......</v>
          </cell>
        </row>
        <row r="14315">
          <cell r="H14315" t="str">
            <v>1.3.5.01.03.02.</v>
          </cell>
          <cell r="I14315" t="str">
            <v>NASKAH (MANUSKRIP) / ASLI</v>
          </cell>
        </row>
        <row r="14316">
          <cell r="H14316" t="str">
            <v>1.3.5.01.03.02.001</v>
          </cell>
          <cell r="I14316" t="str">
            <v>Naskah/Manuskrip Berbahan Kertas</v>
          </cell>
        </row>
        <row r="14317">
          <cell r="H14317" t="str">
            <v>1.3.5.01.03.02.002</v>
          </cell>
          <cell r="I14317" t="str">
            <v>Naskah/Manuskrip Berbahan Daun</v>
          </cell>
        </row>
        <row r="14318">
          <cell r="H14318" t="str">
            <v>1.3.5.01.03.02.003</v>
          </cell>
          <cell r="I14318" t="str">
            <v>Naskah/Manuskrip Berbahan Kayu</v>
          </cell>
        </row>
        <row r="14319">
          <cell r="H14319" t="str">
            <v>1.3.5.01.03.02.004</v>
          </cell>
          <cell r="I14319" t="str">
            <v>Naskah/Manuskrip Berbahan Bambu</v>
          </cell>
        </row>
        <row r="14320">
          <cell r="H14320" t="str">
            <v>1.3.5.01.03.02.005</v>
          </cell>
          <cell r="I14320" t="str">
            <v>Naskah/Manuskrip Berbahan Kulit Kayu</v>
          </cell>
        </row>
        <row r="14321">
          <cell r="H14321" t="str">
            <v>1.3.5.01.03.02.006</v>
          </cell>
          <cell r="I14321" t="str">
            <v xml:space="preserve">Naskah/Manuskrip Berbahan Lontar </v>
          </cell>
        </row>
        <row r="14322">
          <cell r="H14322" t="str">
            <v>1.3.5.01.03.02.007</v>
          </cell>
          <cell r="I14322" t="str">
            <v>Naskah/Manuskrip Berbahan Nipah</v>
          </cell>
        </row>
        <row r="14323">
          <cell r="H14323" t="str">
            <v>1.3.5.01.03.02.008</v>
          </cell>
          <cell r="I14323" t="str">
            <v>Naskah/Manuskrip Berbahan Kulit Binatang</v>
          </cell>
        </row>
        <row r="14324">
          <cell r="H14324" t="str">
            <v>1.3.5.01.03.02.009</v>
          </cell>
          <cell r="I14324" t="str">
            <v>Naskah/Manuskrip Berbahan Rotan</v>
          </cell>
        </row>
        <row r="14325">
          <cell r="H14325" t="str">
            <v>1.3.5.01.03.02.010</v>
          </cell>
          <cell r="I14325" t="str">
            <v>Naskah/Manuskrip Berbahan Tanduk</v>
          </cell>
        </row>
        <row r="14326">
          <cell r="H14326" t="str">
            <v>1.3.5.01.03.02.011</v>
          </cell>
          <cell r="I14326" t="str">
            <v>Naskah/Manuskrip Berbahan Papirus</v>
          </cell>
        </row>
        <row r="14327">
          <cell r="H14327" t="str">
            <v>1.3.5.01.03.02.012</v>
          </cell>
          <cell r="I14327" t="str">
            <v>Naskah/Manuskrip Berbahan Labu Hutan</v>
          </cell>
        </row>
        <row r="14328">
          <cell r="H14328" t="str">
            <v>1.3.5.01.03.02.013</v>
          </cell>
          <cell r="I14328" t="str">
            <v>Naskah/Manuskrip Berbahan Tulang</v>
          </cell>
        </row>
        <row r="14329">
          <cell r="H14329" t="str">
            <v>1.3.5.01.03.02.014</v>
          </cell>
          <cell r="I14329" t="str">
            <v>Naskah/Manuskrip Berbahan Tempurung</v>
          </cell>
        </row>
        <row r="14330">
          <cell r="H14330" t="str">
            <v>......</v>
          </cell>
        </row>
        <row r="14331">
          <cell r="H14331" t="str">
            <v>......</v>
          </cell>
        </row>
        <row r="14332">
          <cell r="H14332" t="str">
            <v>......</v>
          </cell>
        </row>
        <row r="14333">
          <cell r="H14333" t="str">
            <v>1.3.5.01.03.03.</v>
          </cell>
          <cell r="I14333" t="str">
            <v>LUKISAN DAN UKIRAN</v>
          </cell>
        </row>
        <row r="14334">
          <cell r="H14334" t="str">
            <v>1.3.5.01.03.03.001</v>
          </cell>
          <cell r="I14334" t="str">
            <v>Lukisan Kanvas</v>
          </cell>
        </row>
        <row r="14335">
          <cell r="H14335" t="str">
            <v>1.3.5.01.03.03.002</v>
          </cell>
          <cell r="I14335" t="str">
            <v>Lukisan Batu, Keramik, Kayu, dll</v>
          </cell>
        </row>
        <row r="14336">
          <cell r="H14336" t="str">
            <v>1.3.5.01.03.03.003</v>
          </cell>
          <cell r="I14336" t="str">
            <v>Ukiran Kayu dan sejenisnya</v>
          </cell>
        </row>
        <row r="14337">
          <cell r="H14337" t="str">
            <v>1.3.5.01.03.03.004</v>
          </cell>
          <cell r="I14337" t="str">
            <v>Ukiran Logam dan sejenisnya</v>
          </cell>
        </row>
        <row r="14338">
          <cell r="H14338" t="str">
            <v>1.3.5.01.03.03.005</v>
          </cell>
          <cell r="I14338" t="str">
            <v>Ukiran Batu dan sejenisnya</v>
          </cell>
        </row>
        <row r="14339">
          <cell r="H14339" t="str">
            <v>......</v>
          </cell>
        </row>
        <row r="14340">
          <cell r="H14340" t="str">
            <v>1.3.5.01.03.04.</v>
          </cell>
          <cell r="I14340" t="str">
            <v>KARTOGRAFI, NASKAH DAN LUKISAN LAINNYA</v>
          </cell>
        </row>
        <row r="14341">
          <cell r="H14341" t="str">
            <v>......</v>
          </cell>
        </row>
        <row r="14342">
          <cell r="H14342" t="str">
            <v>1.3.5.01.04..</v>
          </cell>
          <cell r="I14342" t="str">
            <v xml:space="preserve">MUSIK </v>
          </cell>
        </row>
        <row r="14343">
          <cell r="H14343" t="str">
            <v>1.3.5.01.04.01.</v>
          </cell>
          <cell r="I14343" t="str">
            <v>KARYA MUSIK</v>
          </cell>
        </row>
        <row r="14344">
          <cell r="H14344" t="str">
            <v>1.3.5.01.04.01.001</v>
          </cell>
          <cell r="I14344" t="str">
            <v>Kumpulan Karya Musik (Skore)</v>
          </cell>
        </row>
        <row r="14345">
          <cell r="H14345" t="str">
            <v>1.3.5.01.04.01.002</v>
          </cell>
          <cell r="I14345" t="str">
            <v>Kumpulan Karya Musik Singkat (Condeset Skore)</v>
          </cell>
        </row>
        <row r="14346">
          <cell r="H14346" t="str">
            <v>1.3.5.01.04.01.003</v>
          </cell>
          <cell r="I14346" t="str">
            <v>Kumpulan Karya Musik Tertutup (Closet Skore)</v>
          </cell>
        </row>
        <row r="14347">
          <cell r="H14347" t="str">
            <v>1.3.5.01.04.01.004</v>
          </cell>
          <cell r="I14347" t="str">
            <v>Kumpulan Karya Musik Bentuk Mini (Miniature Skore)</v>
          </cell>
        </row>
        <row r="14348">
          <cell r="H14348" t="str">
            <v>1.3.5.01.04.01.005</v>
          </cell>
          <cell r="I14348" t="str">
            <v>Partitur Piano</v>
          </cell>
        </row>
        <row r="14349">
          <cell r="H14349" t="str">
            <v>1.3.5.01.04.01.006</v>
          </cell>
          <cell r="I14349" t="str">
            <v>Kumpulan Karya Musik Vokal</v>
          </cell>
        </row>
        <row r="14350">
          <cell r="H14350" t="str">
            <v>1.3.5.01.04.01.007</v>
          </cell>
          <cell r="I14350" t="str">
            <v>Kumpulan Karya Musik Piano</v>
          </cell>
        </row>
        <row r="14351">
          <cell r="H14351" t="str">
            <v>1.3.5.01.04.01.008</v>
          </cell>
          <cell r="I14351" t="str">
            <v>Kumpulan Karya Musik Chord</v>
          </cell>
        </row>
        <row r="14352">
          <cell r="H14352" t="str">
            <v>1.3.5.01.04.01.009</v>
          </cell>
          <cell r="I14352" t="str">
            <v>Partitur</v>
          </cell>
        </row>
        <row r="14353">
          <cell r="H14353" t="str">
            <v>......</v>
          </cell>
        </row>
        <row r="14354">
          <cell r="H14354" t="str">
            <v>1.3.5.01.04.02.</v>
          </cell>
          <cell r="I14354" t="str">
            <v>MUSIK LAINNYA</v>
          </cell>
        </row>
        <row r="14355">
          <cell r="H14355" t="str">
            <v>......</v>
          </cell>
        </row>
        <row r="14356">
          <cell r="H14356" t="str">
            <v>1.3.5.01.05..</v>
          </cell>
          <cell r="I14356" t="str">
            <v>KARYA GRAFIKA (GRAPHIC MATERIAL)</v>
          </cell>
        </row>
        <row r="14357">
          <cell r="H14357" t="str">
            <v>1.3.5.01.05.01.</v>
          </cell>
          <cell r="I14357" t="str">
            <v>KARYA GRAFIKA (GRAPHIC MATERIAL)</v>
          </cell>
        </row>
        <row r="14358">
          <cell r="H14358" t="str">
            <v>1.3.5.01.05.01.001</v>
          </cell>
          <cell r="I14358" t="str">
            <v>Karya Seni Asli, Lukisan Asli (Art Original)</v>
          </cell>
        </row>
        <row r="14359">
          <cell r="H14359" t="str">
            <v>1.3.5.01.05.01.002</v>
          </cell>
          <cell r="I14359" t="str">
            <v>Karya Seni Cetak/Grafis (Art Point)</v>
          </cell>
        </row>
        <row r="14360">
          <cell r="H14360" t="str">
            <v>1.3.5.01.05.01.003</v>
          </cell>
          <cell r="I14360" t="str">
            <v>Reproduksi (Arts reproduction)</v>
          </cell>
        </row>
        <row r="14361">
          <cell r="H14361" t="str">
            <v>1.3.5.01.05.01.004</v>
          </cell>
          <cell r="I14361" t="str">
            <v>Grafik/Bagan</v>
          </cell>
        </row>
        <row r="14362">
          <cell r="H14362" t="str">
            <v>1.3.5.01.05.01.005</v>
          </cell>
          <cell r="I14362" t="str">
            <v>Lembaran Film</v>
          </cell>
        </row>
        <row r="14363">
          <cell r="H14363" t="str">
            <v>1.3.5.01.05.01.006</v>
          </cell>
          <cell r="I14363" t="str">
            <v>Film Bernilai Sejarah</v>
          </cell>
        </row>
        <row r="14364">
          <cell r="H14364" t="str">
            <v>......</v>
          </cell>
        </row>
        <row r="14365">
          <cell r="H14365" t="str">
            <v>......</v>
          </cell>
        </row>
        <row r="14366">
          <cell r="H14366" t="str">
            <v>......</v>
          </cell>
        </row>
        <row r="14367">
          <cell r="H14367" t="str">
            <v>......</v>
          </cell>
        </row>
        <row r="14368">
          <cell r="H14368" t="str">
            <v>......</v>
          </cell>
        </row>
        <row r="14369">
          <cell r="H14369" t="str">
            <v>......</v>
          </cell>
        </row>
        <row r="14370">
          <cell r="H14370" t="str">
            <v>......</v>
          </cell>
        </row>
        <row r="14371">
          <cell r="H14371" t="str">
            <v>......</v>
          </cell>
        </row>
        <row r="14372">
          <cell r="H14372" t="str">
            <v>......</v>
          </cell>
        </row>
        <row r="14373">
          <cell r="H14373" t="str">
            <v>......</v>
          </cell>
        </row>
        <row r="14374">
          <cell r="H14374" t="str">
            <v>......</v>
          </cell>
        </row>
        <row r="14375">
          <cell r="H14375" t="str">
            <v>......</v>
          </cell>
        </row>
        <row r="14376">
          <cell r="H14376" t="str">
            <v>......</v>
          </cell>
        </row>
        <row r="14377">
          <cell r="H14377" t="str">
            <v>......</v>
          </cell>
        </row>
        <row r="14378">
          <cell r="H14378" t="str">
            <v>1.3.5.01.05.02.</v>
          </cell>
          <cell r="I14378" t="str">
            <v>KARYA GRAFIKA (GRAPHIC MATERIAL) LAINNYA</v>
          </cell>
        </row>
        <row r="14379">
          <cell r="H14379" t="str">
            <v>......</v>
          </cell>
        </row>
        <row r="14380">
          <cell r="H14380" t="str">
            <v>1.3.5.01.06..</v>
          </cell>
          <cell r="I14380" t="str">
            <v>THREE DIMENSIONAL ARTEFACS AND REALITA</v>
          </cell>
        </row>
        <row r="14381">
          <cell r="H14381" t="str">
            <v>1.3.5.01.06.01.</v>
          </cell>
          <cell r="I14381" t="str">
            <v>THREE DIMENSIONAL ARTEFACS AND REALITA</v>
          </cell>
        </row>
        <row r="14382">
          <cell r="H14382" t="str">
            <v>1.3.5.01.06.01.001</v>
          </cell>
          <cell r="I14382" t="str">
            <v>Karya Seni Asli</v>
          </cell>
        </row>
        <row r="14383">
          <cell r="H14383" t="str">
            <v>1.3.5.01.06.01.002</v>
          </cell>
          <cell r="I14383" t="str">
            <v>Reproduksi</v>
          </cell>
        </row>
        <row r="14384">
          <cell r="H14384" t="str">
            <v>1.3.5.01.06.01.003</v>
          </cell>
          <cell r="I14384" t="str">
            <v>Kaset Braile</v>
          </cell>
        </row>
        <row r="14385">
          <cell r="H14385" t="str">
            <v>1.3.5.01.06.01.004</v>
          </cell>
          <cell r="I14385" t="str">
            <v>Diaroma</v>
          </cell>
        </row>
        <row r="14386">
          <cell r="H14386" t="str">
            <v>......</v>
          </cell>
        </row>
        <row r="14387">
          <cell r="H14387" t="str">
            <v>......</v>
          </cell>
        </row>
        <row r="14388">
          <cell r="H14388" t="str">
            <v>......</v>
          </cell>
        </row>
        <row r="14389">
          <cell r="H14389" t="str">
            <v>......</v>
          </cell>
        </row>
        <row r="14390">
          <cell r="H14390" t="str">
            <v>......</v>
          </cell>
        </row>
        <row r="14391">
          <cell r="H14391" t="str">
            <v>......</v>
          </cell>
        </row>
        <row r="14392">
          <cell r="H14392" t="str">
            <v>......</v>
          </cell>
        </row>
        <row r="14393">
          <cell r="H14393" t="str">
            <v>1.3.5.01.06.02.</v>
          </cell>
          <cell r="I14393" t="str">
            <v>THREE DIMENSIONAL ARTEFACS AND REALITA LAINNYA</v>
          </cell>
        </row>
        <row r="14394">
          <cell r="H14394" t="str">
            <v>......</v>
          </cell>
        </row>
        <row r="14395">
          <cell r="H14395" t="str">
            <v>......</v>
          </cell>
        </row>
        <row r="14396">
          <cell r="H14396" t="str">
            <v>1.3.5.01.07..</v>
          </cell>
          <cell r="I14396" t="str">
            <v>TARSCALT</v>
          </cell>
        </row>
        <row r="14397">
          <cell r="H14397" t="str">
            <v>1.3.5.01.07.01.</v>
          </cell>
          <cell r="I14397" t="str">
            <v>TARSCALT</v>
          </cell>
        </row>
        <row r="14398">
          <cell r="H14398" t="str">
            <v>1.3.5.01.07.01.001</v>
          </cell>
          <cell r="I14398" t="str">
            <v>Tarscalt</v>
          </cell>
        </row>
        <row r="14399">
          <cell r="H14399" t="str">
            <v>......</v>
          </cell>
        </row>
        <row r="14400">
          <cell r="H14400" t="str">
            <v>1.3.5.01.07.02.</v>
          </cell>
          <cell r="I14400" t="str">
            <v>TARSCALT LAINNYA</v>
          </cell>
        </row>
        <row r="14401">
          <cell r="H14401" t="str">
            <v>......</v>
          </cell>
        </row>
        <row r="14402">
          <cell r="H14402" t="str">
            <v>1.3.5.02...</v>
          </cell>
          <cell r="I14402" t="str">
            <v>BARANG BERCORAK KESENIAN/KEBUDAYAAN/OLAHRAGA</v>
          </cell>
        </row>
        <row r="14403">
          <cell r="H14403" t="str">
            <v>1.3.5.02.01..</v>
          </cell>
          <cell r="I14403" t="str">
            <v>BARANG BERCORAK KESENIAN</v>
          </cell>
        </row>
        <row r="14404">
          <cell r="H14404" t="str">
            <v>1.3.5.02.01.01.</v>
          </cell>
          <cell r="I14404" t="str">
            <v>ALAT MUSIK</v>
          </cell>
        </row>
        <row r="14405">
          <cell r="H14405" t="str">
            <v>1.3.5.02.01.01.001</v>
          </cell>
          <cell r="I14405" t="str">
            <v>Alat Musik Tradisional/Daerah</v>
          </cell>
        </row>
        <row r="14406">
          <cell r="H14406" t="str">
            <v>1.3.5.02.01.01.002</v>
          </cell>
          <cell r="I14406" t="str">
            <v>Alat Musik Modern/Band</v>
          </cell>
        </row>
        <row r="14407">
          <cell r="H14407" t="str">
            <v>1.3.5.02.01.01.003</v>
          </cell>
          <cell r="I14407" t="str">
            <v>Accordion</v>
          </cell>
        </row>
        <row r="14408">
          <cell r="H14408" t="str">
            <v>1.3.5.02.01.01.004</v>
          </cell>
          <cell r="I14408" t="str">
            <v>Biola / Violin</v>
          </cell>
        </row>
        <row r="14409">
          <cell r="H14409" t="str">
            <v>1.3.5.02.01.01.005</v>
          </cell>
          <cell r="I14409" t="str">
            <v>Drum Set</v>
          </cell>
        </row>
        <row r="14410">
          <cell r="H14410" t="str">
            <v>1.3.5.02.01.01.006</v>
          </cell>
          <cell r="I14410" t="str">
            <v>Gendang</v>
          </cell>
        </row>
        <row r="14411">
          <cell r="H14411" t="str">
            <v>1.3.5.02.01.01.007</v>
          </cell>
          <cell r="I14411" t="str">
            <v>Keyboard</v>
          </cell>
        </row>
        <row r="14412">
          <cell r="H14412" t="str">
            <v>1.3.5.02.01.01.008</v>
          </cell>
          <cell r="I14412" t="str">
            <v>Kompangan</v>
          </cell>
        </row>
        <row r="14413">
          <cell r="H14413" t="str">
            <v>1.3.5.02.01.01.009</v>
          </cell>
          <cell r="I14413" t="str">
            <v>Snare Drum</v>
          </cell>
        </row>
        <row r="14414">
          <cell r="H14414" t="str">
            <v>1.3.5.02.01.01.010</v>
          </cell>
          <cell r="I14414" t="str">
            <v>Sextet Tom</v>
          </cell>
        </row>
        <row r="14415">
          <cell r="H14415" t="str">
            <v>1.3.5.02.01.01.011</v>
          </cell>
          <cell r="I14415" t="str">
            <v>Marching Bend Bass Drum</v>
          </cell>
        </row>
        <row r="14416">
          <cell r="H14416" t="str">
            <v>1.3.5.02.01.01.012</v>
          </cell>
          <cell r="I14416" t="str">
            <v>Marching Cymbal</v>
          </cell>
        </row>
        <row r="14417">
          <cell r="H14417" t="str">
            <v>1.3.5.02.01.01.013</v>
          </cell>
          <cell r="I14417" t="str">
            <v>Xylophone</v>
          </cell>
        </row>
        <row r="14418">
          <cell r="H14418" t="str">
            <v>1.3.5.02.01.01.014</v>
          </cell>
          <cell r="I14418" t="str">
            <v>Vibraphone</v>
          </cell>
        </row>
        <row r="14419">
          <cell r="H14419" t="str">
            <v>1.3.5.02.01.01.015</v>
          </cell>
          <cell r="I14419" t="str">
            <v>Marimba</v>
          </cell>
        </row>
        <row r="14420">
          <cell r="H14420" t="str">
            <v>1.3.5.02.01.01.016</v>
          </cell>
          <cell r="I14420" t="str">
            <v>Concert Bass Drum</v>
          </cell>
        </row>
        <row r="14421">
          <cell r="H14421" t="str">
            <v>1.3.5.02.01.01.017</v>
          </cell>
          <cell r="I14421" t="str">
            <v>Stand Cymballs</v>
          </cell>
        </row>
        <row r="14422">
          <cell r="H14422" t="str">
            <v>1.3.5.02.01.01.018</v>
          </cell>
          <cell r="I14422" t="str">
            <v>Latin Percussion</v>
          </cell>
        </row>
        <row r="14423">
          <cell r="H14423" t="str">
            <v>1.3.5.02.01.01.019</v>
          </cell>
          <cell r="I14423" t="str">
            <v>Timpani</v>
          </cell>
        </row>
        <row r="14424">
          <cell r="H14424" t="str">
            <v>1.3.5.02.01.01.020</v>
          </cell>
          <cell r="I14424" t="str">
            <v>Head Snare Fallam</v>
          </cell>
        </row>
        <row r="14425">
          <cell r="H14425" t="str">
            <v>1.3.5.02.01.01.021</v>
          </cell>
          <cell r="I14425" t="str">
            <v xml:space="preserve">Head Quint Tom </v>
          </cell>
        </row>
        <row r="14426">
          <cell r="H14426" t="str">
            <v>1.3.5.02.01.01.022</v>
          </cell>
          <cell r="I14426" t="str">
            <v xml:space="preserve">Head Bass Drum </v>
          </cell>
        </row>
        <row r="14427">
          <cell r="H14427" t="str">
            <v>1.3.5.02.01.01.023</v>
          </cell>
          <cell r="I14427" t="str">
            <v>Stick Quint Tom</v>
          </cell>
        </row>
        <row r="14428">
          <cell r="H14428" t="str">
            <v>1.3.5.02.01.01.024</v>
          </cell>
          <cell r="I14428" t="str">
            <v>Stick Snare Drum</v>
          </cell>
        </row>
        <row r="14429">
          <cell r="H14429" t="str">
            <v>1.3.5.02.01.01.025</v>
          </cell>
          <cell r="I14429" t="str">
            <v>Stick Bass Drum</v>
          </cell>
        </row>
        <row r="14430">
          <cell r="H14430" t="str">
            <v>1.3.5.02.01.01.026</v>
          </cell>
          <cell r="I14430" t="str">
            <v>Stick Mayoret</v>
          </cell>
        </row>
        <row r="14431">
          <cell r="H14431" t="str">
            <v>1.3.5.02.01.01.027</v>
          </cell>
          <cell r="I14431" t="str">
            <v>Marching Trumpet</v>
          </cell>
        </row>
        <row r="14432">
          <cell r="H14432" t="str">
            <v>1.3.5.02.01.01.028</v>
          </cell>
          <cell r="I14432" t="str">
            <v>Marching Band Mellopone</v>
          </cell>
        </row>
        <row r="14433">
          <cell r="H14433" t="str">
            <v>1.3.5.02.01.01.029</v>
          </cell>
          <cell r="I14433" t="str">
            <v>Marching Band Barithone</v>
          </cell>
        </row>
        <row r="14434">
          <cell r="H14434" t="str">
            <v>1.3.5.02.01.01.030</v>
          </cell>
          <cell r="I14434" t="str">
            <v>Marching Band Tuba</v>
          </cell>
        </row>
        <row r="14435">
          <cell r="H14435" t="str">
            <v>1.3.5.02.01.01.031</v>
          </cell>
          <cell r="I14435" t="str">
            <v>Alat band set</v>
          </cell>
        </row>
        <row r="14436">
          <cell r="H14436" t="str">
            <v>......</v>
          </cell>
        </row>
        <row r="14437">
          <cell r="H14437" t="str">
            <v>......</v>
          </cell>
        </row>
        <row r="14438">
          <cell r="H14438" t="str">
            <v>......</v>
          </cell>
        </row>
        <row r="14439">
          <cell r="H14439" t="str">
            <v>1.3.5.02.01.02.</v>
          </cell>
          <cell r="I14439" t="str">
            <v>LUKISAN</v>
          </cell>
        </row>
        <row r="14440">
          <cell r="H14440" t="str">
            <v>1.3.5.02.01.02.001</v>
          </cell>
          <cell r="I14440" t="str">
            <v>Lukisan Cat Air</v>
          </cell>
        </row>
        <row r="14441">
          <cell r="H14441" t="str">
            <v>1.3.5.02.01.02.002</v>
          </cell>
          <cell r="I14441" t="str">
            <v>Sulaman / Tempelan</v>
          </cell>
        </row>
        <row r="14442">
          <cell r="H14442" t="str">
            <v>1.3.5.02.01.02.003</v>
          </cell>
          <cell r="I14442" t="str">
            <v>Lukisan Cat Minyak</v>
          </cell>
        </row>
        <row r="14443">
          <cell r="H14443" t="str">
            <v>1.3.5.02.01.02.004</v>
          </cell>
          <cell r="I14443" t="str">
            <v>Lukisan Bulu</v>
          </cell>
        </row>
        <row r="14444">
          <cell r="H14444" t="str">
            <v>1.3.5.02.01.02.005</v>
          </cell>
          <cell r="I14444" t="str">
            <v>Seni Relief</v>
          </cell>
        </row>
        <row r="14445">
          <cell r="H14445" t="str">
            <v>......</v>
          </cell>
        </row>
        <row r="14446">
          <cell r="H14446" t="str">
            <v>......</v>
          </cell>
        </row>
        <row r="14447">
          <cell r="H14447" t="str">
            <v>......</v>
          </cell>
        </row>
        <row r="14448">
          <cell r="H14448" t="str">
            <v>......</v>
          </cell>
        </row>
        <row r="14449">
          <cell r="H14449" t="str">
            <v>......</v>
          </cell>
        </row>
        <row r="14450">
          <cell r="H14450" t="str">
            <v>1.3.5.02.01.03.</v>
          </cell>
          <cell r="I14450" t="str">
            <v>ALAT PERAGA KESENIAN</v>
          </cell>
        </row>
        <row r="14451">
          <cell r="H14451" t="str">
            <v>1.3.5.02.01.03.001</v>
          </cell>
          <cell r="I14451" t="str">
            <v>Wayang Golek</v>
          </cell>
        </row>
        <row r="14452">
          <cell r="H14452" t="str">
            <v>1.3.5.02.01.03.002</v>
          </cell>
          <cell r="I14452" t="str">
            <v>Wayang Kulit</v>
          </cell>
        </row>
        <row r="14453">
          <cell r="H14453" t="str">
            <v>......</v>
          </cell>
        </row>
        <row r="14454">
          <cell r="H14454" t="str">
            <v>1.3.5.02.01.04.</v>
          </cell>
          <cell r="I14454" t="str">
            <v>BARANG BERCORAK KESENIAN LAINNYA</v>
          </cell>
        </row>
        <row r="14455">
          <cell r="H14455" t="str">
            <v>1.3.5.02.01.04.001</v>
          </cell>
          <cell r="I14455" t="str">
            <v>Kitab Tasawub</v>
          </cell>
        </row>
        <row r="14456">
          <cell r="H14456" t="str">
            <v>1.3.5.02.01.04.002</v>
          </cell>
          <cell r="I14456" t="str">
            <v>Pakaian Adat</v>
          </cell>
        </row>
        <row r="14457">
          <cell r="H14457" t="str">
            <v>1.3.5.02.01.04.003</v>
          </cell>
          <cell r="I14457" t="str">
            <v>Kitab Fiqih</v>
          </cell>
        </row>
        <row r="14458">
          <cell r="H14458" t="str">
            <v>1.3.5.02.01.04.004</v>
          </cell>
          <cell r="I14458" t="str">
            <v>Jubah</v>
          </cell>
        </row>
        <row r="14459">
          <cell r="H14459" t="str">
            <v>1.3.5.02.01.04.005</v>
          </cell>
          <cell r="I14459" t="str">
            <v>Topi Trubus</v>
          </cell>
        </row>
        <row r="14460">
          <cell r="H14460" t="str">
            <v>1.3.5.02.01.04.006</v>
          </cell>
          <cell r="I14460" t="str">
            <v>Kitab Rukun Sembahyang</v>
          </cell>
        </row>
        <row r="14461">
          <cell r="H14461" t="str">
            <v>1.3.5.02.01.04.007</v>
          </cell>
          <cell r="I14461" t="str">
            <v>Piring Keramik Kaligrafi</v>
          </cell>
        </row>
        <row r="14462">
          <cell r="H14462" t="str">
            <v>1.3.5.02.01.04.008</v>
          </cell>
          <cell r="I14462" t="str">
            <v>Peples</v>
          </cell>
        </row>
        <row r="14463">
          <cell r="H14463" t="str">
            <v>1.3.5.02.01.04.009</v>
          </cell>
          <cell r="I14463" t="str">
            <v>Kitab Sifat Dua Puluh</v>
          </cell>
        </row>
        <row r="14464">
          <cell r="H14464" t="str">
            <v>1.3.5.02.01.04.010</v>
          </cell>
          <cell r="I14464" t="str">
            <v>Kitab Akidah</v>
          </cell>
        </row>
        <row r="14465">
          <cell r="H14465" t="str">
            <v>1.3.5.02.01.04.011</v>
          </cell>
          <cell r="I14465" t="str">
            <v>Kitab Tanbihul Ghafilin</v>
          </cell>
        </row>
        <row r="14466">
          <cell r="H14466" t="str">
            <v>1.3.5.02.01.04.012</v>
          </cell>
          <cell r="I14466" t="str">
            <v>Medali Tulisan Arab</v>
          </cell>
        </row>
        <row r="14467">
          <cell r="H14467" t="str">
            <v>1.3.5.02.01.04.013</v>
          </cell>
          <cell r="I14467" t="str">
            <v>Celak Mata Tulis Arab Besar</v>
          </cell>
        </row>
        <row r="14468">
          <cell r="H14468" t="str">
            <v>1.3.5.02.01.04.014</v>
          </cell>
          <cell r="I14468" t="str">
            <v>Celak Mata Tulis Arab Sedang</v>
          </cell>
        </row>
        <row r="14469">
          <cell r="H14469" t="str">
            <v>1.3.5.02.01.04.015</v>
          </cell>
          <cell r="I14469" t="str">
            <v>Celak Mata Tulis Arab Kecil</v>
          </cell>
        </row>
        <row r="14470">
          <cell r="H14470" t="str">
            <v>1.3.5.02.01.04.016</v>
          </cell>
          <cell r="I14470" t="str">
            <v>Nampan Kaligrafi</v>
          </cell>
        </row>
        <row r="14471">
          <cell r="H14471" t="str">
            <v>1.3.5.02.01.04.017</v>
          </cell>
          <cell r="I14471" t="str">
            <v>Hiasan Dinding Kaligrafi</v>
          </cell>
        </row>
        <row r="14472">
          <cell r="H14472" t="str">
            <v>1.3.5.02.01.04.018</v>
          </cell>
          <cell r="I14472" t="str">
            <v>Wadah Cetak Mata</v>
          </cell>
        </row>
        <row r="14473">
          <cell r="H14473" t="str">
            <v>1.3.5.02.01.04.019</v>
          </cell>
          <cell r="I14473" t="str">
            <v>Kain Penutup Ringgo-ringgo</v>
          </cell>
        </row>
        <row r="14474">
          <cell r="H14474" t="str">
            <v>1.3.5.02.01.04.020</v>
          </cell>
          <cell r="I14474" t="str">
            <v>Sal Ulama</v>
          </cell>
        </row>
        <row r="14475">
          <cell r="H14475" t="str">
            <v>1.3.5.02.01.04.021</v>
          </cell>
          <cell r="I14475" t="str">
            <v xml:space="preserve">Uang Logam </v>
          </cell>
        </row>
        <row r="14476">
          <cell r="H14476" t="str">
            <v>1.3.5.02.01.04.022</v>
          </cell>
          <cell r="I14476" t="str">
            <v>Uang Kertas</v>
          </cell>
        </row>
        <row r="14477">
          <cell r="H14477" t="str">
            <v>1.3.5.02.01.04.023</v>
          </cell>
          <cell r="I14477" t="str">
            <v>Mangkok Talkin Tulisan Arab</v>
          </cell>
        </row>
        <row r="14478">
          <cell r="H14478" t="str">
            <v>1.3.5.02.01.04.024</v>
          </cell>
          <cell r="I14478" t="str">
            <v>Tongkat Ulama</v>
          </cell>
        </row>
        <row r="14479">
          <cell r="H14479" t="str">
            <v>......</v>
          </cell>
        </row>
        <row r="14480">
          <cell r="H14480" t="str">
            <v>1.3.5.02.02..</v>
          </cell>
          <cell r="I14480" t="str">
            <v>ALAT BERCORAK KEBUDAYAAN</v>
          </cell>
        </row>
        <row r="14481">
          <cell r="H14481" t="str">
            <v>1.3.5.02.02.01.</v>
          </cell>
          <cell r="I14481" t="str">
            <v>PAHATAN</v>
          </cell>
        </row>
        <row r="14482">
          <cell r="H14482" t="str">
            <v>1.3.5.02.02.01.001</v>
          </cell>
          <cell r="I14482" t="str">
            <v>Pahatan Batu</v>
          </cell>
        </row>
        <row r="14483">
          <cell r="H14483" t="str">
            <v>1.3.5.02.02.01.002</v>
          </cell>
          <cell r="I14483" t="str">
            <v>Pahatan Kayu</v>
          </cell>
        </row>
        <row r="14484">
          <cell r="H14484" t="str">
            <v>1.3.5.02.02.01.003</v>
          </cell>
          <cell r="I14484" t="str">
            <v>Pahatan Logam</v>
          </cell>
        </row>
        <row r="14485">
          <cell r="H14485" t="str">
            <v>......</v>
          </cell>
        </row>
        <row r="14486">
          <cell r="H14486" t="str">
            <v>......</v>
          </cell>
        </row>
        <row r="14487">
          <cell r="H14487" t="str">
            <v>......</v>
          </cell>
        </row>
        <row r="14488">
          <cell r="H14488" t="str">
            <v>......</v>
          </cell>
        </row>
        <row r="14489">
          <cell r="H14489" t="str">
            <v>......</v>
          </cell>
        </row>
        <row r="14490">
          <cell r="H14490" t="str">
            <v>......</v>
          </cell>
        </row>
        <row r="14491">
          <cell r="H14491" t="str">
            <v>......</v>
          </cell>
        </row>
        <row r="14492">
          <cell r="H14492" t="str">
            <v>......</v>
          </cell>
        </row>
        <row r="14493">
          <cell r="H14493" t="str">
            <v>......</v>
          </cell>
        </row>
        <row r="14494">
          <cell r="H14494" t="str">
            <v>1.3.5.02.02.02.</v>
          </cell>
          <cell r="I14494" t="str">
            <v>MAKET, MINIATUR, REPLIKA, FOTO DOKUMEN DAN BENDA BERSEJARAH</v>
          </cell>
        </row>
        <row r="14495">
          <cell r="H14495" t="str">
            <v>1.3.5.02.02.02.001</v>
          </cell>
          <cell r="I14495" t="str">
            <v>Maket/Miniatur/Replika</v>
          </cell>
        </row>
        <row r="14496">
          <cell r="H14496" t="str">
            <v>1.3.5.02.02.02.002</v>
          </cell>
          <cell r="I14496" t="str">
            <v>Foto Dokumen</v>
          </cell>
        </row>
        <row r="14497">
          <cell r="H14497" t="str">
            <v>1.3.5.02.02.02.003</v>
          </cell>
          <cell r="I14497" t="str">
            <v>Naskah Kuno</v>
          </cell>
        </row>
        <row r="14498">
          <cell r="H14498" t="str">
            <v>1.3.5.02.02.02.004</v>
          </cell>
          <cell r="I14498" t="str">
            <v>Koleksi Mata Uang/ Numismatik</v>
          </cell>
        </row>
        <row r="14499">
          <cell r="H14499" t="str">
            <v>1.3.5.02.02.02.005</v>
          </cell>
          <cell r="I14499" t="str">
            <v>Perhiasan</v>
          </cell>
        </row>
        <row r="14500">
          <cell r="H14500" t="str">
            <v>1.3.5.02.02.02.006</v>
          </cell>
          <cell r="I14500" t="str">
            <v>Barang Keramik/ Gerabah</v>
          </cell>
        </row>
        <row r="14501">
          <cell r="H14501" t="str">
            <v>1.3.5.02.02.02.007</v>
          </cell>
          <cell r="I14501" t="str">
            <v>Arca/ Patung</v>
          </cell>
        </row>
        <row r="14502">
          <cell r="H14502" t="str">
            <v>1.3.5.02.02.02.008</v>
          </cell>
          <cell r="I14502" t="str">
            <v>Benda Kuno/ Unik</v>
          </cell>
        </row>
        <row r="14503">
          <cell r="H14503" t="str">
            <v>1.3.5.02.02.02.009</v>
          </cell>
          <cell r="I14503" t="str">
            <v>Fosil</v>
          </cell>
        </row>
        <row r="14504">
          <cell r="H14504" t="str">
            <v>1.3.5.02.02.02.010</v>
          </cell>
          <cell r="I14504" t="str">
            <v>Mumy</v>
          </cell>
        </row>
        <row r="14505">
          <cell r="H14505" t="str">
            <v>1.3.5.02.02.02.011</v>
          </cell>
          <cell r="I14505" t="str">
            <v>Benda-Benda Purbakala</v>
          </cell>
        </row>
        <row r="14506">
          <cell r="H14506" t="str">
            <v>1.3.5.02.02.02.012</v>
          </cell>
          <cell r="I14506" t="str">
            <v>Dokumentasi Bersejarah</v>
          </cell>
        </row>
        <row r="14507">
          <cell r="H14507" t="str">
            <v>1.3.5.02.02.02.013</v>
          </cell>
          <cell r="I14507" t="str">
            <v>Barang Koleksi Rumah Tangga</v>
          </cell>
        </row>
        <row r="14508">
          <cell r="H14508" t="str">
            <v>1.3.5.02.02.02.014</v>
          </cell>
          <cell r="I14508" t="str">
            <v>Lukisan Bersejarah</v>
          </cell>
        </row>
        <row r="14509">
          <cell r="H14509" t="str">
            <v>1.3.5.02.02.02.015</v>
          </cell>
          <cell r="I14509" t="str">
            <v>ethnografi</v>
          </cell>
        </row>
        <row r="14510">
          <cell r="H14510" t="str">
            <v>......</v>
          </cell>
        </row>
        <row r="14511">
          <cell r="H14511" t="str">
            <v>......</v>
          </cell>
        </row>
        <row r="14512">
          <cell r="H14512" t="str">
            <v>......</v>
          </cell>
        </row>
        <row r="14513">
          <cell r="H14513" t="str">
            <v>......</v>
          </cell>
        </row>
        <row r="14514">
          <cell r="H14514" t="str">
            <v>......</v>
          </cell>
        </row>
        <row r="14515">
          <cell r="H14515" t="str">
            <v>......</v>
          </cell>
        </row>
        <row r="14516">
          <cell r="H14516" t="str">
            <v>......</v>
          </cell>
        </row>
        <row r="14517">
          <cell r="H14517" t="str">
            <v>......</v>
          </cell>
        </row>
        <row r="14518">
          <cell r="H14518" t="str">
            <v>......</v>
          </cell>
        </row>
        <row r="14519">
          <cell r="H14519" t="str">
            <v>......</v>
          </cell>
        </row>
        <row r="14520">
          <cell r="H14520" t="str">
            <v>......</v>
          </cell>
        </row>
        <row r="14521">
          <cell r="H14521" t="str">
            <v>1.3.5.02.02.03.</v>
          </cell>
          <cell r="I14521" t="str">
            <v>BARANG KERAJINAN</v>
          </cell>
        </row>
        <row r="14522">
          <cell r="H14522" t="str">
            <v>1.3.5.02.02.03.001</v>
          </cell>
          <cell r="I14522" t="str">
            <v>Keramik (Guci)</v>
          </cell>
        </row>
        <row r="14523">
          <cell r="H14523" t="str">
            <v>1.3.5.02.02.03.002</v>
          </cell>
          <cell r="I14523" t="str">
            <v>Logam (Gong, Mandau)</v>
          </cell>
        </row>
        <row r="14524">
          <cell r="H14524" t="str">
            <v>1.3.5.02.02.03.003</v>
          </cell>
          <cell r="I14524" t="str">
            <v>Kayu (Sampit, Telabang)</v>
          </cell>
        </row>
        <row r="14525">
          <cell r="H14525" t="str">
            <v>1.3.5.02.02.03.004</v>
          </cell>
          <cell r="I14525" t="str">
            <v>Anyaman (Tikar, Rotan)</v>
          </cell>
        </row>
        <row r="14526">
          <cell r="H14526" t="str">
            <v>1.3.5.02.02.03.005</v>
          </cell>
          <cell r="I14526" t="str">
            <v>Tenunan Sutra</v>
          </cell>
        </row>
        <row r="14527">
          <cell r="H14527" t="str">
            <v>1.3.5.02.02.03.006</v>
          </cell>
          <cell r="I14527" t="str">
            <v>Anyaman Purun</v>
          </cell>
        </row>
        <row r="14528">
          <cell r="H14528" t="str">
            <v>1.3.5.02.02.03.007</v>
          </cell>
          <cell r="I14528" t="str">
            <v>Anyaman Bambu</v>
          </cell>
        </row>
        <row r="14529">
          <cell r="H14529" t="str">
            <v>......</v>
          </cell>
        </row>
        <row r="14530">
          <cell r="H14530" t="str">
            <v>1.3.5.02.02.04.</v>
          </cell>
          <cell r="I14530" t="str">
            <v>ALAT BERCORAK KEBUDAYAAN LAINNYA</v>
          </cell>
        </row>
        <row r="14531">
          <cell r="H14531" t="str">
            <v>1.3.5.02.02.04.001</v>
          </cell>
          <cell r="I14531" t="str">
            <v>Pedang</v>
          </cell>
        </row>
        <row r="14532">
          <cell r="H14532" t="str">
            <v>1.3.5.02.02.04.002</v>
          </cell>
          <cell r="I14532" t="str">
            <v>Parang Lengkung</v>
          </cell>
        </row>
        <row r="14533">
          <cell r="H14533" t="str">
            <v>1.3.5.02.02.04.003</v>
          </cell>
          <cell r="I14533" t="str">
            <v>Parang Bungkul</v>
          </cell>
        </row>
        <row r="14534">
          <cell r="H14534" t="str">
            <v>1.3.5.02.02.04.004</v>
          </cell>
          <cell r="I14534" t="str">
            <v>Keris</v>
          </cell>
        </row>
        <row r="14535">
          <cell r="H14535" t="str">
            <v>1.3.5.02.02.04.005</v>
          </cell>
          <cell r="I14535" t="str">
            <v>Pedang/ Samurai</v>
          </cell>
        </row>
        <row r="14536">
          <cell r="H14536" t="str">
            <v>1.3.5.02.02.04.006</v>
          </cell>
          <cell r="I14536" t="str">
            <v>Pisau Penyadap Karet</v>
          </cell>
        </row>
        <row r="14537">
          <cell r="H14537" t="str">
            <v>1.3.5.02.02.04.007</v>
          </cell>
          <cell r="I14537" t="str">
            <v>Granat</v>
          </cell>
        </row>
        <row r="14538">
          <cell r="H14538" t="str">
            <v>1.3.5.02.02.04.008</v>
          </cell>
          <cell r="I14538" t="str">
            <v>Gelas Burgol</v>
          </cell>
        </row>
        <row r="14539">
          <cell r="H14539" t="str">
            <v>1.3.5.02.02.04.009</v>
          </cell>
          <cell r="I14539" t="str">
            <v>Mata Tombak</v>
          </cell>
        </row>
        <row r="14540">
          <cell r="H14540" t="str">
            <v>1.3.5.02.02.04.010</v>
          </cell>
          <cell r="I14540" t="str">
            <v>Wadah Penampung Karet</v>
          </cell>
        </row>
        <row r="14541">
          <cell r="H14541" t="str">
            <v>1.3.5.02.02.04.011</v>
          </cell>
          <cell r="I14541" t="str">
            <v xml:space="preserve">Stempel </v>
          </cell>
        </row>
        <row r="14542">
          <cell r="H14542" t="str">
            <v>1.3.5.02.02.04.012</v>
          </cell>
          <cell r="I14542" t="str">
            <v>Stempel Logam Sedang</v>
          </cell>
        </row>
        <row r="14543">
          <cell r="H14543" t="str">
            <v>1.3.5.02.02.04.013</v>
          </cell>
          <cell r="I14543" t="str">
            <v>Stempel Logam Kecil</v>
          </cell>
        </row>
        <row r="14544">
          <cell r="H14544" t="str">
            <v>1.3.5.02.02.04.014</v>
          </cell>
          <cell r="I14544" t="str">
            <v>Keris Rajah Arab Kecil</v>
          </cell>
        </row>
        <row r="14545">
          <cell r="H14545" t="str">
            <v>......</v>
          </cell>
        </row>
        <row r="14546">
          <cell r="H14546" t="str">
            <v>1.3.5.02.03..</v>
          </cell>
          <cell r="I14546" t="str">
            <v xml:space="preserve">TANDA PENGHARGAAN </v>
          </cell>
        </row>
        <row r="14547">
          <cell r="H14547" t="str">
            <v>1.3.5.02.03.01.</v>
          </cell>
          <cell r="I14547" t="str">
            <v>TANDA PENGHARGAAN BIDANG OLAH RAGA</v>
          </cell>
        </row>
        <row r="14548">
          <cell r="H14548" t="str">
            <v>1.3.5.02.03.01.001</v>
          </cell>
          <cell r="I14548" t="str">
            <v>Piala</v>
          </cell>
        </row>
        <row r="14549">
          <cell r="H14549" t="str">
            <v>1.3.5.02.03.01.002</v>
          </cell>
          <cell r="I14549" t="str">
            <v>Medali</v>
          </cell>
        </row>
        <row r="14550">
          <cell r="H14550" t="str">
            <v>1.3.5.02.03.01.003</v>
          </cell>
          <cell r="I14550" t="str">
            <v>Piagam</v>
          </cell>
        </row>
        <row r="14551">
          <cell r="H14551" t="str">
            <v>......</v>
          </cell>
        </row>
        <row r="14552">
          <cell r="H14552" t="str">
            <v>1.3.5.02.03.02.</v>
          </cell>
          <cell r="I14552" t="str">
            <v>TANDA PENGHARGAAN BIDANG LAINNYA</v>
          </cell>
        </row>
        <row r="14553">
          <cell r="H14553" t="str">
            <v>......</v>
          </cell>
        </row>
        <row r="14554">
          <cell r="H14554" t="str">
            <v>1.3.5.03...</v>
          </cell>
          <cell r="I14554" t="str">
            <v>HEWAN</v>
          </cell>
        </row>
        <row r="14555">
          <cell r="H14555" t="str">
            <v>1.3.5.03.01..</v>
          </cell>
          <cell r="I14555" t="str">
            <v>HEWAN PIARAAN</v>
          </cell>
        </row>
        <row r="14556">
          <cell r="H14556" t="str">
            <v>1.3.5.03.01.01.</v>
          </cell>
          <cell r="I14556" t="str">
            <v>HEWAN PENGAMAN</v>
          </cell>
        </row>
        <row r="14557">
          <cell r="H14557" t="str">
            <v>1.3.5.03.01.01.001</v>
          </cell>
          <cell r="I14557" t="str">
            <v>Anjing Pelacak</v>
          </cell>
        </row>
        <row r="14558">
          <cell r="H14558" t="str">
            <v>1.3.5.03.01.01.002</v>
          </cell>
          <cell r="I14558" t="str">
            <v>Anjing Penjaga</v>
          </cell>
        </row>
        <row r="14559">
          <cell r="H14559" t="str">
            <v>......</v>
          </cell>
        </row>
        <row r="14560">
          <cell r="H14560" t="str">
            <v>1.3.5.03.01.02.</v>
          </cell>
          <cell r="I14560" t="str">
            <v>HEWAN PENGANGKUT</v>
          </cell>
        </row>
        <row r="14561">
          <cell r="H14561" t="str">
            <v>1.3.5.03.01.02.001</v>
          </cell>
          <cell r="I14561" t="str">
            <v>Kuda (Hewan Pengangkut)</v>
          </cell>
        </row>
        <row r="14562">
          <cell r="H14562" t="str">
            <v>......</v>
          </cell>
        </row>
        <row r="14563">
          <cell r="H14563" t="str">
            <v>1.3.5.03.01.03.</v>
          </cell>
          <cell r="I14563" t="str">
            <v xml:space="preserve">HEWAN KEBUN BINATANG </v>
          </cell>
        </row>
        <row r="14564">
          <cell r="H14564" t="str">
            <v>1.3.5.03.01.03.001</v>
          </cell>
          <cell r="I14564" t="str">
            <v>Gajah</v>
          </cell>
        </row>
        <row r="14565">
          <cell r="H14565" t="str">
            <v>1.3.5.03.01.03.002</v>
          </cell>
          <cell r="I14565" t="str">
            <v>Badak</v>
          </cell>
        </row>
        <row r="14566">
          <cell r="H14566" t="str">
            <v>1.3.5.03.01.03.003</v>
          </cell>
          <cell r="I14566" t="str">
            <v>Jerapah</v>
          </cell>
        </row>
        <row r="14567">
          <cell r="H14567" t="str">
            <v>1.3.5.03.01.03.004</v>
          </cell>
          <cell r="I14567" t="str">
            <v>Banteng</v>
          </cell>
        </row>
        <row r="14568">
          <cell r="H14568" t="str">
            <v>1.3.5.03.01.03.005</v>
          </cell>
          <cell r="I14568" t="str">
            <v>Zebra</v>
          </cell>
        </row>
        <row r="14569">
          <cell r="H14569" t="str">
            <v>1.3.5.03.01.03.006</v>
          </cell>
          <cell r="I14569" t="str">
            <v>Singa Harimau</v>
          </cell>
        </row>
        <row r="14570">
          <cell r="H14570" t="str">
            <v>1.3.5.03.01.03.007</v>
          </cell>
          <cell r="I14570" t="str">
            <v>Anoa</v>
          </cell>
        </row>
        <row r="14571">
          <cell r="H14571" t="str">
            <v>1.3.5.03.01.03.008</v>
          </cell>
          <cell r="I14571" t="str">
            <v>Babirusa</v>
          </cell>
        </row>
        <row r="14572">
          <cell r="H14572" t="str">
            <v>1.3.5.03.01.03.009</v>
          </cell>
          <cell r="I14572" t="str">
            <v>Rusa</v>
          </cell>
        </row>
        <row r="14573">
          <cell r="H14573" t="str">
            <v>1.3.5.03.01.03.010</v>
          </cell>
          <cell r="I14573" t="str">
            <v>Tapir</v>
          </cell>
        </row>
        <row r="14574">
          <cell r="H14574" t="str">
            <v>1.3.5.03.01.03.011</v>
          </cell>
          <cell r="I14574" t="str">
            <v>Kancil</v>
          </cell>
        </row>
        <row r="14575">
          <cell r="H14575" t="str">
            <v>1.3.5.03.01.03.012</v>
          </cell>
          <cell r="I14575" t="str">
            <v>Beruang</v>
          </cell>
        </row>
        <row r="14576">
          <cell r="H14576" t="str">
            <v>1.3.5.03.01.03.013</v>
          </cell>
          <cell r="I14576" t="str">
            <v>Onta</v>
          </cell>
        </row>
        <row r="14577">
          <cell r="H14577" t="str">
            <v>1.3.5.03.01.03.014</v>
          </cell>
          <cell r="I14577" t="str">
            <v>Bisao</v>
          </cell>
        </row>
        <row r="14578">
          <cell r="H14578" t="str">
            <v>1.3.5.03.01.03.015</v>
          </cell>
          <cell r="I14578" t="str">
            <v>Keledai</v>
          </cell>
        </row>
        <row r="14579">
          <cell r="H14579" t="str">
            <v>1.3.5.03.01.03.016</v>
          </cell>
          <cell r="I14579" t="str">
            <v>Linsang</v>
          </cell>
        </row>
        <row r="14580">
          <cell r="H14580" t="str">
            <v>1.3.5.03.01.03.017</v>
          </cell>
          <cell r="I14580" t="str">
            <v>Landak</v>
          </cell>
        </row>
        <row r="14581">
          <cell r="H14581" t="str">
            <v>1.3.5.03.01.03.018</v>
          </cell>
          <cell r="I14581" t="str">
            <v>Bangsa Monyet</v>
          </cell>
        </row>
        <row r="14582">
          <cell r="H14582" t="str">
            <v>1.3.5.03.01.03.019</v>
          </cell>
          <cell r="I14582" t="str">
            <v>Bangsa Binatang Melata</v>
          </cell>
        </row>
        <row r="14583">
          <cell r="H14583" t="str">
            <v>1.3.5.03.01.03.020</v>
          </cell>
          <cell r="I14583" t="str">
            <v>Bangsa Binatang Unggas</v>
          </cell>
        </row>
        <row r="14584">
          <cell r="H14584" t="str">
            <v>......</v>
          </cell>
        </row>
        <row r="14585">
          <cell r="H14585" t="str">
            <v>1.3.5.03.01.04.</v>
          </cell>
          <cell r="I14585" t="str">
            <v>HEWAN PIARAAN LAINNYA</v>
          </cell>
        </row>
        <row r="14586">
          <cell r="H14586" t="str">
            <v>......</v>
          </cell>
        </row>
        <row r="14587">
          <cell r="H14587" t="str">
            <v>1.3.5.03.02..</v>
          </cell>
          <cell r="I14587" t="str">
            <v>TERNAK</v>
          </cell>
        </row>
        <row r="14588">
          <cell r="H14588" t="str">
            <v>1.3.5.03.02.01.</v>
          </cell>
          <cell r="I14588" t="str">
            <v>TERNAK POTONG</v>
          </cell>
        </row>
        <row r="14589">
          <cell r="H14589" t="str">
            <v>1.3.5.03.02.01.001</v>
          </cell>
          <cell r="I14589" t="str">
            <v>Babi</v>
          </cell>
        </row>
        <row r="14590">
          <cell r="H14590" t="str">
            <v>1.3.5.03.02.01.002</v>
          </cell>
          <cell r="I14590" t="str">
            <v>Domba</v>
          </cell>
        </row>
        <row r="14591">
          <cell r="H14591" t="str">
            <v>1.3.5.03.02.01.003</v>
          </cell>
          <cell r="I14591" t="str">
            <v>Kambing</v>
          </cell>
        </row>
        <row r="14592">
          <cell r="H14592" t="str">
            <v>1.3.5.03.02.01.004</v>
          </cell>
          <cell r="I14592" t="str">
            <v>Kerbau</v>
          </cell>
        </row>
        <row r="14593">
          <cell r="H14593" t="str">
            <v>1.3.5.03.02.01.005</v>
          </cell>
          <cell r="I14593" t="str">
            <v>Sapi Potong</v>
          </cell>
        </row>
        <row r="14594">
          <cell r="H14594" t="str">
            <v>......</v>
          </cell>
        </row>
        <row r="14595">
          <cell r="H14595" t="str">
            <v>......</v>
          </cell>
        </row>
        <row r="14596">
          <cell r="H14596" t="str">
            <v>......</v>
          </cell>
        </row>
        <row r="14597">
          <cell r="H14597" t="str">
            <v>......</v>
          </cell>
        </row>
        <row r="14598">
          <cell r="H14598" t="str">
            <v>......</v>
          </cell>
        </row>
        <row r="14599">
          <cell r="H14599" t="str">
            <v>......</v>
          </cell>
        </row>
        <row r="14600">
          <cell r="H14600" t="str">
            <v>1.3.5.03.02.02.</v>
          </cell>
          <cell r="I14600" t="str">
            <v>TERNAK PERAH</v>
          </cell>
        </row>
        <row r="14601">
          <cell r="H14601" t="str">
            <v>1.3.5.03.02.02.001</v>
          </cell>
          <cell r="I14601" t="str">
            <v>Sapi Perah</v>
          </cell>
        </row>
        <row r="14602">
          <cell r="H14602" t="str">
            <v>1.3.5.03.02.02.002</v>
          </cell>
          <cell r="I14602" t="str">
            <v>Domba Perah</v>
          </cell>
        </row>
        <row r="14603">
          <cell r="H14603" t="str">
            <v>1.3.5.03.02.02.003</v>
          </cell>
          <cell r="I14603" t="str">
            <v>Kambing Perah</v>
          </cell>
        </row>
        <row r="14604">
          <cell r="H14604" t="str">
            <v>......</v>
          </cell>
        </row>
        <row r="14605">
          <cell r="H14605" t="str">
            <v>1.3.5.03.02.03.</v>
          </cell>
          <cell r="I14605" t="str">
            <v>TERNAK UNGGAS</v>
          </cell>
        </row>
        <row r="14606">
          <cell r="H14606" t="str">
            <v>1.3.5.03.02.03.001</v>
          </cell>
          <cell r="I14606" t="str">
            <v>Ayam</v>
          </cell>
        </row>
        <row r="14607">
          <cell r="H14607" t="str">
            <v>1.3.5.03.02.03.002</v>
          </cell>
          <cell r="I14607" t="str">
            <v>Burung</v>
          </cell>
        </row>
        <row r="14608">
          <cell r="H14608" t="str">
            <v>1.3.5.03.02.03.003</v>
          </cell>
          <cell r="I14608" t="str">
            <v>Itik</v>
          </cell>
        </row>
        <row r="14609">
          <cell r="H14609" t="str">
            <v>......</v>
          </cell>
        </row>
        <row r="14610">
          <cell r="H14610" t="str">
            <v>......</v>
          </cell>
        </row>
        <row r="14611">
          <cell r="H14611" t="str">
            <v>......</v>
          </cell>
        </row>
        <row r="14612">
          <cell r="H14612" t="str">
            <v>......</v>
          </cell>
        </row>
        <row r="14613">
          <cell r="H14613" t="str">
            <v>1.3.5.03.02.04.</v>
          </cell>
          <cell r="I14613" t="str">
            <v>TERNAK LAINNYA</v>
          </cell>
        </row>
        <row r="14614">
          <cell r="H14614" t="str">
            <v>......</v>
          </cell>
        </row>
        <row r="14615">
          <cell r="H14615" t="str">
            <v>1.3.5.03.03..</v>
          </cell>
          <cell r="I14615" t="str">
            <v>HEWAN LAINNYA</v>
          </cell>
        </row>
        <row r="14616">
          <cell r="H14616" t="str">
            <v>1.3.5.03.03.01.</v>
          </cell>
          <cell r="I14616" t="str">
            <v>HEWAN LAINNYA</v>
          </cell>
        </row>
        <row r="14617">
          <cell r="H14617" t="str">
            <v>......</v>
          </cell>
        </row>
        <row r="14618">
          <cell r="H14618" t="str">
            <v>1.3.5.04...</v>
          </cell>
          <cell r="I14618" t="str">
            <v>BIOTA PERAIRAN</v>
          </cell>
        </row>
        <row r="14619">
          <cell r="H14619" t="str">
            <v>1.3.5.04.01..</v>
          </cell>
          <cell r="I14619" t="str">
            <v>IKAN BERSIRIP (PISCES/IKAN BERSIRIP)</v>
          </cell>
        </row>
        <row r="14620">
          <cell r="H14620" t="str">
            <v>1.3.5.04.01.01.</v>
          </cell>
          <cell r="I14620" t="str">
            <v>IKAN BUDIDAYA</v>
          </cell>
        </row>
        <row r="14621">
          <cell r="H14621" t="str">
            <v>1.3.5.04.01.01.001</v>
          </cell>
          <cell r="I14621" t="str">
            <v>Ikan Air Tawar Budidaya</v>
          </cell>
        </row>
        <row r="14622">
          <cell r="H14622" t="str">
            <v>1.3.5.04.01.01.002</v>
          </cell>
          <cell r="I14622" t="str">
            <v>Ikan Air Laut Budidaya</v>
          </cell>
        </row>
        <row r="14623">
          <cell r="H14623" t="str">
            <v>1.3.5.04.01.01.003</v>
          </cell>
          <cell r="I14623" t="str">
            <v>Ikan Air Payau Budidaya</v>
          </cell>
        </row>
        <row r="14624">
          <cell r="H14624" t="str">
            <v>1.3.5.04.01.01.004</v>
          </cell>
          <cell r="I14624" t="str">
            <v>Ikan Hias Air Tawar Budidaya</v>
          </cell>
        </row>
        <row r="14625">
          <cell r="H14625" t="str">
            <v>1.3.5.04.01.01.005</v>
          </cell>
          <cell r="I14625" t="str">
            <v>Ikan Hias Air Payau/Laut Budidaya</v>
          </cell>
        </row>
        <row r="14626">
          <cell r="H14626" t="str">
            <v>......</v>
          </cell>
        </row>
        <row r="14627">
          <cell r="H14627" t="str">
            <v>......</v>
          </cell>
        </row>
        <row r="14628">
          <cell r="H14628" t="str">
            <v>......</v>
          </cell>
        </row>
        <row r="14629">
          <cell r="H14629" t="str">
            <v>......</v>
          </cell>
        </row>
        <row r="14630">
          <cell r="H14630" t="str">
            <v>......</v>
          </cell>
        </row>
        <row r="14631">
          <cell r="H14631" t="str">
            <v>......</v>
          </cell>
        </row>
        <row r="14632">
          <cell r="H14632" t="str">
            <v>1.3.5.04.02..</v>
          </cell>
          <cell r="I14632" t="str">
            <v>CRUSTEA (UDANG, RAJUNGAN, KEPITING, DAN SEBANGSANYA)</v>
          </cell>
        </row>
        <row r="14633">
          <cell r="H14633" t="str">
            <v>1.3.5.04.02.01.</v>
          </cell>
          <cell r="I14633" t="str">
            <v>CRUSTEA BUDIDAYA (UDANG, RAJUNGAN, KEPITING, DAN SEBANGSANYA)</v>
          </cell>
        </row>
        <row r="14634">
          <cell r="H14634" t="str">
            <v>1.3.5.04.02.01.001</v>
          </cell>
          <cell r="I14634" t="str">
            <v>Udang</v>
          </cell>
        </row>
        <row r="14635">
          <cell r="H14635" t="str">
            <v>1.3.5.04.02.01.002</v>
          </cell>
          <cell r="I14635" t="str">
            <v>Rajungan</v>
          </cell>
        </row>
        <row r="14636">
          <cell r="H14636" t="str">
            <v>1.3.5.04.02.01.003</v>
          </cell>
          <cell r="I14636" t="str">
            <v>Kepiting</v>
          </cell>
        </row>
        <row r="14637">
          <cell r="H14637" t="str">
            <v>......</v>
          </cell>
        </row>
        <row r="14638">
          <cell r="H14638" t="str">
            <v>1.3.5.04.03..</v>
          </cell>
          <cell r="I14638" t="str">
            <v>MOLLUSCA (KERANG, TIRAM, CUMI-CUMI, GURITA, SIPUT, DAN SEBANGSANYA)</v>
          </cell>
        </row>
        <row r="14639">
          <cell r="H14639" t="str">
            <v>1.3.5.04.03.01.</v>
          </cell>
          <cell r="I14639" t="str">
            <v>MOLLUSCA BUDIDAYA (KERANG, TIRAM, CUMI-CUMI, GURITA, SIPUT, DAN SEBANGSANYA)</v>
          </cell>
        </row>
        <row r="14640">
          <cell r="H14640" t="str">
            <v>1.3.5.04.03.01.001</v>
          </cell>
          <cell r="I14640" t="str">
            <v>Kerang</v>
          </cell>
        </row>
        <row r="14641">
          <cell r="H14641" t="str">
            <v>1.3.5.04.03.01.002</v>
          </cell>
          <cell r="I14641" t="str">
            <v>Tiram</v>
          </cell>
        </row>
        <row r="14642">
          <cell r="H14642" t="str">
            <v>1.3.5.04.03.01.003</v>
          </cell>
          <cell r="I14642" t="str">
            <v>Cumi-Cumi</v>
          </cell>
        </row>
        <row r="14643">
          <cell r="H14643" t="str">
            <v>1.3.5.04.03.01.004</v>
          </cell>
          <cell r="I14643" t="str">
            <v>Gurita</v>
          </cell>
        </row>
        <row r="14644">
          <cell r="H14644" t="str">
            <v>1.3.5.04.03.01.005</v>
          </cell>
          <cell r="I14644" t="str">
            <v>Siput</v>
          </cell>
        </row>
        <row r="14645">
          <cell r="H14645" t="str">
            <v>......</v>
          </cell>
        </row>
        <row r="14646">
          <cell r="H14646" t="str">
            <v>1.3.5.04.04..</v>
          </cell>
          <cell r="I14646" t="str">
            <v>COELENTERATA (UBUR-UBUR DAN SEBANGSANYA)</v>
          </cell>
        </row>
        <row r="14647">
          <cell r="H14647" t="str">
            <v>1.3.5.04.04.01.</v>
          </cell>
          <cell r="I14647" t="str">
            <v>COELENTERATA BUDIDAYA (UBUR-UBUR DAN SEBANGSANYA)</v>
          </cell>
        </row>
        <row r="14648">
          <cell r="H14648" t="str">
            <v>1.3.5.04.04.01.001</v>
          </cell>
          <cell r="I14648" t="str">
            <v>Ubur-Ubur Budidaya</v>
          </cell>
        </row>
        <row r="14649">
          <cell r="H14649" t="str">
            <v>......</v>
          </cell>
        </row>
        <row r="14650">
          <cell r="H14650" t="str">
            <v>1.3.5.04.05..</v>
          </cell>
          <cell r="I14650" t="str">
            <v>ECHINODERMATA (TRIPANG, BULU BABI, DAN SEBANGSANYA)</v>
          </cell>
        </row>
        <row r="14651">
          <cell r="H14651" t="str">
            <v>1.3.5.04.05.01.</v>
          </cell>
          <cell r="I14651" t="str">
            <v>ECHINODERMATA BUDIDAYA (TRIPANG, BULU BABI, DAN SEBANGSANYA)</v>
          </cell>
        </row>
        <row r="14652">
          <cell r="H14652" t="str">
            <v>1.3.5.04.05.01.001</v>
          </cell>
          <cell r="I14652" t="str">
            <v>Teripang</v>
          </cell>
        </row>
        <row r="14653">
          <cell r="H14653" t="str">
            <v>1.3.5.04.05.01.002</v>
          </cell>
          <cell r="I14653" t="str">
            <v>Bulu Babi</v>
          </cell>
        </row>
        <row r="14654">
          <cell r="H14654" t="str">
            <v>......</v>
          </cell>
        </row>
        <row r="14655">
          <cell r="H14655" t="str">
            <v>1.3.5.04.06..</v>
          </cell>
          <cell r="I14655" t="str">
            <v>AMPHIBIA (KODOK DAN SEBANGSANYA)</v>
          </cell>
        </row>
        <row r="14656">
          <cell r="H14656" t="str">
            <v>1.3.5.04.06.01.</v>
          </cell>
          <cell r="I14656" t="str">
            <v>AMPHIBIA BUDIDAYA (KODOK DAN SEBANGSANYA)</v>
          </cell>
        </row>
        <row r="14657">
          <cell r="H14657" t="str">
            <v>1.3.5.04.06.01.001</v>
          </cell>
          <cell r="I14657" t="str">
            <v>Kodok</v>
          </cell>
        </row>
        <row r="14658">
          <cell r="H14658" t="str">
            <v>1.3.5.04.06.01.002</v>
          </cell>
          <cell r="I14658" t="str">
            <v>Sebangsa Kodok</v>
          </cell>
        </row>
        <row r="14659">
          <cell r="H14659" t="str">
            <v>......</v>
          </cell>
        </row>
        <row r="14660">
          <cell r="H14660" t="str">
            <v>1.3.5.04.07..</v>
          </cell>
          <cell r="I14660" t="str">
            <v>REPTILIA (BUAYA, PENYU, KURA-KURA, BIAWAK, ULAR AIR, DAN SEBANGSANYA</v>
          </cell>
        </row>
        <row r="14661">
          <cell r="H14661" t="str">
            <v>1.3.5.04.07.01.</v>
          </cell>
          <cell r="I14661" t="str">
            <v>REPTILIA BUDIDAYA (BUAYA, PENYU, KURA-KURA, BIAWAK, ULAR AIR, DAN SEBANGSANYA)</v>
          </cell>
        </row>
        <row r="14662">
          <cell r="H14662" t="str">
            <v>1.3.5.04.07.01.001</v>
          </cell>
          <cell r="I14662" t="str">
            <v>Penyu</v>
          </cell>
        </row>
        <row r="14663">
          <cell r="H14663" t="str">
            <v>1.3.5.04.07.01.002</v>
          </cell>
          <cell r="I14663" t="str">
            <v>Kura-Kura</v>
          </cell>
        </row>
        <row r="14664">
          <cell r="H14664" t="str">
            <v>1.3.5.04.07.01.003</v>
          </cell>
          <cell r="I14664" t="str">
            <v>Biawak</v>
          </cell>
        </row>
        <row r="14665">
          <cell r="H14665" t="str">
            <v>1.3.5.04.07.01.004</v>
          </cell>
          <cell r="I14665" t="str">
            <v>Ular Air</v>
          </cell>
        </row>
        <row r="14666">
          <cell r="H14666" t="str">
            <v>......</v>
          </cell>
        </row>
        <row r="14667">
          <cell r="H14667" t="str">
            <v>1.3.5.04.08..</v>
          </cell>
          <cell r="I14667" t="str">
            <v>MAMMALIA (PAUS, LUMBA-LUMBA, PESUT, DUYUNG, DAN SEBANGSANYA)</v>
          </cell>
        </row>
        <row r="14668">
          <cell r="H14668" t="str">
            <v>1.3.5.04.08.01.</v>
          </cell>
          <cell r="I14668" t="str">
            <v>MAMMALIA BUDIDAYA (PAUS, LUMBA-LUMBA, PESUT, DUYUNG, DAN SEBANGSANYA)</v>
          </cell>
        </row>
        <row r="14669">
          <cell r="H14669" t="str">
            <v>1.3.5.04.08.01.001</v>
          </cell>
          <cell r="I14669" t="str">
            <v>Paus</v>
          </cell>
        </row>
        <row r="14670">
          <cell r="H14670" t="str">
            <v>1.3.5.04.08.01.002</v>
          </cell>
          <cell r="I14670" t="str">
            <v>Lumba-Lumba</v>
          </cell>
        </row>
        <row r="14671">
          <cell r="H14671" t="str">
            <v>1.3.5.04.08.01.003</v>
          </cell>
          <cell r="I14671" t="str">
            <v>Pesut</v>
          </cell>
        </row>
        <row r="14672">
          <cell r="H14672" t="str">
            <v>1.3.5.04.08.01.004</v>
          </cell>
          <cell r="I14672" t="str">
            <v>Duyung</v>
          </cell>
        </row>
        <row r="14673">
          <cell r="H14673" t="str">
            <v>......</v>
          </cell>
        </row>
        <row r="14674">
          <cell r="H14674" t="str">
            <v>1.3.5.04.09..</v>
          </cell>
          <cell r="I14674" t="str">
            <v>ALGAE (RUMPUT LAUT DAN TUMBUH-TUMBUHAN LAIN YANG HIDUP DI DALAM AIR)</v>
          </cell>
        </row>
        <row r="14675">
          <cell r="H14675" t="str">
            <v>1.3.5.04.09.01.</v>
          </cell>
          <cell r="I14675" t="str">
            <v>ALGAE BUDIDAYA (RUMPUT LAUT DAN TUMBUH-TUMBUHAN LAIN YANG HIDUP DI DALAM AIR)</v>
          </cell>
        </row>
        <row r="14676">
          <cell r="H14676" t="str">
            <v>1.3.5.04.09.01.001</v>
          </cell>
          <cell r="I14676" t="str">
            <v>Rumput Laut</v>
          </cell>
        </row>
        <row r="14677">
          <cell r="H14677" t="str">
            <v>1.3.5.04.09.01.002</v>
          </cell>
          <cell r="I14677" t="str">
            <v>Tumbuh-Tumbuhan Lain yang Hidup di dalam Air</v>
          </cell>
        </row>
        <row r="14678">
          <cell r="H14678" t="str">
            <v>......</v>
          </cell>
        </row>
        <row r="14679">
          <cell r="H14679" t="str">
            <v>1.3.5.04.10..</v>
          </cell>
          <cell r="I14679" t="str">
            <v>BIOTA PERAIRAN LAINNYA</v>
          </cell>
        </row>
        <row r="14680">
          <cell r="H14680" t="str">
            <v>1.3.5.04.10.01.</v>
          </cell>
          <cell r="I14680" t="str">
            <v>BUDIDAYA BIOTA PERAIRAN LAINNYA</v>
          </cell>
        </row>
        <row r="14681">
          <cell r="H14681" t="str">
            <v>......</v>
          </cell>
        </row>
        <row r="14682">
          <cell r="H14682" t="str">
            <v>1.3.5.05...</v>
          </cell>
          <cell r="I14682" t="str">
            <v>TANAMAN</v>
          </cell>
        </row>
        <row r="14683">
          <cell r="H14683" t="str">
            <v>1.3.5.05.01..</v>
          </cell>
          <cell r="I14683" t="str">
            <v>TANAMAN</v>
          </cell>
        </row>
        <row r="14684">
          <cell r="H14684" t="str">
            <v>1.3.5.05.01.01.</v>
          </cell>
          <cell r="I14684" t="str">
            <v>TANAMAN</v>
          </cell>
        </row>
        <row r="14685">
          <cell r="H14685" t="str">
            <v>1.3.5.05.01.01.001</v>
          </cell>
          <cell r="I14685" t="str">
            <v>Tanaman Keras</v>
          </cell>
        </row>
        <row r="14686">
          <cell r="H14686" t="str">
            <v>1.3.5.05.01.01.002</v>
          </cell>
          <cell r="I14686" t="str">
            <v>Tanaman Industri</v>
          </cell>
        </row>
        <row r="14687">
          <cell r="H14687" t="str">
            <v>1.3.5.05.01.01.003</v>
          </cell>
          <cell r="I14687" t="str">
            <v>Tanaman Perkebunan</v>
          </cell>
        </row>
        <row r="14688">
          <cell r="H14688" t="str">
            <v>......</v>
          </cell>
        </row>
        <row r="14689">
          <cell r="H14689" t="str">
            <v>1.3.5.05.01.01.004</v>
          </cell>
          <cell r="I14689" t="str">
            <v>Tanaman Hortikultura</v>
          </cell>
        </row>
        <row r="14690">
          <cell r="H14690" t="str">
            <v>......</v>
          </cell>
        </row>
        <row r="14691">
          <cell r="H14691" t="str">
            <v>1.3.5.05.01.01.005</v>
          </cell>
          <cell r="I14691" t="str">
            <v>Tanaman Pangan</v>
          </cell>
        </row>
        <row r="14692">
          <cell r="H14692" t="str">
            <v>1.3.5.05.01.01.006</v>
          </cell>
          <cell r="I14692" t="str">
            <v>Tanaman Hias</v>
          </cell>
        </row>
        <row r="14693">
          <cell r="H14693" t="str">
            <v>1.3.5.05.01.01.007</v>
          </cell>
          <cell r="I14693" t="str">
            <v>Tanaman Obat</v>
          </cell>
        </row>
        <row r="14694">
          <cell r="H14694" t="str">
            <v>1.3.5.05.01.01.008</v>
          </cell>
          <cell r="I14694" t="str">
            <v>Tanaman Plasma</v>
          </cell>
        </row>
        <row r="14695">
          <cell r="H14695" t="str">
            <v>......</v>
          </cell>
        </row>
        <row r="14696">
          <cell r="H14696" t="str">
            <v>1.3.5.06...</v>
          </cell>
          <cell r="I14696" t="str">
            <v>BARANG KOLEKSI NON BUDAYA</v>
          </cell>
        </row>
        <row r="14697">
          <cell r="H14697" t="str">
            <v>1.3.5.06.01..</v>
          </cell>
          <cell r="I14697" t="str">
            <v>BARANG KOLEKSI NON BUDAYA</v>
          </cell>
        </row>
        <row r="14698">
          <cell r="H14698" t="str">
            <v>1.3.5.06.01.01.</v>
          </cell>
          <cell r="I14698" t="str">
            <v>HEWAN KOLEKSI</v>
          </cell>
        </row>
        <row r="14699">
          <cell r="H14699" t="str">
            <v>1.3.5.06.01.01.001</v>
          </cell>
          <cell r="I14699" t="str">
            <v>Hewan Koleksi Hidup</v>
          </cell>
        </row>
        <row r="14700">
          <cell r="H14700" t="str">
            <v>1.3.5.06.01.01.002</v>
          </cell>
          <cell r="I14700" t="str">
            <v>Hewan Koleksi Diawetkan Kering</v>
          </cell>
        </row>
        <row r="14701">
          <cell r="H14701" t="str">
            <v>1.3.5.06.01.01.003</v>
          </cell>
          <cell r="I14701" t="str">
            <v>Hewan koleksi diawetkan basah</v>
          </cell>
        </row>
        <row r="14702">
          <cell r="H14702" t="str">
            <v>......</v>
          </cell>
        </row>
        <row r="14703">
          <cell r="H14703" t="str">
            <v>1.3.5.06.01.02.</v>
          </cell>
          <cell r="I14703" t="str">
            <v>BIOTA PERAIRAN KOLEKSI</v>
          </cell>
        </row>
        <row r="14704">
          <cell r="H14704" t="str">
            <v>1.3.5.06.01.02.001</v>
          </cell>
          <cell r="I14704" t="str">
            <v>Biota Perairan Koleksi Hidup</v>
          </cell>
        </row>
        <row r="14705">
          <cell r="H14705" t="str">
            <v>1.3.5.06.01.02.002</v>
          </cell>
          <cell r="I14705" t="str">
            <v>Biota Perairan Koleksi Diawetkan Kering</v>
          </cell>
        </row>
        <row r="14706">
          <cell r="H14706" t="str">
            <v>1.3.5.06.01.02.003</v>
          </cell>
          <cell r="I14706" t="str">
            <v>Biota perairan koleksi diawetkan basah</v>
          </cell>
        </row>
        <row r="14707">
          <cell r="H14707" t="str">
            <v>......</v>
          </cell>
        </row>
        <row r="14708">
          <cell r="H14708" t="str">
            <v>1.3.5.06.01.03.</v>
          </cell>
          <cell r="I14708" t="str">
            <v>TANAMAN KOLEKSI</v>
          </cell>
        </row>
        <row r="14709">
          <cell r="H14709" t="str">
            <v>1.3.5.06.01.03.001</v>
          </cell>
          <cell r="I14709" t="str">
            <v>Tanaman Koleksi Hidup</v>
          </cell>
        </row>
        <row r="14710">
          <cell r="H14710" t="str">
            <v>1.3.5.06.01.03.002</v>
          </cell>
          <cell r="I14710" t="str">
            <v>Tanaman Koleksi Diawetkan Kering</v>
          </cell>
        </row>
        <row r="14711">
          <cell r="H14711" t="str">
            <v>1.3.5.06.01.03.003</v>
          </cell>
          <cell r="I14711" t="str">
            <v>Tanaman koleksi diawetkan basah</v>
          </cell>
        </row>
        <row r="14712">
          <cell r="H14712" t="str">
            <v>1.3.5.06.01.03.004</v>
          </cell>
          <cell r="I14712" t="str">
            <v>Preparat Awetan Tumbuhan</v>
          </cell>
        </row>
        <row r="14713">
          <cell r="H14713" t="str">
            <v>1.3.5.06.01.03.005</v>
          </cell>
          <cell r="I14713" t="str">
            <v>Gambar Tumbuhan/Botani</v>
          </cell>
        </row>
        <row r="14714">
          <cell r="H14714" t="str">
            <v>1.3.5.06.01.03.006</v>
          </cell>
          <cell r="I14714" t="str">
            <v>Artefakta Etnobotani</v>
          </cell>
        </row>
        <row r="14715">
          <cell r="H14715" t="str">
            <v>......</v>
          </cell>
        </row>
        <row r="14716">
          <cell r="H14716" t="str">
            <v>1.3.5.06.01.04.</v>
          </cell>
          <cell r="I14716" t="str">
            <v xml:space="preserve">MIKROBA KOLEKSI </v>
          </cell>
        </row>
        <row r="14717">
          <cell r="H14717" t="str">
            <v>1.3.5.06.01.04.001</v>
          </cell>
          <cell r="I14717" t="str">
            <v>Bakteri</v>
          </cell>
        </row>
        <row r="14718">
          <cell r="H14718" t="str">
            <v>1.3.5.06.01.04.002</v>
          </cell>
          <cell r="I14718" t="str">
            <v>Khamir</v>
          </cell>
        </row>
        <row r="14719">
          <cell r="H14719" t="str">
            <v>1.3.5.06.01.04.003</v>
          </cell>
          <cell r="I14719" t="str">
            <v>Fungi</v>
          </cell>
        </row>
        <row r="14720">
          <cell r="H14720" t="str">
            <v>1.3.5.06.01.04.004</v>
          </cell>
          <cell r="I14720" t="str">
            <v>Archea</v>
          </cell>
        </row>
        <row r="14721">
          <cell r="H14721" t="str">
            <v>1.3.5.06.01.04.005</v>
          </cell>
          <cell r="I14721" t="str">
            <v>Aktinomycetes</v>
          </cell>
        </row>
        <row r="14722">
          <cell r="H14722" t="str">
            <v>1.3.5.06.01.04.006</v>
          </cell>
          <cell r="I14722" t="str">
            <v>Bacteriophoge</v>
          </cell>
        </row>
        <row r="14723">
          <cell r="H14723" t="str">
            <v>1.3.5.06.01.04.007</v>
          </cell>
          <cell r="I14723" t="str">
            <v>Alga</v>
          </cell>
        </row>
        <row r="14724">
          <cell r="H14724" t="str">
            <v>......</v>
          </cell>
        </row>
        <row r="14725">
          <cell r="H14725" t="str">
            <v>1.3.5.06.01.05.</v>
          </cell>
          <cell r="I14725" t="str">
            <v xml:space="preserve">BATUAN KOLEKSI </v>
          </cell>
        </row>
        <row r="14726">
          <cell r="H14726" t="str">
            <v>1.3.5.06.01.05.001</v>
          </cell>
          <cell r="I14726" t="str">
            <v>Beku</v>
          </cell>
        </row>
        <row r="14727">
          <cell r="H14727" t="str">
            <v>1.3.5.06.01.05.002</v>
          </cell>
          <cell r="I14727" t="str">
            <v>Sedirnen</v>
          </cell>
        </row>
        <row r="14728">
          <cell r="H14728" t="str">
            <v>1.3.5.06.01.05.003</v>
          </cell>
          <cell r="I14728" t="str">
            <v>Metamor</v>
          </cell>
        </row>
        <row r="14729">
          <cell r="H14729" t="str">
            <v>1.3.5.06.01.05.004</v>
          </cell>
          <cell r="I14729" t="str">
            <v>Mineral</v>
          </cell>
        </row>
        <row r="14730">
          <cell r="H14730" t="str">
            <v>......</v>
          </cell>
        </row>
        <row r="14731">
          <cell r="H14731" t="str">
            <v>1.3.5.06.01.06.</v>
          </cell>
          <cell r="I14731" t="str">
            <v xml:space="preserve">FOSIL </v>
          </cell>
        </row>
        <row r="14732">
          <cell r="H14732" t="str">
            <v>1.3.5.06.01.06.001</v>
          </cell>
          <cell r="I14732" t="str">
            <v>Fosil</v>
          </cell>
        </row>
        <row r="14733">
          <cell r="H14733" t="str">
            <v>......</v>
          </cell>
        </row>
        <row r="14734">
          <cell r="H14734" t="str">
            <v>1.3.5.06.01.07.</v>
          </cell>
          <cell r="I14734" t="str">
            <v xml:space="preserve">BARANG KOLEKSI NON BUDAYA LAINNYA </v>
          </cell>
        </row>
        <row r="14735">
          <cell r="H14735" t="str">
            <v>......</v>
          </cell>
        </row>
        <row r="14736">
          <cell r="H14736" t="str">
            <v>1.3.5.07...</v>
          </cell>
          <cell r="I14736" t="str">
            <v>ASET TETAP DALAM RENOVASI</v>
          </cell>
        </row>
        <row r="14737">
          <cell r="H14737" t="str">
            <v>1.3.5.07.01..</v>
          </cell>
          <cell r="I14737" t="str">
            <v>ASET TETAP DALAM RENOVASI</v>
          </cell>
        </row>
        <row r="14738">
          <cell r="H14738" t="str">
            <v>1.3.5.07.01.01.</v>
          </cell>
          <cell r="I14738" t="str">
            <v>ASET TETAP DALAM RENOVASI</v>
          </cell>
        </row>
        <row r="14739">
          <cell r="H14739" t="str">
            <v>1.3.5.07.01.01.001</v>
          </cell>
          <cell r="I14739" t="str">
            <v>Tanah Dalam Renovasi</v>
          </cell>
        </row>
        <row r="14740">
          <cell r="H14740" t="str">
            <v>1.3.5.07.01.01.002</v>
          </cell>
          <cell r="I14740" t="str">
            <v>Peralatan dan Mesin Dalam Renovasi</v>
          </cell>
        </row>
        <row r="14741">
          <cell r="H14741" t="str">
            <v>1.3.5.07.01.01.003</v>
          </cell>
          <cell r="I14741" t="str">
            <v>Gedung dan Bangunan Dalam Renovasi</v>
          </cell>
        </row>
        <row r="14742">
          <cell r="H14742" t="str">
            <v>1.3.5.07.01.01.004</v>
          </cell>
          <cell r="I14742" t="str">
            <v>Jalan, Irigasi, dan jaringan Dalam Renovasi</v>
          </cell>
        </row>
        <row r="14743">
          <cell r="H14743" t="str">
            <v>1.3.5.07.01.01.005</v>
          </cell>
          <cell r="I14743" t="str">
            <v>Aset Tetap Lainnya Dalam Renovasi</v>
          </cell>
        </row>
        <row r="14744">
          <cell r="H14744" t="str">
            <v>1.3.6....</v>
          </cell>
          <cell r="I14744" t="str">
            <v>KONSTRUKSI DALAM PENGERJAAN</v>
          </cell>
        </row>
        <row r="14745">
          <cell r="H14745" t="str">
            <v>1.3.6.01...</v>
          </cell>
          <cell r="I14745" t="str">
            <v>KONSTRUKSI DALAM PENGERJAAN</v>
          </cell>
        </row>
        <row r="14746">
          <cell r="H14746" t="str">
            <v>1.3.6.01.01..</v>
          </cell>
          <cell r="I14746" t="str">
            <v>KONSTRUKSI DALAM PENGERJAAN</v>
          </cell>
        </row>
        <row r="14747">
          <cell r="H14747" t="str">
            <v>1.3.6.01.01.01.</v>
          </cell>
          <cell r="I14747" t="str">
            <v>KONSTRUKSI DALAM PENGERJAAN</v>
          </cell>
        </row>
        <row r="14748">
          <cell r="H14748" t="str">
            <v>1.3.6.01.01.01.001</v>
          </cell>
          <cell r="I14748" t="str">
            <v>Tanah Dalam Pengerjaan</v>
          </cell>
        </row>
        <row r="14749">
          <cell r="H14749" t="str">
            <v>1.3.6.01.01.01.002</v>
          </cell>
          <cell r="I14749" t="str">
            <v>Peralatan dan Mesin Dalam Pengerjaan</v>
          </cell>
        </row>
        <row r="14750">
          <cell r="H14750" t="str">
            <v>1.3.6.01.01.01.003</v>
          </cell>
          <cell r="I14750" t="str">
            <v>Gedung dan Bangunan Dalam Pengerjaan</v>
          </cell>
        </row>
        <row r="14751">
          <cell r="H14751" t="str">
            <v>1.3.6.01.01.01.004</v>
          </cell>
          <cell r="I14751" t="str">
            <v>Jalan, Irigasi, dan jaringan Dalam Pengerjaan</v>
          </cell>
        </row>
        <row r="14752">
          <cell r="H14752" t="str">
            <v>1.3.6.01.01.01.005</v>
          </cell>
          <cell r="I14752" t="str">
            <v>Aset Tetap Lainnya Dalam Pengerjaan</v>
          </cell>
        </row>
        <row r="14753">
          <cell r="H14753" t="str">
            <v>1.3.7....</v>
          </cell>
          <cell r="I14753" t="str">
            <v>AKUMULASI PENYUSUTAN</v>
          </cell>
        </row>
        <row r="14754">
          <cell r="H14754" t="str">
            <v>1.3.7.01...</v>
          </cell>
          <cell r="I14754" t="str">
            <v>AKUMULASI PENYUSUTAN PERALATAN DAN MESIN</v>
          </cell>
        </row>
        <row r="14755">
          <cell r="H14755" t="str">
            <v>1.3.7.01.01..</v>
          </cell>
          <cell r="I14755" t="str">
            <v>AKUMULASI PENYUSUTAN ALAT BESAR</v>
          </cell>
        </row>
        <row r="14756">
          <cell r="H14756" t="str">
            <v>1.3.7.01.01.01.</v>
          </cell>
          <cell r="I14756" t="str">
            <v>AKUMULASI PENYUSUTAN ALAT BESAR DARAT</v>
          </cell>
        </row>
        <row r="14757">
          <cell r="H14757" t="str">
            <v>1.3.7.01.01.01.001</v>
          </cell>
          <cell r="I14757" t="str">
            <v xml:space="preserve">Akumulasi Penyusutan Tractor </v>
          </cell>
        </row>
        <row r="14758">
          <cell r="H14758" t="str">
            <v>1.3.7.01.01.01.002</v>
          </cell>
          <cell r="I14758" t="str">
            <v xml:space="preserve">Akumulasi Penyusutan Grader </v>
          </cell>
        </row>
        <row r="14759">
          <cell r="H14759" t="str">
            <v>1.3.7.01.01.01.003</v>
          </cell>
          <cell r="I14759" t="str">
            <v xml:space="preserve">Akumulasi Penyusutan Excavator </v>
          </cell>
        </row>
        <row r="14760">
          <cell r="H14760" t="str">
            <v>1.3.7.01.01.01.004</v>
          </cell>
          <cell r="I14760" t="str">
            <v xml:space="preserve">Akumulasi Penyusutan Pile Driver </v>
          </cell>
        </row>
        <row r="14761">
          <cell r="H14761" t="str">
            <v>1.3.7.01.01.01.005</v>
          </cell>
          <cell r="I14761" t="str">
            <v xml:space="preserve">Akumulasi Penyusutan Hauler </v>
          </cell>
        </row>
        <row r="14762">
          <cell r="H14762" t="str">
            <v>1.3.7.01.01.01.006</v>
          </cell>
          <cell r="I14762" t="str">
            <v xml:space="preserve">Akumulasi Penyusutan Asphalt Equipment </v>
          </cell>
        </row>
        <row r="14763">
          <cell r="H14763" t="str">
            <v>1.3.7.01.01.01.007</v>
          </cell>
          <cell r="I14763" t="str">
            <v xml:space="preserve">Akumulasi Penyusutan Compacting Equipment </v>
          </cell>
        </row>
        <row r="14764">
          <cell r="H14764" t="str">
            <v>1.3.7.01.01.01.008</v>
          </cell>
          <cell r="I14764" t="str">
            <v xml:space="preserve">Akumulasi Penyusutan Aggregate and Concrete Equipment </v>
          </cell>
        </row>
        <row r="14765">
          <cell r="H14765" t="str">
            <v>1.3.7.01.01.01.009</v>
          </cell>
          <cell r="I14765" t="str">
            <v xml:space="preserve">Akumulasi Penyusutan Loader </v>
          </cell>
        </row>
        <row r="14766">
          <cell r="H14766" t="str">
            <v>1.3.7.01.01.01.010</v>
          </cell>
          <cell r="I14766" t="str">
            <v xml:space="preserve">Akumulasi Penyusutan Alat Pengangkat </v>
          </cell>
        </row>
        <row r="14767">
          <cell r="H14767" t="str">
            <v>1.3.7.01.01.01.011</v>
          </cell>
          <cell r="I14767" t="str">
            <v xml:space="preserve">Akumulasi Penyusutan Mesin Proses </v>
          </cell>
        </row>
        <row r="14768">
          <cell r="H14768" t="str">
            <v>1.3.7.01.01.01.012</v>
          </cell>
          <cell r="I14768" t="str">
            <v>Akumulasi Penyusutan Alat Besar Darat Lainnya</v>
          </cell>
        </row>
        <row r="14769">
          <cell r="H14769" t="str">
            <v>1.3.7.01.01.02.</v>
          </cell>
          <cell r="I14769" t="str">
            <v>AKUMULASI PENYUSUTAN ALAT BESAR APUNG</v>
          </cell>
        </row>
        <row r="14770">
          <cell r="H14770" t="str">
            <v>1.3.7.01.01.02.001</v>
          </cell>
          <cell r="I14770" t="str">
            <v xml:space="preserve">Akumulasi Penyusutan Dregder </v>
          </cell>
        </row>
        <row r="14771">
          <cell r="H14771" t="str">
            <v>1.3.7.01.01.02.002</v>
          </cell>
          <cell r="I14771" t="str">
            <v xml:space="preserve">Akumulasi Penyusutan Floating Excavator </v>
          </cell>
        </row>
        <row r="14772">
          <cell r="H14772" t="str">
            <v>1.3.7.01.01.02.003</v>
          </cell>
          <cell r="I14772" t="str">
            <v xml:space="preserve">Akumulasi Penyusutan Amphibi Dredger </v>
          </cell>
        </row>
        <row r="14773">
          <cell r="H14773" t="str">
            <v>1.3.7.01.01.02.004</v>
          </cell>
          <cell r="I14773" t="str">
            <v xml:space="preserve">Akumulasi Penyusutan Kapal Tarik </v>
          </cell>
        </row>
        <row r="14774">
          <cell r="H14774" t="str">
            <v>1.3.7.01.01.02.005</v>
          </cell>
          <cell r="I14774" t="str">
            <v xml:space="preserve">Akumulasi Penyusutan Mesin Proses Apung </v>
          </cell>
        </row>
        <row r="14775">
          <cell r="H14775" t="str">
            <v>1.3.7.01.01.02.006</v>
          </cell>
          <cell r="I14775" t="str">
            <v>Akumulasi Penyusutan Alat Besar Apung Lainnya</v>
          </cell>
        </row>
        <row r="14776">
          <cell r="H14776" t="str">
            <v>1.3.7.01.01.03.</v>
          </cell>
          <cell r="I14776" t="str">
            <v>AKUMULASI PENYUSUTAN ALAT BANTU</v>
          </cell>
        </row>
        <row r="14777">
          <cell r="H14777" t="str">
            <v>1.3.7.01.01.03.001</v>
          </cell>
          <cell r="I14777" t="str">
            <v xml:space="preserve">Akumulasi Penyusutan Alat Penarik </v>
          </cell>
        </row>
        <row r="14778">
          <cell r="H14778" t="str">
            <v>1.3.7.01.01.03.002</v>
          </cell>
          <cell r="I14778" t="str">
            <v xml:space="preserve">Akumulasi Penyusutan Feeder </v>
          </cell>
        </row>
        <row r="14779">
          <cell r="H14779" t="str">
            <v>1.3.7.01.01.03.003</v>
          </cell>
          <cell r="I14779" t="str">
            <v xml:space="preserve">Akumulasi Penyusutan Compressor </v>
          </cell>
        </row>
        <row r="14780">
          <cell r="H14780" t="str">
            <v>1.3.7.01.01.03.004</v>
          </cell>
          <cell r="I14780" t="str">
            <v xml:space="preserve">Akumulasi Penyusutan Electric Genetaring Set </v>
          </cell>
        </row>
        <row r="14781">
          <cell r="H14781" t="str">
            <v>1.3.7.01.01.03.005</v>
          </cell>
          <cell r="I14781" t="str">
            <v xml:space="preserve">Akumulasi Penyusutan Pompa </v>
          </cell>
        </row>
        <row r="14782">
          <cell r="H14782" t="str">
            <v>1.3.7.01.01.03.006</v>
          </cell>
          <cell r="I14782" t="str">
            <v xml:space="preserve">Akumulasi Penyusutan Mesin Bor </v>
          </cell>
        </row>
        <row r="14783">
          <cell r="H14783" t="str">
            <v>1.3.7.01.01.03.007</v>
          </cell>
          <cell r="I14783" t="str">
            <v xml:space="preserve">Akumulasi Penyusutan Unit Pemeliharaan Lapangan </v>
          </cell>
        </row>
        <row r="14784">
          <cell r="H14784" t="str">
            <v>1.3.7.01.01.03.008</v>
          </cell>
          <cell r="I14784" t="str">
            <v xml:space="preserve">Akumulasi Penyusutan Alat Pengolahan Air Kotor </v>
          </cell>
        </row>
        <row r="14785">
          <cell r="H14785" t="str">
            <v>1.3.7.01.01.03.009</v>
          </cell>
          <cell r="I14785" t="str">
            <v xml:space="preserve">Akumulasi Penyusutan Pembangkit uap Air Panas/Steam Generator </v>
          </cell>
        </row>
        <row r="14786">
          <cell r="H14786" t="str">
            <v>1.3.7.01.01.03.010</v>
          </cell>
          <cell r="I14786" t="str">
            <v>Akumulasi Penyusutan Air Port Maintenance Equipment/Alat Bantu Penerbangan</v>
          </cell>
        </row>
        <row r="14787">
          <cell r="H14787" t="str">
            <v>1.3.7.01.01.03.011</v>
          </cell>
          <cell r="I14787" t="str">
            <v>Akumulasi Penyusutan Mesin Tatoo</v>
          </cell>
        </row>
        <row r="14788">
          <cell r="H14788" t="str">
            <v>1.3.7.01.01.03.012</v>
          </cell>
          <cell r="I14788" t="str">
            <v xml:space="preserve">Akumulasi Penyusutan Peralatan Kebakaran Hutan </v>
          </cell>
        </row>
        <row r="14789">
          <cell r="H14789" t="str">
            <v>1.3.7.01.01.03.013</v>
          </cell>
          <cell r="I14789" t="str">
            <v>Akumulasi Penyusutan Peralatan Selam</v>
          </cell>
        </row>
        <row r="14790">
          <cell r="H14790" t="str">
            <v>1.3.7.01.01.03.014</v>
          </cell>
          <cell r="I14790" t="str">
            <v xml:space="preserve">Akumulasi Penyusutan Peralatan SAR Mountenering </v>
          </cell>
        </row>
        <row r="14791">
          <cell r="H14791" t="str">
            <v>1.3.7.01.01.03.015</v>
          </cell>
          <cell r="I14791" t="str">
            <v>Akumulasi Penyusutan Peralatan Intelejen</v>
          </cell>
        </row>
        <row r="14792">
          <cell r="H14792" t="str">
            <v>1.3.7.01.01.03.016</v>
          </cell>
          <cell r="I14792" t="str">
            <v>Akumulasi Penyusutan Alat Bantu Lainnya</v>
          </cell>
        </row>
        <row r="14793">
          <cell r="H14793" t="str">
            <v>1.3.7.01.02..</v>
          </cell>
          <cell r="I14793" t="str">
            <v>AKUMULASI PENYUSUTAN ALAT ANGKUTAN</v>
          </cell>
        </row>
        <row r="14794">
          <cell r="H14794" t="str">
            <v>1.3.7.01.02.01.</v>
          </cell>
          <cell r="I14794" t="str">
            <v>AKUMULASI PENYUSUTAN ALAT ANGKUTAN DARAT BERMOTOR</v>
          </cell>
        </row>
        <row r="14795">
          <cell r="H14795" t="str">
            <v>1.3.7.01.02.01.001</v>
          </cell>
          <cell r="I14795" t="str">
            <v xml:space="preserve">Akumulasi Penyusutan Kendaraan Dinas Bermotor Perorangan </v>
          </cell>
        </row>
        <row r="14796">
          <cell r="H14796" t="str">
            <v>1.3.7.01.02.01.002</v>
          </cell>
          <cell r="I14796" t="str">
            <v xml:space="preserve">Akumulasi Penyusutan Kendaraan Bermotor Penumpang </v>
          </cell>
        </row>
        <row r="14797">
          <cell r="H14797" t="str">
            <v>1.3.7.01.02.01.003</v>
          </cell>
          <cell r="I14797" t="str">
            <v xml:space="preserve">Akumulasi Penyusutan Kendaraan Bermotor Angkutan Barang </v>
          </cell>
        </row>
        <row r="14798">
          <cell r="H14798" t="str">
            <v>1.3.7.01.02.01.004</v>
          </cell>
          <cell r="I14798" t="str">
            <v xml:space="preserve">Akumulasi Penyusutan Kendaraan Bermotor Beroda Dua </v>
          </cell>
        </row>
        <row r="14799">
          <cell r="H14799" t="str">
            <v>1.3.7.01.02.01.005</v>
          </cell>
          <cell r="I14799" t="str">
            <v>Akumulasi Penyusutan Kendaraan Bermotor Beroda Tiga</v>
          </cell>
        </row>
        <row r="14800">
          <cell r="H14800" t="str">
            <v>1.3.7.01.02.01.006</v>
          </cell>
          <cell r="I14800" t="str">
            <v xml:space="preserve">Akumulasi Penyusutan Kendaraan Bermotor Khusus </v>
          </cell>
        </row>
        <row r="14801">
          <cell r="H14801" t="str">
            <v>1.3.7.01.02.01.007</v>
          </cell>
          <cell r="I14801" t="str">
            <v xml:space="preserve">Akumulasi Penyusutan Kendaraan Tempur </v>
          </cell>
        </row>
        <row r="14802">
          <cell r="H14802" t="str">
            <v>1.3.7.01.02.01.008</v>
          </cell>
          <cell r="I14802" t="str">
            <v xml:space="preserve">Akumulasi Penyusutan Alat Angkutan Kereta Rel </v>
          </cell>
        </row>
        <row r="14803">
          <cell r="H14803" t="str">
            <v>1.3.7.01.02.01.009</v>
          </cell>
          <cell r="I14803" t="str">
            <v>Akumulasi Penyusutan Alat Angkutan Darat Bermotor Lainnya</v>
          </cell>
        </row>
        <row r="14804">
          <cell r="H14804" t="str">
            <v>1.3.7.01.02.02.</v>
          </cell>
          <cell r="I14804" t="str">
            <v>AKUMULASI PENYUSUTAN ALAT ANGKUTAN DARAT TAK BERMOTOR</v>
          </cell>
        </row>
        <row r="14805">
          <cell r="H14805" t="str">
            <v>1.3.7.01.02.02.001</v>
          </cell>
          <cell r="I14805" t="str">
            <v xml:space="preserve">Akumulasi Penyusutan Kendaraan Tak Bermotor Angkutan Barang </v>
          </cell>
        </row>
        <row r="14806">
          <cell r="H14806" t="str">
            <v>1.3.7.01.02.02.002</v>
          </cell>
          <cell r="I14806" t="str">
            <v xml:space="preserve">Akumulasi Penyusutan Kendaraan Tak Bermotor Penumpang </v>
          </cell>
        </row>
        <row r="14807">
          <cell r="H14807" t="str">
            <v>1.3.7.01.02.02.003</v>
          </cell>
          <cell r="I14807" t="str">
            <v xml:space="preserve">Akumulasi Penyusutan Alat Angkutan Kereta Rel Tak Bermotor </v>
          </cell>
        </row>
        <row r="14808">
          <cell r="H14808" t="str">
            <v>1.3.7.01.02.02.004</v>
          </cell>
          <cell r="I14808" t="str">
            <v xml:space="preserve">Akumulasi Penyusutan Alat Angkutan Darat Tak Bermotor Lainnya </v>
          </cell>
        </row>
        <row r="14809">
          <cell r="H14809" t="str">
            <v>1.3.7.01.02.03.</v>
          </cell>
          <cell r="I14809" t="str">
            <v>AKUMULASI PENYUSUTAN ALAT APUNG BERMOTOR</v>
          </cell>
        </row>
        <row r="14810">
          <cell r="H14810" t="str">
            <v>1.3.7.01.02.03.001</v>
          </cell>
          <cell r="I14810" t="str">
            <v>Akumulasi Penyusutan Alat Angkutan Apung Bermotor Untuk Barang</v>
          </cell>
        </row>
        <row r="14811">
          <cell r="H14811" t="str">
            <v>1.3.7.01.02.03.002</v>
          </cell>
          <cell r="I14811" t="str">
            <v>Akumulasi Penyusutan Alat Angkutan Apung Bermotor Untuk Penumpang</v>
          </cell>
        </row>
        <row r="14812">
          <cell r="H14812" t="str">
            <v>1.3.7.01.02.03.003</v>
          </cell>
          <cell r="I14812" t="str">
            <v xml:space="preserve">Akumulasi Penyusutan Alat Angkutan Apuang Bermotor Khusus </v>
          </cell>
        </row>
        <row r="14813">
          <cell r="H14813" t="str">
            <v>1.3.7.01.02.03.004</v>
          </cell>
          <cell r="I14813" t="str">
            <v xml:space="preserve">Akumulasi Penyusutan Alat Angkutan Apung Bermotor Militer </v>
          </cell>
        </row>
        <row r="14814">
          <cell r="H14814" t="str">
            <v>1.3.7.01.02.03.005</v>
          </cell>
          <cell r="I14814" t="str">
            <v>Akumulasi Penyusutan Alat Angkutan Apung Bermotor Lainnya</v>
          </cell>
        </row>
        <row r="14815">
          <cell r="H14815" t="str">
            <v>1.3.7.01.02.04.</v>
          </cell>
          <cell r="I14815" t="str">
            <v>AKUMULASI PENYUSUTAN ALAT ANGKUTAN APUNG TAK BERMOTOR</v>
          </cell>
        </row>
        <row r="14816">
          <cell r="H14816" t="str">
            <v>1.3.7.01.02.04.001</v>
          </cell>
          <cell r="I14816" t="str">
            <v>Akumulasi Penyusutan Alat Angkutan Apung Bermotor Untuk Barang</v>
          </cell>
        </row>
        <row r="14817">
          <cell r="H14817" t="str">
            <v>1.3.7.01.02.04.002</v>
          </cell>
          <cell r="I14817" t="str">
            <v>Akumulasi Penyusutan Alat Angkutan Apung Bermotor Untuk Penumpang</v>
          </cell>
        </row>
        <row r="14818">
          <cell r="H14818" t="str">
            <v>1.3.7.01.02.04.003</v>
          </cell>
          <cell r="I14818" t="str">
            <v xml:space="preserve">Akumulasi Penyusutan Alat Angkutan Apuang Bermotor Khusus </v>
          </cell>
        </row>
        <row r="14819">
          <cell r="H14819" t="str">
            <v>1.3.7.01.02.04.004</v>
          </cell>
          <cell r="I14819" t="str">
            <v>Akumulasi Penyusutan Alat Angkutan Apung Tak Bermotor Lainnya</v>
          </cell>
        </row>
        <row r="14820">
          <cell r="H14820" t="str">
            <v>1.3.7.01.02.05.</v>
          </cell>
          <cell r="I14820" t="str">
            <v>AKUMULASI PENYUSUTAN ALAT ANGKUTAN BERMOTOR UDARA</v>
          </cell>
        </row>
        <row r="14821">
          <cell r="H14821" t="str">
            <v>1.3.7.01.02.05.001</v>
          </cell>
          <cell r="I14821" t="str">
            <v xml:space="preserve">Akumulasi Penyusutan Kapal Terbang </v>
          </cell>
        </row>
        <row r="14822">
          <cell r="H14822" t="str">
            <v>1.3.7.01.02.05.002</v>
          </cell>
          <cell r="I14822" t="str">
            <v xml:space="preserve">Akumulasi Penyusutan Alat Angkutan Bermotor Udara Lainnya </v>
          </cell>
        </row>
        <row r="14823">
          <cell r="H14823" t="str">
            <v>1.3.7.01.03..</v>
          </cell>
          <cell r="I14823" t="str">
            <v>AKUMULASI PENYUSUTAN ALAT BENGKEL DAN ALAT UKUR</v>
          </cell>
        </row>
        <row r="14824">
          <cell r="H14824" t="str">
            <v>1.3.7.01.03.01.</v>
          </cell>
          <cell r="I14824" t="str">
            <v>AKUMULASI PENYUSUTAN ALAT BENGKEL BERMESIN</v>
          </cell>
        </row>
        <row r="14825">
          <cell r="H14825" t="str">
            <v>1.3.7.01.03.01.001</v>
          </cell>
          <cell r="I14825" t="str">
            <v xml:space="preserve">Akumulasi Penyusutan Perkakas Konstruksi Logam Terpasang Pada Pondasi </v>
          </cell>
        </row>
        <row r="14826">
          <cell r="H14826" t="str">
            <v>1.3.7.01.03.01.002</v>
          </cell>
          <cell r="I14826" t="str">
            <v xml:space="preserve">Akumulasi Penyusutan Perkakas Konstruksi Logam Yang Transportable (Berpindah) </v>
          </cell>
        </row>
        <row r="14827">
          <cell r="H14827" t="str">
            <v>1.3.7.01.03.01.003</v>
          </cell>
          <cell r="I14827" t="str">
            <v xml:space="preserve">Akumulasi Penyusutan Perkakas Bengkel Listrik </v>
          </cell>
        </row>
        <row r="14828">
          <cell r="H14828" t="str">
            <v>1.3.7.01.03.01.004</v>
          </cell>
          <cell r="I14828" t="str">
            <v xml:space="preserve">Akumulasi Penyusutan Perkakas Bengkel Service </v>
          </cell>
        </row>
        <row r="14829">
          <cell r="H14829" t="str">
            <v>1.3.7.01.03.01.005</v>
          </cell>
          <cell r="I14829" t="str">
            <v xml:space="preserve">Akumulasi Penyusutan Perkakas Pengangkat Bermesin </v>
          </cell>
        </row>
        <row r="14830">
          <cell r="H14830" t="str">
            <v>1.3.7.01.03.01.006</v>
          </cell>
          <cell r="I14830" t="str">
            <v xml:space="preserve">Akumulasi Penyusutan Perkakas Bengel Kayu </v>
          </cell>
        </row>
        <row r="14831">
          <cell r="H14831" t="str">
            <v>1.3.7.01.03.01.007</v>
          </cell>
          <cell r="I14831" t="str">
            <v xml:space="preserve">Akumulasi Penyusutan Perkakas Bengkel Khusus </v>
          </cell>
        </row>
        <row r="14832">
          <cell r="H14832" t="str">
            <v>1.3.7.01.03.01.008</v>
          </cell>
          <cell r="I14832" t="str">
            <v xml:space="preserve">Akumulasi Penyusutan Peralatan Las </v>
          </cell>
        </row>
        <row r="14833">
          <cell r="H14833" t="str">
            <v>1.3.7.01.03.01.009</v>
          </cell>
          <cell r="I14833" t="str">
            <v>Akumulasi Penyusutan Perkakas Pabrik Es</v>
          </cell>
        </row>
        <row r="14834">
          <cell r="H14834" t="str">
            <v>1.3.7.01.03.01.010</v>
          </cell>
          <cell r="I14834" t="str">
            <v>Akumulasi Penyusutan Alat Bengkel Bermesin Lainnya</v>
          </cell>
        </row>
        <row r="14835">
          <cell r="H14835" t="str">
            <v>1.3.7.01.03.02.</v>
          </cell>
          <cell r="I14835" t="str">
            <v>AKUMULASI PENYUSUTAN ALAT BENGKEL TAK BERMESIN</v>
          </cell>
        </row>
        <row r="14836">
          <cell r="H14836" t="str">
            <v>1.3.7.01.03.02.001</v>
          </cell>
          <cell r="I14836" t="str">
            <v xml:space="preserve">Akumulasi Penyusutan Perkakas Bengkel Konstruksi Logam </v>
          </cell>
        </row>
        <row r="14837">
          <cell r="H14837" t="str">
            <v>1.3.7.01.03.02.002</v>
          </cell>
          <cell r="I14837" t="str">
            <v xml:space="preserve">Akumulasi Penyusutan Perkakas Bengel Listrik </v>
          </cell>
        </row>
        <row r="14838">
          <cell r="H14838" t="str">
            <v>1.3.7.01.03.02.003</v>
          </cell>
          <cell r="I14838" t="str">
            <v xml:space="preserve">Akumulasi Penyusutan Perkakas Bengkel Service </v>
          </cell>
        </row>
        <row r="14839">
          <cell r="H14839" t="str">
            <v>1.3.7.01.03.02.004</v>
          </cell>
          <cell r="I14839" t="str">
            <v xml:space="preserve">Akumulasi Penyusutan Perkakas Pengangkat </v>
          </cell>
        </row>
        <row r="14840">
          <cell r="H14840" t="str">
            <v>1.3.7.01.03.02.005</v>
          </cell>
          <cell r="I14840" t="str">
            <v xml:space="preserve">Akumulasi Penyusutan Perkakas Standard (Standard Tools) </v>
          </cell>
        </row>
        <row r="14841">
          <cell r="H14841" t="str">
            <v>1.3.7.01.03.02.006</v>
          </cell>
          <cell r="I14841" t="str">
            <v xml:space="preserve">Akumulasi Penyusutan Perkakas Khusus (Special Tools) </v>
          </cell>
        </row>
        <row r="14842">
          <cell r="H14842" t="str">
            <v>1.3.7.01.03.02.007</v>
          </cell>
          <cell r="I14842" t="str">
            <v xml:space="preserve">Akumulasi Penyusutan Perkakas Bengkel Kerja </v>
          </cell>
        </row>
        <row r="14843">
          <cell r="H14843" t="str">
            <v>1.3.7.01.03.02.008</v>
          </cell>
          <cell r="I14843" t="str">
            <v xml:space="preserve">Akumulasi Penyusutan Peralatan Tukang Besi </v>
          </cell>
        </row>
        <row r="14844">
          <cell r="H14844" t="str">
            <v>1.3.7.01.03.02.009</v>
          </cell>
          <cell r="I14844" t="str">
            <v xml:space="preserve">Akumulasi Penyusutan Peralatan Tukang Kayu </v>
          </cell>
        </row>
        <row r="14845">
          <cell r="H14845" t="str">
            <v>1.3.7.01.03.02.010</v>
          </cell>
          <cell r="I14845" t="str">
            <v xml:space="preserve">Akumulasi Penyusutan Peralatan Tukang Kulit </v>
          </cell>
        </row>
        <row r="14846">
          <cell r="H14846" t="str">
            <v>1.3.7.01.03.02.011</v>
          </cell>
          <cell r="I14846" t="str">
            <v xml:space="preserve">Akumulasi Penyusutan Peralatan Ukur, Gip dan Feting </v>
          </cell>
        </row>
        <row r="14847">
          <cell r="H14847" t="str">
            <v>1.3.7.01.03.02.012</v>
          </cell>
          <cell r="I14847" t="str">
            <v>Akumulasi Penyusutan Peralatan Bengkel Khusus Peladam</v>
          </cell>
        </row>
        <row r="14848">
          <cell r="H14848" t="str">
            <v>1.3.7.01.03.02.013</v>
          </cell>
          <cell r="I14848" t="str">
            <v>Akumulasi Penyusutan Alat Bengkel Tak Bermesin Lainnya</v>
          </cell>
        </row>
        <row r="14849">
          <cell r="H14849" t="str">
            <v>1.3.7.01.03.03.</v>
          </cell>
          <cell r="I14849" t="str">
            <v>AKUMULASI PENYUSUTAN ALAT UKUR</v>
          </cell>
        </row>
        <row r="14850">
          <cell r="H14850" t="str">
            <v>1.3.7.01.03.03.001</v>
          </cell>
          <cell r="I14850" t="str">
            <v xml:space="preserve">Akumulasi Penyusutan Alat Ukur Universal </v>
          </cell>
        </row>
        <row r="14851">
          <cell r="H14851" t="str">
            <v>1.3.7.01.03.03.002</v>
          </cell>
          <cell r="I14851" t="str">
            <v xml:space="preserve">Akumulasi Penyusutan Alat Ukur/Test Intelegensia </v>
          </cell>
        </row>
        <row r="14852">
          <cell r="H14852" t="str">
            <v>1.3.7.01.03.03.003</v>
          </cell>
          <cell r="I14852" t="str">
            <v xml:space="preserve">Akumulasi Penyusutan Alat Ukur/Test Alat Kepribadian </v>
          </cell>
        </row>
        <row r="14853">
          <cell r="H14853" t="str">
            <v>1.3.7.01.03.03.004</v>
          </cell>
          <cell r="I14853" t="str">
            <v xml:space="preserve">Akumulasi Penyusutan Alat Ukur/Test Klinis Lain </v>
          </cell>
        </row>
        <row r="14854">
          <cell r="H14854" t="str">
            <v>1.3.7.01.03.03.005</v>
          </cell>
          <cell r="I14854" t="str">
            <v xml:space="preserve">Akumulasi Penyusutan Alat Kalibrasi </v>
          </cell>
        </row>
        <row r="14855">
          <cell r="H14855" t="str">
            <v>1.3.7.01.03.03.006</v>
          </cell>
          <cell r="I14855" t="str">
            <v xml:space="preserve">Akumulasi Penyusutan Oscilloscope </v>
          </cell>
        </row>
        <row r="14856">
          <cell r="H14856" t="str">
            <v>1.3.7.01.03.03.007</v>
          </cell>
          <cell r="I14856" t="str">
            <v xml:space="preserve">Akumulasi Penyusutan Universal Tester </v>
          </cell>
        </row>
        <row r="14857">
          <cell r="H14857" t="str">
            <v>1.3.7.01.03.03.008</v>
          </cell>
          <cell r="I14857" t="str">
            <v xml:space="preserve">Akumulasi Penyusutan Alat Ukur/Pembanding </v>
          </cell>
        </row>
        <row r="14858">
          <cell r="H14858" t="str">
            <v>1.3.7.01.03.03.009</v>
          </cell>
          <cell r="I14858" t="str">
            <v xml:space="preserve">Akumulasi Penyusutan Alat Ukur Lain-Lain </v>
          </cell>
        </row>
        <row r="14859">
          <cell r="H14859" t="str">
            <v>1.3.7.01.03.03.010</v>
          </cell>
          <cell r="I14859" t="str">
            <v xml:space="preserve">Akumulasi Penyusutan Alat Timbangan/Biara </v>
          </cell>
        </row>
        <row r="14860">
          <cell r="H14860" t="str">
            <v>1.3.7.01.03.03.011</v>
          </cell>
          <cell r="I14860" t="str">
            <v xml:space="preserve">Akumulasi Penyusutan Anak Timbangan/Biara </v>
          </cell>
        </row>
        <row r="14861">
          <cell r="H14861" t="str">
            <v>1.3.7.01.03.03.012</v>
          </cell>
          <cell r="I14861" t="str">
            <v>Akumulasi Penyusutan Takaran Kering</v>
          </cell>
        </row>
        <row r="14862">
          <cell r="H14862" t="str">
            <v>1.3.7.01.03.03.013</v>
          </cell>
          <cell r="I14862" t="str">
            <v xml:space="preserve">Akumulasi Penyusutan Takaran Bahan Bangunan </v>
          </cell>
        </row>
        <row r="14863">
          <cell r="H14863" t="str">
            <v>1.3.7.01.03.03.014</v>
          </cell>
          <cell r="I14863" t="str">
            <v xml:space="preserve">Akumulasi Penyusutan Takaran Lainnya </v>
          </cell>
        </row>
        <row r="14864">
          <cell r="H14864" t="str">
            <v>1.3.7.01.03.03.015</v>
          </cell>
          <cell r="I14864" t="str">
            <v xml:space="preserve">Akumulasi Penyusutan Alat Penguji Kendaraan Bermotor </v>
          </cell>
        </row>
        <row r="14865">
          <cell r="H14865" t="str">
            <v>1.3.7.01.03.03.016</v>
          </cell>
          <cell r="I14865" t="str">
            <v xml:space="preserve">Akumulasi Penyusutan Specific Set </v>
          </cell>
        </row>
        <row r="14866">
          <cell r="H14866" t="str">
            <v>1.3.7.01.03.03.017</v>
          </cell>
          <cell r="I14866" t="str">
            <v xml:space="preserve">Akumulasi Penyusutan Alat Pengukur Keadaan Alam </v>
          </cell>
        </row>
        <row r="14867">
          <cell r="H14867" t="str">
            <v>1.3.7.01.03.03.018</v>
          </cell>
          <cell r="I14867" t="str">
            <v xml:space="preserve">Akumulasi Penyusutan Alat Pengukur Penglihatan </v>
          </cell>
        </row>
        <row r="14868">
          <cell r="H14868" t="str">
            <v>1.3.7.01.03.03.019</v>
          </cell>
          <cell r="I14868" t="str">
            <v xml:space="preserve">Akumulasi Penyusutan Alat Pengukur Ketepatan dan Koreksi Waktu </v>
          </cell>
        </row>
        <row r="14869">
          <cell r="H14869" t="str">
            <v>1.3.7.01.03.03.020</v>
          </cell>
          <cell r="I14869" t="str">
            <v xml:space="preserve">Akumulasi Penyusutan Alat Ukur Instrument Workshop </v>
          </cell>
        </row>
        <row r="14870">
          <cell r="H14870" t="str">
            <v>1.3.7.01.03.03.021</v>
          </cell>
          <cell r="I14870" t="str">
            <v>Akumulasi Penyusutan Alat Ukur Lainnya</v>
          </cell>
        </row>
        <row r="14871">
          <cell r="H14871" t="str">
            <v>1.3.7.01.04..</v>
          </cell>
          <cell r="I14871" t="str">
            <v>AKUMULASI PENYUSUTAN ALAT PERTANIAN</v>
          </cell>
        </row>
        <row r="14872">
          <cell r="H14872" t="str">
            <v>1.3.7.01.04.01.</v>
          </cell>
          <cell r="I14872" t="str">
            <v>AKUMULASI PENYUSUTAN ALAT PENGOLAHAN</v>
          </cell>
        </row>
        <row r="14873">
          <cell r="H14873" t="str">
            <v>1.3.7.01.04.01.001</v>
          </cell>
          <cell r="I14873" t="str">
            <v xml:space="preserve">Akumulasi Penyusutan Alat Pengolahan Tanah dan Tanaman </v>
          </cell>
        </row>
        <row r="14874">
          <cell r="H14874" t="str">
            <v>1.3.7.01.04.01.002</v>
          </cell>
          <cell r="I14874" t="str">
            <v xml:space="preserve">Akumulasi Penyusutan Alat Pemeliharaan Tanaman/Ikan/Ternak </v>
          </cell>
        </row>
        <row r="14875">
          <cell r="H14875" t="str">
            <v>1.3.7.01.04.01.003</v>
          </cell>
          <cell r="I14875" t="str">
            <v xml:space="preserve">Akumulasi Penyusutan Alat Panen </v>
          </cell>
        </row>
        <row r="14876">
          <cell r="H14876" t="str">
            <v>1.3.7.01.04.01.004</v>
          </cell>
          <cell r="I14876" t="str">
            <v xml:space="preserve">Akumulasi Penyusutan Alat Penyimpan Hasil Percobaan Pertanian </v>
          </cell>
        </row>
        <row r="14877">
          <cell r="H14877" t="str">
            <v>1.3.7.01.04.01.005</v>
          </cell>
          <cell r="I14877" t="str">
            <v xml:space="preserve">Akumulasi Penyusutan Alat Laboratorium Pertanian </v>
          </cell>
        </row>
        <row r="14878">
          <cell r="H14878" t="str">
            <v>1.3.7.01.04.01.006</v>
          </cell>
          <cell r="I14878" t="str">
            <v xml:space="preserve">Akumulasi Penyusutan Alat Prosesing </v>
          </cell>
        </row>
        <row r="14879">
          <cell r="H14879" t="str">
            <v>1.3.7.01.04.01.007</v>
          </cell>
          <cell r="I14879" t="str">
            <v xml:space="preserve">Akumulasi Penyusutan Alat Pasca Panen </v>
          </cell>
        </row>
        <row r="14880">
          <cell r="H14880" t="str">
            <v>1.3.7.01.04.01.008</v>
          </cell>
          <cell r="I14880" t="str">
            <v xml:space="preserve">Akumulasi Penyusutan Alat Produksi Perikanan </v>
          </cell>
        </row>
        <row r="14881">
          <cell r="H14881" t="str">
            <v>1.3.7.01.04.01.009</v>
          </cell>
          <cell r="I14881" t="str">
            <v>Akumulasi Penyusutan Alat-Alat Peternakan</v>
          </cell>
        </row>
        <row r="14882">
          <cell r="H14882" t="str">
            <v>1.3.7.01.04.01.010</v>
          </cell>
          <cell r="I14882" t="str">
            <v>Akumulasi Penyusutan Alat Pengolahan Lainnya</v>
          </cell>
        </row>
        <row r="14883">
          <cell r="H14883" t="str">
            <v>1.3.7.01.05..</v>
          </cell>
          <cell r="I14883" t="str">
            <v>AKUMULASI PENYUSUTAN ALAT KANTOR &amp; RUMAH TANGGA</v>
          </cell>
        </row>
        <row r="14884">
          <cell r="H14884" t="str">
            <v>1.3.7.01.05.01.</v>
          </cell>
          <cell r="I14884" t="str">
            <v>AKUMULASI PENYUSUTAN ALAT KANTOR</v>
          </cell>
        </row>
        <row r="14885">
          <cell r="H14885" t="str">
            <v>1.3.7.01.05.01.001</v>
          </cell>
          <cell r="I14885" t="str">
            <v xml:space="preserve">Akumulasi Penyusutan Mesin Ketik </v>
          </cell>
        </row>
        <row r="14886">
          <cell r="H14886" t="str">
            <v>1.3.7.01.05.01.002</v>
          </cell>
          <cell r="I14886" t="str">
            <v xml:space="preserve">Akumulasi Penyusutan Mesin Hitung/Mesin Jumlah </v>
          </cell>
        </row>
        <row r="14887">
          <cell r="H14887" t="str">
            <v>1.3.7.01.05.01.003</v>
          </cell>
          <cell r="I14887" t="str">
            <v xml:space="preserve">Akumulasi Penyusutan Alat Reproduksi (Penggandaan) </v>
          </cell>
        </row>
        <row r="14888">
          <cell r="H14888" t="str">
            <v>1.3.7.01.05.01.004</v>
          </cell>
          <cell r="I14888" t="str">
            <v xml:space="preserve">Akumulasi Penyusutan Alat Penyimpan Perlengkapan Kantor </v>
          </cell>
        </row>
        <row r="14889">
          <cell r="H14889" t="str">
            <v>1.3.7.01.05.01.005</v>
          </cell>
          <cell r="I14889" t="str">
            <v>Akumulasi Penyusutan Alat Kantor Lainnya</v>
          </cell>
        </row>
        <row r="14890">
          <cell r="H14890" t="str">
            <v>1.3.7.01.05.02.</v>
          </cell>
          <cell r="I14890" t="str">
            <v>AKUMULASI PENYUSUTAN ALAT RUMAH TANGGA</v>
          </cell>
        </row>
        <row r="14891">
          <cell r="H14891" t="str">
            <v>1.3.7.01.05.02.001</v>
          </cell>
          <cell r="I14891" t="str">
            <v xml:space="preserve">Akumulasi Penyusutan Meubelair </v>
          </cell>
        </row>
        <row r="14892">
          <cell r="H14892" t="str">
            <v>1.3.7.01.05.02.002</v>
          </cell>
          <cell r="I14892" t="str">
            <v xml:space="preserve">Akumulasi Penyusutan Alat Pengukur Waktu </v>
          </cell>
        </row>
        <row r="14893">
          <cell r="H14893" t="str">
            <v>1.3.7.01.05.02.003</v>
          </cell>
          <cell r="I14893" t="str">
            <v xml:space="preserve">Akumulasi Penyusutan Alat Pembersih </v>
          </cell>
        </row>
        <row r="14894">
          <cell r="H14894" t="str">
            <v>1.3.7.01.05.02.004</v>
          </cell>
          <cell r="I14894" t="str">
            <v xml:space="preserve">Akumulasi Penyusutan Alat Pendingin </v>
          </cell>
        </row>
        <row r="14895">
          <cell r="H14895" t="str">
            <v>1.3.7.01.05.02.005</v>
          </cell>
          <cell r="I14895" t="str">
            <v xml:space="preserve">Akumulasi Penyusutan Alat Dapur </v>
          </cell>
        </row>
        <row r="14896">
          <cell r="H14896" t="str">
            <v>1.3.7.01.05.02.006</v>
          </cell>
          <cell r="I14896" t="str">
            <v xml:space="preserve">Akumulasi Penyusutan Alat Rumah Tangga Lainnya (Home Use) </v>
          </cell>
        </row>
        <row r="14897">
          <cell r="H14897" t="str">
            <v>1.3.7.01.05.02.007</v>
          </cell>
          <cell r="I14897" t="str">
            <v>Akumulasi Penyusutan Alat Pemadam Kebakaran</v>
          </cell>
        </row>
        <row r="14898">
          <cell r="H14898" t="str">
            <v>1.3.7.01.05.03.</v>
          </cell>
          <cell r="I14898" t="str">
            <v>MEJA DAN KURSI KERJA/RAPAT PEJABAT</v>
          </cell>
        </row>
        <row r="14899">
          <cell r="H14899" t="str">
            <v>1.3.7.01.05.03.001</v>
          </cell>
          <cell r="I14899" t="str">
            <v>Akumulasi Penyusutan Meja Kerja Pejabat</v>
          </cell>
        </row>
        <row r="14900">
          <cell r="H14900" t="str">
            <v>1.3.7.01.05.03.002</v>
          </cell>
          <cell r="I14900" t="str">
            <v xml:space="preserve">Akumulasi Penyusutan Meja Rapat Pejabat </v>
          </cell>
        </row>
        <row r="14901">
          <cell r="H14901" t="str">
            <v>1.3.7.01.05.03.003</v>
          </cell>
          <cell r="I14901" t="str">
            <v xml:space="preserve">Akumulasi Kursi Kerja Pejabat </v>
          </cell>
        </row>
        <row r="14902">
          <cell r="H14902" t="str">
            <v>1.3.7.01.05.03.004</v>
          </cell>
          <cell r="I14902" t="str">
            <v xml:space="preserve">Akumulasi Kursi Rapat Pejabat </v>
          </cell>
        </row>
        <row r="14903">
          <cell r="H14903" t="str">
            <v>1.3.7.01.05.03.005</v>
          </cell>
          <cell r="I14903" t="str">
            <v xml:space="preserve">Akumulasi Penyusutan Kursi Hadap Depan Meja Kerja Pejabat </v>
          </cell>
        </row>
        <row r="14904">
          <cell r="H14904" t="str">
            <v>1.3.7.01.05.03.006</v>
          </cell>
          <cell r="I14904" t="str">
            <v xml:space="preserve">Akumulasi Penyusutan Kursi Tamu di Ruangan Pejabat </v>
          </cell>
        </row>
        <row r="14905">
          <cell r="H14905" t="str">
            <v>1.3.7.01.05.03.007</v>
          </cell>
          <cell r="I14905" t="str">
            <v xml:space="preserve">Akumulasi Lemari dan Arsip Pejabat </v>
          </cell>
        </row>
        <row r="14906">
          <cell r="H14906" t="str">
            <v>1.3.7.01.06..</v>
          </cell>
          <cell r="I14906" t="str">
            <v>AKUMULASI PENYUSUTAN ALAT STUDIO, KOMUNIKASI DAN PEMANCAR</v>
          </cell>
        </row>
        <row r="14907">
          <cell r="H14907" t="str">
            <v>1.3.7.01.06.01.</v>
          </cell>
          <cell r="I14907" t="str">
            <v>AKUMULASI PENYUSUTAN ALAT STUDIO</v>
          </cell>
        </row>
        <row r="14908">
          <cell r="H14908" t="str">
            <v>1.3.7.01.06.01.001</v>
          </cell>
          <cell r="I14908" t="str">
            <v xml:space="preserve">Akumulasi Penyusutan Peralatan Studio Audio </v>
          </cell>
        </row>
        <row r="14909">
          <cell r="H14909" t="str">
            <v>1.3.7.01.06.01.002</v>
          </cell>
          <cell r="I14909" t="str">
            <v xml:space="preserve">Akumulasi Penyusutan Peralatan studioVideo dan Film </v>
          </cell>
        </row>
        <row r="14910">
          <cell r="H14910" t="str">
            <v>1.3.7.01.06.01.003</v>
          </cell>
          <cell r="I14910" t="str">
            <v xml:space="preserve">Akumulasi Penyusutan Peralatan Studio Gambar </v>
          </cell>
        </row>
        <row r="14911">
          <cell r="H14911" t="str">
            <v>1.3.7.01.06.01.004</v>
          </cell>
          <cell r="I14911" t="str">
            <v xml:space="preserve">Akumulasi Penyusutan Peralatan Cetak </v>
          </cell>
        </row>
        <row r="14912">
          <cell r="H14912" t="str">
            <v>1.3.7.01.06.01.005</v>
          </cell>
          <cell r="I14912" t="str">
            <v>Akumulasi Penyusutan Peralatan Studio Pemetaan/Peralatan Ukur Tanah</v>
          </cell>
        </row>
        <row r="14913">
          <cell r="H14913" t="str">
            <v>1.3.7.01.06.01.006</v>
          </cell>
          <cell r="I14913" t="str">
            <v>Akumulasi Penyusutan Peralatan Studio Lainnya</v>
          </cell>
        </row>
        <row r="14914">
          <cell r="H14914" t="str">
            <v>1.3.7.01.06.02.</v>
          </cell>
          <cell r="I14914" t="str">
            <v>AKUMULASI PENYUSUTAN ALAT KOMUNIKASI</v>
          </cell>
        </row>
        <row r="14915">
          <cell r="H14915" t="str">
            <v>1.3.7.01.06.02.001</v>
          </cell>
          <cell r="I14915" t="str">
            <v xml:space="preserve">Akumulasi Penyusutan Alat Komunikasi Telephone </v>
          </cell>
        </row>
        <row r="14916">
          <cell r="H14916" t="str">
            <v>1.3.7.01.06.02.002</v>
          </cell>
          <cell r="I14916" t="str">
            <v xml:space="preserve">Akumulasi Penyusutan Alat Komunikasi Radio SSB </v>
          </cell>
        </row>
        <row r="14917">
          <cell r="H14917" t="str">
            <v>1.3.7.01.06.02.003</v>
          </cell>
          <cell r="I14917" t="str">
            <v xml:space="preserve">Akumulasi Penyusutan Alat Komunikasi Radio HF/FM </v>
          </cell>
        </row>
        <row r="14918">
          <cell r="H14918" t="str">
            <v>1.3.7.01.06.02.004</v>
          </cell>
          <cell r="I14918" t="str">
            <v xml:space="preserve">Akumulasi Penyusutan Alat komunikasi Radio VHF </v>
          </cell>
        </row>
        <row r="14919">
          <cell r="H14919" t="str">
            <v>1.3.7.01.06.02.005</v>
          </cell>
          <cell r="I14919" t="str">
            <v xml:space="preserve">Akumulasi Penyusutan Alat Komunikasi radio UHF </v>
          </cell>
        </row>
        <row r="14920">
          <cell r="H14920" t="str">
            <v>1.3.7.01.06.02.006</v>
          </cell>
          <cell r="I14920" t="str">
            <v xml:space="preserve">Akumulasi Penyusutan Alat Komunikasi Sosial </v>
          </cell>
        </row>
        <row r="14921">
          <cell r="H14921" t="str">
            <v>1.3.7.01.06.02.007</v>
          </cell>
          <cell r="I14921" t="str">
            <v xml:space="preserve">Akumulasi Penyusutan Alat-Alat Sandi </v>
          </cell>
        </row>
        <row r="14922">
          <cell r="H14922" t="str">
            <v>1.3.7.01.06.02.008</v>
          </cell>
          <cell r="I14922" t="str">
            <v xml:space="preserve">Akumulasi Penyusutan Alat Komunikasi Khusus </v>
          </cell>
        </row>
        <row r="14923">
          <cell r="H14923" t="str">
            <v>1.3.7.01.06.02.009</v>
          </cell>
          <cell r="I14923" t="str">
            <v xml:space="preserve">Akumulasi Penyusutan Alat Komunikasi Digital dan Konvensional </v>
          </cell>
        </row>
        <row r="14924">
          <cell r="H14924" t="str">
            <v>1.3.7.01.06.02.010</v>
          </cell>
          <cell r="I14924" t="str">
            <v xml:space="preserve">Akumulasi Penyusutan Alat Komunikasi Satelit </v>
          </cell>
        </row>
        <row r="14925">
          <cell r="H14925" t="str">
            <v>1.3.7.01.06.02.011</v>
          </cell>
          <cell r="I14925" t="str">
            <v>Akumulasi Penyusutan Alat Komunikasi Lainnya</v>
          </cell>
        </row>
        <row r="14926">
          <cell r="H14926" t="str">
            <v>1.3.7.01.06.03.</v>
          </cell>
          <cell r="I14926" t="str">
            <v>AKUMULASI PENYUSUTAN PERALATAN PEMANCAR</v>
          </cell>
        </row>
        <row r="14927">
          <cell r="H14927" t="str">
            <v>1.3.7.01.06.03.001</v>
          </cell>
          <cell r="I14927" t="str">
            <v xml:space="preserve">Akumulasi Penyusutan Perlatan Pemancar MF/MW </v>
          </cell>
        </row>
        <row r="14928">
          <cell r="H14928" t="str">
            <v>1.3.7.01.06.03.002</v>
          </cell>
          <cell r="I14928" t="str">
            <v xml:space="preserve">Akumulasi Penyusutan Peralatan Pemancar HF/SW </v>
          </cell>
        </row>
        <row r="14929">
          <cell r="H14929" t="str">
            <v>1.3.7.01.06.03.003</v>
          </cell>
          <cell r="I14929" t="str">
            <v xml:space="preserve">Akumulasi Penyusutan Peralatan Pemancar VHF/FM </v>
          </cell>
        </row>
        <row r="14930">
          <cell r="H14930" t="str">
            <v>1.3.7.01.06.03.004</v>
          </cell>
          <cell r="I14930" t="str">
            <v xml:space="preserve">Akumulasi Penyusutan Peralatan Pemancar UHF </v>
          </cell>
        </row>
        <row r="14931">
          <cell r="H14931" t="str">
            <v>1.3.7.01.06.03.005</v>
          </cell>
          <cell r="I14931" t="str">
            <v xml:space="preserve">Akumulasi Penyusutan Peralatan Pemancar SHF </v>
          </cell>
        </row>
        <row r="14932">
          <cell r="H14932" t="str">
            <v>1.3.7.01.06.03.006</v>
          </cell>
          <cell r="I14932" t="str">
            <v xml:space="preserve">Akumulasi Penyusutan Peralatan Antena MF/MW </v>
          </cell>
        </row>
        <row r="14933">
          <cell r="H14933" t="str">
            <v>1.3.7.01.06.03.007</v>
          </cell>
          <cell r="I14933" t="str">
            <v xml:space="preserve">Akumulasi Penyusutan Peralatan Antena HF/SW </v>
          </cell>
        </row>
        <row r="14934">
          <cell r="H14934" t="str">
            <v>1.3.7.01.06.03.008</v>
          </cell>
          <cell r="I14934" t="str">
            <v xml:space="preserve">Akumulasi Penyusutan Peralatan Antena VHF/FM </v>
          </cell>
        </row>
        <row r="14935">
          <cell r="H14935" t="str">
            <v>1.3.7.01.06.03.009</v>
          </cell>
          <cell r="I14935" t="str">
            <v xml:space="preserve">Akumulasi Penyusutan Peralatan Antena UHF </v>
          </cell>
        </row>
        <row r="14936">
          <cell r="H14936" t="str">
            <v>1.3.7.01.06.03.010</v>
          </cell>
          <cell r="I14936" t="str">
            <v xml:space="preserve">Akumulasi Penyusutan Peralatan Antena SHF/Parabola </v>
          </cell>
        </row>
        <row r="14937">
          <cell r="H14937" t="str">
            <v>1.3.7.01.06.03.011</v>
          </cell>
          <cell r="I14937" t="str">
            <v>Akumulasi Penyusutan Peralatan Translator VHF/VHF</v>
          </cell>
        </row>
        <row r="14938">
          <cell r="H14938" t="str">
            <v>1.3.7.01.06.03.012</v>
          </cell>
          <cell r="I14938" t="str">
            <v xml:space="preserve">Akumulasi Penyusutan Peralatan Translator UHF/UHF </v>
          </cell>
        </row>
        <row r="14939">
          <cell r="H14939" t="str">
            <v>1.3.7.01.06.03.013</v>
          </cell>
          <cell r="I14939" t="str">
            <v xml:space="preserve">Akumulasi Penyusutan Peralatan Translator VHF/UHF </v>
          </cell>
        </row>
        <row r="14940">
          <cell r="H14940" t="str">
            <v>1.3.7.01.06.03.014</v>
          </cell>
          <cell r="I14940" t="str">
            <v>Akumulasi Penyusutan Peralatan Translator UHF/VHF</v>
          </cell>
        </row>
        <row r="14941">
          <cell r="H14941" t="str">
            <v>1.3.7.01.06.03.015</v>
          </cell>
          <cell r="I14941" t="str">
            <v xml:space="preserve">Akumulasi Penyusutan Peralatan Microwave F P U </v>
          </cell>
        </row>
        <row r="14942">
          <cell r="H14942" t="str">
            <v>1.3.7.01.06.03.016</v>
          </cell>
          <cell r="I14942" t="str">
            <v xml:space="preserve">Akumulasi Penyusutan Peralatan Microwave Terestrial </v>
          </cell>
        </row>
        <row r="14943">
          <cell r="H14943" t="str">
            <v>1.3.7.01.06.03.017</v>
          </cell>
          <cell r="I14943" t="str">
            <v xml:space="preserve">Akumulasi Penyusutan Peralatan Microwave TVRO </v>
          </cell>
        </row>
        <row r="14944">
          <cell r="H14944" t="str">
            <v>1.3.7.01.06.03.018</v>
          </cell>
          <cell r="I14944" t="str">
            <v xml:space="preserve">Akumulasi Penyusutan Peralatan Dummy Load </v>
          </cell>
        </row>
        <row r="14945">
          <cell r="H14945" t="str">
            <v>1.3.7.01.06.03.019</v>
          </cell>
          <cell r="I14945" t="str">
            <v xml:space="preserve">Akumulasi Penyusutan Switcher Antena </v>
          </cell>
        </row>
        <row r="14946">
          <cell r="H14946" t="str">
            <v>1.3.7.01.06.03.020</v>
          </cell>
          <cell r="I14946" t="str">
            <v xml:space="preserve">Akumulasi Penyusutan Switcher/Menara Antena </v>
          </cell>
        </row>
        <row r="14947">
          <cell r="H14947" t="str">
            <v>1.3.7.01.06.03.021</v>
          </cell>
          <cell r="I14947" t="str">
            <v>Akumulasi Penyusutan Feeder</v>
          </cell>
        </row>
        <row r="14948">
          <cell r="H14948" t="str">
            <v>1.3.7.01.06.03.022</v>
          </cell>
          <cell r="I14948" t="str">
            <v xml:space="preserve">Akumulasi Penyusutan Humidity Control </v>
          </cell>
        </row>
        <row r="14949">
          <cell r="H14949" t="str">
            <v>1.3.7.01.06.03.023</v>
          </cell>
          <cell r="I14949" t="str">
            <v xml:space="preserve">Akumulasi Penyusutan Program Input Equipment  </v>
          </cell>
        </row>
        <row r="14950">
          <cell r="H14950" t="str">
            <v>1.3.7.01.06.03.024</v>
          </cell>
          <cell r="I14950" t="str">
            <v xml:space="preserve">Akumulasi Penyusutan Peralatan Antene Penerima VHF </v>
          </cell>
        </row>
        <row r="14951">
          <cell r="H14951" t="str">
            <v>1.3.7.01.06.03.025</v>
          </cell>
          <cell r="I14951" t="str">
            <v xml:space="preserve">Akumulasi Penyusutan Peralatan Pemancar LF </v>
          </cell>
        </row>
        <row r="14952">
          <cell r="H14952" t="str">
            <v>1.3.7.01.06.03.026</v>
          </cell>
          <cell r="I14952" t="str">
            <v xml:space="preserve">Akumulasi Penyusutan Unit Pemancar MF+HF </v>
          </cell>
        </row>
        <row r="14953">
          <cell r="H14953" t="str">
            <v>1.3.7.01.06.03.027</v>
          </cell>
          <cell r="I14953" t="str">
            <v xml:space="preserve">Akumulasi Penyusutan Peralatan Antena Pemancar MF+HF </v>
          </cell>
        </row>
        <row r="14954">
          <cell r="H14954" t="str">
            <v>1.3.7.01.06.03.028</v>
          </cell>
          <cell r="I14954" t="str">
            <v xml:space="preserve">Akumulasi Penyusutan Peralatan Penerima </v>
          </cell>
        </row>
        <row r="14955">
          <cell r="H14955" t="str">
            <v>1.3.7.01.06.03.029</v>
          </cell>
          <cell r="I14955" t="str">
            <v xml:space="preserve">Akumulasi Penyusutan Peralatan Pemancar dan Penerima LF  </v>
          </cell>
        </row>
        <row r="14956">
          <cell r="H14956" t="str">
            <v>1.3.7.01.06.03.030</v>
          </cell>
          <cell r="I14956" t="str">
            <v xml:space="preserve">Akumulasi Penyusutan Peralatan Pemancar dan Penerima MF </v>
          </cell>
        </row>
        <row r="14957">
          <cell r="H14957" t="str">
            <v>1.3.7.01.06.03.031</v>
          </cell>
          <cell r="I14957" t="str">
            <v xml:space="preserve">Akumulasi Penyusutan Peralatan Pemancar dan Penerima HF </v>
          </cell>
        </row>
        <row r="14958">
          <cell r="H14958" t="str">
            <v>1.3.7.01.06.03.032</v>
          </cell>
          <cell r="I14958" t="str">
            <v>Akumulasi Penyusutan Peralatan Pemancar dan penerima MF+HF</v>
          </cell>
        </row>
        <row r="14959">
          <cell r="H14959" t="str">
            <v>1.3.7.01.06.03.033</v>
          </cell>
          <cell r="I14959" t="str">
            <v xml:space="preserve">Akumulasi Penyusutan Peralatan Pemancar dan Penerima VHF </v>
          </cell>
        </row>
        <row r="14960">
          <cell r="H14960" t="str">
            <v>1.3.7.01.06.03.034</v>
          </cell>
          <cell r="I14960" t="str">
            <v xml:space="preserve">Akumulasi Penyusutan Peralatan Pemancar dan Penerima UHF </v>
          </cell>
        </row>
        <row r="14961">
          <cell r="H14961" t="str">
            <v>1.3.7.01.06.03.035</v>
          </cell>
          <cell r="I14961" t="str">
            <v xml:space="preserve">Akumulasi Penyusutan Peralatan Pemancar dan Penerima SHF </v>
          </cell>
        </row>
        <row r="14962">
          <cell r="H14962" t="str">
            <v>1.3.7.01.06.03.036</v>
          </cell>
          <cell r="I14962" t="str">
            <v xml:space="preserve">Akumulasi Penyusutan Peralatan Antena Pemancar dan Penerima LF </v>
          </cell>
        </row>
        <row r="14963">
          <cell r="H14963" t="str">
            <v>1.3.7.01.06.03.037</v>
          </cell>
          <cell r="I14963" t="str">
            <v xml:space="preserve">Akumulasi Penyusutan Peralatan Antena Pemancar dan Penerima MF </v>
          </cell>
        </row>
        <row r="14964">
          <cell r="H14964" t="str">
            <v>1.3.7.01.06.03.038</v>
          </cell>
          <cell r="I14964" t="str">
            <v xml:space="preserve">Akumulasi Penyusutan Peralatan Antena Pemancar dan Penerima HF </v>
          </cell>
        </row>
        <row r="14965">
          <cell r="H14965" t="str">
            <v>1.3.7.01.06.03.039</v>
          </cell>
          <cell r="I14965" t="str">
            <v xml:space="preserve">Akumulasi Penyusutan Peralatan Antena Pemancar dan Penerima MF+HF </v>
          </cell>
        </row>
        <row r="14966">
          <cell r="H14966" t="str">
            <v>1.3.7.01.06.03.040</v>
          </cell>
          <cell r="I14966" t="str">
            <v xml:space="preserve">Akumulasi Penyusutan Peralatan Antena Pemancar dan Penerima VHF </v>
          </cell>
        </row>
        <row r="14967">
          <cell r="H14967" t="str">
            <v>1.3.7.01.06.03.041</v>
          </cell>
          <cell r="I14967" t="str">
            <v xml:space="preserve">Akumulasi Penyusutan Peralatan Antena Pemancar dan Penerima UHF </v>
          </cell>
        </row>
        <row r="14968">
          <cell r="H14968" t="str">
            <v>1.3.7.01.06.03.042</v>
          </cell>
          <cell r="I14968" t="str">
            <v xml:space="preserve">Akumulasi Penyusutan Peralatan Antena Pemancar dan Penerima SHF </v>
          </cell>
        </row>
        <row r="14969">
          <cell r="H14969" t="str">
            <v>1.3.7.01.06.03.043</v>
          </cell>
          <cell r="I14969" t="str">
            <v>Akumulasi Penyusutan Peralatan Penerima Cuaca Citra Satelite Resolusi Rendah</v>
          </cell>
        </row>
        <row r="14970">
          <cell r="H14970" t="str">
            <v>1.3.7.01.06.03.044</v>
          </cell>
          <cell r="I14970" t="str">
            <v xml:space="preserve">Akumulasi Penyusutan Peralatan Penerima Cuaca Citra Satelite Resolusi Tinggi </v>
          </cell>
        </row>
        <row r="14971">
          <cell r="H14971" t="str">
            <v>1.3.7.01.06.03.045</v>
          </cell>
          <cell r="I14971" t="str">
            <v xml:space="preserve">Akumulasi Penyusutan Peralatan Penerima dan Pengirim Gambar ke Permukaan </v>
          </cell>
        </row>
        <row r="14972">
          <cell r="H14972" t="str">
            <v>1.3.7.01.06.03.046</v>
          </cell>
          <cell r="I14972" t="str">
            <v>Akumulasi Penyusutan Peralatan Perlengkapan Radio</v>
          </cell>
        </row>
        <row r="14973">
          <cell r="H14973" t="str">
            <v>1.3.7.01.06.03.047</v>
          </cell>
          <cell r="I14973" t="str">
            <v xml:space="preserve">Akumulasi Penyusutan Sumber Tenaga </v>
          </cell>
        </row>
        <row r="14974">
          <cell r="H14974" t="str">
            <v>1.3.7.01.06.03.048</v>
          </cell>
          <cell r="I14974" t="str">
            <v>Akumulasi Penyusutan Pemancar Lainnya</v>
          </cell>
        </row>
        <row r="14975">
          <cell r="H14975" t="str">
            <v>1.3.7.01.06.04.</v>
          </cell>
          <cell r="I14975" t="str">
            <v>AKUMULASI PENYUSUTAN PERALATAN KOMUNIKASI NAVIGASI</v>
          </cell>
        </row>
        <row r="14976">
          <cell r="H14976" t="str">
            <v>1.3.7.01.06.04.001</v>
          </cell>
          <cell r="I14976" t="str">
            <v xml:space="preserve">Akumulasi Penyusutan Peralatan Komunikasi Navigasi Instrumen Landing System </v>
          </cell>
        </row>
        <row r="14977">
          <cell r="H14977" t="str">
            <v>1.3.7.01.06.04.002</v>
          </cell>
          <cell r="I14977" t="str">
            <v xml:space="preserve">Akumulasi Penyusutan Very High Frequence Omni Range (VOR) </v>
          </cell>
        </row>
        <row r="14978">
          <cell r="H14978" t="str">
            <v>1.3.7.01.06.04.003</v>
          </cell>
          <cell r="I14978" t="str">
            <v xml:space="preserve">Akumulasi Penyusutan Distance Measuring Equipment (DME) </v>
          </cell>
        </row>
        <row r="14979">
          <cell r="H14979" t="str">
            <v>1.3.7.01.06.04.004</v>
          </cell>
          <cell r="I14979" t="str">
            <v xml:space="preserve">Akumulasi Penyusutan Radar </v>
          </cell>
        </row>
        <row r="14980">
          <cell r="H14980" t="str">
            <v>1.3.7.01.06.04.005</v>
          </cell>
          <cell r="I14980" t="str">
            <v xml:space="preserve">Akumulasi Penyusutan Alat Pengatur Telekomunikasi </v>
          </cell>
        </row>
        <row r="14981">
          <cell r="H14981" t="str">
            <v>1.3.7.01.06.04.006</v>
          </cell>
          <cell r="I14981" t="str">
            <v xml:space="preserve">Akumulasi Penyusutan Peralatan Komunikasi Untuk Dokumentasi </v>
          </cell>
        </row>
        <row r="14982">
          <cell r="H14982" t="str">
            <v>1.3.7.01.06.04.007</v>
          </cell>
          <cell r="I14982" t="str">
            <v>Akumulasi Penyusutan Peralatan Komunikasi Navigasi Lainnya</v>
          </cell>
        </row>
        <row r="14983">
          <cell r="H14983" t="str">
            <v>1.3.7.01.07..</v>
          </cell>
          <cell r="I14983" t="str">
            <v>AKUMULASI PENYUSUTAN ALAT KEDOKTERAN DAN KESEHATAN</v>
          </cell>
        </row>
        <row r="14984">
          <cell r="H14984" t="str">
            <v>1.3.7.01.07.01.</v>
          </cell>
          <cell r="I14984" t="str">
            <v>AKUMULASI PENYUSUTAN ALAT KEDOKTERAN</v>
          </cell>
        </row>
        <row r="14985">
          <cell r="H14985" t="str">
            <v>1.3.7.01.07.01.001</v>
          </cell>
          <cell r="I14985" t="str">
            <v xml:space="preserve">Akumulasi Penyusutan Alat Kedokteran Umum </v>
          </cell>
        </row>
        <row r="14986">
          <cell r="H14986" t="str">
            <v>1.3.7.01.07.01.002</v>
          </cell>
          <cell r="I14986" t="str">
            <v xml:space="preserve">Akumulasi Penyusutan Alat Kedokteran Gigi </v>
          </cell>
        </row>
        <row r="14987">
          <cell r="H14987" t="str">
            <v>1.3.7.01.07.01.003</v>
          </cell>
          <cell r="I14987" t="str">
            <v xml:space="preserve">Akumulasi Penyusutan Alat Kedokteran Keluarga Berencana </v>
          </cell>
        </row>
        <row r="14988">
          <cell r="H14988" t="str">
            <v>1.3.7.01.07.01.004</v>
          </cell>
          <cell r="I14988" t="str">
            <v xml:space="preserve">Akumulasi Penyusutan Alat Kedokteran Bedah  </v>
          </cell>
        </row>
        <row r="14989">
          <cell r="H14989" t="str">
            <v>1.3.7.01.07.01.005</v>
          </cell>
          <cell r="I14989" t="str">
            <v>Akumulasi Penyusutan Alat Kesehatan Kebidanan dan Penyakit Kandungan</v>
          </cell>
        </row>
        <row r="14990">
          <cell r="H14990" t="str">
            <v>1.3.7.01.07.01.006</v>
          </cell>
          <cell r="I14990" t="str">
            <v xml:space="preserve">Akumulasi Penyusutan Alat Kedokteran THT </v>
          </cell>
        </row>
        <row r="14991">
          <cell r="H14991" t="str">
            <v>1.3.7.01.07.01.007</v>
          </cell>
          <cell r="I14991" t="str">
            <v xml:space="preserve">Akumulasi Penyusutan Alat Kedokteran mata </v>
          </cell>
        </row>
        <row r="14992">
          <cell r="H14992" t="str">
            <v>1.3.7.01.07.01.008</v>
          </cell>
          <cell r="I14992" t="str">
            <v xml:space="preserve">Akumulasi Penyusutan Alat Kedokteran Bagian Penyakit Dalam </v>
          </cell>
        </row>
        <row r="14993">
          <cell r="H14993" t="str">
            <v>1.3.7.01.07.01.009</v>
          </cell>
          <cell r="I14993" t="str">
            <v>Akumulasi Penyusutan Alat Kedokteran Kamar Jenasah/Mortuary</v>
          </cell>
        </row>
        <row r="14994">
          <cell r="H14994" t="str">
            <v>1.3.7.01.07.01.010</v>
          </cell>
          <cell r="I14994" t="str">
            <v xml:space="preserve">Akumulasi Penyusutan Alat Kedokteran Anak </v>
          </cell>
        </row>
        <row r="14995">
          <cell r="H14995" t="str">
            <v>1.3.7.01.07.01.011</v>
          </cell>
          <cell r="I14995" t="str">
            <v xml:space="preserve">Akumulasi Penyusutan Alat Kedokteran Poliklinik </v>
          </cell>
        </row>
        <row r="14996">
          <cell r="H14996" t="str">
            <v>1.3.7.01.07.01.012</v>
          </cell>
          <cell r="I14996" t="str">
            <v xml:space="preserve">Akumulasi Penyusutan Alat Kesehatan Rehabilitasi Medis </v>
          </cell>
        </row>
        <row r="14997">
          <cell r="H14997" t="str">
            <v>1.3.7.01.07.01.013</v>
          </cell>
          <cell r="I14997" t="str">
            <v xml:space="preserve">Akumulasi Penyusutan Alat Kedokteran Neurologi (Syaraf) </v>
          </cell>
        </row>
        <row r="14998">
          <cell r="H14998" t="str">
            <v>1.3.7.01.07.01.014</v>
          </cell>
          <cell r="I14998" t="str">
            <v xml:space="preserve">Akumulasi Penyusutan Alat Kedokteran Jantung </v>
          </cell>
        </row>
        <row r="14999">
          <cell r="H14999" t="str">
            <v>1.3.7.01.07.01.015</v>
          </cell>
          <cell r="I14999" t="str">
            <v xml:space="preserve">Akumulasi Penyusutan Alat Kedokteran Radiodiagnostic </v>
          </cell>
        </row>
        <row r="15000">
          <cell r="H15000" t="str">
            <v>1.3.7.01.07.01.016</v>
          </cell>
          <cell r="I15000" t="str">
            <v xml:space="preserve">Akumulasi Penyusutan Alat Kedokteran Patalogi Anatomy </v>
          </cell>
        </row>
        <row r="15001">
          <cell r="H15001" t="str">
            <v>1.3.7.01.07.01.017</v>
          </cell>
          <cell r="I15001" t="str">
            <v xml:space="preserve">Akumulasi Penyusutan Alat Kedokteran Transfusi Darah </v>
          </cell>
        </row>
        <row r="15002">
          <cell r="H15002" t="str">
            <v>1.3.7.01.07.01.018</v>
          </cell>
          <cell r="I15002" t="str">
            <v xml:space="preserve">Akumulasi Penyusutan Alat Kedokteran Radioterapy </v>
          </cell>
        </row>
        <row r="15003">
          <cell r="H15003" t="str">
            <v>1.3.7.01.07.01.019</v>
          </cell>
          <cell r="I15003" t="str">
            <v xml:space="preserve">Akumulasi Penyusutan Alat kedokteran Nuklir </v>
          </cell>
        </row>
        <row r="15004">
          <cell r="H15004" t="str">
            <v>1.3.7.01.07.01.020</v>
          </cell>
          <cell r="I15004" t="str">
            <v xml:space="preserve">Akumulasi Penyusutan Alat Kedokteran Kulit dan Kelamin </v>
          </cell>
        </row>
        <row r="15005">
          <cell r="H15005" t="str">
            <v>1.3.7.01.07.01.021</v>
          </cell>
          <cell r="I15005" t="str">
            <v xml:space="preserve">Akumulasi Penyusutan Alat Kedokteran Gawat Darurat </v>
          </cell>
        </row>
        <row r="15006">
          <cell r="H15006" t="str">
            <v>1.3.7.01.07.01.022</v>
          </cell>
          <cell r="I15006" t="str">
            <v xml:space="preserve">Akumulasi Penyusutan Alat Kedokteran Jiwa </v>
          </cell>
        </row>
        <row r="15007">
          <cell r="H15007" t="str">
            <v>1.3.7.01.07.01.023</v>
          </cell>
          <cell r="I15007" t="str">
            <v xml:space="preserve">Akumulasi Penyusutan Alat Kedokteran Bedah Orthopedi </v>
          </cell>
        </row>
        <row r="15008">
          <cell r="H15008" t="str">
            <v>1.3.7.01.07.01.024</v>
          </cell>
          <cell r="I15008" t="str">
            <v xml:space="preserve">Akumulasi Penyusutan Alat Kedokteran I C U </v>
          </cell>
        </row>
        <row r="15009">
          <cell r="H15009" t="str">
            <v>1.3.7.01.07.01.025</v>
          </cell>
          <cell r="I15009" t="str">
            <v xml:space="preserve">Akumulasi Penyusutan Alat Kedokteran I C C U </v>
          </cell>
        </row>
        <row r="15010">
          <cell r="H15010" t="str">
            <v>1.3.7.01.07.01.026</v>
          </cell>
          <cell r="I15010" t="str">
            <v xml:space="preserve">Akumulasi Penyusutan Alat Kedokteran Bedah Jantung </v>
          </cell>
        </row>
        <row r="15011">
          <cell r="H15011" t="str">
            <v>1.3.7.01.07.01.027</v>
          </cell>
          <cell r="I15011" t="str">
            <v xml:space="preserve">Akumulasi Penyusutan Alat Kedokteran Traditional Mediciine </v>
          </cell>
        </row>
        <row r="15012">
          <cell r="H15012" t="str">
            <v>1.3.7.01.07.01.028</v>
          </cell>
          <cell r="I15012" t="str">
            <v xml:space="preserve">Akumulasi Penyusutan Alat Kedokteran Anaesthesi </v>
          </cell>
        </row>
        <row r="15013">
          <cell r="H15013" t="str">
            <v>1.3.7.01.07.01.029</v>
          </cell>
          <cell r="I15013" t="str">
            <v xml:space="preserve">Akumulasi Penyusutan Alat Kedokteran Lainnya </v>
          </cell>
        </row>
        <row r="15014">
          <cell r="H15014" t="str">
            <v>1.3.7.01.07.02.</v>
          </cell>
          <cell r="I15014" t="str">
            <v>AKUMULASI PENYUSUTAN ALAT KESEHATAN UMUM</v>
          </cell>
        </row>
        <row r="15015">
          <cell r="H15015" t="str">
            <v>1.3.7.01.07.02.001</v>
          </cell>
          <cell r="I15015" t="str">
            <v xml:space="preserve">Akumulasi Penyusutan Alat Kesehatan Matra Laut </v>
          </cell>
        </row>
        <row r="15016">
          <cell r="H15016" t="str">
            <v>1.3.7.01.07.02.002</v>
          </cell>
          <cell r="I15016" t="str">
            <v xml:space="preserve">Akumulasi Penyusutan Alat Kesehatan Matra Udara </v>
          </cell>
        </row>
        <row r="15017">
          <cell r="H15017" t="str">
            <v>1.3.7.01.07.02.003</v>
          </cell>
          <cell r="I15017" t="str">
            <v xml:space="preserve">Akumulasi Penyusutan Alat Kesehatan Kepolisian </v>
          </cell>
        </row>
        <row r="15018">
          <cell r="H15018" t="str">
            <v>1.3.7.01.07.02.004</v>
          </cell>
          <cell r="I15018" t="str">
            <v xml:space="preserve">Akumulasi Penyusutan Alat Kesehatan Olah Raga </v>
          </cell>
        </row>
        <row r="15019">
          <cell r="H15019" t="str">
            <v>1.3.7.01.07.02.005</v>
          </cell>
          <cell r="I15019" t="str">
            <v>Akumulasi Penyusutan Alat Kesehatan Umum Lainnya</v>
          </cell>
        </row>
        <row r="15020">
          <cell r="H15020" t="str">
            <v>1.3.7.01.08..</v>
          </cell>
          <cell r="I15020" t="str">
            <v>AKUMULASI PENYUSUTAN ALAT LABORATORIUM</v>
          </cell>
        </row>
        <row r="15021">
          <cell r="H15021" t="str">
            <v>1.3.7.01.08.01.</v>
          </cell>
          <cell r="I15021" t="str">
            <v>AKUMULASI PENYUSUTAN UNIT ALAT LABORATORIUM</v>
          </cell>
        </row>
        <row r="15022">
          <cell r="H15022" t="str">
            <v>1.3.7.01.08.01.001</v>
          </cell>
          <cell r="I15022" t="str">
            <v xml:space="preserve">Akumulasi Penyusutan Alat Laboratorium Kimia Air Teknik Penyehatan </v>
          </cell>
        </row>
        <row r="15023">
          <cell r="H15023" t="str">
            <v>1.3.7.01.08.01.002</v>
          </cell>
          <cell r="I15023" t="str">
            <v xml:space="preserve">Akumulasi Penyusutan Alat Laboratorium Biologi Teknik Micro Biologi Teknik Penyehatan </v>
          </cell>
        </row>
        <row r="15024">
          <cell r="H15024" t="str">
            <v>1.3.7.01.08.01.003</v>
          </cell>
          <cell r="I15024" t="str">
            <v xml:space="preserve">Akumulasi Penyusutan Alat Laboratorium Hidrokimia </v>
          </cell>
        </row>
        <row r="15025">
          <cell r="H15025" t="str">
            <v>1.3.7.01.08.01.004</v>
          </cell>
          <cell r="I15025" t="str">
            <v xml:space="preserve">Akumulasi Penyusutan Alat Laboratorium Model Hidrolika </v>
          </cell>
        </row>
        <row r="15026">
          <cell r="H15026" t="str">
            <v>1.3.7.01.08.01.005</v>
          </cell>
          <cell r="I15026" t="str">
            <v xml:space="preserve">Akumulasi Penyusutan Alat Laboratorium Batuan/Geologi </v>
          </cell>
        </row>
        <row r="15027">
          <cell r="H15027" t="str">
            <v>1.3.7.01.08.01.006</v>
          </cell>
          <cell r="I15027" t="str">
            <v>Akumulasi Penyusutan Alat Laboratorium Bahan Bangunan Konstruksi</v>
          </cell>
        </row>
        <row r="15028">
          <cell r="H15028" t="str">
            <v>1.3.7.01.08.01.007</v>
          </cell>
          <cell r="I15028" t="str">
            <v xml:space="preserve">Akumulasi Penyusutan Alat Laboratorium Aspal, Cat dan Kimia </v>
          </cell>
        </row>
        <row r="15029">
          <cell r="H15029" t="str">
            <v>1.3.7.01.08.01.008</v>
          </cell>
          <cell r="I15029" t="str">
            <v>Akumulasi Penyusutan Alat Laboratorium Mekanika Tanah dan Batuan</v>
          </cell>
        </row>
        <row r="15030">
          <cell r="H15030" t="str">
            <v>1.3.7.01.08.01.009</v>
          </cell>
          <cell r="I15030" t="str">
            <v xml:space="preserve">Akumulasi Penyusutan Alat Laboratorium Cocok Tanam </v>
          </cell>
        </row>
        <row r="15031">
          <cell r="H15031" t="str">
            <v>1.3.7.01.08.01.010</v>
          </cell>
          <cell r="I15031" t="str">
            <v xml:space="preserve">Akumulasi Penyusutan Alat Laboratorium Logam, Mesin dan Listrik </v>
          </cell>
        </row>
        <row r="15032">
          <cell r="H15032" t="str">
            <v>1.3.7.01.08.01.011</v>
          </cell>
          <cell r="I15032" t="str">
            <v>Akumulasi Penyusutan Alat Laboratorium Umum</v>
          </cell>
        </row>
        <row r="15033">
          <cell r="H15033" t="str">
            <v>1.3.7.01.08.01.012</v>
          </cell>
          <cell r="I15033" t="str">
            <v xml:space="preserve">Akumulasi Penyusutan Alat Laboratorium Microbiologi </v>
          </cell>
        </row>
        <row r="15034">
          <cell r="H15034" t="str">
            <v>1.3.7.01.08.01.013</v>
          </cell>
          <cell r="I15034" t="str">
            <v xml:space="preserve">Akumulasi Penyusutan Alat Laboratorium Kimia </v>
          </cell>
        </row>
        <row r="15035">
          <cell r="H15035" t="str">
            <v>1.3.7.01.08.01.014</v>
          </cell>
          <cell r="I15035" t="str">
            <v xml:space="preserve">Akumulasi Penyusutan Alat Laboratorium Patologi </v>
          </cell>
        </row>
        <row r="15036">
          <cell r="H15036" t="str">
            <v>1.3.7.01.08.01.015</v>
          </cell>
          <cell r="I15036" t="str">
            <v xml:space="preserve">Akumulasi Penyusutan Alat Laboratorium Immunologi </v>
          </cell>
        </row>
        <row r="15037">
          <cell r="H15037" t="str">
            <v>1.3.7.01.08.01.016</v>
          </cell>
          <cell r="I15037" t="str">
            <v xml:space="preserve">Akumulasi Penyusutan Alat Laboratorium Hematologi </v>
          </cell>
        </row>
        <row r="15038">
          <cell r="H15038" t="str">
            <v>1.3.7.01.08.01.017</v>
          </cell>
          <cell r="I15038" t="str">
            <v xml:space="preserve">Akumulasi Penyusutan Alat Laboratorium Film </v>
          </cell>
        </row>
        <row r="15039">
          <cell r="H15039" t="str">
            <v>1.3.7.01.08.01.018</v>
          </cell>
          <cell r="I15039" t="str">
            <v xml:space="preserve">Akumulasi Penyusutan Alat Laboratorium Makanan </v>
          </cell>
        </row>
        <row r="15040">
          <cell r="H15040" t="str">
            <v>1.3.7.01.08.01.019</v>
          </cell>
          <cell r="I15040" t="str">
            <v xml:space="preserve">Akumulasi Penyusutan Alat Laboratorium Farmasi </v>
          </cell>
        </row>
        <row r="15041">
          <cell r="H15041" t="str">
            <v>1.3.7.01.08.01.020</v>
          </cell>
          <cell r="I15041" t="str">
            <v xml:space="preserve">Akumulasi Penyusutan Alat Laboratorium Fisika </v>
          </cell>
        </row>
        <row r="15042">
          <cell r="H15042" t="str">
            <v>1.3.7.01.08.01.021</v>
          </cell>
          <cell r="I15042" t="str">
            <v xml:space="preserve">Akumulasi Penyusutan Alat Laboratorium Hidrodinamika </v>
          </cell>
        </row>
        <row r="15043">
          <cell r="H15043" t="str">
            <v>1.3.7.01.08.01.022</v>
          </cell>
          <cell r="I15043" t="str">
            <v xml:space="preserve">Akumulasi Penyusutan Alat Laboratorium Klimatologi </v>
          </cell>
        </row>
        <row r="15044">
          <cell r="H15044" t="str">
            <v>1.3.7.01.08.01.023</v>
          </cell>
          <cell r="I15044" t="str">
            <v xml:space="preserve">Akumulasi Penyusutan Alat Laboratorium Proses Peleburan </v>
          </cell>
        </row>
        <row r="15045">
          <cell r="H15045" t="str">
            <v>1.3.7.01.08.01.024</v>
          </cell>
          <cell r="I15045" t="str">
            <v xml:space="preserve">Akumulasi Penyusutan Alat Kedokteran Laboratorium Pasir </v>
          </cell>
        </row>
        <row r="15046">
          <cell r="H15046" t="str">
            <v>1.3.7.01.08.01.025</v>
          </cell>
          <cell r="I15046" t="str">
            <v xml:space="preserve">Akumulasi Penyusutan Alat Laboratorium Proses Pembuatan Cetakan </v>
          </cell>
        </row>
        <row r="15047">
          <cell r="H15047" t="str">
            <v>1.3.7.01.08.01.026</v>
          </cell>
          <cell r="I15047" t="str">
            <v xml:space="preserve">Akumulasi Penyusutan Alat Laboratorium Proses Pembuatan Pola </v>
          </cell>
        </row>
        <row r="15048">
          <cell r="H15048" t="str">
            <v>1.3.7.01.08.01.027</v>
          </cell>
          <cell r="I15048" t="str">
            <v>Akumulasi Penyusutan Alat Laboratorium Metalography</v>
          </cell>
        </row>
        <row r="15049">
          <cell r="H15049" t="str">
            <v>1.3.7.01.08.01.028</v>
          </cell>
          <cell r="I15049" t="str">
            <v xml:space="preserve">Akumulasi Penyusutan Alat Laboratorium Proses Pengelasan </v>
          </cell>
        </row>
        <row r="15050">
          <cell r="H15050" t="str">
            <v>1.3.7.01.08.01.029</v>
          </cell>
          <cell r="I15050" t="str">
            <v xml:space="preserve">Akumulasi Penyusutan Alat Laboratorium Uji Proses Pengelasan </v>
          </cell>
        </row>
        <row r="15051">
          <cell r="H15051" t="str">
            <v>1.3.7.01.08.01.030</v>
          </cell>
          <cell r="I15051" t="str">
            <v xml:space="preserve">Akumulasi Penyusutan Alat Laboratorium Proses Pembuatan Logam </v>
          </cell>
        </row>
        <row r="15052">
          <cell r="H15052" t="str">
            <v>1.3.7.01.08.01.031</v>
          </cell>
          <cell r="I15052" t="str">
            <v xml:space="preserve">Akumulasi Penyusutan Alat Laboratorium Metrologie </v>
          </cell>
        </row>
        <row r="15053">
          <cell r="H15053" t="str">
            <v>1.3.7.01.08.01.032</v>
          </cell>
          <cell r="I15053" t="str">
            <v xml:space="preserve">Akumulasi Penyusutan Alat Laboratorium Proses Pelapisan Logam </v>
          </cell>
        </row>
        <row r="15054">
          <cell r="H15054" t="str">
            <v>1.3.7.01.08.01.033</v>
          </cell>
          <cell r="I15054" t="str">
            <v xml:space="preserve">Akumulasi Penyusutan Alat Laboratorium Proses Pengolahan Panas </v>
          </cell>
        </row>
        <row r="15055">
          <cell r="H15055" t="str">
            <v>1.3.7.01.08.01.034</v>
          </cell>
          <cell r="I15055" t="str">
            <v xml:space="preserve">Akumulasi Penyusutan Alat Laboratorium Proses Teknologi Tekstil </v>
          </cell>
        </row>
        <row r="15056">
          <cell r="H15056" t="str">
            <v>1.3.7.01.08.01.035</v>
          </cell>
          <cell r="I15056" t="str">
            <v>Akumulasi Penyusutan Alat Laboratorium Uji Tekstil</v>
          </cell>
        </row>
        <row r="15057">
          <cell r="H15057" t="str">
            <v>1.3.7.01.08.01.036</v>
          </cell>
          <cell r="I15057" t="str">
            <v xml:space="preserve">Akumulasi Penyusutan Alat Laboratorium Proses Teknologi Keramik </v>
          </cell>
        </row>
        <row r="15058">
          <cell r="H15058" t="str">
            <v>1.3.7.01.08.01.037</v>
          </cell>
          <cell r="I15058" t="str">
            <v>Akumulasi Penyusutan Alat Laboratorium Proses Teknologi Kulit, Karet dan Plastik</v>
          </cell>
        </row>
        <row r="15059">
          <cell r="H15059" t="str">
            <v>1.3.7.01.08.01.038</v>
          </cell>
          <cell r="I15059" t="str">
            <v>Akumulasi Penyusutan Alat Laboratorium Uji Kulit, Karet dan Plastik</v>
          </cell>
        </row>
        <row r="15060">
          <cell r="H15060" t="str">
            <v>1.3.7.01.08.01.039</v>
          </cell>
          <cell r="I15060" t="str">
            <v xml:space="preserve">Akumulasi Penyusutan Alat Laboratorium Uji Keramik </v>
          </cell>
        </row>
        <row r="15061">
          <cell r="H15061" t="str">
            <v>1.3.7.01.08.01.040</v>
          </cell>
          <cell r="I15061" t="str">
            <v xml:space="preserve">Akumulasi Penyusutan Alat Laboratorium Proses Teknologi Selulosa </v>
          </cell>
        </row>
        <row r="15062">
          <cell r="H15062" t="str">
            <v>1.3.7.01.08.01.041</v>
          </cell>
          <cell r="I15062" t="str">
            <v xml:space="preserve">Akumulasi Penyusutan Alat Laboratorium Pertanian </v>
          </cell>
        </row>
        <row r="15063">
          <cell r="H15063" t="str">
            <v>1.3.7.01.08.01.042</v>
          </cell>
          <cell r="I15063" t="str">
            <v xml:space="preserve">Akumulasi Penyusutan Alat Laboratorium Elektronika dan Daya </v>
          </cell>
        </row>
        <row r="15064">
          <cell r="H15064" t="str">
            <v>1.3.7.01.08.01.043</v>
          </cell>
          <cell r="I15064" t="str">
            <v xml:space="preserve">Akumulasi Penyusutan Alat Laboratorium Energi Surya </v>
          </cell>
        </row>
        <row r="15065">
          <cell r="H15065" t="str">
            <v>1.3.7.01.08.01.044</v>
          </cell>
          <cell r="I15065" t="str">
            <v xml:space="preserve">Akumulasi Penyusutan Alat Laboratorium Konversi Batubara dan Biomas  </v>
          </cell>
        </row>
        <row r="15066">
          <cell r="H15066" t="str">
            <v>1.3.7.01.08.01.045</v>
          </cell>
          <cell r="I15066" t="str">
            <v xml:space="preserve">Akumulasi Penyusutan Alat Laboratorium Oceanografi </v>
          </cell>
        </row>
        <row r="15067">
          <cell r="H15067" t="str">
            <v>1.3.7.01.08.01.046</v>
          </cell>
          <cell r="I15067" t="str">
            <v xml:space="preserve">Akumulasi Penyusutan Alat Laboratorium Lingkungan Perairan </v>
          </cell>
        </row>
        <row r="15068">
          <cell r="H15068" t="str">
            <v>1.3.7.01.08.01.047</v>
          </cell>
          <cell r="I15068" t="str">
            <v xml:space="preserve">Akumulasi Penyusutan Alat Laboratorium Biologi Perairan </v>
          </cell>
        </row>
        <row r="15069">
          <cell r="H15069" t="str">
            <v>1.3.7.01.08.01.048</v>
          </cell>
          <cell r="I15069" t="str">
            <v xml:space="preserve">Akumulasi Penyusutan Alat Laboratorium Biologi </v>
          </cell>
        </row>
        <row r="15070">
          <cell r="H15070" t="str">
            <v>1.3.7.01.08.01.049</v>
          </cell>
          <cell r="I15070" t="str">
            <v xml:space="preserve">Akumulasi Penyusutan Alat Laboratorium Geofisika </v>
          </cell>
        </row>
        <row r="15071">
          <cell r="H15071" t="str">
            <v>1.3.7.01.08.01.050</v>
          </cell>
          <cell r="I15071" t="str">
            <v>Akumulasi Penyusutan Alat Laboratorium Tambang</v>
          </cell>
        </row>
        <row r="15072">
          <cell r="H15072" t="str">
            <v>1.3.7.01.08.01.051</v>
          </cell>
          <cell r="I15072" t="str">
            <v xml:space="preserve">Akumulasi Penyusutan Alat Laboratorium Proses/Teknik Kimia </v>
          </cell>
        </row>
        <row r="15073">
          <cell r="H15073" t="str">
            <v>1.3.7.01.08.01.052</v>
          </cell>
          <cell r="I15073" t="str">
            <v xml:space="preserve">Akumulasi Penyusutan Alat Laboratorium Proses Industri </v>
          </cell>
        </row>
        <row r="15074">
          <cell r="H15074" t="str">
            <v>1.3.7.01.08.01.053</v>
          </cell>
          <cell r="I15074" t="str">
            <v xml:space="preserve">Akumulasi Penyusutan Alat Laboratorium Kesehatan Kerja </v>
          </cell>
        </row>
        <row r="15075">
          <cell r="H15075" t="str">
            <v>1.3.7.01.08.01.054</v>
          </cell>
          <cell r="I15075" t="str">
            <v xml:space="preserve">Akumulasi Penyusutan Laboratorium Kearsipan </v>
          </cell>
        </row>
        <row r="15076">
          <cell r="H15076" t="str">
            <v>1.3.7.01.08.01.055</v>
          </cell>
          <cell r="I15076" t="str">
            <v xml:space="preserve">Akumulasi Penyusutan Laboratorium Hematologi dan Urinalisis </v>
          </cell>
        </row>
        <row r="15077">
          <cell r="H15077" t="str">
            <v>1.3.7.01.08.01.056</v>
          </cell>
          <cell r="I15077" t="str">
            <v xml:space="preserve">Akumulasi Penyusutan Alat Laboratorium Lain </v>
          </cell>
        </row>
        <row r="15078">
          <cell r="H15078" t="str">
            <v>1.3.7.01.08.01.057</v>
          </cell>
          <cell r="I15078" t="str">
            <v xml:space="preserve">Akumulasi Penyusutan Alat Laboratorium Hermodinamika Motor dan Sistem Propulasi </v>
          </cell>
        </row>
        <row r="15079">
          <cell r="H15079" t="str">
            <v>1.3.7.01.08.01.058</v>
          </cell>
          <cell r="I15079" t="str">
            <v xml:space="preserve">Akumulasi Penyusutan Alat Laboratorium Pendidikan </v>
          </cell>
        </row>
        <row r="15080">
          <cell r="H15080" t="str">
            <v>1.3.7.01.08.01.059</v>
          </cell>
          <cell r="I15080" t="str">
            <v xml:space="preserve">Akumulasi Penyusutan Alat Laboratorium Proses Enzym </v>
          </cell>
        </row>
        <row r="15081">
          <cell r="H15081" t="str">
            <v>1.3.7.01.08.01.060</v>
          </cell>
          <cell r="I15081" t="str">
            <v xml:space="preserve">Akumulasi Penyusutan Alat Laboratorium Teknik Pantai </v>
          </cell>
        </row>
        <row r="15082">
          <cell r="H15082" t="str">
            <v>1.3.7.01.08.01.061</v>
          </cell>
          <cell r="I15082" t="str">
            <v xml:space="preserve">Akumulasi Penyusutan Alat Laboratorium Sumber Daya Energi </v>
          </cell>
        </row>
        <row r="15083">
          <cell r="H15083" t="str">
            <v>1.3.7.01.08.01.062</v>
          </cell>
          <cell r="I15083" t="str">
            <v xml:space="preserve">Akumulasi Penyusutan Alat Laboratorium Polusi </v>
          </cell>
        </row>
        <row r="15084">
          <cell r="H15084" t="str">
            <v>1.3.7.01.08.01.063</v>
          </cell>
          <cell r="I15084" t="str">
            <v xml:space="preserve">Akumulasi Penyusutan Alat Pengukur Gelombang </v>
          </cell>
        </row>
        <row r="15085">
          <cell r="H15085" t="str">
            <v>1.3.7.01.08.01.064</v>
          </cell>
          <cell r="I15085" t="str">
            <v xml:space="preserve">Akumulasi Penyusutan Unit Alat Laboratorium Lainnya </v>
          </cell>
        </row>
        <row r="15086">
          <cell r="H15086" t="str">
            <v>1.3.7.01.08.02.</v>
          </cell>
          <cell r="I15086" t="str">
            <v>AKUMULASI PENYUSUTAN UNIT ALAT LABORATORIUM KIMIA NUKLIR</v>
          </cell>
        </row>
        <row r="15087">
          <cell r="H15087" t="str">
            <v>1.3.7.01.08.02.001</v>
          </cell>
          <cell r="I15087" t="str">
            <v xml:space="preserve">Akumulasi Penyusutan Analytical Instrument </v>
          </cell>
        </row>
        <row r="15088">
          <cell r="H15088" t="str">
            <v>1.3.7.01.08.02.002</v>
          </cell>
          <cell r="I15088" t="str">
            <v xml:space="preserve">Akumulasi Penyusutan Instrument Probe/Sensor </v>
          </cell>
        </row>
        <row r="15089">
          <cell r="H15089" t="str">
            <v>1.3.7.01.08.02.003</v>
          </cell>
          <cell r="I15089" t="str">
            <v xml:space="preserve">Akumulasi Penyusutan General Laboratory Tool </v>
          </cell>
        </row>
        <row r="15090">
          <cell r="H15090" t="str">
            <v>1.3.7.01.08.02.004</v>
          </cell>
          <cell r="I15090" t="str">
            <v xml:space="preserve">Akumulasi Penyusutan Glassware Plastic/Utensils </v>
          </cell>
        </row>
        <row r="15091">
          <cell r="H15091" t="str">
            <v>1.3.7.01.08.02.005</v>
          </cell>
          <cell r="I15091" t="str">
            <v xml:space="preserve">Akumulasi Penyusutan Laboratory Safety Equipment </v>
          </cell>
        </row>
        <row r="15092">
          <cell r="H15092" t="str">
            <v>1.3.7.01.08.02.006</v>
          </cell>
          <cell r="I15092" t="str">
            <v>Akumulasi Penyusutan Unit Alat Laboratorium Kimia Nuklir Lainnya</v>
          </cell>
        </row>
        <row r="15093">
          <cell r="H15093" t="str">
            <v>1.3.7.01.08.03.</v>
          </cell>
          <cell r="I15093" t="str">
            <v>AKUMULASI PENYUSUTAN ALAT PERAGA PRAKTEK SEKOLAH</v>
          </cell>
        </row>
        <row r="15094">
          <cell r="H15094" t="str">
            <v>1.3.7.01.08.03.001</v>
          </cell>
          <cell r="I15094" t="str">
            <v>Akumulasi Penyusutan Alat Peraga Praktek Sekolah Bidang Studi : Bahasa Indonesia</v>
          </cell>
        </row>
        <row r="15095">
          <cell r="H15095" t="str">
            <v>1.3.7.01.08.03.002</v>
          </cell>
          <cell r="I15095" t="str">
            <v>Akumulasi Penyusutan Alat Peraga Praktek Sekolah Bidang Studi : Matematika</v>
          </cell>
        </row>
        <row r="15096">
          <cell r="H15096" t="str">
            <v>1.3.7.01.08.03.003</v>
          </cell>
          <cell r="I15096" t="str">
            <v>Akumulasi Penyusutan Alat Peraga Praktek Sekolah Bidang Studi : IPA Dasar</v>
          </cell>
        </row>
        <row r="15097">
          <cell r="H15097" t="str">
            <v>1.3.7.01.08.03.004</v>
          </cell>
          <cell r="I15097" t="str">
            <v>Akumulasi Penyusutan Alat Peraga Praktek Sekolah Bidang Studi : IPA Lanjutan</v>
          </cell>
        </row>
        <row r="15098">
          <cell r="H15098" t="str">
            <v>1.3.7.01.08.03.005</v>
          </cell>
          <cell r="I15098" t="str">
            <v>Akumulasi Penyusutan Alat Peraga Praktek Sekolah Bidang Studi : IPA Menengah</v>
          </cell>
        </row>
        <row r="15099">
          <cell r="H15099" t="str">
            <v>1.3.7.01.08.03.006</v>
          </cell>
          <cell r="I15099" t="str">
            <v>Akumulasi Penyusutan Alat Peraga Praktek Sekolah Bidang Studi : IPA Atas</v>
          </cell>
        </row>
        <row r="15100">
          <cell r="H15100" t="str">
            <v>1.3.7.01.08.03.007</v>
          </cell>
          <cell r="I15100" t="str">
            <v>Akumulasi Penyusutan Alat Peraga Praktek Sekolah Bidang Studi : IPS</v>
          </cell>
        </row>
        <row r="15101">
          <cell r="H15101" t="str">
            <v>1.3.7.01.08.03.008</v>
          </cell>
          <cell r="I15101" t="str">
            <v xml:space="preserve">Akumulasi Penyusutan Alat Peraga Praktek Sekolah Bidang Studi : Agama </v>
          </cell>
        </row>
        <row r="15102">
          <cell r="H15102" t="str">
            <v>1.3.7.01.08.03.009</v>
          </cell>
          <cell r="I15102" t="str">
            <v>Akumulasi Penyusutan Alat Peraga Praktek Sekolah Bidang Studi : Keterampilan</v>
          </cell>
        </row>
        <row r="15103">
          <cell r="H15103" t="str">
            <v>1.3.7.01.08.03.010</v>
          </cell>
          <cell r="I15103" t="str">
            <v>Akumulasi Penyusutan Alat Peraga Praktek Sekolah Bidang Studi : Kesenian</v>
          </cell>
        </row>
        <row r="15104">
          <cell r="H15104" t="str">
            <v>1.3.7.01.08.03.011</v>
          </cell>
          <cell r="I15104" t="str">
            <v>Akumulasi Penyusutan Alat Peraga Praktek Sekolah Bidang Studi : Olah Raga</v>
          </cell>
        </row>
        <row r="15105">
          <cell r="H15105" t="str">
            <v>1.3.7.01.08.03.012</v>
          </cell>
          <cell r="I15105" t="str">
            <v>Akumulasi Penyusutan Alat Peraga Praktek Sekolah Bidang Studi : PKN</v>
          </cell>
        </row>
        <row r="15106">
          <cell r="H15106" t="str">
            <v>1.3.7.01.08.03.013</v>
          </cell>
          <cell r="I15106" t="str">
            <v xml:space="preserve">Akumulasi Penyusutan Alat Peraga Luar Biasa (Tuna Netra, Terapi Fisik, Tuna Daksa, Tuna Rungu) </v>
          </cell>
        </row>
        <row r="15107">
          <cell r="H15107" t="str">
            <v>1.3.7.01.08.03.014</v>
          </cell>
          <cell r="I15107" t="str">
            <v>Akumulasi Penyusutan Alat Peraga Kejuruan</v>
          </cell>
        </row>
        <row r="15108">
          <cell r="H15108" t="str">
            <v>1.3.7.01.08.03.015</v>
          </cell>
          <cell r="I15108" t="str">
            <v>Akumulasi Penyusutan PAUD/TK</v>
          </cell>
        </row>
        <row r="15109">
          <cell r="H15109" t="str">
            <v>1.3.7.01.08.03.016</v>
          </cell>
          <cell r="I15109" t="str">
            <v>Akumulasi Penyusutan Alat Peraga Praktek Sekolah Lainnya</v>
          </cell>
        </row>
        <row r="15110">
          <cell r="H15110" t="str">
            <v>1.3.7.01.08.04.</v>
          </cell>
          <cell r="I15110" t="str">
            <v>AKUMULASI PENYUSUTAN ALAT LABORATORIUM FISIKA NUKLIR/ELEKTRONIKA</v>
          </cell>
        </row>
        <row r="15111">
          <cell r="H15111" t="str">
            <v>1.3.7.01.08.04.001</v>
          </cell>
          <cell r="I15111" t="str">
            <v xml:space="preserve">Akumulasi Penyusutan Radiation Detector </v>
          </cell>
        </row>
        <row r="15112">
          <cell r="H15112" t="str">
            <v>1.3.7.01.08.04.002</v>
          </cell>
          <cell r="I15112" t="str">
            <v xml:space="preserve">Akumulasi Penyusutan Modular Counting and Scientific Electronic </v>
          </cell>
        </row>
        <row r="15113">
          <cell r="H15113" t="str">
            <v>1.3.7.01.08.04.003</v>
          </cell>
          <cell r="I15113" t="str">
            <v xml:space="preserve">Akumulasi Penyusutan Assembly/Counting System </v>
          </cell>
        </row>
        <row r="15114">
          <cell r="H15114" t="str">
            <v>1.3.7.01.08.04.004</v>
          </cell>
          <cell r="I15114" t="str">
            <v xml:space="preserve">Akumulasi Penyusutan Recorder Display </v>
          </cell>
        </row>
        <row r="15115">
          <cell r="H15115" t="str">
            <v>1.3.7.01.08.04.005</v>
          </cell>
          <cell r="I15115" t="str">
            <v xml:space="preserve">Akumulasi Penyusutan System/Power Supply </v>
          </cell>
        </row>
        <row r="15116">
          <cell r="H15116" t="str">
            <v>1.3.7.01.08.04.006</v>
          </cell>
          <cell r="I15116" t="str">
            <v xml:space="preserve">Akumulasi Penyusutan Measuring/Testing Device </v>
          </cell>
        </row>
        <row r="15117">
          <cell r="H15117" t="str">
            <v>1.3.7.01.08.04.007</v>
          </cell>
          <cell r="I15117" t="str">
            <v xml:space="preserve">Akumulasi Penyusutan Opto Electronics </v>
          </cell>
        </row>
        <row r="15118">
          <cell r="H15118" t="str">
            <v>1.3.7.01.08.04.008</v>
          </cell>
          <cell r="I15118" t="str">
            <v xml:space="preserve">Akumulasi Penyusutan Accelerator </v>
          </cell>
        </row>
        <row r="15119">
          <cell r="H15119" t="str">
            <v>1.3.7.01.08.04.009</v>
          </cell>
          <cell r="I15119" t="str">
            <v xml:space="preserve">Akumulasi Penyusutan Reactor Experimental System </v>
          </cell>
        </row>
        <row r="15120">
          <cell r="H15120" t="str">
            <v>1.3.7.01.08.04.010</v>
          </cell>
          <cell r="I15120" t="str">
            <v xml:space="preserve">Akumulasi Penyusutan Alat Laboratorium Fisika Nuklir/Elektronika Lainnya </v>
          </cell>
        </row>
        <row r="15121">
          <cell r="H15121" t="str">
            <v>1.3.7.01.08.05.</v>
          </cell>
          <cell r="I15121" t="str">
            <v>AKUMULASI PENYUSUTAN ALAT PROTEKSI RADIASI/PROTEKSI LINGKUNGAN</v>
          </cell>
        </row>
        <row r="15122">
          <cell r="H15122" t="str">
            <v>1.3.7.01.08.05.001</v>
          </cell>
          <cell r="I15122" t="str">
            <v xml:space="preserve">Akumulasi Penyusutan Alat Ukur Fisika Kesehatan </v>
          </cell>
        </row>
        <row r="15123">
          <cell r="H15123" t="str">
            <v>1.3.7.01.08.05.002</v>
          </cell>
          <cell r="I15123" t="str">
            <v xml:space="preserve">Akumulasi Penyusutan Alat Kesehatan Kerja </v>
          </cell>
        </row>
        <row r="15124">
          <cell r="H15124" t="str">
            <v>1.3.7.01.08.05.003</v>
          </cell>
          <cell r="I15124" t="str">
            <v xml:space="preserve">Akumulasi Penyusutan Proteksi Lingkungan </v>
          </cell>
        </row>
        <row r="15125">
          <cell r="H15125" t="str">
            <v>1.3.7.01.08.05.004</v>
          </cell>
          <cell r="I15125" t="str">
            <v xml:space="preserve">Akumulasi Penyusutan Meteorological Equipment </v>
          </cell>
        </row>
        <row r="15126">
          <cell r="H15126" t="str">
            <v>1.3.7.01.08.05.005</v>
          </cell>
          <cell r="I15126" t="str">
            <v xml:space="preserve">Akumulasi Penyusutan Sumber Radiasi </v>
          </cell>
        </row>
        <row r="15127">
          <cell r="H15127" t="str">
            <v>1.3.7.01.08.05.006</v>
          </cell>
          <cell r="I15127" t="str">
            <v>Akumulasi Penyusutan Alat Proteksi Radiasi/Proteksi Lingkungan Lainnya</v>
          </cell>
        </row>
        <row r="15128">
          <cell r="H15128" t="str">
            <v>1.3.7.01.08.06.</v>
          </cell>
          <cell r="I15128" t="str">
            <v>AKUMULASI PENYUSUTAN RADIATION APPLICATION AND NON DESTRUCTIVE TESTING LABORATORY</v>
          </cell>
        </row>
        <row r="15129">
          <cell r="H15129" t="str">
            <v>1.3.7.01.08.06.001</v>
          </cell>
          <cell r="I15129" t="str">
            <v xml:space="preserve">Akumulasi Penyusutan Radiation Application Equipment </v>
          </cell>
        </row>
        <row r="15130">
          <cell r="H15130" t="str">
            <v>1.3.7.01.08.06.002</v>
          </cell>
          <cell r="I15130" t="str">
            <v xml:space="preserve">Akumulasi Penyusutan Non Destructive Test (NDT) Device </v>
          </cell>
        </row>
        <row r="15131">
          <cell r="H15131" t="str">
            <v>1.3.7.01.08.06.003</v>
          </cell>
          <cell r="I15131" t="str">
            <v xml:space="preserve">Akumulasi Penyusutan Peralatan Hidrologi </v>
          </cell>
        </row>
        <row r="15132">
          <cell r="H15132" t="str">
            <v>1.3.7.01.08.06.004</v>
          </cell>
          <cell r="I15132" t="str">
            <v>Akumulasi Penyusutan Radiotion Application and Non Destructive Testing Laboratory Lainnya</v>
          </cell>
        </row>
        <row r="15133">
          <cell r="H15133" t="str">
            <v>1.3.7.01.08.07.</v>
          </cell>
          <cell r="I15133" t="str">
            <v>AKUMULASI PENYUSUTAN ALAT LABORATORIUM LINGKUNGAN HIDUP</v>
          </cell>
        </row>
        <row r="15134">
          <cell r="H15134" t="str">
            <v>1.3.7.01.08.07.001</v>
          </cell>
          <cell r="I15134" t="str">
            <v xml:space="preserve">Akumulasi Penyusutan Alat Laboratorium Kwalitas Air dan Tanah </v>
          </cell>
        </row>
        <row r="15135">
          <cell r="H15135" t="str">
            <v>1.3.7.01.08.07.002</v>
          </cell>
          <cell r="I15135" t="str">
            <v xml:space="preserve">Akumulasi Penyusutan Alat Laboratorium Kwalitas Udara </v>
          </cell>
        </row>
        <row r="15136">
          <cell r="H15136" t="str">
            <v>1.3.7.01.08.07.003</v>
          </cell>
          <cell r="I15136" t="str">
            <v xml:space="preserve">Akumulasi Penyusutan Alat Laboratorium Kebisingan dan Getaran </v>
          </cell>
        </row>
        <row r="15137">
          <cell r="H15137" t="str">
            <v>1.3.7.01.08.07.004</v>
          </cell>
          <cell r="I15137" t="str">
            <v xml:space="preserve">Akumulasi Penyusutan Laboratorium Lingkungan </v>
          </cell>
        </row>
        <row r="15138">
          <cell r="H15138" t="str">
            <v>1.3.7.01.08.07.005</v>
          </cell>
          <cell r="I15138" t="str">
            <v xml:space="preserve">Akumulasi Penyusutan Alat Laboratorium Penunjang </v>
          </cell>
        </row>
        <row r="15139">
          <cell r="H15139" t="str">
            <v>1.3.7.01.08.07.006</v>
          </cell>
          <cell r="I15139" t="str">
            <v>Akumulasi Penyusutan Alat Laboratorium Lingkungan Hidup Lainnya</v>
          </cell>
        </row>
        <row r="15140">
          <cell r="H15140" t="str">
            <v>1.3.7.01.08.08.</v>
          </cell>
          <cell r="I15140" t="str">
            <v>AKUMULASI PENYUSUTAN PERALATAN LABORATORIUM HYDRODINAMICA</v>
          </cell>
        </row>
        <row r="15141">
          <cell r="H15141" t="str">
            <v>1.3.7.01.08.08.001</v>
          </cell>
          <cell r="I15141" t="str">
            <v xml:space="preserve">Akumulasi Penyusutan Towing Carriage </v>
          </cell>
        </row>
        <row r="15142">
          <cell r="H15142" t="str">
            <v>1.3.7.01.08.08.002</v>
          </cell>
          <cell r="I15142" t="str">
            <v xml:space="preserve">Akumulasi Penyusutan Wave Generator and Absorber </v>
          </cell>
        </row>
        <row r="15143">
          <cell r="H15143" t="str">
            <v>1.3.7.01.08.08.003</v>
          </cell>
          <cell r="I15143" t="str">
            <v xml:space="preserve">Akumulasi Penyusutan Data Accquisition and Analyzing System </v>
          </cell>
        </row>
        <row r="15144">
          <cell r="H15144" t="str">
            <v>1.3.7.01.08.08.004</v>
          </cell>
          <cell r="I15144" t="str">
            <v xml:space="preserve">Akumulasi Penyusutan Cavitation Tunnel </v>
          </cell>
        </row>
        <row r="15145">
          <cell r="H15145" t="str">
            <v>1.3.7.01.08.08.005</v>
          </cell>
          <cell r="I15145" t="str">
            <v xml:space="preserve">Akumulasi Penyusutan Overhead Cranes </v>
          </cell>
        </row>
        <row r="15146">
          <cell r="H15146" t="str">
            <v>1.3.7.01.08.08.006</v>
          </cell>
          <cell r="I15146" t="str">
            <v xml:space="preserve">Akumulasi Penyusutan Peralatan Umum </v>
          </cell>
        </row>
        <row r="15147">
          <cell r="H15147" t="str">
            <v>1.3.7.01.08.08.007</v>
          </cell>
          <cell r="I15147" t="str">
            <v>Akumulasi Penyusutan Pemesinan : Model Ship Workshop</v>
          </cell>
        </row>
        <row r="15148">
          <cell r="H15148" t="str">
            <v>1.3.7.01.08.08.008</v>
          </cell>
          <cell r="I15148" t="str">
            <v xml:space="preserve">Akumulasi Penyusutan Pemesinan : Propeller Model Workshop </v>
          </cell>
        </row>
        <row r="15149">
          <cell r="H15149" t="str">
            <v>1.3.7.01.08.08.009</v>
          </cell>
          <cell r="I15149" t="str">
            <v xml:space="preserve">Akumulasi Penyusutan Pemesinan : Mechanical Workshop </v>
          </cell>
        </row>
        <row r="15150">
          <cell r="H15150" t="str">
            <v>1.3.7.01.08.08.010</v>
          </cell>
          <cell r="I15150" t="str">
            <v xml:space="preserve">Akumulasi Penyusutan Pemesinan : Precision Mechanical Workshop </v>
          </cell>
        </row>
        <row r="15151">
          <cell r="H15151" t="str">
            <v>1.3.7.01.08.08.011</v>
          </cell>
          <cell r="I15151" t="str">
            <v>Akumulasi Penyusutan Pemesinan : Painting Shop</v>
          </cell>
        </row>
        <row r="15152">
          <cell r="H15152" t="str">
            <v>1.3.7.01.08.08.012</v>
          </cell>
          <cell r="I15152" t="str">
            <v xml:space="preserve">Akumulasi Penyusutan Pemesinan : Ship Model Preparation Shop </v>
          </cell>
        </row>
        <row r="15153">
          <cell r="H15153" t="str">
            <v>1.3.7.01.08.08.013</v>
          </cell>
          <cell r="I15153" t="str">
            <v xml:space="preserve">Akumulasi Penyusutan Pemesinan : Electical Workshop </v>
          </cell>
        </row>
        <row r="15154">
          <cell r="H15154" t="str">
            <v>1.3.7.01.08.08.014</v>
          </cell>
          <cell r="I15154" t="str">
            <v>Akumulasi Penyusutan MOB</v>
          </cell>
        </row>
        <row r="15155">
          <cell r="H15155" t="str">
            <v>1.3.7.01.08.08.015</v>
          </cell>
          <cell r="I15155" t="str">
            <v xml:space="preserve">Akumulasi Penyusutan Photo and Film Equipment </v>
          </cell>
        </row>
        <row r="15156">
          <cell r="H15156" t="str">
            <v>1.3.7.01.08.08.016</v>
          </cell>
          <cell r="I15156" t="str">
            <v>Akumulasi Penyusutan Peralatan Laboratorium Hydrodinamica Lainnya</v>
          </cell>
        </row>
        <row r="15157">
          <cell r="H15157" t="str">
            <v>1.3.7.01.08.09.</v>
          </cell>
          <cell r="I15157" t="str">
            <v>AKUMULASI PENYUSUTAN ALAT LABORATORIUM STANDARISASI KALIBRASI DAN INSTRUMENTASI</v>
          </cell>
        </row>
        <row r="15158">
          <cell r="H15158" t="str">
            <v>1.3.7.01.08.09.001</v>
          </cell>
          <cell r="I15158" t="str">
            <v xml:space="preserve">Akumulasi Penyusutan Alat Laboratorium Kalibrasi Electromedik dan Biomedik </v>
          </cell>
        </row>
        <row r="15159">
          <cell r="H15159" t="str">
            <v>1.3.7.01.08.09.002</v>
          </cell>
          <cell r="I15159" t="str">
            <v xml:space="preserve">Akumulasi Penyusutan Alat Laboratorium Standard dan Kalibrator </v>
          </cell>
        </row>
        <row r="15160">
          <cell r="H15160" t="str">
            <v>1.3.7.01.08.09.003</v>
          </cell>
          <cell r="I15160" t="str">
            <v xml:space="preserve">Akumulasi Penyusutan Alat Laboratorium Cahaya, Optik dan Akustik </v>
          </cell>
        </row>
        <row r="15161">
          <cell r="H15161" t="str">
            <v>1.3.7.01.08.09.004</v>
          </cell>
          <cell r="I15161" t="str">
            <v xml:space="preserve">Akumulasi Penyusutan Alat Laboratorium Listrik dan Mekanik </v>
          </cell>
        </row>
        <row r="15162">
          <cell r="H15162" t="str">
            <v>1.3.7.01.08.09.005</v>
          </cell>
          <cell r="I15162" t="str">
            <v xml:space="preserve">Akumulasi Penyusutan Alat Laboratorium Tekanan dan Suhu </v>
          </cell>
        </row>
        <row r="15163">
          <cell r="H15163" t="str">
            <v>1.3.7.01.08.09.006</v>
          </cell>
          <cell r="I15163" t="str">
            <v>Akumulasi Penyusutan Alat Laboratorium Standarisasi Kalibrasi dan Instrumentasi Lain</v>
          </cell>
        </row>
        <row r="15164">
          <cell r="H15164" t="str">
            <v>1.3.7.01.08.09.007</v>
          </cell>
          <cell r="I15164" t="str">
            <v xml:space="preserve">Akumulasi Penyusutan Alat Laboratorium Natius </v>
          </cell>
        </row>
        <row r="15165">
          <cell r="H15165" t="str">
            <v>1.3.7.01.08.09.008</v>
          </cell>
          <cell r="I15165" t="str">
            <v xml:space="preserve">Akumulasi Penyusutan Alat Laboratorium Elektronika dan Telekomunikasi Pelayaran </v>
          </cell>
        </row>
        <row r="15166">
          <cell r="H15166" t="str">
            <v>1.3.7.01.08.09.009</v>
          </cell>
          <cell r="I15166" t="str">
            <v>Akumulasi Penyusutan Alat Laboratorium Sarana Bantu Navigasi Pelayaran</v>
          </cell>
        </row>
        <row r="15167">
          <cell r="H15167" t="str">
            <v>1.3.7.01.08.09.010</v>
          </cell>
          <cell r="I15167" t="str">
            <v xml:space="preserve">Akumulasi Penyusutan Alat Laboratorium Uji Perangkat </v>
          </cell>
        </row>
        <row r="15168">
          <cell r="H15168" t="str">
            <v>1.3.7.01.08.09.011</v>
          </cell>
          <cell r="I15168" t="str">
            <v>Akumulasi Penyusutan Alat Laboratorium Standarisasi Kalibrasi dan Instrumentasi Lainnya</v>
          </cell>
        </row>
        <row r="15169">
          <cell r="H15169" t="str">
            <v>1.3.7.01.09..</v>
          </cell>
          <cell r="I15169" t="str">
            <v>AKUMULASI PENYUSUTAN ALAT PERSENJATAAN</v>
          </cell>
        </row>
        <row r="15170">
          <cell r="H15170" t="str">
            <v>1.3.7.01.09.01.</v>
          </cell>
          <cell r="I15170" t="str">
            <v>AKUMULASI PENYUSUTAN SENJATA API</v>
          </cell>
        </row>
        <row r="15171">
          <cell r="H15171" t="str">
            <v>1.3.7.01.09.01.001</v>
          </cell>
          <cell r="I15171" t="str">
            <v xml:space="preserve">Akumulasi Penyusutan Senjata Genggam </v>
          </cell>
        </row>
        <row r="15172">
          <cell r="H15172" t="str">
            <v>1.3.7.01.09.01.002</v>
          </cell>
          <cell r="I15172" t="str">
            <v xml:space="preserve">Akumulasi Penyusutan Senjata Pinggang </v>
          </cell>
        </row>
        <row r="15173">
          <cell r="H15173" t="str">
            <v>1.3.7.01.09.01.003</v>
          </cell>
          <cell r="I15173" t="str">
            <v xml:space="preserve">Akumulasi Penyusutan Senjata Bahu/Senjata Laras Panjang </v>
          </cell>
        </row>
        <row r="15174">
          <cell r="H15174" t="str">
            <v>1.3.7.01.09.01.004</v>
          </cell>
          <cell r="I15174" t="str">
            <v xml:space="preserve">Akumulasi Penyusutan Senapan Mesin </v>
          </cell>
        </row>
        <row r="15175">
          <cell r="H15175" t="str">
            <v>1.3.7.01.09.01.005</v>
          </cell>
          <cell r="I15175" t="str">
            <v xml:space="preserve">Akumulasi Penyusutan Mortir </v>
          </cell>
        </row>
        <row r="15176">
          <cell r="H15176" t="str">
            <v>1.3.7.01.09.01.006</v>
          </cell>
          <cell r="I15176" t="str">
            <v xml:space="preserve">Akumulasi Penyusutan Anti Lapis Baja </v>
          </cell>
        </row>
        <row r="15177">
          <cell r="H15177" t="str">
            <v>1.3.7.01.09.01.007</v>
          </cell>
          <cell r="I15177" t="str">
            <v xml:space="preserve">Akumulasi Penyusutan Artileri Medan (Armed) </v>
          </cell>
        </row>
        <row r="15178">
          <cell r="H15178" t="str">
            <v>1.3.7.01.09.01.008</v>
          </cell>
          <cell r="I15178" t="str">
            <v xml:space="preserve">Akumulasi Penyusutan Artileri Pertahanan Udara (Arhanud) </v>
          </cell>
        </row>
        <row r="15179">
          <cell r="H15179" t="str">
            <v>1.3.7.01.09.01.009</v>
          </cell>
          <cell r="I15179" t="str">
            <v xml:space="preserve">Akumulasi Penyusutan Kavaleri </v>
          </cell>
        </row>
        <row r="15180">
          <cell r="H15180" t="str">
            <v>1.3.7.01.09.01.010</v>
          </cell>
          <cell r="I15180" t="str">
            <v>Akumulasi Penyusutan Senjata Lain-Lain</v>
          </cell>
        </row>
        <row r="15181">
          <cell r="H15181" t="str">
            <v>1.3.7.01.09.02.</v>
          </cell>
          <cell r="I15181" t="str">
            <v>AKUMULASI PENYUSUTAN PERSENJATAAN NON SENJATA API</v>
          </cell>
        </row>
        <row r="15182">
          <cell r="H15182" t="str">
            <v>1.3.7.01.09.02.001</v>
          </cell>
          <cell r="I15182" t="str">
            <v xml:space="preserve">Akumulasi Penyusutan Alat Keamanan </v>
          </cell>
        </row>
        <row r="15183">
          <cell r="H15183" t="str">
            <v>1.3.7.01.09.02.002</v>
          </cell>
          <cell r="I15183" t="str">
            <v xml:space="preserve">Akumulasi Penyusutan Non Senjata Api </v>
          </cell>
        </row>
        <row r="15184">
          <cell r="H15184" t="str">
            <v>1.3.7.01.09.02.003</v>
          </cell>
          <cell r="I15184" t="str">
            <v xml:space="preserve">Akumulasi Penyusutan Alat Penjinak Bahan Peledak (Aljihandak) </v>
          </cell>
        </row>
        <row r="15185">
          <cell r="H15185" t="str">
            <v>1.3.7.01.09.02.004</v>
          </cell>
          <cell r="I15185" t="str">
            <v xml:space="preserve">Akumulasi Penyusutan Alat Nuklir, Bilogi dan Kimia </v>
          </cell>
        </row>
        <row r="15186">
          <cell r="H15186" t="str">
            <v>1.3.7.01.09.02.005</v>
          </cell>
          <cell r="I15186" t="str">
            <v>Akumulasi Penyusutan Non Senjata Api Lainnya</v>
          </cell>
        </row>
        <row r="15187">
          <cell r="H15187" t="str">
            <v>1.3.7.01.09.03.</v>
          </cell>
          <cell r="I15187" t="str">
            <v>AKUMULASI PENYUSUTAN SENJATA SINAR</v>
          </cell>
        </row>
        <row r="15188">
          <cell r="H15188" t="str">
            <v>1.3.7.01.09.03.001</v>
          </cell>
          <cell r="I15188" t="str">
            <v xml:space="preserve">Akumulasi Penyusutan Laser </v>
          </cell>
        </row>
        <row r="15189">
          <cell r="H15189" t="str">
            <v>1.3.7.01.09.03.002</v>
          </cell>
          <cell r="I15189" t="str">
            <v>Akumulasi Penyusutan Senjata Sinar Lainnya</v>
          </cell>
        </row>
        <row r="15190">
          <cell r="H15190" t="str">
            <v>1.3.7.01.09.04.</v>
          </cell>
          <cell r="I15190" t="str">
            <v>AKUMULASI PENYUSUTAN ALAT KHUSUS KEPOLISIAN</v>
          </cell>
        </row>
        <row r="15191">
          <cell r="H15191" t="str">
            <v>1.3.7.01.09.04.001</v>
          </cell>
          <cell r="I15191" t="str">
            <v xml:space="preserve">Akumulasi Penyusutan Alat Khusus Kepolisian </v>
          </cell>
        </row>
        <row r="15192">
          <cell r="H15192" t="str">
            <v>1.3.7.01.09.04.002</v>
          </cell>
          <cell r="I15192" t="str">
            <v xml:space="preserve">Akumulasi Penyusutan Alat Dalmas/Alat Dakhura </v>
          </cell>
        </row>
        <row r="15193">
          <cell r="H15193" t="str">
            <v>1.3.7.01.09.04.003</v>
          </cell>
          <cell r="I15193" t="str">
            <v xml:space="preserve">Akumulasi Penyusutan Alat Wanteror (Perlawanan Teror) </v>
          </cell>
        </row>
        <row r="15194">
          <cell r="H15194" t="str">
            <v>1.3.7.01.09.04.004</v>
          </cell>
          <cell r="I15194" t="str">
            <v xml:space="preserve">Akumulasi Penyusutan Peralatan Deteksi Intel </v>
          </cell>
        </row>
        <row r="15195">
          <cell r="H15195" t="str">
            <v>1.3.7.01.09.04.005</v>
          </cell>
          <cell r="I15195" t="str">
            <v xml:space="preserve">Akumulasi Penyusutan Alsus Lantas </v>
          </cell>
        </row>
        <row r="15196">
          <cell r="H15196" t="str">
            <v>1.3.7.01.09.04.006</v>
          </cell>
          <cell r="I15196" t="str">
            <v xml:space="preserve">Akumulasi Penyusutan Alsus Reserse </v>
          </cell>
        </row>
        <row r="15197">
          <cell r="H15197" t="str">
            <v>1.3.7.01.09.04.007</v>
          </cell>
          <cell r="I15197" t="str">
            <v xml:space="preserve">Akumulasi Penyusutan Alsus Fotografi Kepolisian </v>
          </cell>
        </row>
        <row r="15198">
          <cell r="H15198" t="str">
            <v>1.3.7.01.09.04.008</v>
          </cell>
          <cell r="I15198" t="str">
            <v xml:space="preserve">Akumulasi Penyusutan Alsus Daktiloskopi </v>
          </cell>
        </row>
        <row r="15199">
          <cell r="H15199" t="str">
            <v>1.3.7.01.09.04.009</v>
          </cell>
          <cell r="I15199" t="str">
            <v xml:space="preserve">Akumulasi Penyusutan Instrumen Analisis Laboratorium Forensik </v>
          </cell>
        </row>
        <row r="15200">
          <cell r="H15200" t="str">
            <v>1.3.7.01.09.04.010</v>
          </cell>
          <cell r="I15200" t="str">
            <v>Akumulasi Penyusutan Alat Khusus Kepolisian Lainnya</v>
          </cell>
        </row>
        <row r="15201">
          <cell r="H15201" t="str">
            <v>1.3.7.01.10..</v>
          </cell>
          <cell r="I15201" t="str">
            <v>AKUMULASI PENYUSUTAN KOMPUTER</v>
          </cell>
        </row>
        <row r="15202">
          <cell r="H15202" t="str">
            <v>1.3.7.01.10.01.</v>
          </cell>
          <cell r="I15202" t="str">
            <v>AKUMULASI PENYUSUTAN KOMPUTER UNIT</v>
          </cell>
        </row>
        <row r="15203">
          <cell r="H15203" t="str">
            <v>1.3.7.01.10.01.001</v>
          </cell>
          <cell r="I15203" t="str">
            <v xml:space="preserve">Akumulasi Penyusutan Komputer Jaringan </v>
          </cell>
        </row>
        <row r="15204">
          <cell r="H15204" t="str">
            <v>1.3.7.01.10.01.002</v>
          </cell>
          <cell r="I15204" t="str">
            <v xml:space="preserve">Akumulasi Penyusutan Personal Komputer </v>
          </cell>
        </row>
        <row r="15205">
          <cell r="H15205" t="str">
            <v>1.3.7.01.10.01.003</v>
          </cell>
          <cell r="I15205" t="str">
            <v>Akumulasi Penyusutan Unit Lainnya</v>
          </cell>
        </row>
        <row r="15206">
          <cell r="H15206" t="str">
            <v>1.3.7.01.10.02.</v>
          </cell>
          <cell r="I15206" t="str">
            <v>AKUMULASI PENYUSUTAN PERALATAN KOMPUTER</v>
          </cell>
        </row>
        <row r="15207">
          <cell r="H15207" t="str">
            <v>1.3.7.01.10.02.001</v>
          </cell>
          <cell r="I15207" t="str">
            <v xml:space="preserve">Akumulasi Penyusutan Peralatan Mainframe </v>
          </cell>
        </row>
        <row r="15208">
          <cell r="H15208" t="str">
            <v>1.3.7.01.10.02.002</v>
          </cell>
          <cell r="I15208" t="str">
            <v xml:space="preserve">Akumulasi Penyusutan Peralatan Mini Komputer </v>
          </cell>
        </row>
        <row r="15209">
          <cell r="H15209" t="str">
            <v>1.3.7.01.10.02.003</v>
          </cell>
          <cell r="I15209" t="str">
            <v xml:space="preserve">Akumulasi Penyusutan Peralatan Personal Komputer </v>
          </cell>
        </row>
        <row r="15210">
          <cell r="H15210" t="str">
            <v>1.3.7.01.10.02.004</v>
          </cell>
          <cell r="I15210" t="str">
            <v xml:space="preserve">Akumulasi Penyusutan Peralatan Jaringan </v>
          </cell>
        </row>
        <row r="15211">
          <cell r="H15211" t="str">
            <v>1.3.7.01.10.02.005</v>
          </cell>
          <cell r="I15211" t="str">
            <v>Akumulasi Penyusutan Peralatan Komputer Lainnya</v>
          </cell>
        </row>
        <row r="15212">
          <cell r="H15212" t="str">
            <v>1.3.7.01.11..</v>
          </cell>
          <cell r="I15212" t="str">
            <v>AKUMULASI PENYUSUTAN ALAT EKSPLORASI</v>
          </cell>
        </row>
        <row r="15213">
          <cell r="H15213" t="str">
            <v>1.3.7.01.11.01.</v>
          </cell>
          <cell r="I15213" t="str">
            <v>AKUMULASI PENYUSUTAN ALAT EKSPLORASI TOPOGRAFI</v>
          </cell>
        </row>
        <row r="15214">
          <cell r="H15214" t="str">
            <v>1.3.7.01.11.01.001</v>
          </cell>
          <cell r="I15214" t="str">
            <v xml:space="preserve">Akumulasi Penyusutan Optik </v>
          </cell>
        </row>
        <row r="15215">
          <cell r="H15215" t="str">
            <v>1.3.7.01.11.01.002</v>
          </cell>
          <cell r="I15215" t="str">
            <v xml:space="preserve">Akumulasi Penyusutan Ukur/Instrument </v>
          </cell>
        </row>
        <row r="15216">
          <cell r="H15216" t="str">
            <v>1.3.7.01.11.01.003</v>
          </cell>
          <cell r="I15216" t="str">
            <v>Akumulasi Penyusutan Alat Eksplorasi Topografi Lainnya</v>
          </cell>
        </row>
        <row r="15217">
          <cell r="H15217" t="str">
            <v>1.3.7.01.11.02.</v>
          </cell>
          <cell r="I15217" t="str">
            <v>AKUMULASI PENYUSUTAN ALAT EKSPLORASI GEOFISIKA</v>
          </cell>
        </row>
        <row r="15218">
          <cell r="H15218" t="str">
            <v>1.3.7.01.11.02.001</v>
          </cell>
          <cell r="I15218" t="str">
            <v xml:space="preserve">Akumulasi Penyusutan Mekanik </v>
          </cell>
        </row>
        <row r="15219">
          <cell r="H15219" t="str">
            <v>1.3.7.01.11.02.002</v>
          </cell>
          <cell r="I15219" t="str">
            <v xml:space="preserve">Akumulasi Penyusutan Elektonik/Electric </v>
          </cell>
        </row>
        <row r="15220">
          <cell r="H15220" t="str">
            <v>1.3.7.01.11.02.003</v>
          </cell>
          <cell r="I15220" t="str">
            <v xml:space="preserve">Akumulasi Penyusutan Manual </v>
          </cell>
        </row>
        <row r="15221">
          <cell r="H15221" t="str">
            <v>1.3.7.01.11.02.004</v>
          </cell>
          <cell r="I15221" t="str">
            <v>Akumulasi Penyusutan Alat Eksplorasi Geofisika Lainnya</v>
          </cell>
        </row>
        <row r="15222">
          <cell r="H15222" t="str">
            <v>1.3.7.01.12..</v>
          </cell>
          <cell r="I15222" t="str">
            <v>AKUMULASI PENYUSUTAN ALAT PENGEBORAN</v>
          </cell>
        </row>
        <row r="15223">
          <cell r="H15223" t="str">
            <v>1.3.7.01.12.01.</v>
          </cell>
          <cell r="I15223" t="str">
            <v>AKUMULASI PENYUSUTAN ALAT PENGEBORAN MESIN</v>
          </cell>
        </row>
        <row r="15224">
          <cell r="H15224" t="str">
            <v>1.3.7.01.12.01.001</v>
          </cell>
          <cell r="I15224" t="str">
            <v xml:space="preserve">Akumulasi Penyusutan Bor Mesin Tumbuk </v>
          </cell>
        </row>
        <row r="15225">
          <cell r="H15225" t="str">
            <v>1.3.7.01.12.01.002</v>
          </cell>
          <cell r="I15225" t="str">
            <v xml:space="preserve">Akumulasi Penyusutan Bor Mesin Putar </v>
          </cell>
        </row>
        <row r="15226">
          <cell r="H15226" t="str">
            <v>1.3.7.01.12.01.003</v>
          </cell>
          <cell r="I15226" t="str">
            <v>Akumulasi Penyusutan Alat Pengeboran Mesin Lainnya</v>
          </cell>
        </row>
        <row r="15227">
          <cell r="H15227" t="str">
            <v>1.3.7.01.12.02.</v>
          </cell>
          <cell r="I15227" t="str">
            <v>AKUMULASI PENYUSUTAN ALAT PENGEBORAN NON MESIN</v>
          </cell>
        </row>
        <row r="15228">
          <cell r="H15228" t="str">
            <v>1.3.7.01.12.02.001</v>
          </cell>
          <cell r="I15228" t="str">
            <v>Akumulasi Penyusutan Bangka</v>
          </cell>
        </row>
        <row r="15229">
          <cell r="H15229" t="str">
            <v>1.3.7.01.12.02.002</v>
          </cell>
          <cell r="I15229" t="str">
            <v xml:space="preserve">Akumulasi Penyusutan Pantek </v>
          </cell>
        </row>
        <row r="15230">
          <cell r="H15230" t="str">
            <v>1.3.7.01.12.02.003</v>
          </cell>
          <cell r="I15230" t="str">
            <v xml:space="preserve">Akumulasi Penyusutan Putar </v>
          </cell>
        </row>
        <row r="15231">
          <cell r="H15231" t="str">
            <v>1.3.7.01.12.02.004</v>
          </cell>
          <cell r="I15231" t="str">
            <v xml:space="preserve">Akumulasi Penyusutan Peralatan Bantu </v>
          </cell>
        </row>
        <row r="15232">
          <cell r="H15232" t="str">
            <v>1.3.7.01.12.02.005</v>
          </cell>
          <cell r="I15232" t="str">
            <v>Akumulasi Penyusutan Alat Pengeboran Non Mesin Lainnya</v>
          </cell>
        </row>
        <row r="15233">
          <cell r="H15233" t="str">
            <v>1.3.7.01.13..</v>
          </cell>
          <cell r="I15233" t="str">
            <v>AKUMULASI PENYUSUTAN ALAT PRODUKSI, PENGOLAHAN DAN PEMURNIAN</v>
          </cell>
        </row>
        <row r="15234">
          <cell r="H15234" t="str">
            <v>1.3.7.01.13.01.</v>
          </cell>
          <cell r="I15234" t="str">
            <v>AKUMULASI PENYUSUTAN SUMUR</v>
          </cell>
        </row>
        <row r="15235">
          <cell r="H15235" t="str">
            <v>1.3.7.01.13.01.001</v>
          </cell>
          <cell r="I15235" t="str">
            <v xml:space="preserve">Akumulasi Penyusutan Peralatan Sumur Minyak </v>
          </cell>
        </row>
        <row r="15236">
          <cell r="H15236" t="str">
            <v>1.3.7.01.13.01.002</v>
          </cell>
          <cell r="I15236" t="str">
            <v xml:space="preserve">Akumulasi Penyusutan Sumur Pemboran </v>
          </cell>
        </row>
        <row r="15237">
          <cell r="H15237" t="str">
            <v>1.3.7.01.13.01.003</v>
          </cell>
          <cell r="I15237" t="str">
            <v>Akumulasi Penyusutan Sumur Lainnya</v>
          </cell>
        </row>
        <row r="15238">
          <cell r="H15238" t="str">
            <v>1.3.7.01.13.02.</v>
          </cell>
          <cell r="I15238" t="str">
            <v>AKUMULASI PENYUSUTAN PRODUKSI</v>
          </cell>
        </row>
        <row r="15239">
          <cell r="H15239" t="str">
            <v>1.3.7.01.13.02.001</v>
          </cell>
          <cell r="I15239" t="str">
            <v xml:space="preserve">Akumulasi Penyusutan Rig </v>
          </cell>
        </row>
        <row r="15240">
          <cell r="H15240" t="str">
            <v>1.3.7.01.13.02.002</v>
          </cell>
          <cell r="I15240" t="str">
            <v xml:space="preserve">Akumulasi Penyusutan Produksi Lainnya </v>
          </cell>
        </row>
        <row r="15241">
          <cell r="H15241" t="str">
            <v>1.3.7.01.13.03.</v>
          </cell>
          <cell r="I15241" t="str">
            <v>AKUMULASI PENYUSUTAN PENGOLAHAN DAN PEMURNIAN</v>
          </cell>
        </row>
        <row r="15242">
          <cell r="H15242" t="str">
            <v>1.3.7.01.13.03.001</v>
          </cell>
          <cell r="I15242" t="str">
            <v xml:space="preserve">Akumulasi Penyusutan Alat Pengolahan Minyak </v>
          </cell>
        </row>
        <row r="15243">
          <cell r="H15243" t="str">
            <v>1.3.7.01.13.03.002</v>
          </cell>
          <cell r="I15243" t="str">
            <v xml:space="preserve">Akumulasi Penyusutan Alat Pengolahan Air </v>
          </cell>
        </row>
        <row r="15244">
          <cell r="H15244" t="str">
            <v>1.3.7.01.13.03.003</v>
          </cell>
          <cell r="I15244" t="str">
            <v xml:space="preserve">Akumulasi Penyusutan Alat Pengolahan Steam </v>
          </cell>
        </row>
        <row r="15245">
          <cell r="H15245" t="str">
            <v>1.3.7.01.13.03.004</v>
          </cell>
          <cell r="I15245" t="str">
            <v xml:space="preserve">Akumulasi Penyusutan Alat Pengolahan Wax </v>
          </cell>
        </row>
        <row r="15246">
          <cell r="H15246" t="str">
            <v>1.3.7.01.13.03.005</v>
          </cell>
          <cell r="I15246" t="str">
            <v xml:space="preserve">Akumulasi Penyusutan Alat Pengolahan dan Pemurnian Lainnya </v>
          </cell>
        </row>
        <row r="15247">
          <cell r="H15247" t="str">
            <v>1.3.7.01.14..</v>
          </cell>
          <cell r="I15247" t="str">
            <v>AKUMULASI PENYUSUTAN ALAT BANTU EKSPLORASI</v>
          </cell>
        </row>
        <row r="15248">
          <cell r="H15248" t="str">
            <v>1.3.7.01.14.01.</v>
          </cell>
          <cell r="I15248" t="str">
            <v>AKUMULASI PENYUSUTAN  ALAT BANTU EKSPLORASI</v>
          </cell>
        </row>
        <row r="15249">
          <cell r="H15249" t="str">
            <v>1.3.7.01.14.01.001</v>
          </cell>
          <cell r="I15249" t="str">
            <v xml:space="preserve">Akumulasi Penyusutan Mekanik </v>
          </cell>
        </row>
        <row r="15250">
          <cell r="H15250" t="str">
            <v>1.3.7.01.14.01.002</v>
          </cell>
          <cell r="I15250" t="str">
            <v xml:space="preserve">Akumulasi Penyusutan Electric </v>
          </cell>
        </row>
        <row r="15251">
          <cell r="H15251" t="str">
            <v>1.3.7.01.14.01.003</v>
          </cell>
          <cell r="I15251" t="str">
            <v>Akumulasi Penyusutan Alat Bantu Eksplorasi Lainnya</v>
          </cell>
        </row>
        <row r="15252">
          <cell r="H15252" t="str">
            <v>1.3.7.01.14.02.</v>
          </cell>
          <cell r="I15252" t="str">
            <v>AKUMULASI PENYUSUTAN ALAT BANTU PRODUKSI</v>
          </cell>
        </row>
        <row r="15253">
          <cell r="H15253" t="str">
            <v>1.3.7.01.14.02.001</v>
          </cell>
          <cell r="I15253" t="str">
            <v xml:space="preserve">Akumulasi Penyusutan Perawatan Sumur </v>
          </cell>
        </row>
        <row r="15254">
          <cell r="H15254" t="str">
            <v>1.3.7.01.14.02.002</v>
          </cell>
          <cell r="I15254" t="str">
            <v xml:space="preserve">Akumulasi Penyusutan Test Unit </v>
          </cell>
        </row>
        <row r="15255">
          <cell r="H15255" t="str">
            <v>1.3.7.01.14.02.003</v>
          </cell>
          <cell r="I15255" t="str">
            <v>Akumulasi Penyusutan Alat Bantu Produksi Lainnya</v>
          </cell>
        </row>
        <row r="15256">
          <cell r="H15256" t="str">
            <v>1.3.7.01.15..</v>
          </cell>
          <cell r="I15256" t="str">
            <v>AKUMULASI PENYUSUTAN ALAT KESELAMATAN KERJA</v>
          </cell>
        </row>
        <row r="15257">
          <cell r="H15257" t="str">
            <v>1.3.7.01.15.01.</v>
          </cell>
          <cell r="I15257" t="str">
            <v>AKUMULASI PENYUSUTAN ALAT DETEKSI</v>
          </cell>
        </row>
        <row r="15258">
          <cell r="H15258" t="str">
            <v>1.3.7.01.15.01.001</v>
          </cell>
          <cell r="I15258" t="str">
            <v xml:space="preserve">Akumulasi Penyusutan Radiasi </v>
          </cell>
        </row>
        <row r="15259">
          <cell r="H15259" t="str">
            <v>1.3.7.01.15.01.002</v>
          </cell>
          <cell r="I15259" t="str">
            <v xml:space="preserve">Akumulasi Penyusutan Suara </v>
          </cell>
        </row>
        <row r="15260">
          <cell r="H15260" t="str">
            <v>1.3.7.01.15.01.003</v>
          </cell>
          <cell r="I15260" t="str">
            <v>Akumulasi Penyusutan Alat Deteksi Lainnya</v>
          </cell>
        </row>
        <row r="15261">
          <cell r="H15261" t="str">
            <v>1.3.7.01.15.02.</v>
          </cell>
          <cell r="I15261" t="str">
            <v>AKUMULASI PENYUSUTAN ALAT PELINDUNG</v>
          </cell>
        </row>
        <row r="15262">
          <cell r="H15262" t="str">
            <v>1.3.7.01.15.02.001</v>
          </cell>
          <cell r="I15262" t="str">
            <v xml:space="preserve">Akumulasi Penyusutan Baju Pengaman </v>
          </cell>
        </row>
        <row r="15263">
          <cell r="H15263" t="str">
            <v>1.3.7.01.15.02.002</v>
          </cell>
          <cell r="I15263" t="str">
            <v xml:space="preserve">Akumulasi Penyusutan Masker </v>
          </cell>
        </row>
        <row r="15264">
          <cell r="H15264" t="str">
            <v>1.3.7.01.15.02.003</v>
          </cell>
          <cell r="I15264" t="str">
            <v xml:space="preserve">Akumulasi Penyusutan Topi Kerja </v>
          </cell>
        </row>
        <row r="15265">
          <cell r="H15265" t="str">
            <v>1.3.7.01.15.02.004</v>
          </cell>
          <cell r="I15265" t="str">
            <v xml:space="preserve">Akumulasi Penyusutan Sabuk Pengaman </v>
          </cell>
        </row>
        <row r="15266">
          <cell r="H15266" t="str">
            <v>1.3.7.01.15.02.005</v>
          </cell>
          <cell r="I15266" t="str">
            <v xml:space="preserve">Akumulasi Penyusutan Sepatu Lapangan </v>
          </cell>
        </row>
        <row r="15267">
          <cell r="H15267" t="str">
            <v>1.3.7.01.15.02.006</v>
          </cell>
          <cell r="I15267" t="str">
            <v>Akumulasi Penyusutan Alat Pelindung Lainnya</v>
          </cell>
        </row>
        <row r="15268">
          <cell r="H15268" t="str">
            <v>1.3.7.01.15.03.</v>
          </cell>
          <cell r="I15268" t="str">
            <v>AKUMULASI PENYUSUTAN ALAT SAR</v>
          </cell>
        </row>
        <row r="15269">
          <cell r="H15269" t="str">
            <v>1.3.7.01.15.03.001</v>
          </cell>
          <cell r="I15269" t="str">
            <v xml:space="preserve">Akumulasi Penyusutan Alat Penolong </v>
          </cell>
        </row>
        <row r="15270">
          <cell r="H15270" t="str">
            <v>1.3.7.01.15.03.002</v>
          </cell>
          <cell r="I15270" t="str">
            <v xml:space="preserve">Akumulasi Penyusutan Alat Pendukung Pencarian </v>
          </cell>
        </row>
        <row r="15271">
          <cell r="H15271" t="str">
            <v>1.3.7.01.15.03.003</v>
          </cell>
          <cell r="I15271" t="str">
            <v xml:space="preserve">Akumulasi Penyusutan Alat Kerja Bawah Air </v>
          </cell>
        </row>
        <row r="15272">
          <cell r="H15272" t="str">
            <v>1.3.7.01.15.03.004</v>
          </cell>
          <cell r="I15272" t="str">
            <v xml:space="preserve">Akumulasi Penyusutan Alat Sar Lainnya </v>
          </cell>
        </row>
        <row r="15273">
          <cell r="H15273" t="str">
            <v>1.3.7.01.15.04.</v>
          </cell>
          <cell r="I15273" t="str">
            <v>AKUMULASI PENYUSUTAN KERJA PENERBANGAN</v>
          </cell>
        </row>
        <row r="15274">
          <cell r="H15274" t="str">
            <v>1.3.7.01.15.04.001</v>
          </cell>
          <cell r="I15274" t="str">
            <v xml:space="preserve">Akumulasi Penyusutan Peralatan Fasilitas Komunikasi Penerbangan </v>
          </cell>
        </row>
        <row r="15275">
          <cell r="H15275" t="str">
            <v>1.3.7.01.15.04.002</v>
          </cell>
          <cell r="I15275" t="str">
            <v xml:space="preserve">Akumulasi Penyusutan Peralatan Fasilitas Navigasi dan Pengamatan Penerbangan </v>
          </cell>
        </row>
        <row r="15276">
          <cell r="H15276" t="str">
            <v>1.3.7.01.15.04.003</v>
          </cell>
          <cell r="I15276" t="str">
            <v>Akumulasi Penyusutan Peralatan Fasilitas Bantu Pendaratan</v>
          </cell>
        </row>
        <row r="15277">
          <cell r="H15277" t="str">
            <v>1.3.7.01.15.04.004</v>
          </cell>
          <cell r="I15277" t="str">
            <v xml:space="preserve">Akumulasi Penyusutan Peralatan Fasilitas Bantu Pelayanan dan Pengamanan Bandar Udara </v>
          </cell>
        </row>
        <row r="15278">
          <cell r="H15278" t="str">
            <v>1.3.7.01.15.04.005</v>
          </cell>
          <cell r="I15278" t="str">
            <v xml:space="preserve">Akumulasi Penyusutan Peralatan Fasilitas Listrik Bandar Udara </v>
          </cell>
        </row>
        <row r="15279">
          <cell r="H15279" t="str">
            <v>1.3.7.01.15.04.006</v>
          </cell>
          <cell r="I15279" t="str">
            <v xml:space="preserve">Akumulasi Penyusutan Alat Ukur Peralatan Faslektrik </v>
          </cell>
        </row>
        <row r="15280">
          <cell r="H15280" t="str">
            <v>1.3.7.01.15.04.007</v>
          </cell>
          <cell r="I15280" t="str">
            <v>Akumulasi Penyusutan Alat Kerja Penerbangan Lainnya</v>
          </cell>
        </row>
        <row r="15281">
          <cell r="H15281" t="str">
            <v>1.3.7.01.16..</v>
          </cell>
          <cell r="I15281" t="str">
            <v>AKUMULASI PENYUSUTAN  ALAT PERAGA</v>
          </cell>
        </row>
        <row r="15282">
          <cell r="H15282" t="str">
            <v>1.3.7.01.16.01.</v>
          </cell>
          <cell r="I15282" t="str">
            <v>AKUMULASI PENYUSUTAN  ALAT PERAGA PELATIHAN DAN PERCONTOHAN</v>
          </cell>
        </row>
        <row r="15283">
          <cell r="H15283" t="str">
            <v>1.3.7.01.16.01.001</v>
          </cell>
          <cell r="I15283" t="str">
            <v xml:space="preserve">Akumulasi Penyusutan Alat Peraga Pelatihan </v>
          </cell>
        </row>
        <row r="15284">
          <cell r="H15284" t="str">
            <v>1.3.7.01.16.01.002</v>
          </cell>
          <cell r="I15284" t="str">
            <v xml:space="preserve">Akumulasi Penyusutan Alat Peraga Percontohan </v>
          </cell>
        </row>
        <row r="15285">
          <cell r="H15285" t="str">
            <v>1.3.7.01.16.01.003</v>
          </cell>
          <cell r="I15285" t="str">
            <v xml:space="preserve">Akumulasi Penyusutan Alat Peraga Pelatihan dan Percontohan Lainnya </v>
          </cell>
        </row>
        <row r="15286">
          <cell r="H15286" t="str">
            <v>1.3.7.01.17..</v>
          </cell>
          <cell r="I15286" t="str">
            <v>AKUMULASI PENYUSUTAN  PERALATAN PROSES/PRODUKSI</v>
          </cell>
        </row>
        <row r="15287">
          <cell r="H15287" t="str">
            <v>1.3.7.01.17.01.</v>
          </cell>
          <cell r="I15287" t="str">
            <v>AKUMULASI PENYUSUTAN PERALATAN PROSES/PRODUKSI</v>
          </cell>
        </row>
        <row r="15288">
          <cell r="H15288" t="str">
            <v>1.3.7.01.17.01.001</v>
          </cell>
          <cell r="I15288" t="str">
            <v xml:space="preserve">Akumulasi Penyusutan Liquid-Liquid Contractor Equipment </v>
          </cell>
        </row>
        <row r="15289">
          <cell r="H15289" t="str">
            <v>1.3.7.01.17.01.002</v>
          </cell>
          <cell r="I15289" t="str">
            <v xml:space="preserve">Akumulasi Penyusutan Solid-Solid Mixing Equipment </v>
          </cell>
        </row>
        <row r="15290">
          <cell r="H15290" t="str">
            <v>1.3.7.01.17.01.003</v>
          </cell>
          <cell r="I15290" t="str">
            <v xml:space="preserve">Akumulasi Penyusutan Solid-Solid Screening Equipment </v>
          </cell>
        </row>
        <row r="15291">
          <cell r="H15291" t="str">
            <v>1.3.7.01.17.01.004</v>
          </cell>
          <cell r="I15291" t="str">
            <v xml:space="preserve">Akumulasi Penyusutan Solid-Solid Classifier </v>
          </cell>
        </row>
        <row r="15292">
          <cell r="H15292" t="str">
            <v>1.3.7.01.17.01.005</v>
          </cell>
          <cell r="I15292" t="str">
            <v xml:space="preserve">Akumulasi Penyusutan Solid Liquid Mixing Equipment </v>
          </cell>
        </row>
        <row r="15293">
          <cell r="H15293" t="str">
            <v>1.3.7.01.17.01.006</v>
          </cell>
          <cell r="I15293" t="str">
            <v xml:space="preserve">Akumulasi Penyusutan Solid Liquid Crystallization Equipment </v>
          </cell>
        </row>
        <row r="15294">
          <cell r="H15294" t="str">
            <v>1.3.7.01.17.01.007</v>
          </cell>
          <cell r="I15294" t="str">
            <v xml:space="preserve">Akumulasi Penyusutan Ion Exchange Absortion Equipment </v>
          </cell>
        </row>
        <row r="15295">
          <cell r="H15295" t="str">
            <v>1.3.7.01.17.01.008</v>
          </cell>
          <cell r="I15295" t="str">
            <v xml:space="preserve">Akumulasi Penyusutan Leaching Equipment </v>
          </cell>
        </row>
        <row r="15296">
          <cell r="H15296" t="str">
            <v>1.3.7.01.17.01.009</v>
          </cell>
          <cell r="I15296" t="str">
            <v xml:space="preserve">Akumulasi Penyusutan Gravity Sedimentation Equipment </v>
          </cell>
        </row>
        <row r="15297">
          <cell r="H15297" t="str">
            <v>1.3.7.01.17.01.010</v>
          </cell>
          <cell r="I15297" t="str">
            <v>Akumulasi Penyusutan Solid Liquid Filtering Equipment</v>
          </cell>
        </row>
        <row r="15298">
          <cell r="H15298" t="str">
            <v>1.3.7.01.17.01.011</v>
          </cell>
          <cell r="I15298" t="str">
            <v xml:space="preserve">Akumulasi Penyusutan Centrifuge For Solid Liquid </v>
          </cell>
        </row>
        <row r="15299">
          <cell r="H15299" t="str">
            <v>1.3.7.01.17.01.012</v>
          </cell>
          <cell r="I15299" t="str">
            <v xml:space="preserve">Akumulasi Penyusutan Liquid From Solid Expelling (Expressor)-Equipment </v>
          </cell>
        </row>
        <row r="15300">
          <cell r="H15300" t="str">
            <v>1.3.7.01.17.01.013</v>
          </cell>
          <cell r="I15300" t="str">
            <v xml:space="preserve">Akumulasi Penyusutan Gas-Solid Drying Equipment </v>
          </cell>
        </row>
        <row r="15301">
          <cell r="H15301" t="str">
            <v>1.3.7.01.17.01.014</v>
          </cell>
          <cell r="I15301" t="str">
            <v xml:space="preserve">Akumulasi Penyusutan Gas-Solid Fluised Bed Equipment </v>
          </cell>
        </row>
        <row r="15302">
          <cell r="H15302" t="str">
            <v>1.3.7.01.17.01.015</v>
          </cell>
          <cell r="I15302" t="str">
            <v xml:space="preserve">Akumulasi Penyusutan Gas-Solid Separation Equipment </v>
          </cell>
        </row>
        <row r="15303">
          <cell r="H15303" t="str">
            <v>1.3.7.01.17.01.016</v>
          </cell>
          <cell r="I15303" t="str">
            <v xml:space="preserve">Akumulasi Penyusutan Gas-Liquid Distillation Equipment </v>
          </cell>
        </row>
        <row r="15304">
          <cell r="H15304" t="str">
            <v>1.3.7.01.17.01.017</v>
          </cell>
          <cell r="I15304" t="str">
            <v xml:space="preserve">Akumulasi Penyusutan Gas-Liquid Separation Equipment </v>
          </cell>
        </row>
        <row r="15305">
          <cell r="H15305" t="str">
            <v>1.3.7.01.17.01.018</v>
          </cell>
          <cell r="I15305" t="str">
            <v xml:space="preserve">Akumulasi Penyusutan Isotope Separation Equipment </v>
          </cell>
        </row>
        <row r="15306">
          <cell r="H15306" t="str">
            <v>1.3.7.01.17.01.019</v>
          </cell>
          <cell r="I15306" t="str">
            <v xml:space="preserve">Akumulasi Penyusutan Transport and Storage Equipment For Liquid </v>
          </cell>
        </row>
        <row r="15307">
          <cell r="H15307" t="str">
            <v>1.3.7.01.17.01.020</v>
          </cell>
          <cell r="I15307" t="str">
            <v xml:space="preserve">Akumulasi Penyusutan Solid Material Handling Equipment </v>
          </cell>
        </row>
        <row r="15308">
          <cell r="H15308" t="str">
            <v>1.3.7.01.17.01.021</v>
          </cell>
          <cell r="I15308" t="str">
            <v xml:space="preserve">Akumulasi Penyusutan Size Reduction Size Balargement Equipment </v>
          </cell>
        </row>
        <row r="15309">
          <cell r="H15309" t="str">
            <v>1.3.7.01.17.01.022</v>
          </cell>
          <cell r="I15309" t="str">
            <v xml:space="preserve">Akumulasi Penyusutan Heat Generating Equipment </v>
          </cell>
        </row>
        <row r="15310">
          <cell r="H15310" t="str">
            <v>1.3.7.01.17.01.023</v>
          </cell>
          <cell r="I15310" t="str">
            <v xml:space="preserve">Akumulasi Penyusutan Heat Transfer Equipment </v>
          </cell>
        </row>
        <row r="15311">
          <cell r="H15311" t="str">
            <v>1.3.7.01.17.01.024</v>
          </cell>
          <cell r="I15311" t="str">
            <v xml:space="preserve">Akumulasi Penyusutan Mechanical Proces </v>
          </cell>
        </row>
        <row r="15312">
          <cell r="H15312" t="str">
            <v>1.3.7.01.17.01.025</v>
          </cell>
          <cell r="I15312" t="str">
            <v>Akumulasi Penyusutan Chemical Reaktion Equipment</v>
          </cell>
        </row>
        <row r="15313">
          <cell r="H15313" t="str">
            <v>1.3.7.01.17.01.026</v>
          </cell>
          <cell r="I15313" t="str">
            <v>Akumulasi Penyusutan Peratan Proses/Produksi Lainnya</v>
          </cell>
        </row>
        <row r="15314">
          <cell r="H15314" t="str">
            <v>1.3.7.01.18..</v>
          </cell>
          <cell r="I15314" t="str">
            <v>AKUMULASI PENYUSUTAN RAMBU - RAMBU</v>
          </cell>
        </row>
        <row r="15315">
          <cell r="H15315" t="str">
            <v>1.3.7.01.18.01.</v>
          </cell>
          <cell r="I15315" t="str">
            <v>AKUMULASI PENYUSUTAN RAMBU-RAMBU LALU LINTAS DARAT</v>
          </cell>
        </row>
        <row r="15316">
          <cell r="H15316" t="str">
            <v>1.3.7.01.18.01.001</v>
          </cell>
          <cell r="I15316" t="str">
            <v xml:space="preserve">Akumulasi Penyusutan Rambu Bersuar </v>
          </cell>
        </row>
        <row r="15317">
          <cell r="H15317" t="str">
            <v>1.3.7.01.18.01.002</v>
          </cell>
          <cell r="I15317" t="str">
            <v xml:space="preserve">Akumulasi Penyusutan Rambu Tidak Bersuar </v>
          </cell>
        </row>
        <row r="15318">
          <cell r="H15318" t="str">
            <v>1.3.7.01.18.01.003</v>
          </cell>
          <cell r="I15318" t="str">
            <v xml:space="preserve">Akumulasi Penyusutan Rambu-Rambu Lalu Lintas Darat Lainnya </v>
          </cell>
        </row>
        <row r="15319">
          <cell r="H15319" t="str">
            <v>1.3.7.01.18.02.</v>
          </cell>
          <cell r="I15319" t="str">
            <v>AKUMULASI PENYUSUTAN RAMBU-RAMBU LALU LINTAS UDARA</v>
          </cell>
        </row>
        <row r="15320">
          <cell r="H15320" t="str">
            <v>1.3.7.01.18.02.001</v>
          </cell>
          <cell r="I15320" t="str">
            <v xml:space="preserve">Akumulasi Penyusutan Runway/Threshold Light </v>
          </cell>
        </row>
        <row r="15321">
          <cell r="H15321" t="str">
            <v>1.3.7.01.18.02.002</v>
          </cell>
          <cell r="I15321" t="str">
            <v xml:space="preserve">Akumulasi Penyusutan Visual Approach Slope Indicator (VASI) </v>
          </cell>
        </row>
        <row r="15322">
          <cell r="H15322" t="str">
            <v>1.3.7.01.18.02.003</v>
          </cell>
          <cell r="I15322" t="str">
            <v xml:space="preserve">Akumulasi Penyusutan Approach Light </v>
          </cell>
        </row>
        <row r="15323">
          <cell r="H15323" t="str">
            <v>1.3.7.01.18.02.004</v>
          </cell>
          <cell r="I15323" t="str">
            <v xml:space="preserve">Akumulasi Penyusutan Runway Identification Light (Reils) </v>
          </cell>
        </row>
        <row r="15324">
          <cell r="H15324" t="str">
            <v>1.3.7.01.18.02.005</v>
          </cell>
          <cell r="I15324" t="str">
            <v xml:space="preserve">Akumulasi Penyusutan Signal </v>
          </cell>
        </row>
        <row r="15325">
          <cell r="H15325" t="str">
            <v>1.3.7.01.18.02.006</v>
          </cell>
          <cell r="I15325" t="str">
            <v xml:space="preserve">Akumulasi Penyusutan Flood Lights </v>
          </cell>
        </row>
        <row r="15326">
          <cell r="H15326" t="str">
            <v>1.3.7.01.18.02.007</v>
          </cell>
          <cell r="I15326" t="str">
            <v>Akumulasi Penyusutan Rambu-Rambu Lalu Lintas Udara Lainnya</v>
          </cell>
        </row>
        <row r="15327">
          <cell r="H15327" t="str">
            <v>1.3.7.01.18.03.</v>
          </cell>
          <cell r="I15327" t="str">
            <v>AKUMULASI PENYUSUTAN RAMBU-RAMBU LALU LINTAS LAUT</v>
          </cell>
        </row>
        <row r="15328">
          <cell r="H15328" t="str">
            <v>1.3.7.01.18.03.001</v>
          </cell>
          <cell r="I15328" t="str">
            <v>Akumulasi Penyusutan Rambu-Rambu Lalu Lintas Laut</v>
          </cell>
        </row>
        <row r="15329">
          <cell r="H15329" t="str">
            <v>1.3.7.01.18.03.002</v>
          </cell>
          <cell r="I15329" t="str">
            <v>Akumulasi Penyusutan Rambu-Rambu Lalu Lintas Laut Lainnya</v>
          </cell>
        </row>
        <row r="15330">
          <cell r="H15330" t="str">
            <v>1.3.7.01.19..</v>
          </cell>
          <cell r="I15330" t="str">
            <v>AKUMULASI PENYUSUTAN PERALATAN OLAH RAGA</v>
          </cell>
        </row>
        <row r="15331">
          <cell r="H15331" t="str">
            <v>1.3.7.01.19.01.</v>
          </cell>
          <cell r="I15331" t="str">
            <v>AKUMULASI PENYUSUTAN PERALATAN OLAH RAGA</v>
          </cell>
        </row>
        <row r="15332">
          <cell r="H15332" t="str">
            <v>1.3.7.01.19.01.001</v>
          </cell>
          <cell r="I15332" t="str">
            <v xml:space="preserve">Akumulasi Penyusutan Peralatan Olah Raga Atletik </v>
          </cell>
        </row>
        <row r="15333">
          <cell r="H15333" t="str">
            <v>1.3.7.01.19.01.002</v>
          </cell>
          <cell r="I15333" t="str">
            <v xml:space="preserve">Akumulasi Penyusutan Peralatan Permainan </v>
          </cell>
        </row>
        <row r="15334">
          <cell r="H15334" t="str">
            <v>1.3.7.01.19.01.003</v>
          </cell>
          <cell r="I15334" t="str">
            <v xml:space="preserve">Akumulasi Penyusutan Peralatan Senam </v>
          </cell>
        </row>
        <row r="15335">
          <cell r="H15335" t="str">
            <v>1.3.7.01.19.01.004</v>
          </cell>
          <cell r="I15335" t="str">
            <v xml:space="preserve">Akumulasi Penyusutan Peralatan Olah Raga Air </v>
          </cell>
        </row>
        <row r="15336">
          <cell r="H15336" t="str">
            <v>1.3.7.01.19.01.005</v>
          </cell>
          <cell r="I15336" t="str">
            <v xml:space="preserve">Akumulasi Penyusutan Peralatan Olah Raga Udara </v>
          </cell>
        </row>
        <row r="15337">
          <cell r="H15337" t="str">
            <v>1.3.7.01.19.01.006</v>
          </cell>
          <cell r="I15337" t="str">
            <v>Akumulasi Penyusutan Peralatan Olah Raga Lainnya</v>
          </cell>
        </row>
        <row r="15338">
          <cell r="H15338" t="str">
            <v>1.3.7.02...</v>
          </cell>
          <cell r="I15338" t="str">
            <v>AKUMULASI PENYUSUTAN GEDUNG DAN BANGUNAN</v>
          </cell>
        </row>
        <row r="15339">
          <cell r="H15339" t="str">
            <v>1.3.7.02.01..</v>
          </cell>
          <cell r="I15339" t="str">
            <v>AKUMULASI PENYUSUTAN BANGUNAN GEDUNG</v>
          </cell>
        </row>
        <row r="15340">
          <cell r="H15340" t="str">
            <v>1.3.7.02.01.01.</v>
          </cell>
          <cell r="I15340" t="str">
            <v>AKUMULASI PENYUSUTAN BANGUNAN GEDUNG TEMPAT KERJA</v>
          </cell>
        </row>
        <row r="15341">
          <cell r="H15341" t="str">
            <v>1.3.7.02.01.01.001</v>
          </cell>
          <cell r="I15341" t="str">
            <v>Akumulasi Penyusutan Bangunan Gedung Kantor</v>
          </cell>
        </row>
        <row r="15342">
          <cell r="H15342" t="str">
            <v>1.3.7.02.01.01.002</v>
          </cell>
          <cell r="I15342" t="str">
            <v xml:space="preserve">Akumulasi Penyusutan Bangunan Gudang </v>
          </cell>
        </row>
        <row r="15343">
          <cell r="H15343" t="str">
            <v>1.3.7.02.01.01.003</v>
          </cell>
          <cell r="I15343" t="str">
            <v xml:space="preserve">Akumulasi Penyusutan Bangunan Gedung Untuk Bengkel/Hanggar </v>
          </cell>
        </row>
        <row r="15344">
          <cell r="H15344" t="str">
            <v>1.3.7.02.01.01.004</v>
          </cell>
          <cell r="I15344" t="str">
            <v xml:space="preserve">Akumulasi Penyusutan Bangunan Gedung Instalasi </v>
          </cell>
        </row>
        <row r="15345">
          <cell r="H15345" t="str">
            <v>1.3.7.02.01.01.005</v>
          </cell>
          <cell r="I15345" t="str">
            <v xml:space="preserve">Akumulasi Penyusutan Bangunan Gedung Laboratorium </v>
          </cell>
        </row>
        <row r="15346">
          <cell r="H15346" t="str">
            <v>1.3.7.02.01.01.006</v>
          </cell>
          <cell r="I15346" t="str">
            <v xml:space="preserve">Akumulasi Penyusutan Bangunan Kesehatan </v>
          </cell>
        </row>
        <row r="15347">
          <cell r="H15347" t="str">
            <v>1.3.7.02.01.01.007</v>
          </cell>
          <cell r="I15347" t="str">
            <v>Akumulasi Penyusutan Bangunan Oceanarium/Observatorium</v>
          </cell>
        </row>
        <row r="15348">
          <cell r="H15348" t="str">
            <v>1.3.7.02.01.01.008</v>
          </cell>
          <cell r="I15348" t="str">
            <v xml:space="preserve">Akumulasi Penyusutan Bangunan Gedung Tempat Ibadah </v>
          </cell>
        </row>
        <row r="15349">
          <cell r="H15349" t="str">
            <v>1.3.7.02.01.01.009</v>
          </cell>
          <cell r="I15349" t="str">
            <v xml:space="preserve">Akumulasi Penyusutan Bangunan Gedung Tempat Pertemuan </v>
          </cell>
        </row>
        <row r="15350">
          <cell r="H15350" t="str">
            <v>1.3.7.02.01.01.010</v>
          </cell>
          <cell r="I15350" t="str">
            <v xml:space="preserve">Akumulasi Penyusutan Bangunan Gedung Tempat Pendidikan </v>
          </cell>
        </row>
        <row r="15351">
          <cell r="H15351" t="str">
            <v>1.3.7.02.01.01.011</v>
          </cell>
          <cell r="I15351" t="str">
            <v>Akumulasi Penyusutan Bangunan Gedung Tempat Olah Raga</v>
          </cell>
        </row>
        <row r="15352">
          <cell r="H15352" t="str">
            <v>1.3.7.02.01.01.012</v>
          </cell>
          <cell r="I15352" t="str">
            <v xml:space="preserve">Akumulasi Penyusutan Bangunan Gedung Pertokoan/Koperasi/Pasar </v>
          </cell>
        </row>
        <row r="15353">
          <cell r="H15353" t="str">
            <v>1.3.7.02.01.01.013</v>
          </cell>
          <cell r="I15353" t="str">
            <v xml:space="preserve">Akumulasi Penyusutan Bangunan Gedung Untuk Pos Jaga </v>
          </cell>
        </row>
        <row r="15354">
          <cell r="H15354" t="str">
            <v>1.3.7.02.01.01.014</v>
          </cell>
          <cell r="I15354" t="str">
            <v xml:space="preserve">Akumulasi Penyusutan Bangunan Gedung Garasi/Pool </v>
          </cell>
        </row>
        <row r="15355">
          <cell r="H15355" t="str">
            <v>1.3.7.02.01.01.015</v>
          </cell>
          <cell r="I15355" t="str">
            <v xml:space="preserve">Akumulasi Penyusutan Bangunan Gedung Pemotong Hewan </v>
          </cell>
        </row>
        <row r="15356">
          <cell r="H15356" t="str">
            <v>1.3.7.02.01.01.016</v>
          </cell>
          <cell r="I15356" t="str">
            <v xml:space="preserve">Akumulasi Penyusutan Bangunan Gedung Perpustakaan </v>
          </cell>
        </row>
        <row r="15357">
          <cell r="H15357" t="str">
            <v>1.3.7.02.01.01.017</v>
          </cell>
          <cell r="I15357" t="str">
            <v xml:space="preserve">Akumulasi Penyusutan Bangunan Gedung Musium </v>
          </cell>
        </row>
        <row r="15358">
          <cell r="H15358" t="str">
            <v>1.3.7.02.01.01.018</v>
          </cell>
          <cell r="I15358" t="str">
            <v xml:space="preserve">Akumulasi Penyusutan Bangunan Gedung Terminal/Pelabuhan/Bandara </v>
          </cell>
        </row>
        <row r="15359">
          <cell r="H15359" t="str">
            <v>1.3.7.02.01.01.019</v>
          </cell>
          <cell r="I15359" t="str">
            <v xml:space="preserve">Akumulasi Penyusutan Bangunan Pengujian Kelaikan </v>
          </cell>
        </row>
        <row r="15360">
          <cell r="H15360" t="str">
            <v>1.3.7.02.01.01.020</v>
          </cell>
          <cell r="I15360" t="str">
            <v xml:space="preserve">Akumulasi Penyusutan Bangunan Gedung Lembaga Pemasyarakatan </v>
          </cell>
        </row>
        <row r="15361">
          <cell r="H15361" t="str">
            <v>1.3.7.02.01.01.021</v>
          </cell>
          <cell r="I15361" t="str">
            <v xml:space="preserve">Akumulasi Penyusutan Bangunan Rumah Tahanan </v>
          </cell>
        </row>
        <row r="15362">
          <cell r="H15362" t="str">
            <v>1.3.7.02.01.01.022</v>
          </cell>
          <cell r="I15362" t="str">
            <v xml:space="preserve">Akumulasi Penyusutan Bangunan Gedung Krematorium </v>
          </cell>
        </row>
        <row r="15363">
          <cell r="H15363" t="str">
            <v>1.3.7.02.01.01.023</v>
          </cell>
          <cell r="I15363" t="str">
            <v xml:space="preserve">Akumulasi Penyusutan Bangunan Pembakaran Bangkai Hewan </v>
          </cell>
        </row>
        <row r="15364">
          <cell r="H15364" t="str">
            <v>1.3.7.02.01.01.024</v>
          </cell>
          <cell r="I15364" t="str">
            <v xml:space="preserve">Akumulasi Penyusutan Bangunan Tempat Persidangan </v>
          </cell>
        </row>
        <row r="15365">
          <cell r="H15365" t="str">
            <v>1.3.7.02.01.01.025</v>
          </cell>
          <cell r="I15365" t="str">
            <v xml:space="preserve">Akumulasi Penyusutan Bangunan Terbuka </v>
          </cell>
        </row>
        <row r="15366">
          <cell r="H15366" t="str">
            <v>1.3.7.02.01.01.026</v>
          </cell>
          <cell r="I15366" t="str">
            <v xml:space="preserve">Akumulasi Penyusutan Bangunan Penampung Sekam </v>
          </cell>
        </row>
        <row r="15367">
          <cell r="H15367" t="str">
            <v>1.3.7.02.01.01.027</v>
          </cell>
          <cell r="I15367" t="str">
            <v xml:space="preserve">Akumulasi Penyusutan Bangunan Tempat Pelelangan Ikan (TPI) </v>
          </cell>
        </row>
        <row r="15368">
          <cell r="H15368" t="str">
            <v>1.3.7.02.01.01.028</v>
          </cell>
          <cell r="I15368" t="str">
            <v xml:space="preserve">Akumulasi Penyusutan Bangunan Industri </v>
          </cell>
        </row>
        <row r="15369">
          <cell r="H15369" t="str">
            <v>1.3.7.02.01.01.029</v>
          </cell>
          <cell r="I15369" t="str">
            <v xml:space="preserve">Akumulasi Penyusutan Bangunan Peternakan/Perikanan </v>
          </cell>
        </row>
        <row r="15370">
          <cell r="H15370" t="str">
            <v>1.3.7.02.01.01.030</v>
          </cell>
          <cell r="I15370" t="str">
            <v>Akumulasi Penyusutan Bangunan Gedung Tempat Kerja Lainnya</v>
          </cell>
        </row>
        <row r="15371">
          <cell r="H15371" t="str">
            <v>1.3.7.02.01.01.031</v>
          </cell>
          <cell r="I15371" t="str">
            <v xml:space="preserve">Akumulasi Penyusutan Bangunan Peralatan Geofisika </v>
          </cell>
        </row>
        <row r="15372">
          <cell r="H15372" t="str">
            <v>1.3.7.02.01.01.032</v>
          </cell>
          <cell r="I15372" t="str">
            <v xml:space="preserve">Akumulasi Penyusutan Bangunan Fasilitas Umum </v>
          </cell>
        </row>
        <row r="15373">
          <cell r="H15373" t="str">
            <v>1.3.7.02.01.01.033</v>
          </cell>
          <cell r="I15373" t="str">
            <v xml:space="preserve">Akumulasi Penyusutan Bangunan Parkir </v>
          </cell>
        </row>
        <row r="15374">
          <cell r="H15374" t="str">
            <v>1.3.7.02.01.01.034</v>
          </cell>
          <cell r="I15374" t="str">
            <v>Akumulasi Penyusutan Bangunan Gedung Pabrik</v>
          </cell>
        </row>
        <row r="15375">
          <cell r="H15375" t="str">
            <v>1.3.7.02.01.01.035</v>
          </cell>
          <cell r="I15375" t="str">
            <v>Akumulasi Penyusutan Bangunan Stasiun</v>
          </cell>
        </row>
        <row r="15376">
          <cell r="H15376" t="str">
            <v>1.3.7.02.01.01.036</v>
          </cell>
          <cell r="I15376" t="str">
            <v>Akumulasi Penyusutan Taman</v>
          </cell>
        </row>
        <row r="15377">
          <cell r="H15377" t="str">
            <v>1.3.7.02.01.01.037</v>
          </cell>
          <cell r="I15377" t="str">
            <v>Akumulasi Penyusutan Bangunan Gedung Tempat Kerja Lainnya</v>
          </cell>
        </row>
        <row r="15378">
          <cell r="H15378" t="str">
            <v>1.3.7.02.01.02.</v>
          </cell>
          <cell r="I15378" t="str">
            <v>AKUMULASI PENYUSUTAN BANGUNAN GEDUNG TEMPAT TINGGAL</v>
          </cell>
        </row>
        <row r="15379">
          <cell r="H15379" t="str">
            <v>1.3.7.02.01.02.001</v>
          </cell>
          <cell r="I15379" t="str">
            <v xml:space="preserve">Akumulasi Penyusutan Rumah Negara Golongan I </v>
          </cell>
        </row>
        <row r="15380">
          <cell r="H15380" t="str">
            <v>1.3.7.02.01.02.002</v>
          </cell>
          <cell r="I15380" t="str">
            <v xml:space="preserve">Akumulasi Penyusutan Rumah Negara Golongan II </v>
          </cell>
        </row>
        <row r="15381">
          <cell r="H15381" t="str">
            <v>1.3.7.02.01.02.003</v>
          </cell>
          <cell r="I15381" t="str">
            <v xml:space="preserve">Akumulasi Penyusutan Rumah Negara Golongan III </v>
          </cell>
        </row>
        <row r="15382">
          <cell r="H15382" t="str">
            <v>1.3.7.02.01.02.004</v>
          </cell>
          <cell r="I15382" t="str">
            <v xml:space="preserve">Akumulasi Penyusutan Mess/Wisma/Bungalow/Tempat Peristirahatan </v>
          </cell>
        </row>
        <row r="15383">
          <cell r="H15383" t="str">
            <v>1.3.7.02.01.02.005</v>
          </cell>
          <cell r="I15383" t="str">
            <v xml:space="preserve">Akumulasi Penyusutan Asrama </v>
          </cell>
        </row>
        <row r="15384">
          <cell r="H15384" t="str">
            <v>1.3.7.02.01.02.006</v>
          </cell>
          <cell r="I15384" t="str">
            <v xml:space="preserve">Akumulasi Penyusutan Hotel </v>
          </cell>
        </row>
        <row r="15385">
          <cell r="H15385" t="str">
            <v>1.3.7.02.01.02.007</v>
          </cell>
          <cell r="I15385" t="str">
            <v>Akumulasi Penyusutan Motel</v>
          </cell>
        </row>
        <row r="15386">
          <cell r="H15386" t="str">
            <v>1.3.7.02.01.02.008</v>
          </cell>
          <cell r="I15386" t="str">
            <v xml:space="preserve">Akumulasi Penyusutan Flat/Rumah Susun </v>
          </cell>
        </row>
        <row r="15387">
          <cell r="H15387" t="str">
            <v>1.3.7.02.01.02.009</v>
          </cell>
          <cell r="I15387" t="str">
            <v xml:space="preserve">Akumulasi Penyusutan Rumah Negara Dalam Proses Penggolongan </v>
          </cell>
        </row>
        <row r="15388">
          <cell r="H15388" t="str">
            <v>1.3.7.02.01.02.010</v>
          </cell>
          <cell r="I15388" t="str">
            <v xml:space="preserve">Akumulasi Penyusutan Panti Asuhan </v>
          </cell>
        </row>
        <row r="15389">
          <cell r="H15389" t="str">
            <v>1.3.7.02.01.02.011</v>
          </cell>
          <cell r="I15389" t="str">
            <v xml:space="preserve">Akumulasi Penyusutan Apartemen </v>
          </cell>
        </row>
        <row r="15390">
          <cell r="H15390" t="str">
            <v>1.3.7.02.01.02.012</v>
          </cell>
          <cell r="I15390" t="str">
            <v xml:space="preserve">Akumulasi Penyusutan Rumah Tidak Bersusun </v>
          </cell>
        </row>
        <row r="15391">
          <cell r="H15391" t="str">
            <v>1.3.7.02.01.02.013</v>
          </cell>
          <cell r="I15391" t="str">
            <v>Akumulasi Penyusutan Gedung Tempat Tinggal Lainnya</v>
          </cell>
        </row>
        <row r="15392">
          <cell r="H15392" t="str">
            <v>1.3.7.02.02..</v>
          </cell>
          <cell r="I15392" t="str">
            <v>AKUMULASI PENYUSUTAN MONUMEN</v>
          </cell>
        </row>
        <row r="15393">
          <cell r="H15393" t="str">
            <v>1.3.7.02.02.01.</v>
          </cell>
          <cell r="I15393" t="str">
            <v>AKUMULASI PENYUSUTAN CANDI/TUGU PERINGATAN/PRASASTI</v>
          </cell>
        </row>
        <row r="15394">
          <cell r="H15394" t="str">
            <v>1.3.7.02.02.01.001</v>
          </cell>
          <cell r="I15394" t="str">
            <v xml:space="preserve">Akumulasi Penyusutan Candi </v>
          </cell>
        </row>
        <row r="15395">
          <cell r="H15395" t="str">
            <v>1.3.7.02.02.01.002</v>
          </cell>
          <cell r="I15395" t="str">
            <v xml:space="preserve">Akumulasi Penyusutan Tugu </v>
          </cell>
        </row>
        <row r="15396">
          <cell r="H15396" t="str">
            <v>1.3.7.02.02.01.003</v>
          </cell>
          <cell r="I15396" t="str">
            <v xml:space="preserve">Akumulasi Penyusutan Bangunan Peninggalan </v>
          </cell>
        </row>
        <row r="15397">
          <cell r="H15397" t="str">
            <v>1.3.7.02.02.01.004</v>
          </cell>
          <cell r="I15397" t="str">
            <v>Akumulasi Penyusutan Candi/Tugu Peringatan/Prasasti Lainnya</v>
          </cell>
        </row>
        <row r="15398">
          <cell r="H15398" t="str">
            <v>1.3.7.02.03..</v>
          </cell>
          <cell r="I15398" t="str">
            <v>AKUMULASI PENYUSUTAN BANGUNAN MENARA</v>
          </cell>
        </row>
        <row r="15399">
          <cell r="H15399" t="str">
            <v>1.3.7.02.03.01.</v>
          </cell>
          <cell r="I15399" t="str">
            <v xml:space="preserve">AKUMULASI PENYUSUTAN BANGUNAN MENARA PERAMBUAN </v>
          </cell>
        </row>
        <row r="15400">
          <cell r="H15400" t="str">
            <v>1.3.7.02.03.01.001</v>
          </cell>
          <cell r="I15400" t="str">
            <v xml:space="preserve">Akumulasi Penyusutan Bangunan Menara Perambuan Penerangan Pantai </v>
          </cell>
        </row>
        <row r="15401">
          <cell r="H15401" t="str">
            <v>1.3.7.02.03.01.002</v>
          </cell>
          <cell r="I15401" t="str">
            <v xml:space="preserve">Akumulasi Penyusutan Bangunan Perambuan Penerangan Pantai </v>
          </cell>
        </row>
        <row r="15402">
          <cell r="H15402" t="str">
            <v>1.3.7.02.03.01.003</v>
          </cell>
          <cell r="I15402" t="str">
            <v xml:space="preserve">Akumulasi Penyusutan Bangunan Menara Telekomunikasi </v>
          </cell>
        </row>
        <row r="15403">
          <cell r="H15403" t="str">
            <v>1.3.7.02.03.01.004</v>
          </cell>
          <cell r="I15403" t="str">
            <v xml:space="preserve">Akumulasi Penyusutan Bangunan Menara Pengawas </v>
          </cell>
        </row>
        <row r="15404">
          <cell r="H15404" t="str">
            <v>1.3.7.02.03.01.005</v>
          </cell>
          <cell r="I15404" t="str">
            <v>Akumulasi Penyusutan Bangunan Menara Perambuan Lainnya</v>
          </cell>
        </row>
        <row r="15405">
          <cell r="H15405" t="str">
            <v>1.3.7.02.04..</v>
          </cell>
          <cell r="I15405" t="str">
            <v>AKUMULASI PENYUSUTAN TUGU TITIK KONTROL/PASTI</v>
          </cell>
        </row>
        <row r="15406">
          <cell r="H15406" t="str">
            <v>1.3.7.02.04.01.</v>
          </cell>
          <cell r="I15406" t="str">
            <v>AKUMULASI PENYUSUTAN TUGU/TANDA BATAS</v>
          </cell>
        </row>
        <row r="15407">
          <cell r="H15407" t="str">
            <v>1.3.7.02.04.01.001</v>
          </cell>
          <cell r="I15407" t="str">
            <v xml:space="preserve">Akumulasi Penyusutan Tugu/Tanda Batas Administrasi </v>
          </cell>
        </row>
        <row r="15408">
          <cell r="H15408" t="str">
            <v>1.3.7.02.04.01.002</v>
          </cell>
          <cell r="I15408" t="str">
            <v xml:space="preserve">Akumulasi Penyusutan Tugu/Tanda Jaring Kontrol Geodesi </v>
          </cell>
        </row>
        <row r="15409">
          <cell r="H15409" t="str">
            <v>1.3.7.02.04.01.003</v>
          </cell>
          <cell r="I15409" t="str">
            <v xml:space="preserve">Akumulasi Penyusutan Pilar/Tugu/Tanda Lainnya </v>
          </cell>
        </row>
        <row r="15410">
          <cell r="H15410" t="str">
            <v>1.3.7.02.04.01.004</v>
          </cell>
          <cell r="I15410" t="str">
            <v xml:space="preserve">Akumulasi Penyusutan Pagar </v>
          </cell>
        </row>
        <row r="15411">
          <cell r="H15411" t="str">
            <v>1.3.7.02.04.01.005</v>
          </cell>
          <cell r="I15411" t="str">
            <v>Akumulasi Penyusutan Tugu/Tanda Batas Lainnya</v>
          </cell>
        </row>
        <row r="15412">
          <cell r="H15412" t="str">
            <v>1.3.7.03...</v>
          </cell>
          <cell r="I15412" t="str">
            <v>AKUMULASI PENYUSUTAN JALAN, JARINGAN DAN IRIGASI</v>
          </cell>
        </row>
        <row r="15413">
          <cell r="H15413" t="str">
            <v>1.3.7.03.01..</v>
          </cell>
          <cell r="I15413" t="str">
            <v>AKUMULASI PENYUSUTAN JALAN DAN JEMBATAN</v>
          </cell>
        </row>
        <row r="15414">
          <cell r="H15414" t="str">
            <v>1.3.7.03.01.01.</v>
          </cell>
          <cell r="I15414" t="str">
            <v xml:space="preserve">AKUMULASI PENYUSUTAN JALAN </v>
          </cell>
        </row>
        <row r="15415">
          <cell r="H15415" t="str">
            <v>1.3.7.03.01.01.001</v>
          </cell>
          <cell r="I15415" t="str">
            <v>Akumulasi Penyusutan Jalan Nasional</v>
          </cell>
        </row>
        <row r="15416">
          <cell r="H15416" t="str">
            <v>1.3.7.03.01.01.002</v>
          </cell>
          <cell r="I15416" t="str">
            <v>Akumulasi Penyusutan Jalan Propinsi</v>
          </cell>
        </row>
        <row r="15417">
          <cell r="H15417" t="str">
            <v>1.3.7.03.01.01.003</v>
          </cell>
          <cell r="I15417" t="str">
            <v>Akumulasi Penyusutan Jalan Kabupaten</v>
          </cell>
        </row>
        <row r="15418">
          <cell r="H15418" t="str">
            <v>1.3.7.03.01.01.004</v>
          </cell>
          <cell r="I15418" t="str">
            <v>Akumulasi Penyusutan Jalan Kota</v>
          </cell>
        </row>
        <row r="15419">
          <cell r="H15419" t="str">
            <v>1.3.7.03.01.01.005</v>
          </cell>
          <cell r="I15419" t="str">
            <v>Akumulasi Penyusutan Jalan Desa</v>
          </cell>
        </row>
        <row r="15420">
          <cell r="H15420" t="str">
            <v>1.3.7.03.01.01.006</v>
          </cell>
          <cell r="I15420" t="str">
            <v>Akumulasi Penyusutan Jalan Tol</v>
          </cell>
        </row>
        <row r="15421">
          <cell r="H15421" t="str">
            <v>1.3.7.03.01.01.007</v>
          </cell>
          <cell r="I15421" t="str">
            <v>Akumulasi Penyusutan Jalan Kereta Api</v>
          </cell>
        </row>
        <row r="15422">
          <cell r="H15422" t="str">
            <v>1.3.7.03.01.01.008</v>
          </cell>
          <cell r="I15422" t="str">
            <v>Akumulasi Penyusutan Landasan Pacu Pesawat Terbang</v>
          </cell>
        </row>
        <row r="15423">
          <cell r="H15423" t="str">
            <v>1.3.7.03.01.01.009</v>
          </cell>
          <cell r="I15423" t="str">
            <v>Akumulasi Penyusutan Jalan Khusus</v>
          </cell>
        </row>
        <row r="15424">
          <cell r="H15424" t="str">
            <v>1.3.7.03.01.01.010</v>
          </cell>
          <cell r="I15424" t="str">
            <v>Akumulasi Penyusutan Jalan Lainnya</v>
          </cell>
        </row>
        <row r="15425">
          <cell r="H15425" t="str">
            <v>1.3.7.03.01.02.</v>
          </cell>
          <cell r="I15425" t="str">
            <v>AKUMULASI PENYUSUTAN JEMBATAN</v>
          </cell>
        </row>
        <row r="15426">
          <cell r="H15426" t="str">
            <v>1.3.7.03.01.02.001</v>
          </cell>
          <cell r="I15426" t="str">
            <v>Akumulasi Penyusutan Jembatan Pada Jalan Nasional</v>
          </cell>
        </row>
        <row r="15427">
          <cell r="H15427" t="str">
            <v>1.3.7.03.01.02.002</v>
          </cell>
          <cell r="I15427" t="str">
            <v>Akumulasi Penyusutan Jembatan Pada Jalan Propinsi</v>
          </cell>
        </row>
        <row r="15428">
          <cell r="H15428" t="str">
            <v>1.3.7.03.01.02.003</v>
          </cell>
          <cell r="I15428" t="str">
            <v>Akumulasi Penyusutan Jembatan Pada Jalan Kabupaten</v>
          </cell>
        </row>
        <row r="15429">
          <cell r="H15429" t="str">
            <v>1.3.7.03.01.02.004</v>
          </cell>
          <cell r="I15429" t="str">
            <v>Akumulasi Penyusutan Jembatan Pada Jalan Kota</v>
          </cell>
        </row>
        <row r="15430">
          <cell r="H15430" t="str">
            <v>1.3.7.03.01.02.005</v>
          </cell>
          <cell r="I15430" t="str">
            <v>Akumulasi Penyusutan Jembatan Pada Jalan Desa</v>
          </cell>
        </row>
        <row r="15431">
          <cell r="H15431" t="str">
            <v>1.3.7.03.01.02.006</v>
          </cell>
          <cell r="I15431" t="str">
            <v>Akumulasi Penyusutan Jembatan Pada Jalan Tol</v>
          </cell>
        </row>
        <row r="15432">
          <cell r="H15432" t="str">
            <v>1.3.7.03.01.02.007</v>
          </cell>
          <cell r="I15432" t="str">
            <v>Akumulasi Penyusutan Jembatan Pada Jalan Kereta Api</v>
          </cell>
        </row>
        <row r="15433">
          <cell r="H15433" t="str">
            <v>1.3.7.03.01.02.008</v>
          </cell>
          <cell r="I15433" t="str">
            <v xml:space="preserve">Akumulasi Penyusutan Jembatan Pada Landasan Pacu Pesawat Terbang </v>
          </cell>
        </row>
        <row r="15434">
          <cell r="H15434" t="str">
            <v>1.3.7.03.01.02.009</v>
          </cell>
          <cell r="I15434" t="str">
            <v xml:space="preserve">Akumulasi Penyusutan Jembatan Pada Jalan Khusus </v>
          </cell>
        </row>
        <row r="15435">
          <cell r="H15435" t="str">
            <v>1.3.7.03.01.02.010</v>
          </cell>
          <cell r="I15435" t="str">
            <v>Akumulasi Penyusutan Jembatan Penyeberangan</v>
          </cell>
        </row>
        <row r="15436">
          <cell r="H15436" t="str">
            <v>1.3.7.03.01.02.011</v>
          </cell>
          <cell r="I15436" t="str">
            <v xml:space="preserve">Akumulasi Penyusutan Jembatan Labuh/Sandar Pada Terminal </v>
          </cell>
        </row>
        <row r="15437">
          <cell r="H15437" t="str">
            <v>1.3.7.03.01.02.012</v>
          </cell>
          <cell r="I15437" t="str">
            <v xml:space="preserve">Akumulasi Penyusutan Jembatan Pengukur </v>
          </cell>
        </row>
        <row r="15438">
          <cell r="H15438" t="str">
            <v>1.3.7.03.01.02.013</v>
          </cell>
          <cell r="I15438" t="str">
            <v>Akumulasi Penyusutan Jembatan Lainnya</v>
          </cell>
        </row>
        <row r="15439">
          <cell r="H15439" t="str">
            <v>1.3.7.03.02..</v>
          </cell>
          <cell r="I15439" t="str">
            <v>AKUMULASI PENYUSUTAN BANGUNAN AIR</v>
          </cell>
        </row>
        <row r="15440">
          <cell r="H15440" t="str">
            <v>1.3.7.03.02.01.</v>
          </cell>
          <cell r="I15440" t="str">
            <v xml:space="preserve">AKUMULASI PENYUSUTAN BANGUNAN AIR IRIGASI </v>
          </cell>
        </row>
        <row r="15441">
          <cell r="H15441" t="str">
            <v>1.3.7.03.02.01.001</v>
          </cell>
          <cell r="I15441" t="str">
            <v xml:space="preserve">Akumulasi Penyusutan Bangunan Waduk Irigasi </v>
          </cell>
        </row>
        <row r="15442">
          <cell r="H15442" t="str">
            <v>1.3.7.03.02.01.002</v>
          </cell>
          <cell r="I15442" t="str">
            <v xml:space="preserve">Akumulasi Penyusutan Bangunan Pengambilan Irigasi </v>
          </cell>
        </row>
        <row r="15443">
          <cell r="H15443" t="str">
            <v>1.3.7.03.02.01.003</v>
          </cell>
          <cell r="I15443" t="str">
            <v xml:space="preserve">Akumulasi Penyusutan Bangunan Pembawa Irigasi </v>
          </cell>
        </row>
        <row r="15444">
          <cell r="H15444" t="str">
            <v>1.3.7.03.02.01.004</v>
          </cell>
          <cell r="I15444" t="str">
            <v xml:space="preserve">Akumulasi Penyusutan Bangunan Pembuang Irigasi </v>
          </cell>
        </row>
        <row r="15445">
          <cell r="H15445" t="str">
            <v>1.3.7.03.02.01.005</v>
          </cell>
          <cell r="I15445" t="str">
            <v xml:space="preserve">Akumulasi Penyusutan Bangunan Pengaman Irigasi </v>
          </cell>
        </row>
        <row r="15446">
          <cell r="H15446" t="str">
            <v>1.3.7.03.02.01.006</v>
          </cell>
          <cell r="I15446" t="str">
            <v xml:space="preserve">Akumulasi Penyusutan Bangunan Pelengkap Irigasi </v>
          </cell>
        </row>
        <row r="15447">
          <cell r="H15447" t="str">
            <v>1.3.7.03.02.01.007</v>
          </cell>
          <cell r="I15447" t="str">
            <v xml:space="preserve">Akumulasi Penyusutan Bangunan Sawah Irigasi </v>
          </cell>
        </row>
        <row r="15448">
          <cell r="H15448" t="str">
            <v>1.3.7.03.02.01.008</v>
          </cell>
          <cell r="I15448" t="str">
            <v>Akumulasi Penyusutan Bangunan Air Irigasi Lainnya</v>
          </cell>
        </row>
        <row r="15449">
          <cell r="H15449" t="str">
            <v>1.3.7.03.02.02.</v>
          </cell>
          <cell r="I15449" t="str">
            <v>AKUMULASI PENYUSUTAN BANGUNAN PENGAIRAN PASANG SURUT</v>
          </cell>
        </row>
        <row r="15450">
          <cell r="H15450" t="str">
            <v>1.3.7.03.02.02.001</v>
          </cell>
          <cell r="I15450" t="str">
            <v xml:space="preserve">Akumulasi Penyusutan Bangunan Waduk Pasang Surut </v>
          </cell>
        </row>
        <row r="15451">
          <cell r="H15451" t="str">
            <v>1.3.7.03.02.02.002</v>
          </cell>
          <cell r="I15451" t="str">
            <v xml:space="preserve">Akumulasi Penyusutan Bangunan Pengambilan Pasang Surut </v>
          </cell>
        </row>
        <row r="15452">
          <cell r="H15452" t="str">
            <v>1.3.7.03.02.02.003</v>
          </cell>
          <cell r="I15452" t="str">
            <v xml:space="preserve">Akumulasi Penyusutan Bangunan Pembawa Pasang Surut </v>
          </cell>
        </row>
        <row r="15453">
          <cell r="H15453" t="str">
            <v>1.3.7.03.02.02.004</v>
          </cell>
          <cell r="I15453" t="str">
            <v xml:space="preserve">Akumulasi Penyusutan Saluran Pembuang Pasang Surut </v>
          </cell>
        </row>
        <row r="15454">
          <cell r="H15454" t="str">
            <v>1.3.7.03.02.02.005</v>
          </cell>
          <cell r="I15454" t="str">
            <v>Akumulasi Penyusutan Bangunan Pengaman Pasang Surut</v>
          </cell>
        </row>
        <row r="15455">
          <cell r="H15455" t="str">
            <v>1.3.7.03.02.02.006</v>
          </cell>
          <cell r="I15455" t="str">
            <v xml:space="preserve">Akumulasi Penyusutan Bangunan Pelengkap Pasang Surut </v>
          </cell>
        </row>
        <row r="15456">
          <cell r="H15456" t="str">
            <v>1.3.7.03.02.02.007</v>
          </cell>
          <cell r="I15456" t="str">
            <v xml:space="preserve">Akumulasi Penyusutan Bangunan Sawah Pasang Surut </v>
          </cell>
        </row>
        <row r="15457">
          <cell r="H15457" t="str">
            <v>1.3.7.03.02.02.008</v>
          </cell>
          <cell r="I15457" t="str">
            <v>Akumulasi Penyusutan Bangunan Pengairan Pasang Surut Lainnya</v>
          </cell>
        </row>
        <row r="15458">
          <cell r="H15458" t="str">
            <v>1.3.7.03.02.03.</v>
          </cell>
          <cell r="I15458" t="str">
            <v>AKUMULASI PENYUSUTAN BANGUNAN PENGEMBANGAN RAWA DAN POLDER</v>
          </cell>
        </row>
        <row r="15459">
          <cell r="H15459" t="str">
            <v>1.3.7.03.02.03.001</v>
          </cell>
          <cell r="I15459" t="str">
            <v xml:space="preserve">Akumulasi Penyusutan Bangunan Waduk Pengembangan Rawa </v>
          </cell>
        </row>
        <row r="15460">
          <cell r="H15460" t="str">
            <v>1.3.7.03.02.03.002</v>
          </cell>
          <cell r="I15460" t="str">
            <v xml:space="preserve">Akumulasi Penyusutan Bangunan Pengambilan Pengembangan Rawa </v>
          </cell>
        </row>
        <row r="15461">
          <cell r="H15461" t="str">
            <v>1.3.7.03.02.03.003</v>
          </cell>
          <cell r="I15461" t="str">
            <v xml:space="preserve">Akumulasi Penyusutan Bangunan Pembawa Pengembangan Rawa </v>
          </cell>
        </row>
        <row r="15462">
          <cell r="H15462" t="str">
            <v>1.3.7.03.02.03.004</v>
          </cell>
          <cell r="I15462" t="str">
            <v xml:space="preserve">Akumulasi Penyusutan Bangunan Pembuang Pengembangan Rawa </v>
          </cell>
        </row>
        <row r="15463">
          <cell r="H15463" t="str">
            <v>1.3.7.03.02.03.005</v>
          </cell>
          <cell r="I15463" t="str">
            <v xml:space="preserve">Akumulasi Penyusutan Bangunan Pengaman Pengembangan Rawa </v>
          </cell>
        </row>
        <row r="15464">
          <cell r="H15464" t="str">
            <v>1.3.7.03.02.03.006</v>
          </cell>
          <cell r="I15464" t="str">
            <v xml:space="preserve">Akumulasi Penyusutan Bangunan Pelengkap Pengembangan Rawa </v>
          </cell>
        </row>
        <row r="15465">
          <cell r="H15465" t="str">
            <v>1.3.7.03.02.03.007</v>
          </cell>
          <cell r="I15465" t="str">
            <v xml:space="preserve">Akumulasi Penyusutan Bangunan Sawah Pengembangan Rawa </v>
          </cell>
        </row>
        <row r="15466">
          <cell r="H15466" t="str">
            <v>1.3.7.03.02.03.008</v>
          </cell>
          <cell r="I15466" t="str">
            <v>Akumulasi Penyusutan Bangunan  Pengembangan Rawa dan Polder Lainnya</v>
          </cell>
        </row>
        <row r="15467">
          <cell r="H15467" t="str">
            <v>1.3.7.03.02.04.</v>
          </cell>
          <cell r="I15467" t="str">
            <v>AKUMULASI PENYUSUTAN BANGUNAN PENGAMAN SUNGAI/PANTAI &amp; PENANGGULANGAN BENCANA ALAM</v>
          </cell>
        </row>
        <row r="15468">
          <cell r="H15468" t="str">
            <v>1.3.7.03.02.04.001</v>
          </cell>
          <cell r="I15468" t="str">
            <v xml:space="preserve">Akumulasi Penyusutan Bangunan Pengaman Sungai/Pantai dan Penanggulangan Bencana Alam </v>
          </cell>
        </row>
        <row r="15469">
          <cell r="H15469" t="str">
            <v>1.3.7.03.02.04.002</v>
          </cell>
          <cell r="I15469" t="str">
            <v xml:space="preserve">Akumulasi Penyusutan Bangunan Pengambilan Pengaman Sungai/Pantai </v>
          </cell>
        </row>
        <row r="15470">
          <cell r="H15470" t="str">
            <v>1.3.7.03.02.04.003</v>
          </cell>
          <cell r="I15470" t="str">
            <v xml:space="preserve">Akumulasi Penyusutan Bangunan Pembawa Pengaman Sungai/Pantai </v>
          </cell>
        </row>
        <row r="15471">
          <cell r="H15471" t="str">
            <v>1.3.7.03.02.04.004</v>
          </cell>
          <cell r="I15471" t="str">
            <v xml:space="preserve">Akumulasi Penyusutan Bangunan Pembuang Pengaman Sungai </v>
          </cell>
        </row>
        <row r="15472">
          <cell r="H15472" t="str">
            <v>1.3.7.03.02.04.005</v>
          </cell>
          <cell r="I15472" t="str">
            <v xml:space="preserve">Akumulasi Penyusutan Bangunan Pengaman Pengamanan Sungai/Pantai </v>
          </cell>
        </row>
        <row r="15473">
          <cell r="H15473" t="str">
            <v>1.3.7.03.02.04.006</v>
          </cell>
          <cell r="I15473" t="str">
            <v xml:space="preserve">Akumulasi Penyusutan Bangunan Pelengkap Pengaman Sungai </v>
          </cell>
        </row>
        <row r="15474">
          <cell r="H15474" t="str">
            <v>1.3.7.03.02.04.007</v>
          </cell>
          <cell r="I15474" t="str">
            <v>Akumulasi Penyusutan Bangunan Pengaman Sungai/Pantai &amp; Penanggulangan Bencana Alam Lainnya</v>
          </cell>
        </row>
        <row r="15475">
          <cell r="H15475" t="str">
            <v>1.3.7.03.02.05.</v>
          </cell>
          <cell r="I15475" t="str">
            <v>AKUMULASI PENYUSUTAN BANGUNAN PENGEMBANGAN SUMBER AIR DAN AIR TANAH</v>
          </cell>
        </row>
        <row r="15476">
          <cell r="H15476" t="str">
            <v>1.3.7.03.02.05.001</v>
          </cell>
          <cell r="I15476" t="str">
            <v xml:space="preserve">Akumulasi Penyusutan Bangunan Waduk Pengembangan Sumber Air </v>
          </cell>
        </row>
        <row r="15477">
          <cell r="H15477" t="str">
            <v>1.3.7.03.02.05.002</v>
          </cell>
          <cell r="I15477" t="str">
            <v xml:space="preserve">Akumulasi Penyusutan Bangunan Pengambilan Pengembangan Sumber Air </v>
          </cell>
        </row>
        <row r="15478">
          <cell r="H15478" t="str">
            <v>1.3.7.03.02.05.003</v>
          </cell>
          <cell r="I15478" t="str">
            <v xml:space="preserve">Akumulasi Penyusutan Bangunan Pembawa Pengembangan Sumber Air </v>
          </cell>
        </row>
        <row r="15479">
          <cell r="H15479" t="str">
            <v>1.3.7.03.02.05.004</v>
          </cell>
          <cell r="I15479" t="str">
            <v xml:space="preserve">Akumulasi Penyusutan Bangunan Pembuang Pengembangan Sumber Air </v>
          </cell>
        </row>
        <row r="15480">
          <cell r="H15480" t="str">
            <v>1.3.7.03.02.05.005</v>
          </cell>
          <cell r="I15480" t="str">
            <v xml:space="preserve">Akumulasi Penyusutan Bangunan Pengaman Pengembangan Sumber Air </v>
          </cell>
        </row>
        <row r="15481">
          <cell r="H15481" t="str">
            <v>1.3.7.03.02.05.006</v>
          </cell>
          <cell r="I15481" t="str">
            <v xml:space="preserve">Akumulasi Penyusutan Bangunan Pelengkap Pengembangan Sumber Air </v>
          </cell>
        </row>
        <row r="15482">
          <cell r="H15482" t="str">
            <v>1.3.7.03.02.05.007</v>
          </cell>
          <cell r="I15482" t="str">
            <v xml:space="preserve">Akumulasi Penyusutan Bangunan Sawah Irigasi Air Tanah </v>
          </cell>
        </row>
        <row r="15483">
          <cell r="H15483" t="str">
            <v>1.3.7.03.02.05.008</v>
          </cell>
          <cell r="I15483" t="str">
            <v>Akumulasi Penyusutan Bangunan Pengembangan Sumber Air dan Air Tanah Lainnya</v>
          </cell>
        </row>
        <row r="15484">
          <cell r="H15484" t="str">
            <v>1.3.7.03.02.06.</v>
          </cell>
          <cell r="I15484" t="str">
            <v>AKUMULASI PENYUSUTAN BANGUNAN AIR BERSIH/AIR BAKU</v>
          </cell>
        </row>
        <row r="15485">
          <cell r="H15485" t="str">
            <v>1.3.7.03.02.06.001</v>
          </cell>
          <cell r="I15485" t="str">
            <v xml:space="preserve">Akumulasi Penyusutan Bangunan Waduk Air Bersih/Air Baku </v>
          </cell>
        </row>
        <row r="15486">
          <cell r="H15486" t="str">
            <v>1.3.7.03.02.06.002</v>
          </cell>
          <cell r="I15486" t="str">
            <v xml:space="preserve">Akumulasi Penyusutan Bangunan Pengambilan Air Bersih/Air Baku </v>
          </cell>
        </row>
        <row r="15487">
          <cell r="H15487" t="str">
            <v>1.3.7.03.02.06.003</v>
          </cell>
          <cell r="I15487" t="str">
            <v xml:space="preserve">Akumulasi Penyusutan Bangunan Pembawa Air Bersih/Air Baku </v>
          </cell>
        </row>
        <row r="15488">
          <cell r="H15488" t="str">
            <v>1.3.7.03.02.06.004</v>
          </cell>
          <cell r="I15488" t="str">
            <v xml:space="preserve">Akumulasi Penyusutan Bangunan Pembuang Air Beersih/Air Baku </v>
          </cell>
        </row>
        <row r="15489">
          <cell r="H15489" t="str">
            <v>1.3.7.03.02.06.005</v>
          </cell>
          <cell r="I15489" t="str">
            <v xml:space="preserve">Akumulasi Penyusutan Bangunan Pelengkap Air Bersih/Air Baku </v>
          </cell>
        </row>
        <row r="15490">
          <cell r="H15490" t="str">
            <v>1.3.7.03.02.06.006</v>
          </cell>
          <cell r="I15490" t="str">
            <v>Akumulasi Penyusutan Bangunan  Air Bersih/Air Baku Lainnya</v>
          </cell>
        </row>
        <row r="15491">
          <cell r="H15491" t="str">
            <v>1.3.7.03.02.07.</v>
          </cell>
          <cell r="I15491" t="str">
            <v>AKUMULASI PENYUSUTAN BANGUNAN AIR KOTOR</v>
          </cell>
        </row>
        <row r="15492">
          <cell r="H15492" t="str">
            <v>1.3.7.03.02.07.001</v>
          </cell>
          <cell r="I15492" t="str">
            <v xml:space="preserve">Akumulasi Penyusutan Bangunan Pembawa Air Kotor </v>
          </cell>
        </row>
        <row r="15493">
          <cell r="H15493" t="str">
            <v>1.3.7.03.02.07.002</v>
          </cell>
          <cell r="I15493" t="str">
            <v xml:space="preserve">Akumulasi Penyusutan Bangunan Waduk Air Kotor </v>
          </cell>
        </row>
        <row r="15494">
          <cell r="H15494" t="str">
            <v>1.3.7.03.02.07.003</v>
          </cell>
          <cell r="I15494" t="str">
            <v xml:space="preserve">Akumulasi Penyusutan Bangunan Pembuang Air Kotor </v>
          </cell>
        </row>
        <row r="15495">
          <cell r="H15495" t="str">
            <v>1.3.7.03.02.07.004</v>
          </cell>
          <cell r="I15495" t="str">
            <v xml:space="preserve">Akumulasi Penyusutan Bangunan Pengaman Air Kotor </v>
          </cell>
        </row>
        <row r="15496">
          <cell r="H15496" t="str">
            <v>1.3.7.03.02.07.005</v>
          </cell>
          <cell r="I15496" t="str">
            <v xml:space="preserve">Akumulasi Penyusutan Bangunan Pelengkap Air Kotor </v>
          </cell>
        </row>
        <row r="15497">
          <cell r="H15497" t="str">
            <v>1.3.7.03.02.07.006</v>
          </cell>
          <cell r="I15497" t="str">
            <v>Akumulasi Penyusutan Bangunan  Air Kotor Lainnya</v>
          </cell>
        </row>
        <row r="15498">
          <cell r="H15498" t="str">
            <v>1.3.7.03.03..</v>
          </cell>
          <cell r="I15498" t="str">
            <v>AKUMULASI PENYUSUTAN AKUMULASI PENYUSUTAN INSTALASI</v>
          </cell>
        </row>
        <row r="15499">
          <cell r="H15499" t="str">
            <v>1.3.7.03.03.01.</v>
          </cell>
          <cell r="I15499" t="str">
            <v>AKUMULASI PENYUSUTAN INSTALASI AIR BERSIH/AIR BAKU</v>
          </cell>
        </row>
        <row r="15500">
          <cell r="H15500" t="str">
            <v>1.3.7.03.03.01.001</v>
          </cell>
          <cell r="I15500" t="str">
            <v xml:space="preserve">Akumulasi Penyusutan Instalasi Air Permukaan </v>
          </cell>
        </row>
        <row r="15501">
          <cell r="H15501" t="str">
            <v>1.3.7.03.03.01.002</v>
          </cell>
          <cell r="I15501" t="str">
            <v xml:space="preserve">Akumulasi Penyusutan Instalasi Air Sumber/Mata Air </v>
          </cell>
        </row>
        <row r="15502">
          <cell r="H15502" t="str">
            <v>1.3.7.03.03.01.003</v>
          </cell>
          <cell r="I15502" t="str">
            <v xml:space="preserve">Akumulasi Penyusutan Instalasi Air Tanah Dalam </v>
          </cell>
        </row>
        <row r="15503">
          <cell r="H15503" t="str">
            <v>1.3.7.03.03.01.004</v>
          </cell>
          <cell r="I15503" t="str">
            <v xml:space="preserve">Akumulasi Penyusutan Instalasi Air Tanah Dangkal </v>
          </cell>
        </row>
        <row r="15504">
          <cell r="H15504" t="str">
            <v>1.3.7.03.03.01.005</v>
          </cell>
          <cell r="I15504" t="str">
            <v>Akumulasi Penyusutan Instalasi Air Bersih/Air Baku Lainnya</v>
          </cell>
        </row>
        <row r="15505">
          <cell r="H15505" t="str">
            <v>1.3.7.03.03.02.</v>
          </cell>
          <cell r="I15505" t="str">
            <v>AKUMULASI PENYUSUTAN INSTALASI AIR KOTOR</v>
          </cell>
        </row>
        <row r="15506">
          <cell r="H15506" t="str">
            <v>1.3.7.03.03.02.001</v>
          </cell>
          <cell r="I15506" t="str">
            <v xml:space="preserve">Akumulasi Penyusutan Instalasi Air Buangan Domestik </v>
          </cell>
        </row>
        <row r="15507">
          <cell r="H15507" t="str">
            <v>1.3.7.03.03.02.002</v>
          </cell>
          <cell r="I15507" t="str">
            <v xml:space="preserve">Akumulasi Penyusutan Instalasi Air Buangan Industri </v>
          </cell>
        </row>
        <row r="15508">
          <cell r="H15508" t="str">
            <v>1.3.7.03.03.02.003</v>
          </cell>
          <cell r="I15508" t="str">
            <v xml:space="preserve">Akumulasi Penyusutan Instalasi Air Buangan Pertanian </v>
          </cell>
        </row>
        <row r="15509">
          <cell r="H15509" t="str">
            <v>1.3.7.03.03.02.004</v>
          </cell>
          <cell r="I15509" t="str">
            <v xml:space="preserve">Akumulasi Penyusutan Instalasi Air Kotor Lainnya </v>
          </cell>
        </row>
        <row r="15510">
          <cell r="H15510" t="str">
            <v>1.3.7.03.03.03.</v>
          </cell>
          <cell r="I15510" t="str">
            <v>AKUMULASI PENYUSUTAN INSTALASI PENGOLAHAN SAMPAH</v>
          </cell>
        </row>
        <row r="15511">
          <cell r="H15511" t="str">
            <v>1.3.7.03.03.03.001</v>
          </cell>
          <cell r="I15511" t="str">
            <v xml:space="preserve">Akumulasi Penyusutan Instalasi Pengolahan Sampah Organik </v>
          </cell>
        </row>
        <row r="15512">
          <cell r="H15512" t="str">
            <v>1.3.7.03.03.03.002</v>
          </cell>
          <cell r="I15512" t="str">
            <v xml:space="preserve">Akumulasi Penyusutan Instalasi Pengolahan Sampah Non Organik </v>
          </cell>
        </row>
        <row r="15513">
          <cell r="H15513" t="str">
            <v>1.3.7.03.03.03.003</v>
          </cell>
          <cell r="I15513" t="str">
            <v xml:space="preserve">Akumulasi Penyusutan Bangunan Penampung Sampah </v>
          </cell>
        </row>
        <row r="15514">
          <cell r="H15514" t="str">
            <v>1.3.7.03.03.03.004</v>
          </cell>
          <cell r="I15514" t="str">
            <v>Akumulasi Penyusutan Instalasi Pengolahan Sampah Lainnya</v>
          </cell>
        </row>
        <row r="15515">
          <cell r="H15515" t="str">
            <v>1.3.7.03.03.04.</v>
          </cell>
          <cell r="I15515" t="str">
            <v>AKUMULASI PENYUSUTAN INSTALASI PENGOLAHAN BAHAN BANGUNAN</v>
          </cell>
        </row>
        <row r="15516">
          <cell r="H15516" t="str">
            <v>1.3.7.03.03.04.001</v>
          </cell>
          <cell r="I15516" t="str">
            <v xml:space="preserve">Akumulasi Penyusutan Instalasi Pengolahan Bahan Bangunan Percontohan </v>
          </cell>
        </row>
        <row r="15517">
          <cell r="H15517" t="str">
            <v>1.3.7.03.03.04.002</v>
          </cell>
          <cell r="I15517" t="str">
            <v>Akumulasi Penyusutan Instalasi Pengolahan Bahan Bangunan Perintis</v>
          </cell>
        </row>
        <row r="15518">
          <cell r="H15518" t="str">
            <v>1.3.7.03.03.04.003</v>
          </cell>
          <cell r="I15518" t="str">
            <v xml:space="preserve">Akumulasi Penyusutan Instalasi Pengolahan Bahan Bangunan Terapan </v>
          </cell>
        </row>
        <row r="15519">
          <cell r="H15519" t="str">
            <v>1.3.7.03.03.04.004</v>
          </cell>
          <cell r="I15519" t="str">
            <v>Akumulasi Penyusutan Instalasi Pengolahan Bahan Bangunan Lainnya</v>
          </cell>
        </row>
        <row r="15520">
          <cell r="H15520" t="str">
            <v>1.3.7.03.03.05.</v>
          </cell>
          <cell r="I15520" t="str">
            <v>AKUMULASI PENYUSUTAN INSTALASI PEMBANGKIT LISTRIK</v>
          </cell>
        </row>
        <row r="15521">
          <cell r="H15521" t="str">
            <v>1.3.7.03.03.05.001</v>
          </cell>
          <cell r="I15521" t="str">
            <v xml:space="preserve">Akumulasi Penyusutan Instalasi Pembangakit Listrik Tenaga Air (PLTA) </v>
          </cell>
        </row>
        <row r="15522">
          <cell r="H15522" t="str">
            <v>1.3.7.03.03.05.002</v>
          </cell>
          <cell r="I15522" t="str">
            <v xml:space="preserve">Akumulasi Penyusutan InstalasiPebangkit  Listrik Tenaga Diesel (PLTD) </v>
          </cell>
        </row>
        <row r="15523">
          <cell r="H15523" t="str">
            <v>1.3.7.03.03.05.003</v>
          </cell>
          <cell r="I15523" t="str">
            <v xml:space="preserve">Akumulasi Penyusutan Instalasi Pembangkit Listrik Tenaga Mikro Hidro (PLTM) </v>
          </cell>
        </row>
        <row r="15524">
          <cell r="H15524" t="str">
            <v>1.3.7.03.03.05.004</v>
          </cell>
          <cell r="I15524" t="str">
            <v xml:space="preserve">Akumulasi Penyusutan Instalasi Pembangkit Listrik Tenaga Angin (PLTAN) </v>
          </cell>
        </row>
        <row r="15525">
          <cell r="H15525" t="str">
            <v>1.3.7.03.03.05.005</v>
          </cell>
          <cell r="I15525" t="str">
            <v xml:space="preserve">Akumulasi Penyusutan Instalasi Pembangkit Listrik Tenaga Uap (PLTU) </v>
          </cell>
        </row>
        <row r="15526">
          <cell r="H15526" t="str">
            <v>1.3.7.03.03.05.006</v>
          </cell>
          <cell r="I15526" t="str">
            <v xml:space="preserve">Akumulasi Penyusutan Instalasi Pembangkit Listrik Tenaga Nuklir (PLTN) </v>
          </cell>
        </row>
        <row r="15527">
          <cell r="H15527" t="str">
            <v>1.3.7.03.03.05.007</v>
          </cell>
          <cell r="I15527" t="str">
            <v xml:space="preserve">Akumulasi Penyusutan Instalasi Pembangkit Listrik Tenaga gas (PLTG) </v>
          </cell>
        </row>
        <row r="15528">
          <cell r="H15528" t="str">
            <v>1.3.7.03.03.05.008</v>
          </cell>
          <cell r="I15528" t="str">
            <v xml:space="preserve">Akumulasi Penyusutan Instalasi Pembangkit Listrik Tenaga Panas Bumi (PLTP) </v>
          </cell>
        </row>
        <row r="15529">
          <cell r="H15529" t="str">
            <v>1.3.7.03.03.05.009</v>
          </cell>
          <cell r="I15529" t="str">
            <v xml:space="preserve">Akumulasi Penyusutan Instalasi Pembangkit Listrik Tenaga Surya (PLTS) </v>
          </cell>
        </row>
        <row r="15530">
          <cell r="H15530" t="str">
            <v>1.3.7.03.03.05.010</v>
          </cell>
          <cell r="I15530" t="str">
            <v xml:space="preserve">Akumulasi Penyusutan Instalasi Pembangkit Listrik Tenaga Biogas (PLTB) </v>
          </cell>
        </row>
        <row r="15531">
          <cell r="H15531" t="str">
            <v>1.3.7.03.03.05.011</v>
          </cell>
          <cell r="I15531" t="str">
            <v xml:space="preserve">Akumulasi Penyusutan Instalasi Pembangkit Listrik Tenaga Samudera/Gelombang Samudera </v>
          </cell>
        </row>
        <row r="15532">
          <cell r="H15532" t="str">
            <v>1.3.7.03.03.05.012</v>
          </cell>
          <cell r="I15532" t="str">
            <v xml:space="preserve">Akumulasi Penyusutan Instalasi Pembangkit Listrik Lainnya </v>
          </cell>
        </row>
        <row r="15533">
          <cell r="H15533" t="str">
            <v>1.3.7.03.03.06.</v>
          </cell>
          <cell r="I15533" t="str">
            <v>AKUMULASI PENYUSUTAN INSTALASI GARDU LISTRIK</v>
          </cell>
        </row>
        <row r="15534">
          <cell r="H15534" t="str">
            <v>1.3.7.03.03.06.001</v>
          </cell>
          <cell r="I15534" t="str">
            <v xml:space="preserve">Akumulasi Penyusutan Instalasi Gardu Listrik Induk </v>
          </cell>
        </row>
        <row r="15535">
          <cell r="H15535" t="str">
            <v>1.3.7.03.03.06.002</v>
          </cell>
          <cell r="I15535" t="str">
            <v xml:space="preserve">Akumulasi Penyusutan Instalasi Gardu Listrik Distribusi </v>
          </cell>
        </row>
        <row r="15536">
          <cell r="H15536" t="str">
            <v>1.3.7.03.03.06.003</v>
          </cell>
          <cell r="I15536" t="str">
            <v xml:space="preserve">Akumulasi Penyusutan Instalasi Pusat Pengatur Listrik </v>
          </cell>
        </row>
        <row r="15537">
          <cell r="H15537" t="str">
            <v>1.3.7.03.03.06.004</v>
          </cell>
          <cell r="I15537" t="str">
            <v xml:space="preserve">Akumulasi Penyusutan Instalasi Gardu Listrik Lainnya </v>
          </cell>
        </row>
        <row r="15538">
          <cell r="H15538" t="str">
            <v>1.3.7.03.03.07.</v>
          </cell>
          <cell r="I15538" t="str">
            <v>AKUMULASI PENYUSUTAN INSTALASI PERTAHANAN</v>
          </cell>
        </row>
        <row r="15539">
          <cell r="H15539" t="str">
            <v>1.3.7.03.03.07.001</v>
          </cell>
          <cell r="I15539" t="str">
            <v xml:space="preserve">Akumulasi Penyusutan Instalasi Pertahanan Di Darat </v>
          </cell>
        </row>
        <row r="15540">
          <cell r="H15540" t="str">
            <v>1.3.7.03.03.07.002</v>
          </cell>
          <cell r="I15540" t="str">
            <v>Akumulasi Penyusutan Instalasi Pertahanan Lainnya</v>
          </cell>
        </row>
        <row r="15541">
          <cell r="H15541" t="str">
            <v>1.3.7.03.03.08.</v>
          </cell>
          <cell r="I15541" t="str">
            <v>AKUMULASI PENYUSUTAN INSTALASI GAS</v>
          </cell>
        </row>
        <row r="15542">
          <cell r="H15542" t="str">
            <v>1.3.7.03.03.08.001</v>
          </cell>
          <cell r="I15542" t="str">
            <v xml:space="preserve">Akumulasi Penyusutan Instalasi Gardu Gas </v>
          </cell>
        </row>
        <row r="15543">
          <cell r="H15543" t="str">
            <v>1.3.7.03.03.08.002</v>
          </cell>
          <cell r="I15543" t="str">
            <v xml:space="preserve">Akumulasi Penyusutan Instalasi Jaringan Pipa Gas </v>
          </cell>
        </row>
        <row r="15544">
          <cell r="H15544" t="str">
            <v>1.3.7.03.03.08.003</v>
          </cell>
          <cell r="I15544" t="str">
            <v xml:space="preserve">Akumulasi Penyusutan Instalasi Pengolahan Gas </v>
          </cell>
        </row>
        <row r="15545">
          <cell r="H15545" t="str">
            <v>1.3.7.03.03.08.004</v>
          </cell>
          <cell r="I15545" t="str">
            <v>Akumulasi Penyusutan Instalasi Gas Lainnya</v>
          </cell>
        </row>
        <row r="15546">
          <cell r="H15546" t="str">
            <v>1.3.7.03.03.09.</v>
          </cell>
          <cell r="I15546" t="str">
            <v>AKUMULASI PENYUSUTAN INSTALASI PENGAMAN</v>
          </cell>
        </row>
        <row r="15547">
          <cell r="H15547" t="str">
            <v>1.3.7.03.03.09.001</v>
          </cell>
          <cell r="I15547" t="str">
            <v xml:space="preserve">Akumulasi Penyusutan Instalasi Pengaman Penangkal Petir </v>
          </cell>
        </row>
        <row r="15548">
          <cell r="H15548" t="str">
            <v>1.3.7.03.03.09.002</v>
          </cell>
          <cell r="I15548" t="str">
            <v xml:space="preserve">Akumulasi Penyusutan Instalasi Reaktor Nuklir </v>
          </cell>
        </row>
        <row r="15549">
          <cell r="H15549" t="str">
            <v>1.3.7.03.03.09.003</v>
          </cell>
          <cell r="I15549" t="str">
            <v xml:space="preserve">Akumulasi Penyusutan Instalasi Pengolahan Limbah Radio Aktif </v>
          </cell>
        </row>
        <row r="15550">
          <cell r="H15550" t="str">
            <v>1.3.7.03.03.09.004</v>
          </cell>
          <cell r="I15550" t="str">
            <v>Akumulasi Penyusutan Instalasi Pengaman Lainnya</v>
          </cell>
        </row>
        <row r="15551">
          <cell r="H15551" t="str">
            <v>1.3.7.03.03.10.</v>
          </cell>
          <cell r="I15551" t="str">
            <v>AKUMULASI PENYUSUTAN INSTALASI LAIN</v>
          </cell>
        </row>
        <row r="15552">
          <cell r="H15552" t="str">
            <v>1.3.7.03.03.10.001</v>
          </cell>
          <cell r="I15552" t="str">
            <v>Akumulasi Penyusutan Instalasi Lain</v>
          </cell>
        </row>
        <row r="15553">
          <cell r="H15553" t="str">
            <v>1.3.7.03.04..</v>
          </cell>
          <cell r="I15553" t="str">
            <v>AKUMULASI PENYUSUTAN JARINGAN</v>
          </cell>
        </row>
        <row r="15554">
          <cell r="H15554" t="str">
            <v>1.3.7.03.04.01.</v>
          </cell>
          <cell r="I15554" t="str">
            <v>AKUMULASI JARINGAN AIR MINUM</v>
          </cell>
        </row>
        <row r="15555">
          <cell r="H15555" t="str">
            <v>1.3.7.03.04.01.001</v>
          </cell>
          <cell r="I15555" t="str">
            <v xml:space="preserve">Akumulasi Penyusutan Jaringan Pembawa </v>
          </cell>
        </row>
        <row r="15556">
          <cell r="H15556" t="str">
            <v>1.3.7.03.04.01.002</v>
          </cell>
          <cell r="I15556" t="str">
            <v xml:space="preserve">Akumulasi Penyusutan Jaringan Induk Distribusi </v>
          </cell>
        </row>
        <row r="15557">
          <cell r="H15557" t="str">
            <v>1.3.7.03.04.01.003</v>
          </cell>
          <cell r="I15557" t="str">
            <v xml:space="preserve">Akumulasi Penyusutan Jaringan Cabang Distribusi </v>
          </cell>
        </row>
        <row r="15558">
          <cell r="H15558" t="str">
            <v>1.3.7.03.04.01.004</v>
          </cell>
          <cell r="I15558" t="str">
            <v xml:space="preserve">Akumulasi Penyusutan Jaringan Sambungan Ke Rumah </v>
          </cell>
        </row>
        <row r="15559">
          <cell r="H15559" t="str">
            <v>1.3.7.03.04.01.005</v>
          </cell>
          <cell r="I15559" t="str">
            <v>Akumulasi Penyusutan Jaringan Air Minum Lainnya</v>
          </cell>
        </row>
        <row r="15560">
          <cell r="H15560" t="str">
            <v>1.3.7.03.04.02.</v>
          </cell>
          <cell r="I15560" t="str">
            <v>AKUMULASI PENYUSUTAN JARINGAN LISTRIK</v>
          </cell>
        </row>
        <row r="15561">
          <cell r="H15561" t="str">
            <v>1.3.7.03.04.02.001</v>
          </cell>
          <cell r="I15561" t="str">
            <v xml:space="preserve">Akumulasi Penyusutan Jaringan Transmisi </v>
          </cell>
        </row>
        <row r="15562">
          <cell r="H15562" t="str">
            <v>1.3.7.03.04.02.002</v>
          </cell>
          <cell r="I15562" t="str">
            <v xml:space="preserve">Akumulasi Penyusutan Jaringan Distribusi </v>
          </cell>
        </row>
        <row r="15563">
          <cell r="H15563" t="str">
            <v>1.3.7.03.04.02.003</v>
          </cell>
          <cell r="I15563" t="str">
            <v xml:space="preserve">Akumulasi Penyusutan Jaringan Listrik Lainnya </v>
          </cell>
        </row>
        <row r="15564">
          <cell r="H15564" t="str">
            <v>1.3.7.03.04.03.</v>
          </cell>
          <cell r="I15564" t="str">
            <v>AKUMULASI PENYUSUTAN JARINGAN TELEPON</v>
          </cell>
        </row>
        <row r="15565">
          <cell r="H15565" t="str">
            <v>1.3.7.03.04.03.001</v>
          </cell>
          <cell r="I15565" t="str">
            <v xml:space="preserve">Akumulasi Penyusutan Jaringan Telepon Diatas Tanah </v>
          </cell>
        </row>
        <row r="15566">
          <cell r="H15566" t="str">
            <v>1.3.7.03.04.03.002</v>
          </cell>
          <cell r="I15566" t="str">
            <v xml:space="preserve">Akumulasi Penyusutan Jaringan Telepon Dibawah Tanah </v>
          </cell>
        </row>
        <row r="15567">
          <cell r="H15567" t="str">
            <v>1.3.7.03.04.03.003</v>
          </cell>
          <cell r="I15567" t="str">
            <v xml:space="preserve">Akumulasi Penyusutan Jaringan Telepon Didalam Air </v>
          </cell>
        </row>
        <row r="15568">
          <cell r="H15568" t="str">
            <v>1.3.7.03.04.03.004</v>
          </cell>
          <cell r="I15568" t="str">
            <v xml:space="preserve">Akumulasi Penyusutan Jaringan Dengan Media Udara </v>
          </cell>
        </row>
        <row r="15569">
          <cell r="H15569" t="str">
            <v>1.3.7.03.04.03.005</v>
          </cell>
          <cell r="I15569" t="str">
            <v>Akumulasi Penyusutan Jaringan Telepon Lainnya</v>
          </cell>
        </row>
        <row r="15570">
          <cell r="H15570" t="str">
            <v>1.3.7.03.04.04.</v>
          </cell>
          <cell r="I15570" t="str">
            <v xml:space="preserve">AKUMULASI PENYUSUTAN JARINGAN GAS </v>
          </cell>
        </row>
        <row r="15571">
          <cell r="H15571" t="str">
            <v>1.3.7.03.04.04.001</v>
          </cell>
          <cell r="I15571" t="str">
            <v xml:space="preserve">Akumulasi Penyusutan Jaringan Pipa Gas Transmisi </v>
          </cell>
        </row>
        <row r="15572">
          <cell r="H15572" t="str">
            <v>1.3.7.03.04.04.002</v>
          </cell>
          <cell r="I15572" t="str">
            <v xml:space="preserve">Akumulasi Penyusutan Jaringan Pipa Distribusi </v>
          </cell>
        </row>
        <row r="15573">
          <cell r="H15573" t="str">
            <v>1.3.7.03.04.04.003</v>
          </cell>
          <cell r="I15573" t="str">
            <v xml:space="preserve">Akumulasi Penyusutan Jaringan Pipa Dinas </v>
          </cell>
        </row>
        <row r="15574">
          <cell r="H15574" t="str">
            <v>1.3.7.03.04.04.004</v>
          </cell>
          <cell r="I15574" t="str">
            <v xml:space="preserve">Akumulasi Penyusutan Jaringan BBM </v>
          </cell>
        </row>
        <row r="15575">
          <cell r="H15575" t="str">
            <v>1.3.7.03.04.04.005</v>
          </cell>
          <cell r="I15575" t="str">
            <v>Akumulasi Penyusutan Jaringan Gas Lainnya</v>
          </cell>
        </row>
        <row r="15576">
          <cell r="H15576" t="str">
            <v>1.3.7.04...</v>
          </cell>
          <cell r="I15576" t="str">
            <v>AKUMULASI PENYUSUTAN ASET TETAP LAINNYA</v>
          </cell>
        </row>
        <row r="15577">
          <cell r="H15577" t="str">
            <v>1.3.7.04.01..</v>
          </cell>
          <cell r="I15577" t="str">
            <v>AKUMULASI PENYUSUTAN ASET TETAP LAINNYA</v>
          </cell>
        </row>
        <row r="15578">
          <cell r="H15578" t="str">
            <v>1.3.7.04.01.01.</v>
          </cell>
          <cell r="I15578" t="str">
            <v>AKUMULASI PENYUSUTAN ASET TETAP LAINNYA</v>
          </cell>
        </row>
        <row r="15579">
          <cell r="H15579" t="str">
            <v>1.3.7.04.01.01.001</v>
          </cell>
          <cell r="I15579" t="str">
            <v>Akumulasi Penyusutan Aset Tetap Lainnya</v>
          </cell>
        </row>
        <row r="15580">
          <cell r="H15580" t="str">
            <v>1.5.....</v>
          </cell>
          <cell r="I15580" t="str">
            <v>ASET LAINNYA</v>
          </cell>
        </row>
        <row r="15581">
          <cell r="H15581" t="str">
            <v>1.5.2....</v>
          </cell>
          <cell r="I15581" t="str">
            <v>KEMITRAAN DENGAN PIHAK KETIGA</v>
          </cell>
        </row>
        <row r="15582">
          <cell r="H15582" t="str">
            <v>1.5.2.01...</v>
          </cell>
          <cell r="I15582" t="str">
            <v>KEMITRAAN DENGAN PIHAK KETIGA</v>
          </cell>
        </row>
        <row r="15583">
          <cell r="H15583" t="str">
            <v>1.5.2.01.01..</v>
          </cell>
          <cell r="I15583" t="str">
            <v>KEMITRAAN DENGAN PIHAK KETIGA</v>
          </cell>
        </row>
        <row r="15584">
          <cell r="H15584" t="str">
            <v>1.5.2.01.01.01.</v>
          </cell>
          <cell r="I15584" t="str">
            <v>SEWA</v>
          </cell>
        </row>
        <row r="15585">
          <cell r="H15585" t="str">
            <v>1.5.2.01.01.01.001</v>
          </cell>
          <cell r="I15585" t="str">
            <v>Sewa Tanah</v>
          </cell>
        </row>
        <row r="15586">
          <cell r="H15586" t="str">
            <v>1.5.2.01.01.01.002</v>
          </cell>
          <cell r="I15586" t="str">
            <v>Sewa Peralatan dan Mesin</v>
          </cell>
        </row>
        <row r="15587">
          <cell r="H15587" t="str">
            <v>1.5.2.01.01.01.003</v>
          </cell>
          <cell r="I15587" t="str">
            <v>Sewa Gedung dan Bangunan</v>
          </cell>
        </row>
        <row r="15588">
          <cell r="H15588" t="str">
            <v>1.5.2.01.01.01.004</v>
          </cell>
          <cell r="I15588" t="str">
            <v>Sewa Jalam, Irigasi dan Jaringan</v>
          </cell>
        </row>
        <row r="15589">
          <cell r="H15589" t="str">
            <v>1.5.2.01.01.02.</v>
          </cell>
          <cell r="I15589" t="str">
            <v>KERJASAMA PEMANFAATAN</v>
          </cell>
        </row>
        <row r="15590">
          <cell r="H15590" t="str">
            <v>1.5.2.01.01.02.001</v>
          </cell>
          <cell r="I15590" t="str">
            <v xml:space="preserve">Kerja Sama Pemanfaatan Tanah </v>
          </cell>
        </row>
        <row r="15591">
          <cell r="H15591" t="str">
            <v>1.5.2.01.01.02.002</v>
          </cell>
          <cell r="I15591" t="str">
            <v>Kerja Sama Pemanfaatan Peralatan dan Mesin</v>
          </cell>
        </row>
        <row r="15592">
          <cell r="H15592" t="str">
            <v>1.5.2.01.01.02.003</v>
          </cell>
          <cell r="I15592" t="str">
            <v>Kerja Sama Pemanfaatan Gedung dan Bangunan</v>
          </cell>
        </row>
        <row r="15593">
          <cell r="H15593" t="str">
            <v>1.5.2.01.01.02.004</v>
          </cell>
          <cell r="I15593" t="str">
            <v>Kerja Sama Pemanfaatan Jalan, Irigasi dan Jaringan</v>
          </cell>
        </row>
        <row r="15594">
          <cell r="H15594" t="str">
            <v>1.5.2.01.01.02.005</v>
          </cell>
          <cell r="I15594" t="str">
            <v>Kerja Sama Pemanfaatan Aset Tetap Lainnya</v>
          </cell>
        </row>
        <row r="15595">
          <cell r="H15595" t="str">
            <v>1.5.2.01.01.03.</v>
          </cell>
          <cell r="I15595" t="str">
            <v>BANGUN GUNA SERAH/BANGUN SERAH GUNA (BGS/BSG)</v>
          </cell>
        </row>
        <row r="15596">
          <cell r="H15596" t="str">
            <v>1.5.2.01.01.03.001</v>
          </cell>
          <cell r="I15596" t="str">
            <v xml:space="preserve">Bangun Guna Serah/Bangun Serah Guna (BGS/BSG) Tanah </v>
          </cell>
        </row>
        <row r="15597">
          <cell r="H15597" t="str">
            <v>1.5.2.01.01.03.002</v>
          </cell>
          <cell r="I15597" t="str">
            <v>Bangun Serah Guna (BSG) Peralatan dan Mesin</v>
          </cell>
        </row>
        <row r="15598">
          <cell r="H15598" t="str">
            <v>1.5.2.01.01.03.003</v>
          </cell>
          <cell r="I15598" t="str">
            <v>Bangun Serah Guna (BSG) Gedung dan Bangunan</v>
          </cell>
        </row>
        <row r="15599">
          <cell r="H15599" t="str">
            <v>1.5.2.01.01.03.004</v>
          </cell>
          <cell r="I15599" t="str">
            <v>Bangun Serah Guna (BSG) Jalan, Irigasi dan Jaringan</v>
          </cell>
        </row>
        <row r="15600">
          <cell r="H15600" t="str">
            <v>1.5.2.01.01.03.005</v>
          </cell>
          <cell r="I15600" t="str">
            <v>Bangun Serah Guna (BSG) Aset Tetap Lainnya</v>
          </cell>
        </row>
        <row r="15601">
          <cell r="H15601" t="str">
            <v>1.5.2.01.01.04.</v>
          </cell>
          <cell r="I15601" t="str">
            <v>KERJA SAMA PENYEDIAAN INFRASTRUKTUR</v>
          </cell>
        </row>
        <row r="15602">
          <cell r="H15602" t="str">
            <v>1.5.2.01.01.04.001</v>
          </cell>
          <cell r="I15602" t="str">
            <v>Kerja Sama Penyediaan Infrastruktur Tanah</v>
          </cell>
        </row>
        <row r="15603">
          <cell r="H15603" t="str">
            <v>1.5.2.01.01.04.002</v>
          </cell>
          <cell r="I15603" t="str">
            <v>Kerja Sama Penyediaan Infrastruktur Peralatan dan Mesin</v>
          </cell>
        </row>
        <row r="15604">
          <cell r="H15604" t="str">
            <v>1.5.2.01.01.04.003</v>
          </cell>
          <cell r="I15604" t="str">
            <v>Kerja Sama Penyediaan Infrastruktur Bangunan dan Gedung</v>
          </cell>
        </row>
        <row r="15605">
          <cell r="H15605" t="str">
            <v>1.5.2.01.01.04.004</v>
          </cell>
          <cell r="I15605" t="str">
            <v>Kerja Sama Penyediaan Infrastruktur Jalan, Irigasi dan Jaringan</v>
          </cell>
        </row>
        <row r="15606">
          <cell r="H15606" t="str">
            <v>1.5.2.01.01.04.005</v>
          </cell>
          <cell r="I15606" t="str">
            <v>Kerja Sama Penyediaan Infrastruktur Aset Tetap Lainnya</v>
          </cell>
        </row>
        <row r="15607">
          <cell r="H15607" t="str">
            <v>1.5.3....</v>
          </cell>
          <cell r="I15607" t="str">
            <v>ASET TIDAK BERWUJUD</v>
          </cell>
        </row>
        <row r="15608">
          <cell r="H15608" t="str">
            <v>1.5.3.01...</v>
          </cell>
          <cell r="I15608" t="str">
            <v>ASET TIDAK BERWUJUD</v>
          </cell>
        </row>
        <row r="15609">
          <cell r="H15609" t="str">
            <v>1.5.3.01.01..</v>
          </cell>
          <cell r="I15609" t="str">
            <v>ASET TIDAK BERWUJUD</v>
          </cell>
        </row>
        <row r="15610">
          <cell r="H15610" t="str">
            <v>1.5.3.01.01.01.</v>
          </cell>
          <cell r="I15610" t="str">
            <v>GOODWILL</v>
          </cell>
        </row>
        <row r="15611">
          <cell r="H15611" t="str">
            <v>1.5.3.01.01.01.001</v>
          </cell>
          <cell r="I15611" t="str">
            <v>Goodwill…</v>
          </cell>
        </row>
        <row r="15612">
          <cell r="H15612" t="str">
            <v>......</v>
          </cell>
        </row>
        <row r="15613">
          <cell r="H15613" t="str">
            <v>1.5.3.01.01.02.</v>
          </cell>
          <cell r="I15613" t="str">
            <v xml:space="preserve">LISENSI DAN FRENCHISE </v>
          </cell>
        </row>
        <row r="15614">
          <cell r="H15614" t="str">
            <v>1.5.3.01.01.02.001</v>
          </cell>
          <cell r="I15614" t="str">
            <v>Lisensi dan Frenchise….</v>
          </cell>
        </row>
        <row r="15615">
          <cell r="H15615" t="str">
            <v>......</v>
          </cell>
        </row>
        <row r="15616">
          <cell r="H15616" t="str">
            <v>1.5.3.01.01.03.</v>
          </cell>
          <cell r="I15616" t="str">
            <v>HAK CIPTA</v>
          </cell>
        </row>
        <row r="15617">
          <cell r="H15617" t="str">
            <v>1.5.3.01.01.03.001</v>
          </cell>
          <cell r="I15617" t="str">
            <v>Hak Cipta….</v>
          </cell>
        </row>
        <row r="15618">
          <cell r="H15618" t="str">
            <v>......</v>
          </cell>
        </row>
        <row r="15619">
          <cell r="H15619" t="str">
            <v>1.5.3.01.01.04.</v>
          </cell>
          <cell r="I15619" t="str">
            <v>HAK PATEN</v>
          </cell>
        </row>
        <row r="15620">
          <cell r="H15620" t="str">
            <v>1.5.3.01.01.04.001</v>
          </cell>
          <cell r="I15620" t="str">
            <v>Hak Paten</v>
          </cell>
        </row>
        <row r="15621">
          <cell r="H15621" t="str">
            <v>......</v>
          </cell>
        </row>
        <row r="15622">
          <cell r="H15622" t="str">
            <v>1.5.3.01.01.05.</v>
          </cell>
          <cell r="I15622" t="str">
            <v>SOFTWARE</v>
          </cell>
        </row>
        <row r="15623">
          <cell r="H15623" t="str">
            <v>1.5.3.01.01.05.001</v>
          </cell>
          <cell r="I15623" t="str">
            <v>Software…..</v>
          </cell>
        </row>
        <row r="15624">
          <cell r="H15624" t="str">
            <v>1.5.3.01.01.05.002</v>
          </cell>
          <cell r="I15624" t="str">
            <v>Software windows</v>
          </cell>
        </row>
        <row r="15625">
          <cell r="H15625" t="str">
            <v>1.5.3.01.01.05.003</v>
          </cell>
          <cell r="I15625" t="str">
            <v>Software Antivirus</v>
          </cell>
        </row>
        <row r="15626">
          <cell r="H15626" t="str">
            <v>1.5.3.01.01.05.004</v>
          </cell>
          <cell r="I15626" t="str">
            <v>Software Berbasis Web</v>
          </cell>
        </row>
        <row r="15627">
          <cell r="H15627" t="str">
            <v>1.5.3.01.01.05.005</v>
          </cell>
          <cell r="I15627" t="str">
            <v>Software untuk pembuatan robot</v>
          </cell>
        </row>
        <row r="15628">
          <cell r="H15628" t="str">
            <v>......</v>
          </cell>
        </row>
        <row r="15629">
          <cell r="H15629" t="str">
            <v>1.5.3.01.01.06.</v>
          </cell>
          <cell r="I15629" t="str">
            <v>KAJIAN</v>
          </cell>
        </row>
        <row r="15630">
          <cell r="H15630" t="str">
            <v>1.5.3.01.01.06.001</v>
          </cell>
          <cell r="I15630" t="str">
            <v>Kajian…..</v>
          </cell>
        </row>
        <row r="15631">
          <cell r="H15631" t="str">
            <v>......</v>
          </cell>
        </row>
        <row r="15632">
          <cell r="H15632" t="str">
            <v>1.5.3.01.01.07.</v>
          </cell>
          <cell r="I15632" t="str">
            <v>ASET TIDAK BERWUJUD YANG MEMPUNYAI NILAI SEJARAH/ BUDAYA</v>
          </cell>
        </row>
        <row r="15633">
          <cell r="H15633" t="str">
            <v>1.5.3.01.01.07.001</v>
          </cell>
          <cell r="I15633" t="str">
            <v>film…..</v>
          </cell>
        </row>
        <row r="15634">
          <cell r="H15634" t="str">
            <v>1.5.3.01.01.07.002</v>
          </cell>
          <cell r="I15634" t="str">
            <v>Karya Seni/Budaya…..</v>
          </cell>
        </row>
        <row r="15635">
          <cell r="H15635" t="str">
            <v>......</v>
          </cell>
        </row>
        <row r="15636">
          <cell r="H15636" t="str">
            <v>1.5.3.01.01.08.</v>
          </cell>
          <cell r="I15636" t="str">
            <v>ASET TIDAK BERWUJUD DALAM PENGERJAAN</v>
          </cell>
        </row>
        <row r="15637">
          <cell r="H15637" t="str">
            <v>1.5.3.01.01.08.001</v>
          </cell>
          <cell r="I15637" t="str">
            <v>Aset Tidak Berwujud Dalam Pengerjaan…..</v>
          </cell>
        </row>
        <row r="15638">
          <cell r="H15638" t="str">
            <v>......</v>
          </cell>
        </row>
        <row r="15639">
          <cell r="H15639" t="str">
            <v>1.5.3.01.01.09.</v>
          </cell>
          <cell r="I15639" t="str">
            <v>ASET TIDAK BERWUJUD LAINNYA</v>
          </cell>
        </row>
        <row r="15640">
          <cell r="H15640" t="str">
            <v>1.5.3.01.01.09.001</v>
          </cell>
          <cell r="I15640" t="str">
            <v>Aset Tidak Berwujud Lainnya…..</v>
          </cell>
        </row>
        <row r="15641">
          <cell r="H15641" t="str">
            <v>......</v>
          </cell>
        </row>
        <row r="15642">
          <cell r="H15642" t="str">
            <v>1.5.4....</v>
          </cell>
          <cell r="I15642" t="str">
            <v>ASET LAIN-LAIN</v>
          </cell>
        </row>
        <row r="15643">
          <cell r="H15643" t="str">
            <v>1.5.4.01...</v>
          </cell>
          <cell r="I15643" t="str">
            <v>ASET LAIN-LAIN</v>
          </cell>
        </row>
        <row r="15644">
          <cell r="H15644" t="str">
            <v>1.5.4.01.01..</v>
          </cell>
          <cell r="I15644" t="str">
            <v>ASET LAIN-LAIN</v>
          </cell>
        </row>
        <row r="15645">
          <cell r="H15645" t="str">
            <v>1.5.4.01.01.01.</v>
          </cell>
          <cell r="I15645" t="str">
            <v>ASET RUSAK BERAT/USANG</v>
          </cell>
        </row>
        <row r="15646">
          <cell r="H15646" t="str">
            <v>1.5.4.01.01.01.001</v>
          </cell>
          <cell r="I15646" t="str">
            <v>Tanah Rusak Berat</v>
          </cell>
        </row>
        <row r="15647">
          <cell r="H15647" t="str">
            <v>1.5.4.01.01.01.002</v>
          </cell>
          <cell r="I15647" t="str">
            <v>Peralatan dan Mesin Rusak Berat</v>
          </cell>
        </row>
        <row r="15648">
          <cell r="H15648" t="str">
            <v>1.5.4.01.01.01.003</v>
          </cell>
          <cell r="I15648" t="str">
            <v>Gedung dan Bangunan Rusak Berat</v>
          </cell>
        </row>
        <row r="15649">
          <cell r="H15649" t="str">
            <v>1.5.4.01.01.01.004</v>
          </cell>
          <cell r="I15649" t="str">
            <v>Jalan, Irigasi dan Jaringan Rusak Berat</v>
          </cell>
        </row>
        <row r="15650">
          <cell r="H15650" t="str">
            <v>1.5.4.01.01.01.005</v>
          </cell>
          <cell r="I15650" t="str">
            <v>Aset Tetap Lainnya Rusak Berat</v>
          </cell>
        </row>
        <row r="15651">
          <cell r="H15651" t="str">
            <v>1.5.4.01.01.02.</v>
          </cell>
          <cell r="I15651" t="str">
            <v>ASET TETAP  YANG TIDAK DIGUNAKAN DALAM OPERASIONAL PEMERINTAH</v>
          </cell>
        </row>
        <row r="15652">
          <cell r="H15652" t="str">
            <v>1.5.4.01.01.02.001</v>
          </cell>
          <cell r="I15652" t="str">
            <v>Aset Tetap Tanah Yang Tidak Digunakan Dalam Operasional Pemerintah</v>
          </cell>
        </row>
        <row r="15653">
          <cell r="H15653" t="str">
            <v>1.5.4.01.01.02.002</v>
          </cell>
          <cell r="I15653" t="str">
            <v>Aset Tetap Peralatan dan Mesin yang tidak digunakan dalam Operasional Pemerintah</v>
          </cell>
        </row>
        <row r="15654">
          <cell r="H15654" t="str">
            <v>1.5.4.01.01.02.003</v>
          </cell>
          <cell r="I15654" t="str">
            <v>Aset Tetap Gedung dan Bangunan yang tidak digunakan dalam Operasional Pemerintah</v>
          </cell>
        </row>
        <row r="15655">
          <cell r="H15655" t="str">
            <v>1.5.4.01.01.02.004</v>
          </cell>
          <cell r="I15655" t="str">
            <v>Aset Tetap Jalan, Irigasi dan Jaringan yang tidak digunakan dalam Operasional Pemerintah</v>
          </cell>
        </row>
        <row r="15656">
          <cell r="H15656" t="str">
            <v>1.5.4.01.01.02.005</v>
          </cell>
          <cell r="I15656" t="str">
            <v>Aset Tetap Lainnya yang tidak digunakan dalam Operasional Pemerintah</v>
          </cell>
        </row>
        <row r="15657">
          <cell r="H15657" t="str">
            <v>1.5.4.01.01.03.</v>
          </cell>
          <cell r="I15657" t="str">
            <v>ASET LAIN-LAIN LAINYA</v>
          </cell>
        </row>
        <row r="15658">
          <cell r="H15658" t="str">
            <v>......</v>
          </cell>
        </row>
        <row r="15659">
          <cell r="H15659" t="str">
            <v>1.5.5....</v>
          </cell>
          <cell r="I15659" t="str">
            <v>AKUMULASI AMORTISASI ASET TIDAK BERWUJUD</v>
          </cell>
        </row>
        <row r="15660">
          <cell r="H15660" t="str">
            <v>1.5.5.01...</v>
          </cell>
          <cell r="I15660" t="str">
            <v>AKUMULASI AMORTISASI ASET TIDAK BERWUJUD</v>
          </cell>
        </row>
        <row r="15661">
          <cell r="H15661" t="str">
            <v>1.5.5.01.01..</v>
          </cell>
          <cell r="I15661" t="str">
            <v>AKUMULASI AMORTISASI ASET TIDAK BERWUJUD</v>
          </cell>
        </row>
        <row r="15662">
          <cell r="H15662" t="str">
            <v>1.5.5.01.01.01.</v>
          </cell>
          <cell r="I15662" t="str">
            <v>AKUMULASI AMORTISASI ASET TIDAK BERWUJUD</v>
          </cell>
        </row>
        <row r="15663">
          <cell r="H15663" t="str">
            <v>1.5.5.01.01.01.001</v>
          </cell>
          <cell r="I15663" t="str">
            <v>Akumulasi Amortisasi Goodwill</v>
          </cell>
        </row>
        <row r="15664">
          <cell r="H15664" t="str">
            <v>1.5.5.01.01.01.002</v>
          </cell>
          <cell r="I15664" t="str">
            <v>Akumulasi Amortisasi Lisensi dan Frenchise</v>
          </cell>
        </row>
        <row r="15665">
          <cell r="H15665" t="str">
            <v>1.5.5.01.01.01.003</v>
          </cell>
          <cell r="I15665" t="str">
            <v>Akumulasi Amortisasi Hak Cipta</v>
          </cell>
        </row>
        <row r="15666">
          <cell r="H15666" t="str">
            <v>1.5.5.01.01.01.004</v>
          </cell>
          <cell r="I15666" t="str">
            <v>Akumulasi Amortisasi Hak Paten</v>
          </cell>
        </row>
        <row r="15667">
          <cell r="H15667" t="str">
            <v>1.5.5.01.01.01.005</v>
          </cell>
          <cell r="I15667" t="str">
            <v>Akumulasi Amortisasi Software</v>
          </cell>
        </row>
        <row r="15668">
          <cell r="H15668" t="str">
            <v>1.5.5.01.01.01.006</v>
          </cell>
          <cell r="I15668" t="str">
            <v>Akumulasi Amortisasi Kajian</v>
          </cell>
        </row>
        <row r="15669">
          <cell r="H15669" t="str">
            <v>1.5.5.01.01.01.007</v>
          </cell>
          <cell r="I15669" t="str">
            <v>Akumulasi Amortisasi Yang Mempunyai Nilai Sejarah/Budaya</v>
          </cell>
        </row>
        <row r="15670">
          <cell r="H15670" t="str">
            <v>1.5.5.01.01.01.008</v>
          </cell>
          <cell r="I15670" t="str">
            <v>Akumulasi Amortisasi Aset Tak Berwujud Lainnya</v>
          </cell>
        </row>
        <row r="15671">
          <cell r="H15671" t="str">
            <v>1.5.6....</v>
          </cell>
          <cell r="I15671" t="str">
            <v>AKUMULASI PENYUSUTAN ASET LAINNYA</v>
          </cell>
        </row>
        <row r="15672">
          <cell r="H15672" t="str">
            <v>1.5.6.01...</v>
          </cell>
          <cell r="I15672" t="str">
            <v>AKUMULASI PENYUSUTAN ASET LAINNYA</v>
          </cell>
        </row>
        <row r="15673">
          <cell r="H15673" t="str">
            <v>1.5.6.01.01..</v>
          </cell>
          <cell r="I15673" t="str">
            <v>AKUMULASI PENYUSUTAN ASET LAINNYA</v>
          </cell>
        </row>
        <row r="15674">
          <cell r="H15674" t="str">
            <v>1.5.6.01.01.01.</v>
          </cell>
          <cell r="I15674" t="str">
            <v>AKUMULASI PENYUSUTAN KEMITRAAN DENGAN PIHAK KETIGA</v>
          </cell>
        </row>
        <row r="15675">
          <cell r="H15675" t="str">
            <v>1.5.6.01.01.01.001</v>
          </cell>
          <cell r="I15675" t="str">
            <v>Akumulasi Penyusutan Sewa</v>
          </cell>
        </row>
        <row r="15676">
          <cell r="H15676" t="str">
            <v>1.5.6.01.01.01.002</v>
          </cell>
          <cell r="I15676" t="str">
            <v>Akumulasi Penyusutan Kerja Sama Pemanfaatan</v>
          </cell>
        </row>
        <row r="15677">
          <cell r="H15677" t="str">
            <v>1.5.6.01.01.01.003</v>
          </cell>
          <cell r="I15677" t="str">
            <v xml:space="preserve">Akumulasi Penyusutan Bangun Serah Guna (BSG) </v>
          </cell>
        </row>
        <row r="15678">
          <cell r="H15678" t="str">
            <v>1.5.6.01.01.01.004</v>
          </cell>
          <cell r="I15678" t="str">
            <v>Akumulasi Penyusutan Kerja Sama Penyediaan Infrastruktur</v>
          </cell>
        </row>
        <row r="15679">
          <cell r="H15679" t="str">
            <v>1.5.6.01.01.02.</v>
          </cell>
          <cell r="I15679" t="str">
            <v>AKUMULASI PENYUSUTAN ASET LAIN-LAIN</v>
          </cell>
        </row>
        <row r="15680">
          <cell r="H15680" t="str">
            <v>1.5.6.01.01.02.001</v>
          </cell>
          <cell r="I15680" t="str">
            <v>Akumulasi Penyusutan Aset Rusak Berat/Usang</v>
          </cell>
        </row>
        <row r="15681">
          <cell r="H15681" t="str">
            <v>1.5.6.01.01.02.002</v>
          </cell>
          <cell r="I15681" t="str">
            <v>Akumulasi Penyusutan Aset Tetap  yang tidak digunakan dalam Operasional Pemerintah.</v>
          </cell>
        </row>
        <row r="15682">
          <cell r="H15682" t="str">
            <v>1.5.6.01.01.02.003</v>
          </cell>
          <cell r="I15682" t="str">
            <v xml:space="preserve">Akumulasi Penyusutan Aset Lain-lain Lainnya </v>
          </cell>
        </row>
      </sheetData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KIB B FIX MIGRASI"/>
      <sheetName val="Sheet3"/>
    </sheetNames>
    <sheetDataSet>
      <sheetData sheetId="0" refreshError="1">
        <row r="4">
          <cell r="H4" t="str">
            <v>1.3.1</v>
          </cell>
          <cell r="I4" t="str">
            <v>TANAH</v>
          </cell>
        </row>
        <row r="5">
          <cell r="H5" t="str">
            <v>1.3.1.01</v>
          </cell>
          <cell r="I5" t="str">
            <v>TANAH</v>
          </cell>
        </row>
        <row r="6">
          <cell r="H6" t="str">
            <v>1.3.1.01.01</v>
          </cell>
          <cell r="I6" t="str">
            <v>TANAH PERSIL</v>
          </cell>
        </row>
        <row r="7">
          <cell r="H7" t="str">
            <v>1.3.1.01.01.01</v>
          </cell>
          <cell r="I7" t="str">
            <v>TANAH BANGUNAN PERUMAHAN/G.TEMPAT TINGGAL</v>
          </cell>
        </row>
        <row r="8">
          <cell r="H8" t="str">
            <v>1.3.1.01.01.01.001</v>
          </cell>
          <cell r="I8" t="str">
            <v>Tanah Bangunan Rumah Negara Golongan I</v>
          </cell>
        </row>
        <row r="9">
          <cell r="H9" t="str">
            <v>1.3.1.01.01.01.002</v>
          </cell>
          <cell r="I9" t="str">
            <v>Tanah Bangunan Rumah Negara Golongan II</v>
          </cell>
        </row>
        <row r="10">
          <cell r="H10" t="str">
            <v>1.3.1.01.01.01.003</v>
          </cell>
          <cell r="I10" t="str">
            <v>Tanah Bangunan Rumah Negara Golongan III</v>
          </cell>
        </row>
        <row r="11">
          <cell r="H11" t="str">
            <v>1.3.1.01.01.01.004</v>
          </cell>
          <cell r="I11" t="str">
            <v>Tanah Bangunan Rumah Negara Tanpa Golongan</v>
          </cell>
        </row>
        <row r="12">
          <cell r="H12" t="str">
            <v>1.3.1.01.01.01.005</v>
          </cell>
          <cell r="I12" t="str">
            <v>Tanah Bangunan Mess/Wisma/Asrama</v>
          </cell>
        </row>
        <row r="13">
          <cell r="H13" t="str">
            <v>1.3.1.01.01.01.006</v>
          </cell>
          <cell r="I13" t="str">
            <v>Tanah Bangunan Peristirahatan/Bungalaow/Cottage</v>
          </cell>
        </row>
        <row r="14">
          <cell r="H14" t="str">
            <v>1.3.1.01.01.01.007</v>
          </cell>
          <cell r="I14" t="str">
            <v>Tanah Bangunan Rumah Penjaga</v>
          </cell>
        </row>
        <row r="15">
          <cell r="H15" t="str">
            <v>1.3.1.01.01.01.008</v>
          </cell>
          <cell r="I15" t="str">
            <v>Tanah Bangunan Rumah LP</v>
          </cell>
        </row>
        <row r="16">
          <cell r="H16" t="str">
            <v>1.3.1.01.01.01.009</v>
          </cell>
          <cell r="I16" t="str">
            <v>Tanah Bangunan Rumah Tahanan/Rutan</v>
          </cell>
        </row>
        <row r="17">
          <cell r="H17" t="str">
            <v>1.3.1.01.01.01.010</v>
          </cell>
          <cell r="I17" t="str">
            <v>Tanah Bangunan Flat/Rumah Susun</v>
          </cell>
        </row>
        <row r="18">
          <cell r="H18" t="str">
            <v>1.3.1.01.01.01.011</v>
          </cell>
          <cell r="I18" t="str">
            <v>Tanah Bangunan Rencana Pengembangan Perumahan Pegawai</v>
          </cell>
        </row>
        <row r="19">
          <cell r="H19" t="str">
            <v>1.3.1.01.01.02.</v>
          </cell>
          <cell r="I19" t="str">
            <v>TANAH UNTUK BANGUNAN GED.PERDAGANGAN/PERUSAHAAN</v>
          </cell>
        </row>
        <row r="20">
          <cell r="H20" t="str">
            <v>1.3.1.01.01.02.001</v>
          </cell>
          <cell r="I20" t="str">
            <v>Tanah Bangunan Pasar</v>
          </cell>
        </row>
        <row r="21">
          <cell r="H21" t="str">
            <v>1.3.1.01.01.02.002</v>
          </cell>
          <cell r="I21" t="str">
            <v>Tanah Bangunan Pertokoan/Rumah Toko/Koperasi</v>
          </cell>
        </row>
        <row r="22">
          <cell r="H22" t="str">
            <v>1.3.1.01.01.02.003</v>
          </cell>
          <cell r="I22" t="str">
            <v>Tanah Bangunan Gudang</v>
          </cell>
        </row>
        <row r="23">
          <cell r="H23" t="str">
            <v>1.3.1.01.01.02.004</v>
          </cell>
          <cell r="I23" t="str">
            <v>Tanah Bangunan Stasiun Kereta Api</v>
          </cell>
        </row>
        <row r="24">
          <cell r="H24" t="str">
            <v>1.3.1.01.01.02.005</v>
          </cell>
          <cell r="I24" t="str">
            <v>Tanah Bangunan Bioskop</v>
          </cell>
        </row>
        <row r="25">
          <cell r="H25" t="str">
            <v>1.3.1.01.01.02.006</v>
          </cell>
          <cell r="I25" t="str">
            <v>Tanah Bangunan Hotel/Penginapan/Motel</v>
          </cell>
        </row>
        <row r="26">
          <cell r="H26" t="str">
            <v>1.3.1.01.01.02.007</v>
          </cell>
          <cell r="I26" t="str">
            <v>Tanah Bangunan Terminal Darat</v>
          </cell>
        </row>
        <row r="27">
          <cell r="H27" t="str">
            <v>1.3.1.01.01.02.008</v>
          </cell>
          <cell r="I27" t="str">
            <v>Tanah Bangunan Terminal Laut</v>
          </cell>
        </row>
        <row r="28">
          <cell r="H28" t="str">
            <v>1.3.1.01.01.02.009</v>
          </cell>
          <cell r="I28" t="str">
            <v>Tanah Bangunan Terminal Udara</v>
          </cell>
        </row>
        <row r="29">
          <cell r="H29" t="str">
            <v>1.3.1.01.01.02.010</v>
          </cell>
          <cell r="I29" t="str">
            <v>Tanah Bangunan Gedung Kesenian</v>
          </cell>
        </row>
        <row r="30">
          <cell r="H30" t="str">
            <v>1.3.1.01.01.02.011</v>
          </cell>
          <cell r="I30" t="str">
            <v>Tanah Bangunan Gedung Pameran</v>
          </cell>
        </row>
        <row r="31">
          <cell r="H31" t="str">
            <v>1.3.1.01.01.02.012</v>
          </cell>
          <cell r="I31" t="str">
            <v>Tanah Bangunan Gedung Pusat Perbelanjaan</v>
          </cell>
        </row>
        <row r="32">
          <cell r="H32" t="str">
            <v>1.3.1.01.01.02.013</v>
          </cell>
          <cell r="I32" t="str">
            <v>Tanah Bangunan Apotik</v>
          </cell>
        </row>
        <row r="33">
          <cell r="H33" t="str">
            <v>1.3.1.01.01.02.014</v>
          </cell>
          <cell r="I33" t="str">
            <v>Tanah Bangunan Garasi/Pool</v>
          </cell>
        </row>
        <row r="34">
          <cell r="H34" t="str">
            <v>1.3.1.01.01.03.</v>
          </cell>
          <cell r="I34" t="str">
            <v>TANAH UNTUK BANGUNAN INDUSTRI</v>
          </cell>
        </row>
        <row r="35">
          <cell r="H35" t="str">
            <v>1.3.1.01.01.03.001</v>
          </cell>
          <cell r="I35" t="str">
            <v>Tanah Bangunan Industri Makanan</v>
          </cell>
        </row>
        <row r="36">
          <cell r="H36" t="str">
            <v>1.3.1.01.01.03.002</v>
          </cell>
          <cell r="I36" t="str">
            <v>Tanah Bangunan Industri Minuman</v>
          </cell>
        </row>
        <row r="37">
          <cell r="H37" t="str">
            <v>1.3.1.01.01.03.003</v>
          </cell>
          <cell r="I37" t="str">
            <v>Tanah Bangunan Industri/Alat RT</v>
          </cell>
        </row>
        <row r="38">
          <cell r="H38" t="str">
            <v>1.3.1.01.01.03.004</v>
          </cell>
          <cell r="I38" t="str">
            <v>Tanah Bangunan Industri Pakaian/Garment</v>
          </cell>
        </row>
        <row r="39">
          <cell r="H39" t="str">
            <v>1.3.1.01.01.03.005</v>
          </cell>
          <cell r="I39" t="str">
            <v>Tanah Bangunan Industri Baja/Besi/Logam</v>
          </cell>
        </row>
        <row r="40">
          <cell r="H40" t="str">
            <v>1.3.1.01.01.03.006</v>
          </cell>
          <cell r="I40" t="str">
            <v>Tanah Bangunan Industri Pengemasan/Pengalengan</v>
          </cell>
        </row>
        <row r="41">
          <cell r="H41" t="str">
            <v>1.3.1.01.01.03.007</v>
          </cell>
          <cell r="I41" t="str">
            <v>Tanah Bangunan Industri Bengkel</v>
          </cell>
        </row>
        <row r="42">
          <cell r="H42" t="str">
            <v>1.3.1.01.01.03.008</v>
          </cell>
          <cell r="I42" t="str">
            <v>Tanah Bangunan Industri Penyulingan Minyak</v>
          </cell>
        </row>
        <row r="43">
          <cell r="H43" t="str">
            <v>1.3.1.01.01.03.009</v>
          </cell>
          <cell r="I43" t="str">
            <v>Tanah Bangunan Industri Kimia Dan Pupuk</v>
          </cell>
        </row>
        <row r="44">
          <cell r="H44" t="str">
            <v>1.3.1.01.01.03.010</v>
          </cell>
          <cell r="I44" t="str">
            <v>Tanah Bangunan Industri Obat-Obatan</v>
          </cell>
        </row>
        <row r="45">
          <cell r="H45" t="str">
            <v>1.3.1.01.01.03.011</v>
          </cell>
          <cell r="I45" t="str">
            <v>Tanah Bangunan Industri Semen</v>
          </cell>
        </row>
        <row r="46">
          <cell r="H46" t="str">
            <v>1.3.1.01.01.03.012</v>
          </cell>
          <cell r="I46" t="str">
            <v>Tanah Bangunan Industri Batu-Bata/Batako</v>
          </cell>
        </row>
        <row r="47">
          <cell r="H47" t="str">
            <v>1.3.1.01.01.03.013</v>
          </cell>
          <cell r="I47" t="str">
            <v>Tanah Bangunan Industri Genteng</v>
          </cell>
        </row>
        <row r="48">
          <cell r="H48" t="str">
            <v>1.3.1.01.01.03.014</v>
          </cell>
          <cell r="I48" t="str">
            <v>Tanah Bangunan Industri Percetakan</v>
          </cell>
        </row>
        <row r="49">
          <cell r="H49" t="str">
            <v>1.3.1.01.01.03.015</v>
          </cell>
          <cell r="I49" t="str">
            <v>Tanah Bangunan Industri Tekstil</v>
          </cell>
        </row>
        <row r="50">
          <cell r="H50" t="str">
            <v>1.3.1.01.01.03.016</v>
          </cell>
          <cell r="I50" t="str">
            <v>Tanah Bangunan Industri Alat Olah Raga</v>
          </cell>
        </row>
        <row r="51">
          <cell r="H51" t="str">
            <v>1.3.1.01.01.03.017</v>
          </cell>
          <cell r="I51" t="str">
            <v>Tanah Bangunan Industri Kendaraan/Otomotif</v>
          </cell>
        </row>
        <row r="52">
          <cell r="H52" t="str">
            <v>1.3.1.01.01.03.018</v>
          </cell>
          <cell r="I52" t="str">
            <v>Tanah Bangunan Industri Persenjataan</v>
          </cell>
        </row>
        <row r="53">
          <cell r="H53" t="str">
            <v>1.3.1.01.01.03.019</v>
          </cell>
          <cell r="I53" t="str">
            <v>Tanah Bangunan Industri Kapal Udara</v>
          </cell>
        </row>
        <row r="54">
          <cell r="H54" t="str">
            <v>1.3.1.01.01.03.020</v>
          </cell>
          <cell r="I54" t="str">
            <v>Tanah Bangunan Industri Kapal Laut</v>
          </cell>
        </row>
        <row r="55">
          <cell r="H55" t="str">
            <v>1.3.1.01.01.03.021</v>
          </cell>
          <cell r="I55" t="str">
            <v>Tanah Bangunan Industri Kereta Api</v>
          </cell>
        </row>
        <row r="56">
          <cell r="H56" t="str">
            <v>1.3.1.01.01.03.022</v>
          </cell>
          <cell r="I56" t="str">
            <v>Tanah Bangunan Industri Keramik/Marmer</v>
          </cell>
        </row>
        <row r="57">
          <cell r="H57" t="str">
            <v>1.3.1.01.01.03.023</v>
          </cell>
          <cell r="I57" t="str">
            <v>Tanah Bangunan Industri Pabrik Es</v>
          </cell>
        </row>
        <row r="58">
          <cell r="H58" t="str">
            <v>1.3.1.01.01.04.</v>
          </cell>
          <cell r="I58" t="str">
            <v>TANAH UNTUK BANGUNAN TEMPAT KERJA</v>
          </cell>
        </row>
        <row r="59">
          <cell r="H59" t="str">
            <v>1.3.1.01.01.04.001</v>
          </cell>
          <cell r="I59" t="str">
            <v>Tanah Bangunan Kantor Pemerintah</v>
          </cell>
        </row>
        <row r="60">
          <cell r="H60" t="str">
            <v>1.3.1.01.01.04.002</v>
          </cell>
          <cell r="I60" t="str">
            <v>Tanah Bangunan Pendidikan Dan Latihan</v>
          </cell>
        </row>
        <row r="61">
          <cell r="H61" t="str">
            <v>1.3.1.01.01.04.003</v>
          </cell>
          <cell r="I61" t="str">
            <v>Tanah Bangunan Rumah Sakit</v>
          </cell>
        </row>
        <row r="62">
          <cell r="H62" t="str">
            <v>1.3.1.01.01.04.004</v>
          </cell>
          <cell r="I62" t="str">
            <v>Tanah Bangunan Balai Sidang/Pertemuan</v>
          </cell>
        </row>
        <row r="63">
          <cell r="H63" t="str">
            <v>1.3.1.01.01.04.005</v>
          </cell>
          <cell r="I63" t="str">
            <v>Tanah Bangunan Balai Nikah</v>
          </cell>
        </row>
        <row r="64">
          <cell r="H64" t="str">
            <v>1.3.1.01.01.04.006</v>
          </cell>
          <cell r="I64" t="str">
            <v>Tanah Bangunan Puskesmas/Posyandu</v>
          </cell>
        </row>
        <row r="65">
          <cell r="H65" t="str">
            <v>1.3.1.01.01.04.007</v>
          </cell>
          <cell r="I65" t="str">
            <v>Tanah Bangunan Poliklinik</v>
          </cell>
        </row>
        <row r="66">
          <cell r="H66" t="str">
            <v>1.3.1.01.01.04.008</v>
          </cell>
          <cell r="I66" t="str">
            <v>Tanah Bangunan Laboratorium</v>
          </cell>
        </row>
        <row r="67">
          <cell r="H67" t="str">
            <v>1.3.1.01.01.04.009</v>
          </cell>
          <cell r="I67" t="str">
            <v>Tanah Bangunan Fumigasi/Sterilisasi</v>
          </cell>
        </row>
        <row r="68">
          <cell r="H68" t="str">
            <v>1.3.1.01.01.04.010</v>
          </cell>
          <cell r="I68" t="str">
            <v>Tanah Bangunan Karantina</v>
          </cell>
        </row>
        <row r="69">
          <cell r="H69" t="str">
            <v>1.3.1.01.01.04.011</v>
          </cell>
          <cell r="I69" t="str">
            <v>Tanah Bangunan Bangsal Pengolahan/Pondok Kerja</v>
          </cell>
        </row>
        <row r="70">
          <cell r="H70" t="str">
            <v>1.3.1.01.01.04.012</v>
          </cell>
          <cell r="I70" t="str">
            <v>Tanah Bangunan Kandang Hewan</v>
          </cell>
        </row>
        <row r="71">
          <cell r="H71" t="str">
            <v>1.3.1.01.01.04.013</v>
          </cell>
          <cell r="I71" t="str">
            <v>Tanah Bangunan Bangunan Pembibitan</v>
          </cell>
        </row>
        <row r="72">
          <cell r="H72" t="str">
            <v>1.3.1.01.01.04.014</v>
          </cell>
          <cell r="I72" t="str">
            <v>Tanah Bangunan Rumah Pendingin</v>
          </cell>
        </row>
        <row r="73">
          <cell r="H73" t="str">
            <v>1.3.1.01.01.04.015</v>
          </cell>
          <cell r="I73" t="str">
            <v>Tanah Bangunan Rumah Pengeringan</v>
          </cell>
        </row>
        <row r="74">
          <cell r="H74" t="str">
            <v>1.3.1.01.01.04.016</v>
          </cell>
          <cell r="I74" t="str">
            <v>Tanah Bangunan Stasiun Penelitian</v>
          </cell>
        </row>
        <row r="75">
          <cell r="H75" t="str">
            <v>1.3.1.01.01.04.017</v>
          </cell>
          <cell r="I75" t="str">
            <v>Tanah Bangunan Gedung Pelelangan Ikan</v>
          </cell>
        </row>
        <row r="76">
          <cell r="H76" t="str">
            <v>1.3.1.01.01.04.018</v>
          </cell>
          <cell r="I76" t="str">
            <v>Tanah Bangunan Pos Jaga/Menara Jaga</v>
          </cell>
        </row>
        <row r="77">
          <cell r="H77" t="str">
            <v>1.3.1.01.01.04.019</v>
          </cell>
          <cell r="I77" t="str">
            <v>Tanah Bangunan Menara Pengawas/Tower/Lalu Lintas Darat,Laut,Udara</v>
          </cell>
        </row>
        <row r="78">
          <cell r="H78" t="str">
            <v>1.3.1.01.01.04.020</v>
          </cell>
          <cell r="I78" t="str">
            <v>Tanah Bangunan Gedung Perpustakaan</v>
          </cell>
        </row>
        <row r="79">
          <cell r="H79" t="str">
            <v>1.3.1.01.01.04.021</v>
          </cell>
          <cell r="I79" t="str">
            <v>Tanah Bangunan Gedung Pengujian Kelaikan</v>
          </cell>
        </row>
        <row r="80">
          <cell r="H80" t="str">
            <v>1.3.1.01.01.04.022</v>
          </cell>
          <cell r="I80" t="str">
            <v>Tanah Bangunan Gedung Oceanorium/Ebservatorium</v>
          </cell>
        </row>
        <row r="81">
          <cell r="H81" t="str">
            <v>1.3.1.01.01.04.023</v>
          </cell>
          <cell r="I81" t="str">
            <v>Tanah Bangunan Gedung Pemotongan Hewan</v>
          </cell>
        </row>
        <row r="82">
          <cell r="H82" t="str">
            <v>1.3.1.01.01.04.024</v>
          </cell>
          <cell r="I82" t="str">
            <v>Tanah Bangunan Gedung Pembakaran Bangkai Hewan</v>
          </cell>
        </row>
        <row r="83">
          <cell r="H83" t="str">
            <v>1.3.1.01.01.04.025</v>
          </cell>
          <cell r="I83" t="str">
            <v>Tanah Bangunan Perawatan Kereta Api (Depo)</v>
          </cell>
        </row>
        <row r="84">
          <cell r="H84" t="str">
            <v>1.3.1.01.01.04.026</v>
          </cell>
          <cell r="I84" t="str">
            <v>Tanah Bangunan Panti Sosial</v>
          </cell>
        </row>
        <row r="85">
          <cell r="H85" t="str">
            <v>1.3.1.01.01.04.027</v>
          </cell>
          <cell r="I85" t="str">
            <v xml:space="preserve">Tanah Bangunan Gedung Kesenian </v>
          </cell>
        </row>
        <row r="86">
          <cell r="H86" t="str">
            <v>1.3.1.01.01.05.</v>
          </cell>
          <cell r="I86" t="str">
            <v>TANAH UNTUK BANGUNAN GEDUNG SARANA OLAH RAGA</v>
          </cell>
        </row>
        <row r="87">
          <cell r="H87" t="str">
            <v>1.3.1.01.01.05.001</v>
          </cell>
          <cell r="I87" t="str">
            <v>Tanah Untuk Bangunan Sarana Olah Raga Tertutup</v>
          </cell>
        </row>
        <row r="88">
          <cell r="H88" t="str">
            <v>1.3.1.01.01.05.002</v>
          </cell>
          <cell r="I88" t="str">
            <v>Tanah Untuk Bangunan Gedung Sarana Olah Raga Terbuka</v>
          </cell>
        </row>
        <row r="89">
          <cell r="H89" t="str">
            <v>1.3.1.01.01.06.</v>
          </cell>
          <cell r="I89" t="str">
            <v>TANAH UNTUK BANGUNAN TEMPAT IBADAH</v>
          </cell>
        </row>
        <row r="90">
          <cell r="H90" t="str">
            <v>1.3.1.01.01.06.001</v>
          </cell>
          <cell r="I90" t="str">
            <v>Tanah Untuk Bangunan Masjid</v>
          </cell>
        </row>
        <row r="91">
          <cell r="H91" t="str">
            <v>1.3.1.01.01.06.002</v>
          </cell>
          <cell r="I91" t="str">
            <v>Tanah Untuk Bangunan Gereja</v>
          </cell>
        </row>
        <row r="92">
          <cell r="H92" t="str">
            <v>1.3.1.01.01.06.003</v>
          </cell>
          <cell r="I92" t="str">
            <v>Tanah Untuk Bangunan Pura</v>
          </cell>
        </row>
        <row r="93">
          <cell r="H93" t="str">
            <v>1.3.1.01.01.06.004</v>
          </cell>
          <cell r="I93" t="str">
            <v>Tanah Untuk Bangunan Vihara</v>
          </cell>
        </row>
        <row r="94">
          <cell r="H94" t="str">
            <v>1.3.1.01.01.06.005</v>
          </cell>
          <cell r="I94" t="str">
            <v>Tanah Untuk Bangunan Klenteng/Kuil</v>
          </cell>
        </row>
        <row r="95">
          <cell r="H95" t="str">
            <v>1.3.1.01.01.06.006</v>
          </cell>
          <cell r="I95" t="str">
            <v>Tanah Untuk Bangunan Krematorium</v>
          </cell>
        </row>
        <row r="96">
          <cell r="H96" t="str">
            <v>1.3.1.01.01.06.007</v>
          </cell>
          <cell r="I96" t="str">
            <v>Tanah Untuk Bangunan Komplek Haji</v>
          </cell>
        </row>
        <row r="97">
          <cell r="H97" t="str">
            <v>1.3.1.01.01.06.008</v>
          </cell>
          <cell r="I97" t="str">
            <v>Tanah Untuk Bangunan Madrasah</v>
          </cell>
        </row>
        <row r="98">
          <cell r="H98" t="str">
            <v>1.3.1.01.01.06.009</v>
          </cell>
          <cell r="I98" t="str">
            <v>Tanah Untuk Bangunan Pesantren</v>
          </cell>
        </row>
        <row r="99">
          <cell r="H99" t="str">
            <v>1.3.1.01.01.07.</v>
          </cell>
          <cell r="I99" t="str">
            <v>TANAH PERSIL LAINNYA</v>
          </cell>
        </row>
        <row r="100">
          <cell r="H100" t="str">
            <v>1.3.1.01.02..</v>
          </cell>
          <cell r="I100" t="str">
            <v>TANAH NON PERSIL</v>
          </cell>
        </row>
        <row r="101">
          <cell r="H101" t="str">
            <v>1.3.1.01.02.01.</v>
          </cell>
          <cell r="I101" t="str">
            <v>TANAH BASAH</v>
          </cell>
        </row>
        <row r="102">
          <cell r="H102" t="str">
            <v>1.3.1.01.02.01.001</v>
          </cell>
          <cell r="I102" t="str">
            <v>Tanah Rawa</v>
          </cell>
        </row>
        <row r="103">
          <cell r="H103" t="str">
            <v>1.3.1.01.02.01.002</v>
          </cell>
          <cell r="I103" t="str">
            <v>Tanah Danau/Situ/Embung</v>
          </cell>
        </row>
        <row r="104">
          <cell r="H104" t="str">
            <v>1.3.1.01.02.01.003</v>
          </cell>
          <cell r="I104" t="str">
            <v>Tanah Tambak/Empang/Kolam Ikan/Akuarium</v>
          </cell>
        </row>
        <row r="105">
          <cell r="H105" t="str">
            <v>1.3.1.01.02.01.004</v>
          </cell>
          <cell r="I105" t="str">
            <v>Tanah Waduk</v>
          </cell>
        </row>
        <row r="106">
          <cell r="H106" t="str">
            <v>1.3.1.01.02.01.005</v>
          </cell>
          <cell r="I106" t="str">
            <v>Tanah Sawah Irigasi</v>
          </cell>
        </row>
        <row r="107">
          <cell r="H107" t="str">
            <v>1.3.1.01.02.01.006</v>
          </cell>
          <cell r="I107" t="str">
            <v>Tanah Aliran Sungai</v>
          </cell>
        </row>
        <row r="108">
          <cell r="H108" t="str">
            <v>1.3.1.01.02.01.007</v>
          </cell>
          <cell r="I108" t="str">
            <v>Tanah Muara</v>
          </cell>
        </row>
        <row r="109">
          <cell r="H109" t="str">
            <v>1.3.1.01.02.01.008</v>
          </cell>
          <cell r="I109" t="str">
            <v>Daerah Aliran Sungai (DAS)</v>
          </cell>
        </row>
        <row r="110">
          <cell r="H110" t="str">
            <v>1.3.1.01.02.01.009</v>
          </cell>
          <cell r="I110" t="str">
            <v>Daerah Sempadan Sumber Air</v>
          </cell>
        </row>
        <row r="111">
          <cell r="H111" t="str">
            <v>1.3.1.01.02.02.</v>
          </cell>
          <cell r="I111" t="str">
            <v>TANAH KERING</v>
          </cell>
        </row>
        <row r="112">
          <cell r="H112" t="str">
            <v>1.3.1.01.02.02.001</v>
          </cell>
          <cell r="I112" t="str">
            <v>Tanah Tegalan</v>
          </cell>
        </row>
        <row r="113">
          <cell r="H113" t="str">
            <v>1.3.1.01.02.02.002</v>
          </cell>
          <cell r="I113" t="str">
            <v>Tanah Kosong Yang Sudah Diperuntukkan</v>
          </cell>
        </row>
        <row r="114">
          <cell r="H114" t="str">
            <v>1.3.1.01.02.02.003</v>
          </cell>
          <cell r="I114" t="str">
            <v>Tanah Hasil Reklamasi</v>
          </cell>
        </row>
        <row r="115">
          <cell r="H115" t="str">
            <v>1.3.1.01.02.02.004</v>
          </cell>
          <cell r="I115" t="str">
            <v>Tanah Kosong</v>
          </cell>
        </row>
        <row r="116">
          <cell r="H116" t="str">
            <v>1.3.1.01.02.03.</v>
          </cell>
          <cell r="I116" t="str">
            <v>TANAH PERKEBUNAN</v>
          </cell>
        </row>
        <row r="117">
          <cell r="H117" t="str">
            <v>1.3.1.01.02.03.001</v>
          </cell>
          <cell r="I117" t="str">
            <v>Tanah Kebun Entres</v>
          </cell>
        </row>
        <row r="118">
          <cell r="H118" t="str">
            <v>1.3.1.01.02.03.002</v>
          </cell>
          <cell r="I118" t="str">
            <v>Tanah Kebun Induk</v>
          </cell>
        </row>
        <row r="119">
          <cell r="H119" t="str">
            <v>1.3.1.01.02.03.003</v>
          </cell>
          <cell r="I119" t="str">
            <v>Tanah Kebun Percobaan</v>
          </cell>
        </row>
        <row r="120">
          <cell r="H120" t="str">
            <v>1.3.1.01.02.03.004</v>
          </cell>
          <cell r="I120" t="str">
            <v>Tanah Kebun Bibit</v>
          </cell>
        </row>
        <row r="121">
          <cell r="H121" t="str">
            <v>1.3.1.01.02.04.</v>
          </cell>
          <cell r="I121" t="str">
            <v>TANAH HUTAN</v>
          </cell>
        </row>
        <row r="122">
          <cell r="H122" t="str">
            <v>1.3.1.01.02.04.001</v>
          </cell>
          <cell r="I122" t="str">
            <v>Tanah Hutan Produksi</v>
          </cell>
        </row>
        <row r="123">
          <cell r="H123" t="str">
            <v>1.3.1.01.02.04.002</v>
          </cell>
          <cell r="I123" t="str">
            <v>Tanah Hutan Cadangan</v>
          </cell>
        </row>
        <row r="124">
          <cell r="H124" t="str">
            <v>1.3.1.01.02.04.003</v>
          </cell>
          <cell r="I124" t="str">
            <v>Tanah Hutan Lindung</v>
          </cell>
        </row>
        <row r="125">
          <cell r="H125" t="str">
            <v>1.3.1.01.02.04.004</v>
          </cell>
          <cell r="I125" t="str">
            <v>Tanah Hutan Cagar Alam</v>
          </cell>
        </row>
        <row r="126">
          <cell r="H126" t="str">
            <v>1.3.1.01.02.04.005</v>
          </cell>
          <cell r="I126" t="str">
            <v>Tanah Hutan Wisata</v>
          </cell>
        </row>
        <row r="127">
          <cell r="H127" t="str">
            <v>1.3.1.01.02.04.006</v>
          </cell>
          <cell r="I127" t="str">
            <v>Tanah Hutan Taman Burung</v>
          </cell>
        </row>
        <row r="128">
          <cell r="H128" t="str">
            <v>1.3.1.01.02.04.007</v>
          </cell>
          <cell r="I128" t="str">
            <v>Tanah Hutan Suaka Marga Satwa</v>
          </cell>
        </row>
        <row r="129">
          <cell r="H129" t="str">
            <v>1.3.1.01.02.04.008</v>
          </cell>
          <cell r="I129" t="str">
            <v>Tanah Hutan Taman Nasional</v>
          </cell>
        </row>
        <row r="130">
          <cell r="H130" t="str">
            <v>1.3.1.01.02.04.009</v>
          </cell>
          <cell r="I130" t="str">
            <v>Tanah Hutan Diklat</v>
          </cell>
        </row>
        <row r="131">
          <cell r="H131" t="str">
            <v>1.3.1.01.02.05.</v>
          </cell>
          <cell r="I131" t="str">
            <v>TANAH TANDUS</v>
          </cell>
        </row>
        <row r="132">
          <cell r="H132" t="str">
            <v>1.3.1.01.02.05.001</v>
          </cell>
          <cell r="I132" t="str">
            <v>Tanah Tandus Berbatu-Batu</v>
          </cell>
        </row>
        <row r="133">
          <cell r="H133" t="str">
            <v>1.3.1.01.02.05.002</v>
          </cell>
          <cell r="I133" t="str">
            <v>Tanah Tandus Bekas Tambang/Galian</v>
          </cell>
        </row>
        <row r="134">
          <cell r="H134" t="str">
            <v>1.3.1.01.02.05.003</v>
          </cell>
          <cell r="I134" t="str">
            <v>Tanah Tandus Berpasir/Pasir</v>
          </cell>
        </row>
        <row r="135">
          <cell r="H135" t="str">
            <v>1.3.1.01.02.05.004</v>
          </cell>
          <cell r="I135" t="str">
            <v>Tanah Tandus Pengambilan/Kuari</v>
          </cell>
        </row>
        <row r="136">
          <cell r="H136" t="str">
            <v>1.3.1.01.02.06.</v>
          </cell>
          <cell r="I136" t="str">
            <v>TANAH PADANG ALANG-ALANG/RUMPUT</v>
          </cell>
        </row>
        <row r="137">
          <cell r="H137" t="str">
            <v>1.3.1.01.02.06.001</v>
          </cell>
          <cell r="I137" t="str">
            <v>Tanah Padang Alang-Alang</v>
          </cell>
        </row>
        <row r="138">
          <cell r="H138" t="str">
            <v>1.3.1.01.02.06.002</v>
          </cell>
          <cell r="I138" t="str">
            <v>Tanah Padang Rumput</v>
          </cell>
        </row>
        <row r="139">
          <cell r="H139" t="str">
            <v>1.3.1.01.02.06.003</v>
          </cell>
          <cell r="I139" t="str">
            <v>Tanah Padang Semak Belukar</v>
          </cell>
        </row>
        <row r="140">
          <cell r="H140" t="str">
            <v>1.3.1.01.02.07.</v>
          </cell>
          <cell r="I140" t="str">
            <v>TANAH PERTANIAN</v>
          </cell>
        </row>
        <row r="141">
          <cell r="H141" t="str">
            <v>1.3.1.01.02.07.001</v>
          </cell>
          <cell r="I141" t="str">
            <v>Tanah Usaha</v>
          </cell>
        </row>
        <row r="142">
          <cell r="H142" t="str">
            <v>1.3.1.01.02.08.</v>
          </cell>
          <cell r="I142" t="str">
            <v>TANAH PERTAMBANGAN</v>
          </cell>
        </row>
        <row r="143">
          <cell r="H143" t="str">
            <v>1.3.1.01.02.08.001</v>
          </cell>
          <cell r="I143" t="str">
            <v>Intan</v>
          </cell>
        </row>
        <row r="144">
          <cell r="H144" t="str">
            <v>1.3.1.01.02.08.002</v>
          </cell>
          <cell r="I144" t="str">
            <v xml:space="preserve">Emas </v>
          </cell>
        </row>
        <row r="145">
          <cell r="H145" t="str">
            <v>1.3.1.01.02.08.003</v>
          </cell>
          <cell r="I145" t="str">
            <v xml:space="preserve">Perak </v>
          </cell>
        </row>
        <row r="146">
          <cell r="H146" t="str">
            <v>1.3.1.01.02.08.004</v>
          </cell>
          <cell r="I146" t="str">
            <v>Nikel</v>
          </cell>
        </row>
        <row r="147">
          <cell r="H147" t="str">
            <v>1.3.1.01.02.08.005</v>
          </cell>
          <cell r="I147" t="str">
            <v>Timah</v>
          </cell>
        </row>
        <row r="148">
          <cell r="H148" t="str">
            <v>1.3.1.01.02.08.006</v>
          </cell>
          <cell r="I148" t="str">
            <v>Uranium</v>
          </cell>
        </row>
        <row r="149">
          <cell r="H149" t="str">
            <v>1.3.1.01.02.08.007</v>
          </cell>
          <cell r="I149" t="str">
            <v>Tembaga</v>
          </cell>
        </row>
        <row r="150">
          <cell r="H150" t="str">
            <v>1.3.1.01.02.08.008</v>
          </cell>
          <cell r="I150" t="str">
            <v>Minyak Bumi</v>
          </cell>
        </row>
        <row r="151">
          <cell r="H151" t="str">
            <v>1.3.1.01.02.08.009</v>
          </cell>
          <cell r="I151" t="str">
            <v>Batu Bara</v>
          </cell>
        </row>
        <row r="152">
          <cell r="H152" t="str">
            <v>1.3.1.01.02.08.010</v>
          </cell>
          <cell r="I152" t="str">
            <v>Koslin</v>
          </cell>
        </row>
        <row r="153">
          <cell r="H153" t="str">
            <v>1.3.1.01.02.08.011</v>
          </cell>
          <cell r="I153" t="str">
            <v>Batu Bara Berharga</v>
          </cell>
        </row>
        <row r="154">
          <cell r="H154" t="str">
            <v>1.3.1.01.02.08.012</v>
          </cell>
          <cell r="I154" t="str">
            <v>Pasir Berharga</v>
          </cell>
        </row>
        <row r="155">
          <cell r="H155" t="str">
            <v>1.3.1.01.02.09.</v>
          </cell>
          <cell r="I155" t="str">
            <v>TANAH NON PERSIL LAINNYA</v>
          </cell>
        </row>
        <row r="156">
          <cell r="H156" t="str">
            <v>1.3.1.01.03..</v>
          </cell>
          <cell r="I156" t="str">
            <v>LAPANGAN</v>
          </cell>
        </row>
        <row r="157">
          <cell r="H157" t="str">
            <v>1.3.1.01.03.01.</v>
          </cell>
          <cell r="I157" t="str">
            <v>TANAH LAPANGAN OLAH RAGA</v>
          </cell>
        </row>
        <row r="158">
          <cell r="H158" t="str">
            <v>1.3.1.01.03.01.001</v>
          </cell>
          <cell r="I158" t="str">
            <v>Tanah Lapangan Tenis</v>
          </cell>
        </row>
        <row r="159">
          <cell r="H159" t="str">
            <v>1.3.1.01.03.01.002</v>
          </cell>
          <cell r="I159" t="str">
            <v>Tanah Lapangan Basket</v>
          </cell>
        </row>
        <row r="160">
          <cell r="H160" t="str">
            <v>1.3.1.01.03.01.003</v>
          </cell>
          <cell r="I160" t="str">
            <v>Tanah Lapangan Badminton/Bulutangkis</v>
          </cell>
        </row>
        <row r="161">
          <cell r="H161" t="str">
            <v>1.3.1.01.03.01.004</v>
          </cell>
          <cell r="I161" t="str">
            <v>Tanah Lapangan Golf</v>
          </cell>
        </row>
        <row r="162">
          <cell r="H162" t="str">
            <v>1.3.1.01.03.01.005</v>
          </cell>
          <cell r="I162" t="str">
            <v>Tanah Lapangan Sepak Bola</v>
          </cell>
        </row>
        <row r="163">
          <cell r="H163" t="str">
            <v>1.3.1.01.03.01.006</v>
          </cell>
          <cell r="I163" t="str">
            <v>Tanah Lapangan Bola Volly</v>
          </cell>
        </row>
        <row r="164">
          <cell r="H164" t="str">
            <v>1.3.1.01.03.01.007</v>
          </cell>
          <cell r="I164" t="str">
            <v>Tanah Lapangan Sepak Takraw</v>
          </cell>
        </row>
        <row r="165">
          <cell r="H165" t="str">
            <v>1.3.1.01.03.01.008</v>
          </cell>
          <cell r="I165" t="str">
            <v>Tanah Lapangan Pacuan Kuda</v>
          </cell>
        </row>
        <row r="166">
          <cell r="H166" t="str">
            <v>1.3.1.01.03.01.009</v>
          </cell>
          <cell r="I166" t="str">
            <v>Tanah Lapangan Balap Sepeda</v>
          </cell>
        </row>
        <row r="167">
          <cell r="H167" t="str">
            <v>1.3.1.01.03.01.010</v>
          </cell>
          <cell r="I167" t="str">
            <v>Tanah Lapangan Atletik</v>
          </cell>
        </row>
        <row r="168">
          <cell r="H168" t="str">
            <v>1.3.1.01.03.01.011</v>
          </cell>
          <cell r="I168" t="str">
            <v>Tanah Lapangan Softball</v>
          </cell>
        </row>
        <row r="169">
          <cell r="H169" t="str">
            <v>1.3.1.01.03.01.012</v>
          </cell>
          <cell r="I169" t="str">
            <v>Tanah Lapangan Hockey</v>
          </cell>
        </row>
        <row r="170">
          <cell r="H170" t="str">
            <v>1.3.1.01.03.01.013</v>
          </cell>
          <cell r="I170" t="str">
            <v>Tanah Lapangan Balap Mobil</v>
          </cell>
        </row>
        <row r="171">
          <cell r="H171" t="str">
            <v>1.3.1.01.03.01.014</v>
          </cell>
          <cell r="I171" t="str">
            <v>Tanah Lapangan Balap Motor</v>
          </cell>
        </row>
        <row r="172">
          <cell r="H172" t="str">
            <v>1.3.1.01.03.01.015</v>
          </cell>
          <cell r="I172" t="str">
            <v>Tanah Lapangan Renang</v>
          </cell>
        </row>
        <row r="173">
          <cell r="H173" t="str">
            <v>1.3.1.01.03.01.016</v>
          </cell>
          <cell r="I173" t="str">
            <v>Tanah Lapangan Futsal</v>
          </cell>
        </row>
        <row r="174">
          <cell r="H174" t="str">
            <v>1.3.1.01.03.01.017</v>
          </cell>
          <cell r="I174" t="str">
            <v>Tanah Lapangan Senam</v>
          </cell>
        </row>
        <row r="175">
          <cell r="H175" t="str">
            <v>1.3.1.01.03.01.018</v>
          </cell>
          <cell r="I175" t="str">
            <v>Tanah Lapangan Bela  Diri</v>
          </cell>
        </row>
        <row r="176">
          <cell r="H176" t="str">
            <v>1.3.1.01.03.01.019</v>
          </cell>
          <cell r="I176" t="str">
            <v>Tanah Lapangan Polo Air</v>
          </cell>
        </row>
        <row r="177">
          <cell r="H177" t="str">
            <v>1.3.1.01.03.01.020</v>
          </cell>
          <cell r="I177" t="str">
            <v>Tanah Lapangan Hokki</v>
          </cell>
        </row>
        <row r="178">
          <cell r="H178" t="str">
            <v>1.3.1.01.03.01.021</v>
          </cell>
          <cell r="I178" t="str">
            <v>Tanah Lapangan Tembak</v>
          </cell>
        </row>
        <row r="179">
          <cell r="H179" t="str">
            <v>1.3.1.01.03.01.022</v>
          </cell>
          <cell r="I179" t="str">
            <v>Tanah Lapangan Halang Rintang</v>
          </cell>
        </row>
        <row r="180">
          <cell r="H180" t="str">
            <v>1.3.1.01.03.01.023</v>
          </cell>
          <cell r="I180" t="str">
            <v>Tanah Lapangan Tembak Senjata Berat</v>
          </cell>
        </row>
        <row r="181">
          <cell r="H181" t="str">
            <v>1.3.1.01.03.01.024</v>
          </cell>
          <cell r="I181" t="str">
            <v>Tanah Lapangan Tembak Darat ke Udara</v>
          </cell>
        </row>
        <row r="182">
          <cell r="H182" t="str">
            <v>1.3.1.01.03.02.</v>
          </cell>
          <cell r="I182" t="str">
            <v>TANAH LAPANGAN PARKIR</v>
          </cell>
        </row>
        <row r="183">
          <cell r="H183" t="str">
            <v>1.3.1.01.03.02.001</v>
          </cell>
          <cell r="I183" t="str">
            <v>Tanah Lapangan Parkir Konstruksi Beton</v>
          </cell>
        </row>
        <row r="184">
          <cell r="H184" t="str">
            <v>1.3.1.01.03.02.002</v>
          </cell>
          <cell r="I184" t="str">
            <v>Tanah Lapangan Parkir Konstruksi Aspal</v>
          </cell>
        </row>
        <row r="185">
          <cell r="H185" t="str">
            <v>1.3.1.01.03.02.003</v>
          </cell>
          <cell r="I185" t="str">
            <v>Tanah Lapangan Parkir Sirtu (Pasir Batu)</v>
          </cell>
        </row>
        <row r="186">
          <cell r="H186" t="str">
            <v>1.3.1.01.03.02.004</v>
          </cell>
          <cell r="I186" t="str">
            <v>Tanah Lapangan Parkir Konblok</v>
          </cell>
        </row>
        <row r="187">
          <cell r="H187" t="str">
            <v>1.3.1.01.03.02.005</v>
          </cell>
          <cell r="I187" t="str">
            <v>Tanah Lapangan Parkir Tanah Keras</v>
          </cell>
        </row>
        <row r="188">
          <cell r="H188" t="str">
            <v>1.3.1.01.03.02.006</v>
          </cell>
          <cell r="I188" t="str">
            <v>Tanah Lapangan Apel/Upacara</v>
          </cell>
        </row>
        <row r="189">
          <cell r="H189" t="str">
            <v>1.3.1.01.03.03.</v>
          </cell>
          <cell r="I189" t="str">
            <v>TANAH LAPANGAN PENIMBUNAN BARANG</v>
          </cell>
        </row>
        <row r="190">
          <cell r="H190" t="str">
            <v>1.3.1.01.03.03.001</v>
          </cell>
          <cell r="I190" t="str">
            <v>Tanah Lapangan Penimbunan Barang Belum Diolah</v>
          </cell>
        </row>
        <row r="191">
          <cell r="H191" t="str">
            <v>1.3.1.01.03.03.002</v>
          </cell>
          <cell r="I191" t="str">
            <v>Tanah Lapangan Penimbunan Barang Jadi</v>
          </cell>
        </row>
        <row r="192">
          <cell r="H192" t="str">
            <v>1.3.1.01.03.03.003</v>
          </cell>
          <cell r="I192" t="str">
            <v>Tanah Lapangan Penimbunan Pembuangan Sampah</v>
          </cell>
        </row>
        <row r="193">
          <cell r="H193" t="str">
            <v>1.3.1.01.03.03.004</v>
          </cell>
          <cell r="I193" t="str">
            <v>Tanah Lapangan Penimbunan Bahan Bangunan</v>
          </cell>
        </row>
        <row r="194">
          <cell r="H194" t="str">
            <v>1.3.1.01.03.03.005</v>
          </cell>
          <cell r="I194" t="str">
            <v>Tanah Lapangan Penimbunan Barang Bukti</v>
          </cell>
        </row>
        <row r="195">
          <cell r="H195" t="str">
            <v>1.3.1.01.03.03.006</v>
          </cell>
          <cell r="I195" t="str">
            <v>Tanah Lapangan Penimbunan Barang Lainnya</v>
          </cell>
        </row>
        <row r="196">
          <cell r="H196" t="str">
            <v>1.3.1.01.03.03.007</v>
          </cell>
          <cell r="I196" t="str">
            <v>Tanah Lapangan Penimbunan Barang Konstruksi Beton</v>
          </cell>
        </row>
        <row r="197">
          <cell r="H197" t="str">
            <v>1.3.1.01.03.03.008</v>
          </cell>
          <cell r="I197" t="str">
            <v>Tanah Lapangan Penimbunan Barang Konstruksi Aspal</v>
          </cell>
        </row>
        <row r="198">
          <cell r="H198" t="str">
            <v>1.3.1.01.03.03.009</v>
          </cell>
          <cell r="I198" t="str">
            <v>Tanah Lapangan Penimbunan Barang Konstruksi Tanah</v>
          </cell>
        </row>
        <row r="199">
          <cell r="H199" t="str">
            <v>1.3.1.01.03.04.</v>
          </cell>
          <cell r="I199" t="str">
            <v>TANAH LAPANGAN PEMANCAR DAN STUDIO ALAM</v>
          </cell>
        </row>
        <row r="200">
          <cell r="H200" t="str">
            <v>1.3.1.01.03.04.001</v>
          </cell>
          <cell r="I200" t="str">
            <v>Tanah Lapangan Pemancar TV/Radio/Radar</v>
          </cell>
        </row>
        <row r="201">
          <cell r="H201" t="str">
            <v>1.3.1.01.03.04.002</v>
          </cell>
          <cell r="I201" t="str">
            <v>Tanah Lapangan Studio Alam</v>
          </cell>
        </row>
        <row r="202">
          <cell r="H202" t="str">
            <v>1.3.1.01.03.05.</v>
          </cell>
          <cell r="I202" t="str">
            <v>TANAH LAPANGAN PENGUJIAN/PENGOLAHAN</v>
          </cell>
        </row>
        <row r="203">
          <cell r="H203" t="str">
            <v>1.3.1.01.03.05.001</v>
          </cell>
          <cell r="I203" t="str">
            <v>Tanah Lapangan Pengujian Kendaraan Bermotor</v>
          </cell>
        </row>
        <row r="204">
          <cell r="H204" t="str">
            <v>1.3.1.01.03.05.002</v>
          </cell>
          <cell r="I204" t="str">
            <v>Tanah Lapangan Pengolahan Bahan Bangunan</v>
          </cell>
        </row>
        <row r="205">
          <cell r="H205" t="str">
            <v>1.3.1.01.03.06.</v>
          </cell>
          <cell r="I205" t="str">
            <v>TANAH LAPANGAN TERBANG</v>
          </cell>
        </row>
        <row r="206">
          <cell r="H206" t="str">
            <v>1.3.1.01.03.06.001</v>
          </cell>
          <cell r="I206" t="str">
            <v>Tanah Lapangan Terbang Perintis</v>
          </cell>
        </row>
        <row r="207">
          <cell r="H207" t="str">
            <v>1.3.1.01.03.06.002</v>
          </cell>
          <cell r="I207" t="str">
            <v>Tanah Lapangan Terbang Komersial</v>
          </cell>
        </row>
        <row r="208">
          <cell r="H208" t="str">
            <v>1.3.1.01.03.06.003</v>
          </cell>
          <cell r="I208" t="str">
            <v>Tanah Lapangan Terbang Khusus/Militer</v>
          </cell>
        </row>
        <row r="209">
          <cell r="H209" t="str">
            <v>1.3.1.01.03.06.004</v>
          </cell>
          <cell r="I209" t="str">
            <v>Tanah Lapangan Terbang Olah Raga</v>
          </cell>
        </row>
        <row r="210">
          <cell r="H210" t="str">
            <v>1.3.1.01.03.06.005</v>
          </cell>
          <cell r="I210" t="str">
            <v>Tanah Lapangan Terbang Pendidikan</v>
          </cell>
        </row>
        <row r="211">
          <cell r="H211" t="str">
            <v>1.3.1.01.03.06.006</v>
          </cell>
          <cell r="I211" t="str">
            <v>Tanah Lapangan Terbang Latihan Penerjunan</v>
          </cell>
        </row>
        <row r="212">
          <cell r="H212" t="str">
            <v>1.3.1.01.03.06.007</v>
          </cell>
          <cell r="I212" t="str">
            <v>Tanah Lapangan Tembak Udara (Air Weapon Range/AWR)</v>
          </cell>
        </row>
        <row r="213">
          <cell r="H213" t="str">
            <v>1.3.1.01.03.07.</v>
          </cell>
          <cell r="I213" t="str">
            <v>TANAH UNTUK JALAN</v>
          </cell>
        </row>
        <row r="214">
          <cell r="H214" t="str">
            <v>1.3.1.01.03.07.001</v>
          </cell>
          <cell r="I214" t="str">
            <v>Tanah Untuk Jalan Nasional</v>
          </cell>
        </row>
        <row r="215">
          <cell r="H215" t="str">
            <v>1.3.1.01.03.07.002</v>
          </cell>
          <cell r="I215" t="str">
            <v>Tanah Untuk Jalan Propinsi</v>
          </cell>
        </row>
        <row r="216">
          <cell r="H216" t="str">
            <v>1.3.1.01.03.07.003</v>
          </cell>
          <cell r="I216" t="str">
            <v>Tanah Untuk Jalan Kabupaten</v>
          </cell>
        </row>
        <row r="217">
          <cell r="H217" t="str">
            <v>1.3.1.01.03.07.004</v>
          </cell>
          <cell r="I217" t="str">
            <v>Tanah Untuk Jalan Kotamadya</v>
          </cell>
        </row>
        <row r="218">
          <cell r="H218" t="str">
            <v>1.3.1.01.03.07.005</v>
          </cell>
          <cell r="I218" t="str">
            <v>Tanah Untuk Jalan Desa</v>
          </cell>
        </row>
        <row r="219">
          <cell r="H219" t="str">
            <v>1.3.1.01.03.07.006</v>
          </cell>
          <cell r="I219" t="str">
            <v>Tanah Untuk Jalan Tol</v>
          </cell>
        </row>
        <row r="220">
          <cell r="H220" t="str">
            <v>1.3.1.01.03.07.007</v>
          </cell>
          <cell r="I220" t="str">
            <v>Tanah Untuk Jalan Kereta Api/Lori</v>
          </cell>
        </row>
        <row r="221">
          <cell r="H221" t="str">
            <v>1.3.1.01.03.07.008</v>
          </cell>
          <cell r="I221" t="str">
            <v>Tanah Untuk Jalan Landasan Pacu Pesawat Terbang</v>
          </cell>
        </row>
        <row r="222">
          <cell r="H222" t="str">
            <v>1.3.1.01.03.07.009</v>
          </cell>
          <cell r="I222" t="str">
            <v>Tanah Untuk Jalan Khusus/Komplek</v>
          </cell>
        </row>
        <row r="223">
          <cell r="H223" t="str">
            <v>1.3.1.01.03.07.010</v>
          </cell>
          <cell r="I223" t="str">
            <v>Tanah Untuk Jembatan</v>
          </cell>
        </row>
        <row r="224">
          <cell r="H224" t="str">
            <v>1.3.1.01.03.07.011</v>
          </cell>
          <cell r="I224" t="str">
            <v>Tanah Untuk Pelebaran Jalan</v>
          </cell>
        </row>
        <row r="225">
          <cell r="H225" t="str">
            <v>1.3.1.01.03.08.</v>
          </cell>
          <cell r="I225" t="str">
            <v>TANAH UNTUK BANGUNAN AIR</v>
          </cell>
        </row>
        <row r="226">
          <cell r="H226" t="str">
            <v>1.3.1.01.03.08.001</v>
          </cell>
          <cell r="I226" t="str">
            <v>Tanah Untuk Bangunan Air Irigasi</v>
          </cell>
        </row>
        <row r="227">
          <cell r="H227" t="str">
            <v>1.3.1.01.03.08.002</v>
          </cell>
          <cell r="I227" t="str">
            <v>Tanah Untuk Bangunan Pengairan Pasang Surut</v>
          </cell>
        </row>
        <row r="228">
          <cell r="H228" t="str">
            <v>1.3.1.01.03.08.003</v>
          </cell>
          <cell r="I228" t="str">
            <v>Tanah Untuk Bangunan Pengembangan Rawa Dan Polder</v>
          </cell>
        </row>
        <row r="229">
          <cell r="H229" t="str">
            <v>1.3.1.01.03.08.004</v>
          </cell>
          <cell r="I229" t="str">
            <v>Tanah Untuk Bangunan Pengaman Sungai Dan Penanggulangan Bencana Alam</v>
          </cell>
        </row>
        <row r="230">
          <cell r="H230" t="str">
            <v>1.3.1.01.03.08.005</v>
          </cell>
          <cell r="I230" t="str">
            <v>Tanah Untuk Bangunan Pengembangan Sumber Air Dan Air Tanah</v>
          </cell>
        </row>
        <row r="231">
          <cell r="H231" t="str">
            <v>1.3.1.01.03.08.006</v>
          </cell>
          <cell r="I231" t="str">
            <v>Tanah Untuk Bangunan Air Bersih/Air Baku</v>
          </cell>
        </row>
        <row r="232">
          <cell r="H232" t="str">
            <v>1.3.1.01.03.08.007</v>
          </cell>
          <cell r="I232" t="str">
            <v>Tanah Untuk Bangunan Air Kotor</v>
          </cell>
        </row>
        <row r="233">
          <cell r="H233" t="str">
            <v>1.3.1.01.03.08.008</v>
          </cell>
          <cell r="I233" t="str">
            <v>Tanah Untuk Bangunan Hatchery</v>
          </cell>
        </row>
        <row r="234">
          <cell r="H234" t="str">
            <v>1.3.1.01.03.09.</v>
          </cell>
          <cell r="I234" t="str">
            <v>TANAH UNTUK BANGUNAN INSTALASI</v>
          </cell>
        </row>
        <row r="235">
          <cell r="H235" t="str">
            <v>1.3.1.01.03.09.001</v>
          </cell>
          <cell r="I235" t="str">
            <v>Tanah Untuk Bangunan Instalasi Air Bersih/Air Baku</v>
          </cell>
        </row>
        <row r="236">
          <cell r="H236" t="str">
            <v>1.3.1.01.03.09.002</v>
          </cell>
          <cell r="I236" t="str">
            <v>Tanah Untuk Bangunan Instalasi Air Kotor/Air Limbah</v>
          </cell>
        </row>
        <row r="237">
          <cell r="H237" t="str">
            <v>1.3.1.01.03.09.003</v>
          </cell>
          <cell r="I237" t="str">
            <v>Tanah Untuk Bangunan Instalasi Pengolahan Sampah</v>
          </cell>
        </row>
        <row r="238">
          <cell r="H238" t="str">
            <v>1.3.1.01.03.09.004</v>
          </cell>
          <cell r="I238" t="str">
            <v>Tanah Untuk Bangunan Instalasi Pengolahan Bahan Bangunan</v>
          </cell>
        </row>
        <row r="239">
          <cell r="H239" t="str">
            <v>1.3.1.01.03.09.005</v>
          </cell>
          <cell r="I239" t="str">
            <v>Tanah Untuk Bangunan Instalasi Listrik</v>
          </cell>
        </row>
        <row r="240">
          <cell r="H240" t="str">
            <v>1.3.1.01.03.09.006</v>
          </cell>
          <cell r="I240" t="str">
            <v>Tanah Untuk Bangunan Instalasi Gardu Listrik</v>
          </cell>
        </row>
        <row r="241">
          <cell r="H241" t="str">
            <v>1.3.1.01.03.09.007</v>
          </cell>
          <cell r="I241" t="str">
            <v>Tanah Untuk Bangunan Instalasi Pengolahan Limbah</v>
          </cell>
        </row>
        <row r="242">
          <cell r="H242" t="str">
            <v>1.3.1.01.03.09.008</v>
          </cell>
          <cell r="I242" t="str">
            <v>Tanah Untuk Bangunan Instalasi Pertahanan</v>
          </cell>
        </row>
        <row r="243">
          <cell r="H243" t="str">
            <v>1.3.1.01.03.10.</v>
          </cell>
          <cell r="I243" t="str">
            <v>TANAH UNTUK BANGUNAN JARINGAN</v>
          </cell>
        </row>
        <row r="244">
          <cell r="H244" t="str">
            <v>1.3.1.01.03.10.001</v>
          </cell>
          <cell r="I244" t="str">
            <v>Tanah Untuk Bangunan Jaringan Air Bersih/Air Baku</v>
          </cell>
        </row>
        <row r="245">
          <cell r="H245" t="str">
            <v>1.3.1.01.03.10.002</v>
          </cell>
          <cell r="I245" t="str">
            <v>Tanah Untuk Bangunan Jaringan Komunikasi</v>
          </cell>
        </row>
        <row r="246">
          <cell r="H246" t="str">
            <v>1.3.1.01.03.10.003</v>
          </cell>
          <cell r="I246" t="str">
            <v>Tanah Untuk Bangunan Jaringan Listrik</v>
          </cell>
        </row>
        <row r="247">
          <cell r="H247" t="str">
            <v>1.3.1.01.03.10.004</v>
          </cell>
          <cell r="I247" t="str">
            <v>Tanah Untuk Bangunan Jaringan Gas/BBM</v>
          </cell>
        </row>
        <row r="248">
          <cell r="H248" t="str">
            <v>1.3.1.01.03.11.</v>
          </cell>
          <cell r="I248" t="str">
            <v>TANAH UNTUK BANGUNAN BERSEJARAH</v>
          </cell>
        </row>
        <row r="249">
          <cell r="H249" t="str">
            <v>1.3.1.01.03.11.001</v>
          </cell>
          <cell r="I249" t="str">
            <v>Tanah Untuk Monumen</v>
          </cell>
        </row>
        <row r="250">
          <cell r="H250" t="str">
            <v>1.3.1.01.03.11.002</v>
          </cell>
          <cell r="I250" t="str">
            <v>Tanah Untuk Tugu Peringatan</v>
          </cell>
        </row>
        <row r="251">
          <cell r="H251" t="str">
            <v>1.3.1.01.03.11.003</v>
          </cell>
          <cell r="I251" t="str">
            <v>Tanah Untuk Tugu Batas Wilayah</v>
          </cell>
        </row>
        <row r="252">
          <cell r="H252" t="str">
            <v>1.3.1.01.03.11.004</v>
          </cell>
          <cell r="I252" t="str">
            <v>Tanah Untuk Candi</v>
          </cell>
        </row>
        <row r="253">
          <cell r="H253" t="str">
            <v>1.3.1.01.03.11.005</v>
          </cell>
          <cell r="I253" t="str">
            <v>Tanah Untuk Bangunan Museum</v>
          </cell>
        </row>
        <row r="254">
          <cell r="H254" t="str">
            <v>1.3.1.01.03.11.006</v>
          </cell>
          <cell r="I254" t="str">
            <v>Tanah Untuk Bangunan Rumah Adat</v>
          </cell>
        </row>
        <row r="255">
          <cell r="H255" t="str">
            <v>1.3.1.01.03.12.</v>
          </cell>
          <cell r="I255" t="str">
            <v>TANAH UNTUK MAKAM</v>
          </cell>
        </row>
        <row r="256">
          <cell r="H256" t="str">
            <v>1.3.1.01.03.12.001</v>
          </cell>
          <cell r="I256" t="str">
            <v>Tanah Untuk Makam Pahlawan</v>
          </cell>
        </row>
        <row r="257">
          <cell r="H257" t="str">
            <v>1.3.1.01.03.12.002</v>
          </cell>
          <cell r="I257" t="str">
            <v>Tanah Untuk Makam Muslim</v>
          </cell>
        </row>
        <row r="258">
          <cell r="H258" t="str">
            <v>1.3.1.01.03.12.003</v>
          </cell>
          <cell r="I258" t="str">
            <v>Tanah Untuk Makam Kristen</v>
          </cell>
        </row>
        <row r="259">
          <cell r="H259" t="str">
            <v>1.3.1.01.03.12.004</v>
          </cell>
          <cell r="I259" t="str">
            <v>Tanah Untuk Makam Hindu/Budha/China</v>
          </cell>
        </row>
        <row r="260">
          <cell r="H260" t="str">
            <v>1.3.1.01.03.12.005</v>
          </cell>
          <cell r="I260" t="str">
            <v>Tanah Untuk Makam Umum</v>
          </cell>
        </row>
        <row r="261">
          <cell r="H261" t="str">
            <v>1.3.1.01.03.12.006</v>
          </cell>
          <cell r="I261" t="str">
            <v>Tanah Untuk Makam Bersejarah</v>
          </cell>
        </row>
        <row r="262">
          <cell r="H262" t="str">
            <v>1.3.1.01.03.13.</v>
          </cell>
          <cell r="I262" t="str">
            <v>TANAH UNTUK TAMAN</v>
          </cell>
        </row>
        <row r="263">
          <cell r="H263" t="str">
            <v>1.3.1.01.03.13.001</v>
          </cell>
          <cell r="I263" t="str">
            <v>Tanah Lapangan Taman Peralatan Perambuan Pantai</v>
          </cell>
        </row>
        <row r="264">
          <cell r="H264" t="str">
            <v>1.3.1.01.03.13.002</v>
          </cell>
          <cell r="I264" t="str">
            <v>Tanah Lapangan Taman Peralatan Meteo dan Geofisika</v>
          </cell>
        </row>
        <row r="265">
          <cell r="H265" t="str">
            <v>1.3.1.01.03.14.003</v>
          </cell>
          <cell r="I265" t="str">
            <v>Tanah Lapangan Taman Wisata Darat</v>
          </cell>
        </row>
        <row r="266">
          <cell r="H266" t="str">
            <v>1.3.1.01.03.14.</v>
          </cell>
          <cell r="I266" t="str">
            <v>TANAH UNTUK LATIHAN</v>
          </cell>
        </row>
        <row r="267">
          <cell r="H267" t="str">
            <v>1.3.1.01.03.14.001</v>
          </cell>
          <cell r="I267" t="str">
            <v>Tanah Untuk Latihan Tempur</v>
          </cell>
        </row>
        <row r="268">
          <cell r="H268" t="str">
            <v>1.3.1.01.03.15.</v>
          </cell>
          <cell r="I268" t="str">
            <v>TANAH DAERAH PERTAHANAN</v>
          </cell>
        </row>
        <row r="269">
          <cell r="H269" t="str">
            <v>1.3.1.01.03.15.001</v>
          </cell>
          <cell r="I269" t="str">
            <v>Tanah Untuk Pertahanan Pantai</v>
          </cell>
        </row>
        <row r="270">
          <cell r="H270" t="str">
            <v>1.3.1.01.03.15.002</v>
          </cell>
          <cell r="I270" t="str">
            <v>Tanah Untuk Benteng Pertahanan</v>
          </cell>
        </row>
        <row r="271">
          <cell r="H271" t="str">
            <v>1.3.1.01.03.15.003</v>
          </cell>
          <cell r="I271" t="str">
            <v>Tanah Daerah Pertahanan Pos PAMTAS</v>
          </cell>
        </row>
        <row r="272">
          <cell r="H272" t="str">
            <v>1.3.1.01.03.16.</v>
          </cell>
          <cell r="I272" t="str">
            <v>TANAH LAPANGAN PBB</v>
          </cell>
        </row>
        <row r="273">
          <cell r="H273" t="str">
            <v>1.3.1.01.03.16.001</v>
          </cell>
          <cell r="I273" t="str">
            <v>Tanah Lapangan Untuk Parade / Devile</v>
          </cell>
        </row>
        <row r="274">
          <cell r="H274" t="str">
            <v>1.3.1.01.03.17.</v>
          </cell>
          <cell r="I274" t="str">
            <v>TANAH KAMPUNG</v>
          </cell>
        </row>
        <row r="275">
          <cell r="H275" t="str">
            <v>1.3.1.01.03.17.001</v>
          </cell>
          <cell r="I275" t="str">
            <v>Tanah Kampung</v>
          </cell>
        </row>
        <row r="276">
          <cell r="H276" t="str">
            <v>1.3.1.01.03.18.</v>
          </cell>
          <cell r="I276" t="str">
            <v>EMPLASMENT</v>
          </cell>
        </row>
        <row r="277">
          <cell r="H277" t="str">
            <v>1.3.1.01.03.18.001</v>
          </cell>
          <cell r="I277" t="str">
            <v>Emplasment</v>
          </cell>
        </row>
        <row r="278">
          <cell r="H278" t="str">
            <v>1.3.1.01.03.19.</v>
          </cell>
          <cell r="I278" t="str">
            <v>LAPANGAN LAINNYA</v>
          </cell>
        </row>
        <row r="280">
          <cell r="H280" t="str">
            <v>1.3.2</v>
          </cell>
          <cell r="I280" t="str">
            <v>PERALATAN DAN MESIN</v>
          </cell>
        </row>
        <row r="281">
          <cell r="H281" t="str">
            <v>1.3.2.01</v>
          </cell>
          <cell r="I281" t="str">
            <v>ALAT BESAR</v>
          </cell>
        </row>
        <row r="282">
          <cell r="H282" t="str">
            <v>1.3.2.01.01</v>
          </cell>
          <cell r="I282" t="str">
            <v>ALAT BESAR DARAT</v>
          </cell>
        </row>
        <row r="283">
          <cell r="H283" t="str">
            <v>1.3.2.01.01.01</v>
          </cell>
          <cell r="I283" t="str">
            <v>TRACTOR</v>
          </cell>
        </row>
        <row r="284">
          <cell r="H284" t="str">
            <v>1.3.2.01.01.01.001</v>
          </cell>
          <cell r="I284" t="str">
            <v>Crawler Tractor + Attachment</v>
          </cell>
        </row>
        <row r="285">
          <cell r="H285" t="str">
            <v>1.3.2.01.01.01.002</v>
          </cell>
          <cell r="I285" t="str">
            <v>Wheel Tractor + Attachment</v>
          </cell>
        </row>
        <row r="286">
          <cell r="H286" t="str">
            <v>1.3.2.01.01.01.003</v>
          </cell>
          <cell r="I286" t="str">
            <v>Swamp Tractor + Attachment</v>
          </cell>
        </row>
        <row r="287">
          <cell r="H287" t="str">
            <v>1.3.2.01.01.01.004</v>
          </cell>
          <cell r="I287" t="str">
            <v>Prime Mower</v>
          </cell>
        </row>
        <row r="288">
          <cell r="H288" t="str">
            <v>1.3.2.01.01.01.005</v>
          </cell>
          <cell r="I288" t="str">
            <v>Aircraft Towing Tractor</v>
          </cell>
        </row>
        <row r="289">
          <cell r="H289" t="str">
            <v>1.3.2.01.01.01.006</v>
          </cell>
          <cell r="I289" t="str">
            <v>Towing Bar</v>
          </cell>
        </row>
        <row r="290">
          <cell r="H290" t="str">
            <v>1.3.2.01.01.01.007</v>
          </cell>
          <cell r="I290" t="str">
            <v>Bulldozer</v>
          </cell>
        </row>
        <row r="291">
          <cell r="H291" t="str">
            <v>1.3.2.01.01.01.008</v>
          </cell>
          <cell r="I291" t="str">
            <v>Wheel Dozer</v>
          </cell>
        </row>
        <row r="292">
          <cell r="H292" t="str">
            <v>1.3.2.01.01.01.009</v>
          </cell>
          <cell r="I292" t="str">
            <v>cultivator</v>
          </cell>
        </row>
        <row r="293">
          <cell r="H293" t="str">
            <v>1.3.2.01.01.01.010</v>
          </cell>
          <cell r="I293" t="str">
            <v>Hand Tractor</v>
          </cell>
        </row>
        <row r="294">
          <cell r="H294" t="str">
            <v>......</v>
          </cell>
        </row>
        <row r="295">
          <cell r="H295" t="str">
            <v>1.3.2.01.01.02.</v>
          </cell>
          <cell r="I295" t="str">
            <v>GRADER</v>
          </cell>
        </row>
        <row r="296">
          <cell r="H296" t="str">
            <v>1.3.2.01.01.02.001</v>
          </cell>
          <cell r="I296" t="str">
            <v>Grader + Attachment</v>
          </cell>
        </row>
        <row r="297">
          <cell r="H297" t="str">
            <v>1.3.2.01.01.02.002</v>
          </cell>
          <cell r="I297" t="str">
            <v>Grader Towed Type</v>
          </cell>
        </row>
        <row r="298">
          <cell r="H298" t="str">
            <v>1.3.2.01.01.02.003</v>
          </cell>
          <cell r="I298" t="str">
            <v>Buldozer</v>
          </cell>
        </row>
        <row r="299">
          <cell r="H299" t="str">
            <v>1.3.2.01.01.02.004</v>
          </cell>
          <cell r="I299" t="str">
            <v>Draiglines</v>
          </cell>
        </row>
        <row r="300">
          <cell r="H300" t="str">
            <v>1.3.2.01.01.02.005</v>
          </cell>
          <cell r="I300" t="str">
            <v>SlovelDozer</v>
          </cell>
        </row>
        <row r="301">
          <cell r="H301" t="str">
            <v>1.3.2.01.01.02.006</v>
          </cell>
          <cell r="I301" t="str">
            <v>MotorGreder</v>
          </cell>
        </row>
        <row r="302">
          <cell r="H302" t="str">
            <v>......</v>
          </cell>
        </row>
        <row r="303">
          <cell r="H303" t="str">
            <v>1.3.2.01.01.03.</v>
          </cell>
          <cell r="I303" t="str">
            <v>EXCAVATOR</v>
          </cell>
        </row>
        <row r="304">
          <cell r="H304" t="str">
            <v>1.3.2.01.01.03.001</v>
          </cell>
          <cell r="I304" t="str">
            <v>Crawler Excavator + Attachment</v>
          </cell>
        </row>
        <row r="305">
          <cell r="H305" t="str">
            <v>1.3.2.01.01.03.002</v>
          </cell>
          <cell r="I305" t="str">
            <v>Wheel Excavator + Attachment</v>
          </cell>
        </row>
        <row r="306">
          <cell r="H306" t="str">
            <v>1.3.2.01.01.03.003</v>
          </cell>
          <cell r="I306" t="str">
            <v xml:space="preserve">Hydraulic Exavator </v>
          </cell>
        </row>
        <row r="307">
          <cell r="H307" t="str">
            <v>1.3.2.01.01.03.004</v>
          </cell>
          <cell r="I307" t="str">
            <v>Wings (Kerokan)</v>
          </cell>
        </row>
        <row r="308">
          <cell r="H308" t="str">
            <v>......</v>
          </cell>
        </row>
        <row r="309">
          <cell r="H309" t="str">
            <v>1.3.2.01.01.04.</v>
          </cell>
          <cell r="I309" t="str">
            <v>PILE DRIVER</v>
          </cell>
        </row>
        <row r="310">
          <cell r="H310" t="str">
            <v>1.3.2.01.01.04.001</v>
          </cell>
          <cell r="I310" t="str">
            <v>Diesel Pile Driver</v>
          </cell>
        </row>
        <row r="311">
          <cell r="H311" t="str">
            <v>1.3.2.01.01.04.002</v>
          </cell>
          <cell r="I311" t="str">
            <v>Pneumatic Pile Driver</v>
          </cell>
        </row>
        <row r="312">
          <cell r="H312" t="str">
            <v>1.3.2.01.01.04.003</v>
          </cell>
          <cell r="I312" t="str">
            <v>Vibration Pile Driver</v>
          </cell>
        </row>
        <row r="313">
          <cell r="H313" t="str">
            <v>......</v>
          </cell>
        </row>
        <row r="314">
          <cell r="H314" t="str">
            <v>1.3.2.01.01.05.</v>
          </cell>
          <cell r="I314" t="str">
            <v>HAULER</v>
          </cell>
        </row>
        <row r="315">
          <cell r="H315" t="str">
            <v>1.3.2.01.01.05.001</v>
          </cell>
          <cell r="I315" t="str">
            <v>Self Propelled Scraper</v>
          </cell>
        </row>
        <row r="316">
          <cell r="H316" t="str">
            <v>1.3.2.01.01.05.002</v>
          </cell>
          <cell r="I316" t="str">
            <v>Towed Scraper</v>
          </cell>
        </row>
        <row r="317">
          <cell r="H317" t="str">
            <v>1.3.2.01.01.05.003</v>
          </cell>
          <cell r="I317" t="str">
            <v>Dump Truck</v>
          </cell>
        </row>
        <row r="318">
          <cell r="H318" t="str">
            <v>1.3.2.01.01.05.004</v>
          </cell>
          <cell r="I318" t="str">
            <v>Dump Wagon</v>
          </cell>
        </row>
        <row r="319">
          <cell r="H319" t="str">
            <v>1.3.2.01.01.05.005</v>
          </cell>
          <cell r="I319" t="str">
            <v>Lori</v>
          </cell>
        </row>
        <row r="320">
          <cell r="H320" t="str">
            <v>......</v>
          </cell>
        </row>
        <row r="321">
          <cell r="H321" t="str">
            <v>1.3.2.01.01.06.</v>
          </cell>
          <cell r="I321" t="str">
            <v>ASPHALT EQUIPMENT</v>
          </cell>
        </row>
        <row r="322">
          <cell r="H322" t="str">
            <v>1.3.2.01.01.06.001</v>
          </cell>
          <cell r="I322" t="str">
            <v>Asphalt Mixing Plant</v>
          </cell>
        </row>
        <row r="323">
          <cell r="H323" t="str">
            <v>1.3.2.01.01.06.002</v>
          </cell>
          <cell r="I323" t="str">
            <v>Asphalt Finisher</v>
          </cell>
        </row>
        <row r="324">
          <cell r="H324" t="str">
            <v>1.3.2.01.01.06.003</v>
          </cell>
          <cell r="I324" t="str">
            <v>Asphalt Distributor</v>
          </cell>
        </row>
        <row r="325">
          <cell r="H325" t="str">
            <v>1.3.2.01.01.06.004</v>
          </cell>
          <cell r="I325" t="str">
            <v>Asphalt Heater</v>
          </cell>
        </row>
        <row r="326">
          <cell r="H326" t="str">
            <v>1.3.2.01.01.06.005</v>
          </cell>
          <cell r="I326" t="str">
            <v>Asphalt Tanker</v>
          </cell>
        </row>
        <row r="327">
          <cell r="H327" t="str">
            <v>1.3.2.01.01.06.006</v>
          </cell>
          <cell r="I327" t="str">
            <v>Asphalt Sprayer</v>
          </cell>
        </row>
        <row r="328">
          <cell r="H328" t="str">
            <v>1.3.2.01.01.06.007</v>
          </cell>
          <cell r="I328" t="str">
            <v>Asbuton Dryer</v>
          </cell>
        </row>
        <row r="329">
          <cell r="H329" t="str">
            <v>1.3.2.01.01.06.008</v>
          </cell>
          <cell r="I329" t="str">
            <v>Asphalt Recycle</v>
          </cell>
        </row>
        <row r="330">
          <cell r="H330" t="str">
            <v>1.3.2.01.01.06.009</v>
          </cell>
          <cell r="I330" t="str">
            <v>Cold Milling Machine</v>
          </cell>
        </row>
        <row r="331">
          <cell r="H331" t="str">
            <v>1.3.2.01.01.06.010</v>
          </cell>
          <cell r="I331" t="str">
            <v>Asphalt Mixer</v>
          </cell>
        </row>
        <row r="332">
          <cell r="H332" t="str">
            <v>1.3.2.01.01.06.011</v>
          </cell>
          <cell r="I332" t="str">
            <v>Bitumen / Asphalt Test</v>
          </cell>
        </row>
        <row r="333">
          <cell r="H333" t="str">
            <v>1.3.2.01.01.06.012</v>
          </cell>
          <cell r="I333" t="str">
            <v>Asphalt Cutter</v>
          </cell>
        </row>
        <row r="334">
          <cell r="H334" t="str">
            <v>1.3.2.01.01.06.013</v>
          </cell>
          <cell r="I334" t="str">
            <v>Hand Stamper</v>
          </cell>
        </row>
        <row r="335">
          <cell r="H335" t="str">
            <v>1.3.2.01.01.06.014</v>
          </cell>
          <cell r="I335" t="str">
            <v>Road Maker</v>
          </cell>
        </row>
        <row r="336">
          <cell r="H336" t="str">
            <v>1.3.2.01.01.06.015</v>
          </cell>
          <cell r="I336" t="str">
            <v>Road roller</v>
          </cell>
        </row>
        <row r="337">
          <cell r="H337" t="str">
            <v>1.3.2.01.01.06.016</v>
          </cell>
          <cell r="I337" t="str">
            <v xml:space="preserve">Grease Pump </v>
          </cell>
        </row>
        <row r="338">
          <cell r="H338" t="str">
            <v>......</v>
          </cell>
        </row>
        <row r="339">
          <cell r="H339" t="str">
            <v>1.3.2.01.01.07.</v>
          </cell>
          <cell r="I339" t="str">
            <v>COMPACTING EQUIPMENT</v>
          </cell>
        </row>
        <row r="340">
          <cell r="H340" t="str">
            <v>1.3.2.01.01.07.001</v>
          </cell>
          <cell r="I340" t="str">
            <v>Macadan Roller/Three Wheel Roler</v>
          </cell>
        </row>
        <row r="341">
          <cell r="H341" t="str">
            <v>1.3.2.01.01.07.002</v>
          </cell>
          <cell r="I341" t="str">
            <v>Tandam Roller</v>
          </cell>
        </row>
        <row r="342">
          <cell r="H342" t="str">
            <v>1.3.2.01.01.07.003</v>
          </cell>
          <cell r="I342" t="str">
            <v>Mesh Roller</v>
          </cell>
        </row>
        <row r="343">
          <cell r="H343" t="str">
            <v>1.3.2.01.01.07.004</v>
          </cell>
          <cell r="I343" t="str">
            <v>Vibration Roller</v>
          </cell>
        </row>
        <row r="344">
          <cell r="H344" t="str">
            <v>1.3.2.01.01.07.005</v>
          </cell>
          <cell r="I344" t="str">
            <v>Tyre Roller</v>
          </cell>
        </row>
        <row r="345">
          <cell r="H345" t="str">
            <v>1.3.2.01.01.07.006</v>
          </cell>
          <cell r="I345" t="str">
            <v>Soil Stabilizer</v>
          </cell>
        </row>
        <row r="346">
          <cell r="H346" t="str">
            <v>1.3.2.01.01.07.007</v>
          </cell>
          <cell r="I346" t="str">
            <v>Sheepfoot/Tamping Roller</v>
          </cell>
        </row>
        <row r="347">
          <cell r="H347" t="str">
            <v>1.3.2.01.01.07.008</v>
          </cell>
          <cell r="I347" t="str">
            <v>Stamper</v>
          </cell>
        </row>
        <row r="348">
          <cell r="H348" t="str">
            <v>1.3.2.01.01.07.009</v>
          </cell>
          <cell r="I348" t="str">
            <v>Vibration Plate</v>
          </cell>
        </row>
        <row r="349">
          <cell r="H349" t="str">
            <v>1.3.2.01.01.07.010</v>
          </cell>
          <cell r="I349" t="str">
            <v>Pemadat Sampah</v>
          </cell>
        </row>
        <row r="350">
          <cell r="H350" t="str">
            <v>1.3.2.01.01.07.011</v>
          </cell>
          <cell r="I350" t="str">
            <v>Truck &amp; Bush Tyre</v>
          </cell>
        </row>
        <row r="351">
          <cell r="H351" t="str">
            <v>......</v>
          </cell>
        </row>
        <row r="352">
          <cell r="H352" t="str">
            <v>1.3.2.01.01.08.</v>
          </cell>
          <cell r="I352" t="str">
            <v>AGGREGATE AND CONCRETE EQUIPMENT</v>
          </cell>
        </row>
        <row r="353">
          <cell r="H353" t="str">
            <v>1.3.2.01.01.08.001</v>
          </cell>
          <cell r="I353" t="str">
            <v>Stone Crushing Plant</v>
          </cell>
        </row>
        <row r="354">
          <cell r="H354" t="str">
            <v>1.3.2.01.01.08.002</v>
          </cell>
          <cell r="I354" t="str">
            <v>Screening Classifier</v>
          </cell>
        </row>
        <row r="355">
          <cell r="H355" t="str">
            <v>1.3.2.01.01.08.003</v>
          </cell>
          <cell r="I355" t="str">
            <v>Stone Chuser</v>
          </cell>
        </row>
        <row r="356">
          <cell r="H356" t="str">
            <v>1.3.2.01.01.08.004</v>
          </cell>
          <cell r="I356" t="str">
            <v>Aggregate Washer</v>
          </cell>
        </row>
        <row r="357">
          <cell r="H357" t="str">
            <v>1.3.2.01.01.08.005</v>
          </cell>
          <cell r="I357" t="str">
            <v>Batching Plant</v>
          </cell>
        </row>
        <row r="358">
          <cell r="H358" t="str">
            <v>1.3.2.01.01.08.006</v>
          </cell>
          <cell r="I358" t="str">
            <v>Concrete Finisher</v>
          </cell>
        </row>
        <row r="359">
          <cell r="H359" t="str">
            <v>1.3.2.01.01.08.007</v>
          </cell>
          <cell r="I359" t="str">
            <v>Concrete Pump</v>
          </cell>
        </row>
        <row r="360">
          <cell r="H360" t="str">
            <v>1.3.2.01.01.08.008</v>
          </cell>
          <cell r="I360" t="str">
            <v>Concrete Lift</v>
          </cell>
        </row>
        <row r="361">
          <cell r="H361" t="str">
            <v>1.3.2.01.01.08.009</v>
          </cell>
          <cell r="I361" t="str">
            <v>Concrete Prestres</v>
          </cell>
        </row>
        <row r="362">
          <cell r="H362" t="str">
            <v>1.3.2.01.01.08.010</v>
          </cell>
          <cell r="I362" t="str">
            <v>Concrete Cutter</v>
          </cell>
        </row>
        <row r="363">
          <cell r="H363" t="str">
            <v>1.3.2.01.01.08.011</v>
          </cell>
          <cell r="I363" t="str">
            <v>Concrete Mixer</v>
          </cell>
        </row>
        <row r="364">
          <cell r="H364" t="str">
            <v>1.3.2.01.01.08.012</v>
          </cell>
          <cell r="I364" t="str">
            <v>Concrete Vibrator</v>
          </cell>
        </row>
        <row r="365">
          <cell r="H365" t="str">
            <v>1.3.2.01.01.08.013</v>
          </cell>
          <cell r="I365" t="str">
            <v>Concrete Breaker</v>
          </cell>
        </row>
        <row r="366">
          <cell r="H366" t="str">
            <v>1.3.2.01.01.08.014</v>
          </cell>
          <cell r="I366" t="str">
            <v>Aggregate/Chip Spreader</v>
          </cell>
        </row>
        <row r="367">
          <cell r="H367" t="str">
            <v>1.3.2.01.01.08.015</v>
          </cell>
          <cell r="I367" t="str">
            <v>Grauting Machine</v>
          </cell>
        </row>
        <row r="368">
          <cell r="H368" t="str">
            <v>1.3.2.01.01.08.016</v>
          </cell>
          <cell r="I368" t="str">
            <v>Concrete Mould</v>
          </cell>
        </row>
        <row r="369">
          <cell r="H369" t="str">
            <v>1.3.2.01.01.08.017</v>
          </cell>
          <cell r="I369" t="str">
            <v>Pipe Plant Equipment</v>
          </cell>
        </row>
        <row r="370">
          <cell r="H370" t="str">
            <v>1.3.2.01.01.08.018</v>
          </cell>
          <cell r="I370" t="str">
            <v>Concrete Mixer Tandem</v>
          </cell>
        </row>
        <row r="371">
          <cell r="H371" t="str">
            <v>1.3.2.01.01.08.019</v>
          </cell>
          <cell r="I371" t="str">
            <v>Onion Head Machine</v>
          </cell>
        </row>
        <row r="372">
          <cell r="H372" t="str">
            <v>1.3.2.01.01.08.020</v>
          </cell>
          <cell r="I372" t="str">
            <v>Pan Mixer</v>
          </cell>
        </row>
        <row r="373">
          <cell r="H373" t="str">
            <v>1.3.2.01.01.08.021</v>
          </cell>
          <cell r="I373" t="str">
            <v>Asbuton Mixer</v>
          </cell>
        </row>
        <row r="374">
          <cell r="H374" t="str">
            <v>1.3.2.01.01.08.022</v>
          </cell>
          <cell r="I374" t="str">
            <v>Paddle Mixer</v>
          </cell>
        </row>
        <row r="375">
          <cell r="H375" t="str">
            <v>1.3.2.01.01.08.023</v>
          </cell>
          <cell r="I375" t="str">
            <v>Asphalt Buton Crusher</v>
          </cell>
        </row>
        <row r="376">
          <cell r="H376" t="str">
            <v>1.3.2.01.01.08.024</v>
          </cell>
          <cell r="I376" t="str">
            <v>Rock Drill</v>
          </cell>
        </row>
        <row r="377">
          <cell r="H377" t="str">
            <v>......</v>
          </cell>
        </row>
        <row r="378">
          <cell r="H378" t="str">
            <v>......</v>
          </cell>
        </row>
        <row r="379">
          <cell r="H379" t="str">
            <v>......</v>
          </cell>
        </row>
        <row r="380">
          <cell r="H380" t="str">
            <v>1.3.2.01.01.09.</v>
          </cell>
          <cell r="I380" t="str">
            <v>LOADER</v>
          </cell>
        </row>
        <row r="381">
          <cell r="H381" t="str">
            <v>1.3.2.01.01.09.001</v>
          </cell>
          <cell r="I381" t="str">
            <v>Track Loader + Attachment</v>
          </cell>
        </row>
        <row r="382">
          <cell r="H382" t="str">
            <v>1.3.2.01.01.09.002</v>
          </cell>
          <cell r="I382" t="str">
            <v>Wheel Loader + Attachment</v>
          </cell>
        </row>
        <row r="383">
          <cell r="H383" t="str">
            <v>1.3.2.01.01.09.003</v>
          </cell>
          <cell r="I383" t="str">
            <v>Main Deck Loader</v>
          </cell>
        </row>
        <row r="384">
          <cell r="H384" t="str">
            <v>1.3.2.01.01.09.004</v>
          </cell>
          <cell r="I384" t="str">
            <v>Conveyor Belt Truck</v>
          </cell>
        </row>
        <row r="385">
          <cell r="H385" t="str">
            <v>1.3.2.01.01.09.005</v>
          </cell>
          <cell r="I385" t="str">
            <v>High Lift Loader</v>
          </cell>
        </row>
        <row r="386">
          <cell r="H386" t="str">
            <v>1.3.2.01.01.09.006</v>
          </cell>
          <cell r="I386" t="str">
            <v>Backhoe Loader</v>
          </cell>
        </row>
        <row r="387">
          <cell r="H387" t="str">
            <v>......</v>
          </cell>
        </row>
        <row r="388">
          <cell r="H388" t="str">
            <v>1.3.2.01.01.10.</v>
          </cell>
          <cell r="I388" t="str">
            <v>ALAT PENGANGKAT</v>
          </cell>
        </row>
        <row r="389">
          <cell r="H389" t="str">
            <v>1.3.2.01.01.10.001</v>
          </cell>
          <cell r="I389" t="str">
            <v>Tower Crane</v>
          </cell>
        </row>
        <row r="390">
          <cell r="H390" t="str">
            <v>1.3.2.01.01.10.002</v>
          </cell>
          <cell r="I390" t="str">
            <v>Truck Mounted Crane</v>
          </cell>
        </row>
        <row r="391">
          <cell r="H391" t="str">
            <v>1.3.2.01.01.10.003</v>
          </cell>
          <cell r="I391" t="str">
            <v>Truck Crane</v>
          </cell>
        </row>
        <row r="392">
          <cell r="H392" t="str">
            <v>1.3.2.01.01.10.004</v>
          </cell>
          <cell r="I392" t="str">
            <v>Wheel Crane</v>
          </cell>
        </row>
        <row r="393">
          <cell r="H393" t="str">
            <v>1.3.2.01.01.10.005</v>
          </cell>
          <cell r="I393" t="str">
            <v>Forklift</v>
          </cell>
        </row>
        <row r="394">
          <cell r="H394" t="str">
            <v>1.3.2.01.01.10.006</v>
          </cell>
          <cell r="I394" t="str">
            <v>Fortal Crane</v>
          </cell>
        </row>
        <row r="395">
          <cell r="H395" t="str">
            <v>1.3.2.01.01.10.007</v>
          </cell>
          <cell r="I395" t="str">
            <v>Crawler Crane</v>
          </cell>
        </row>
        <row r="396">
          <cell r="H396" t="str">
            <v>1.3.2.01.01.10.008</v>
          </cell>
          <cell r="I396" t="str">
            <v>Container Crane</v>
          </cell>
        </row>
        <row r="397">
          <cell r="H397" t="str">
            <v>1.3.2.01.01.10.009</v>
          </cell>
          <cell r="I397" t="str">
            <v>Transtainer</v>
          </cell>
        </row>
        <row r="398">
          <cell r="H398" t="str">
            <v>1.3.2.01.01.10.010</v>
          </cell>
          <cell r="I398" t="str">
            <v>Travelt Container Stacker</v>
          </cell>
        </row>
        <row r="399">
          <cell r="H399" t="str">
            <v>1.3.2.01.01.10.011</v>
          </cell>
          <cell r="I399" t="str">
            <v>Top Loader</v>
          </cell>
        </row>
        <row r="400">
          <cell r="H400" t="str">
            <v>1.3.2.01.01.10.012</v>
          </cell>
          <cell r="I400" t="str">
            <v>Rail Lifter</v>
          </cell>
        </row>
        <row r="401">
          <cell r="H401" t="str">
            <v>1.3.2.01.01.10.013</v>
          </cell>
          <cell r="I401" t="str">
            <v>Track Motor Car</v>
          </cell>
        </row>
        <row r="402">
          <cell r="H402" t="str">
            <v>1.3.2.01.01.10.014</v>
          </cell>
          <cell r="I402" t="str">
            <v>Salvage Pesawat Udara</v>
          </cell>
        </row>
        <row r="403">
          <cell r="H403" t="str">
            <v>1.3.2.01.01.10.015</v>
          </cell>
          <cell r="I403" t="str">
            <v>Hand Palet Truck</v>
          </cell>
        </row>
        <row r="404">
          <cell r="H404" t="str">
            <v>1.3.2.01.01.10.016</v>
          </cell>
          <cell r="I404" t="str">
            <v>Crane Shovel 20 T</v>
          </cell>
        </row>
        <row r="405">
          <cell r="H405" t="str">
            <v>1.3.2.01.01.10.017</v>
          </cell>
          <cell r="I405" t="str">
            <v>Shop Wood Working Crane Shovel 20 T</v>
          </cell>
        </row>
        <row r="406">
          <cell r="H406" t="str">
            <v>1.3.2.01.01.10.018</v>
          </cell>
          <cell r="I406" t="str">
            <v>Towing truck (Pengangkut alat berat)</v>
          </cell>
        </row>
        <row r="407">
          <cell r="H407" t="str">
            <v>......</v>
          </cell>
        </row>
        <row r="408">
          <cell r="H408" t="str">
            <v>1.3.2.01.01.11.</v>
          </cell>
          <cell r="I408" t="str">
            <v>MESIN PROSES</v>
          </cell>
        </row>
        <row r="409">
          <cell r="H409" t="str">
            <v>1.3.2.01.01.11.001</v>
          </cell>
          <cell r="I409" t="str">
            <v>Mesin Pembuat Pellet</v>
          </cell>
        </row>
        <row r="410">
          <cell r="H410" t="str">
            <v>1.3.2.01.01.11.002</v>
          </cell>
          <cell r="I410" t="str">
            <v>Mesin Pembuat Es</v>
          </cell>
        </row>
        <row r="411">
          <cell r="H411" t="str">
            <v>1.3.2.01.01.11.003</v>
          </cell>
          <cell r="I411" t="str">
            <v>Mesin Penghancur Es</v>
          </cell>
        </row>
        <row r="412">
          <cell r="H412" t="str">
            <v>1.3.2.01.01.11.004</v>
          </cell>
          <cell r="I412" t="str">
            <v>Water Treatment (Mesin Proses)</v>
          </cell>
        </row>
        <row r="413">
          <cell r="H413" t="str">
            <v>1.3.2.01.01.11.005</v>
          </cell>
          <cell r="I413" t="str">
            <v>Sea Water Treatment</v>
          </cell>
        </row>
        <row r="414">
          <cell r="H414" t="str">
            <v>1.3.2.01.01.11.006</v>
          </cell>
          <cell r="I414" t="str">
            <v>Mesin Pengolah Dodol</v>
          </cell>
        </row>
        <row r="415">
          <cell r="H415" t="str">
            <v>1.3.2.01.01.11.007</v>
          </cell>
          <cell r="I415" t="str">
            <v>Alat Press Biji-Bijian</v>
          </cell>
        </row>
        <row r="416">
          <cell r="H416" t="str">
            <v>1.3.2.01.01.11.008</v>
          </cell>
          <cell r="I416" t="str">
            <v xml:space="preserve">Mesin Paving Block </v>
          </cell>
        </row>
        <row r="417">
          <cell r="H417" t="str">
            <v>......</v>
          </cell>
        </row>
        <row r="418">
          <cell r="H418" t="str">
            <v>1.3.2.01.01.12.</v>
          </cell>
          <cell r="I418" t="str">
            <v>ALAT BESAR DARAT LAINNYA</v>
          </cell>
        </row>
        <row r="419">
          <cell r="H419" t="str">
            <v>1.3.2.01.01.12.001</v>
          </cell>
          <cell r="I419" t="str">
            <v>Porta Camp</v>
          </cell>
        </row>
        <row r="420">
          <cell r="H420" t="str">
            <v>1.3.2.01.01.12.002</v>
          </cell>
          <cell r="I420" t="str">
            <v>Tyre Changer</v>
          </cell>
        </row>
        <row r="421">
          <cell r="H421" t="str">
            <v>......</v>
          </cell>
        </row>
        <row r="422">
          <cell r="H422" t="str">
            <v>1.3.2.01.02..</v>
          </cell>
          <cell r="I422" t="str">
            <v>ALAT BESAR APUNG</v>
          </cell>
        </row>
        <row r="423">
          <cell r="H423" t="str">
            <v>1.3.2.01.02.01.</v>
          </cell>
          <cell r="I423" t="str">
            <v>DREDGER</v>
          </cell>
        </row>
        <row r="424">
          <cell r="H424" t="str">
            <v>1.3.2.01.02.01.001</v>
          </cell>
          <cell r="I424" t="str">
            <v>Suction Dredger</v>
          </cell>
        </row>
        <row r="425">
          <cell r="H425" t="str">
            <v>1.3.2.01.02.01.002</v>
          </cell>
          <cell r="I425" t="str">
            <v>Bucket Dredger</v>
          </cell>
        </row>
        <row r="426">
          <cell r="H426" t="str">
            <v>1.3.2.01.02.01.003</v>
          </cell>
          <cell r="I426" t="str">
            <v>Cutter Suction Dredger</v>
          </cell>
        </row>
        <row r="427">
          <cell r="H427" t="str">
            <v>......</v>
          </cell>
        </row>
        <row r="428">
          <cell r="H428" t="str">
            <v>1.3.2.01.02.02.</v>
          </cell>
          <cell r="I428" t="str">
            <v>FLOATING EXCAVATOR</v>
          </cell>
        </row>
        <row r="429">
          <cell r="H429" t="str">
            <v>1.3.2.01.02.02.001</v>
          </cell>
          <cell r="I429" t="str">
            <v>Floating Excavator + Attachment</v>
          </cell>
        </row>
        <row r="430">
          <cell r="H430" t="str">
            <v>1.3.2.01.02.02.002</v>
          </cell>
          <cell r="I430" t="str">
            <v>Floating Crane</v>
          </cell>
        </row>
        <row r="431">
          <cell r="H431" t="str">
            <v>1.3.2.01.02.02.003</v>
          </cell>
          <cell r="I431" t="str">
            <v>Floating Pump</v>
          </cell>
        </row>
        <row r="432">
          <cell r="H432" t="str">
            <v>......</v>
          </cell>
        </row>
        <row r="433">
          <cell r="H433" t="str">
            <v>1.3.2.01.02.03.</v>
          </cell>
          <cell r="I433" t="str">
            <v>AMPHIBI DREDGER</v>
          </cell>
        </row>
        <row r="434">
          <cell r="H434" t="str">
            <v>1.3.2.01.02.03.001</v>
          </cell>
          <cell r="I434" t="str">
            <v>Plain Suction</v>
          </cell>
        </row>
        <row r="435">
          <cell r="H435" t="str">
            <v>1.3.2.01.02.03.002</v>
          </cell>
          <cell r="I435" t="str">
            <v>Cutter (Amphibi Dredger)</v>
          </cell>
        </row>
        <row r="436">
          <cell r="H436" t="str">
            <v>1.3.2.01.02.03.003</v>
          </cell>
          <cell r="I436" t="str">
            <v>Clamshell / Dragline</v>
          </cell>
        </row>
        <row r="437">
          <cell r="H437" t="str">
            <v>......</v>
          </cell>
        </row>
        <row r="438">
          <cell r="H438" t="str">
            <v>1.3.2.01.02.04.</v>
          </cell>
          <cell r="I438" t="str">
            <v>KAPAL TARIK</v>
          </cell>
        </row>
        <row r="439">
          <cell r="H439" t="str">
            <v>1.3.2.01.02.04.001</v>
          </cell>
          <cell r="I439" t="str">
            <v>Kapal Tarik</v>
          </cell>
        </row>
        <row r="440">
          <cell r="H440" t="str">
            <v>......</v>
          </cell>
        </row>
        <row r="441">
          <cell r="H441" t="str">
            <v>1.3.2.01.02.05.</v>
          </cell>
          <cell r="I441" t="str">
            <v>MESIN PROSES APUNG</v>
          </cell>
        </row>
        <row r="442">
          <cell r="H442" t="str">
            <v>1.3.2.01.02.05.001</v>
          </cell>
          <cell r="I442" t="str">
            <v>Water Treatment (Mesin Proses Apung)</v>
          </cell>
        </row>
        <row r="443">
          <cell r="H443" t="str">
            <v>......</v>
          </cell>
        </row>
        <row r="444">
          <cell r="H444" t="str">
            <v>1.3.2.01.02.06.</v>
          </cell>
          <cell r="I444" t="str">
            <v>ALAT BESAR APUNG LAINNYA</v>
          </cell>
        </row>
        <row r="445">
          <cell r="H445" t="str">
            <v>......</v>
          </cell>
        </row>
        <row r="446">
          <cell r="H446" t="str">
            <v>1.3.2.01.03..</v>
          </cell>
          <cell r="I446" t="str">
            <v>ALAT BANTU</v>
          </cell>
        </row>
        <row r="447">
          <cell r="H447" t="str">
            <v>1.3.2.01.03.01.</v>
          </cell>
          <cell r="I447" t="str">
            <v>ALAT PENARIK</v>
          </cell>
        </row>
        <row r="448">
          <cell r="H448" t="str">
            <v>1.3.2.01.03.01.001</v>
          </cell>
          <cell r="I448" t="str">
            <v>Alat Penarik Kapal</v>
          </cell>
        </row>
        <row r="449">
          <cell r="H449" t="str">
            <v>1.3.2.01.03.01.002</v>
          </cell>
          <cell r="I449" t="str">
            <v>Alat Penarik Jaring</v>
          </cell>
        </row>
        <row r="450">
          <cell r="H450" t="str">
            <v>......</v>
          </cell>
        </row>
        <row r="451">
          <cell r="H451" t="str">
            <v>1.3.2.01.03.02.</v>
          </cell>
          <cell r="I451" t="str">
            <v>FEEDER</v>
          </cell>
        </row>
        <row r="452">
          <cell r="H452" t="str">
            <v>1.3.2.01.03.02.001</v>
          </cell>
          <cell r="I452" t="str">
            <v>Elevator /Lift</v>
          </cell>
        </row>
        <row r="453">
          <cell r="H453" t="str">
            <v>1.3.2.01.03.02.002</v>
          </cell>
          <cell r="I453" t="str">
            <v>Belt Conveyor (Feeder)</v>
          </cell>
        </row>
        <row r="454">
          <cell r="H454" t="str">
            <v>1.3.2.01.03.02.003</v>
          </cell>
          <cell r="I454" t="str">
            <v>Screw Conveyor (Feeder)</v>
          </cell>
        </row>
        <row r="455">
          <cell r="H455" t="str">
            <v>1.3.2.01.03.02.004</v>
          </cell>
          <cell r="I455" t="str">
            <v>Escalator</v>
          </cell>
        </row>
        <row r="456">
          <cell r="H456" t="str">
            <v>1.3.2.01.03.02.005</v>
          </cell>
          <cell r="I456" t="str">
            <v>Gandola</v>
          </cell>
        </row>
        <row r="457">
          <cell r="H457" t="str">
            <v>1.3.2.01.03.02.006</v>
          </cell>
          <cell r="I457" t="str">
            <v>Elevator (Feeder)</v>
          </cell>
        </row>
        <row r="458">
          <cell r="H458" t="str">
            <v>1.3.2.01.03.02.007</v>
          </cell>
          <cell r="I458" t="str">
            <v>Gangway</v>
          </cell>
        </row>
        <row r="459">
          <cell r="H459" t="str">
            <v>......</v>
          </cell>
        </row>
        <row r="460">
          <cell r="H460" t="str">
            <v>1.3.2.01.03.03.</v>
          </cell>
          <cell r="I460" t="str">
            <v>COMPRESSOR</v>
          </cell>
        </row>
        <row r="461">
          <cell r="H461" t="str">
            <v>1.3.2.01.03.03.001</v>
          </cell>
          <cell r="I461" t="str">
            <v>Transportable Compressor</v>
          </cell>
        </row>
        <row r="462">
          <cell r="H462" t="str">
            <v>1.3.2.01.03.03.002</v>
          </cell>
          <cell r="I462" t="str">
            <v>Portable Compressor</v>
          </cell>
        </row>
        <row r="463">
          <cell r="H463" t="str">
            <v>1.3.2.01.03.03.003</v>
          </cell>
          <cell r="I463" t="str">
            <v>Stationary Compressor</v>
          </cell>
        </row>
        <row r="464">
          <cell r="H464" t="str">
            <v>1.3.2.01.03.03.004</v>
          </cell>
          <cell r="I464" t="str">
            <v>Air Compresor</v>
          </cell>
        </row>
        <row r="465">
          <cell r="H465" t="str">
            <v>1.3.2.01.03.03.005</v>
          </cell>
          <cell r="I465" t="str">
            <v>Compressor Pneumatic Tool 25 GMP</v>
          </cell>
        </row>
        <row r="466">
          <cell r="H466" t="str">
            <v>......</v>
          </cell>
        </row>
        <row r="467">
          <cell r="H467" t="str">
            <v>......</v>
          </cell>
        </row>
        <row r="468">
          <cell r="H468" t="str">
            <v>1.3.2.01.03.04.</v>
          </cell>
          <cell r="I468" t="str">
            <v>ELECTRIC GENERATING SET</v>
          </cell>
        </row>
        <row r="469">
          <cell r="H469" t="str">
            <v>1.3.2.01.03.04.001</v>
          </cell>
          <cell r="I469" t="str">
            <v>Transportable Generating Set</v>
          </cell>
        </row>
        <row r="470">
          <cell r="H470" t="str">
            <v>1.3.2.01.03.04.002</v>
          </cell>
          <cell r="I470" t="str">
            <v>Portable Generating Set</v>
          </cell>
        </row>
        <row r="471">
          <cell r="H471" t="str">
            <v>1.3.2.01.03.04.003</v>
          </cell>
          <cell r="I471" t="str">
            <v>Stationary Generating Set</v>
          </cell>
        </row>
        <row r="472">
          <cell r="H472" t="str">
            <v>1.3.2.01.03.04.004</v>
          </cell>
          <cell r="I472" t="str">
            <v>Dynamo Electric</v>
          </cell>
        </row>
        <row r="473">
          <cell r="H473" t="str">
            <v>1.3.2.01.03.04.005</v>
          </cell>
          <cell r="I473" t="str">
            <v>AUTOMATIC TRANSFER PANEL</v>
          </cell>
        </row>
        <row r="474">
          <cell r="H474" t="str">
            <v>......</v>
          </cell>
        </row>
        <row r="475">
          <cell r="H475" t="str">
            <v>1.3.2.01.03.05.</v>
          </cell>
          <cell r="I475" t="str">
            <v>POMPA</v>
          </cell>
        </row>
        <row r="476">
          <cell r="H476" t="str">
            <v>1.3.2.01.03.05.001</v>
          </cell>
          <cell r="I476" t="str">
            <v>Transportable Water Pump</v>
          </cell>
        </row>
        <row r="477">
          <cell r="H477" t="str">
            <v>1.3.2.01.03.05.002</v>
          </cell>
          <cell r="I477" t="str">
            <v>Portable Water Pump</v>
          </cell>
        </row>
        <row r="478">
          <cell r="H478" t="str">
            <v>1.3.2.01.03.05.003</v>
          </cell>
          <cell r="I478" t="str">
            <v>Stationary Water Pump</v>
          </cell>
        </row>
        <row r="479">
          <cell r="H479" t="str">
            <v>1.3.2.01.03.05.004</v>
          </cell>
          <cell r="I479" t="str">
            <v>Pompa Lumpur</v>
          </cell>
        </row>
        <row r="480">
          <cell r="H480" t="str">
            <v>1.3.2.01.03.05.005</v>
          </cell>
          <cell r="I480" t="str">
            <v>Sumersible Pump</v>
          </cell>
        </row>
        <row r="481">
          <cell r="H481" t="str">
            <v>1.3.2.01.03.05.006</v>
          </cell>
          <cell r="I481" t="str">
            <v>Pompa Tangan</v>
          </cell>
        </row>
        <row r="482">
          <cell r="H482" t="str">
            <v>1.3.2.01.03.05.007</v>
          </cell>
          <cell r="I482" t="str">
            <v>Pompa Angin</v>
          </cell>
        </row>
        <row r="483">
          <cell r="H483" t="str">
            <v>1.3.2.01.03.05.008</v>
          </cell>
          <cell r="I483" t="str">
            <v>Pompa Bensin/Minyak Stationery</v>
          </cell>
        </row>
        <row r="484">
          <cell r="H484" t="str">
            <v>1.3.2.01.03.05.009</v>
          </cell>
          <cell r="I484" t="str">
            <v>Pompa Bensin/Minyak Transportable</v>
          </cell>
        </row>
        <row r="485">
          <cell r="H485" t="str">
            <v>1.3.2.01.03.05.010</v>
          </cell>
          <cell r="I485" t="str">
            <v>Pompa Air</v>
          </cell>
        </row>
        <row r="486">
          <cell r="H486" t="str">
            <v>1.3.2.01.03.05.011</v>
          </cell>
          <cell r="I486" t="str">
            <v>Water Distributor</v>
          </cell>
        </row>
        <row r="487">
          <cell r="H487" t="str">
            <v>1.3.2.01.03.05.012</v>
          </cell>
          <cell r="I487" t="str">
            <v>Water Purification</v>
          </cell>
        </row>
        <row r="488">
          <cell r="H488" t="str">
            <v>......</v>
          </cell>
        </row>
        <row r="489">
          <cell r="H489" t="str">
            <v>1.3.2.01.03.06.</v>
          </cell>
          <cell r="I489" t="str">
            <v xml:space="preserve">MESIN BOR </v>
          </cell>
        </row>
        <row r="490">
          <cell r="H490" t="str">
            <v>1.3.2.01.03.06.001</v>
          </cell>
          <cell r="I490" t="str">
            <v>Mesin Bor Batu</v>
          </cell>
        </row>
        <row r="491">
          <cell r="H491" t="str">
            <v>1.3.2.01.03.06.002</v>
          </cell>
          <cell r="I491" t="str">
            <v>Mesin Bor Tanah</v>
          </cell>
        </row>
        <row r="492">
          <cell r="H492" t="str">
            <v>1.3.2.01.03.06.003</v>
          </cell>
          <cell r="I492" t="str">
            <v>Mesin Bor Beton</v>
          </cell>
        </row>
        <row r="493">
          <cell r="H493" t="str">
            <v>......</v>
          </cell>
        </row>
        <row r="494">
          <cell r="H494" t="str">
            <v>1.3.2.01.03.07.</v>
          </cell>
          <cell r="I494" t="str">
            <v xml:space="preserve">UNIT PEMELIHARAAN LAPANGAN </v>
          </cell>
        </row>
        <row r="495">
          <cell r="H495" t="str">
            <v>1.3.2.01.03.07.001</v>
          </cell>
          <cell r="I495" t="str">
            <v>Mobil Workshop</v>
          </cell>
        </row>
        <row r="496">
          <cell r="H496" t="str">
            <v>1.3.2.01.03.07.002</v>
          </cell>
          <cell r="I496" t="str">
            <v>Service Car</v>
          </cell>
        </row>
        <row r="497">
          <cell r="H497" t="str">
            <v>1.3.2.01.03.07.003</v>
          </cell>
          <cell r="I497" t="str">
            <v>Floating Workshop</v>
          </cell>
        </row>
        <row r="498">
          <cell r="H498" t="str">
            <v>1.3.2.01.03.07.004</v>
          </cell>
          <cell r="I498" t="str">
            <v>Road Maintenance Truck</v>
          </cell>
        </row>
        <row r="499">
          <cell r="H499" t="str">
            <v>1.3.2.01.03.07.005</v>
          </cell>
          <cell r="I499" t="str">
            <v>Sweeper Truck</v>
          </cell>
        </row>
        <row r="500">
          <cell r="H500" t="str">
            <v>1.3.2.01.03.07.006</v>
          </cell>
          <cell r="I500" t="str">
            <v>Wreck Car</v>
          </cell>
        </row>
        <row r="501">
          <cell r="H501" t="str">
            <v>1.3.2.01.03.07.007</v>
          </cell>
          <cell r="I501" t="str">
            <v>Leak Detector (Unit Pemeliharaan Lapangan)</v>
          </cell>
        </row>
        <row r="502">
          <cell r="H502" t="str">
            <v>1.3.2.01.03.07.008</v>
          </cell>
          <cell r="I502" t="str">
            <v>Pipe Locator</v>
          </cell>
        </row>
        <row r="503">
          <cell r="H503" t="str">
            <v>1.3.2.01.03.07.009</v>
          </cell>
          <cell r="I503" t="str">
            <v>Metal Locator</v>
          </cell>
        </row>
        <row r="504">
          <cell r="H504" t="str">
            <v>1.3.2.01.03.07.010</v>
          </cell>
          <cell r="I504" t="str">
            <v>Mesin Diesel</v>
          </cell>
        </row>
        <row r="505">
          <cell r="H505" t="str">
            <v>1.3.2.01.03.07.011</v>
          </cell>
          <cell r="I505" t="str">
            <v>Ketle Heating</v>
          </cell>
        </row>
        <row r="506">
          <cell r="H506" t="str">
            <v>1.3.2.01.03.07.012</v>
          </cell>
          <cell r="I506" t="str">
            <v>Sweeper Penghisap Oli</v>
          </cell>
        </row>
        <row r="507">
          <cell r="H507" t="str">
            <v>1.3.2.01.03.07.013</v>
          </cell>
          <cell r="I507" t="str">
            <v>Fuel Tank</v>
          </cell>
        </row>
        <row r="508">
          <cell r="H508" t="str">
            <v>1.3.2.01.03.07.014</v>
          </cell>
          <cell r="I508" t="str">
            <v>Grass Colector</v>
          </cell>
        </row>
        <row r="509">
          <cell r="H509" t="str">
            <v>1.3.2.01.03.07.015</v>
          </cell>
          <cell r="I509" t="str">
            <v>Mesin Pemotong Aspal (Draging)</v>
          </cell>
        </row>
        <row r="510">
          <cell r="H510" t="str">
            <v>1.3.2.01.03.07.016</v>
          </cell>
          <cell r="I510" t="str">
            <v>Sweeper Rotary</v>
          </cell>
        </row>
        <row r="511">
          <cell r="H511" t="str">
            <v>1.3.2.01.03.07.017</v>
          </cell>
          <cell r="I511" t="str">
            <v>Earth Vager Truck</v>
          </cell>
        </row>
        <row r="512">
          <cell r="H512" t="str">
            <v>1.3.2.01.03.07.018</v>
          </cell>
          <cell r="I512" t="str">
            <v>Scrapper</v>
          </cell>
        </row>
        <row r="513">
          <cell r="H513" t="str">
            <v>1.3.2.01.03.07.019</v>
          </cell>
          <cell r="I513" t="str">
            <v>Roster</v>
          </cell>
        </row>
        <row r="514">
          <cell r="H514" t="str">
            <v>1.3.2.01.03.07.020</v>
          </cell>
          <cell r="I514" t="str">
            <v>Shop Truck Equipment</v>
          </cell>
        </row>
        <row r="515">
          <cell r="H515" t="str">
            <v>......</v>
          </cell>
        </row>
        <row r="516">
          <cell r="H516" t="str">
            <v>1.3.2.01.03.08.</v>
          </cell>
          <cell r="I516" t="str">
            <v xml:space="preserve">ALAT PENGOLAHAN AIR KOTOR </v>
          </cell>
        </row>
        <row r="517">
          <cell r="H517" t="str">
            <v>1.3.2.01.03.08.001</v>
          </cell>
          <cell r="I517" t="str">
            <v>Unit Pengolahan Air Kotor</v>
          </cell>
        </row>
        <row r="518">
          <cell r="H518" t="str">
            <v>......</v>
          </cell>
        </row>
        <row r="519">
          <cell r="H519" t="str">
            <v>1.3.2.01.03.09.</v>
          </cell>
          <cell r="I519" t="str">
            <v xml:space="preserve">PEMBANGKIT UAP AIR PANAS/STEAM GENERATOR </v>
          </cell>
        </row>
        <row r="520">
          <cell r="H520" t="str">
            <v>1.3.2.01.03.09.001</v>
          </cell>
          <cell r="I520" t="str">
            <v>Unit Pembangkit Uap Air Panas</v>
          </cell>
        </row>
        <row r="521">
          <cell r="H521" t="str">
            <v>......</v>
          </cell>
        </row>
        <row r="522">
          <cell r="H522" t="str">
            <v>1.3.2.01.03.10.</v>
          </cell>
          <cell r="I522" t="str">
            <v xml:space="preserve">AIR PORT MAINTENANCE EQUIPMENT/ALAT BANTU PENERBANGAN </v>
          </cell>
        </row>
        <row r="523">
          <cell r="H523" t="str">
            <v>1.3.2.01.03.10.001</v>
          </cell>
          <cell r="I523" t="str">
            <v>Ground Power Unit</v>
          </cell>
        </row>
        <row r="524">
          <cell r="H524" t="str">
            <v>1.3.2.01.03.10.002</v>
          </cell>
          <cell r="I524" t="str">
            <v>Rotarry Movers Soneca K.38</v>
          </cell>
        </row>
        <row r="525">
          <cell r="H525" t="str">
            <v>1.3.2.01.03.10.003</v>
          </cell>
          <cell r="I525" t="str">
            <v>Air Start Unit/Air Pressure Unit</v>
          </cell>
        </row>
        <row r="526">
          <cell r="H526" t="str">
            <v>1.3.2.01.03.10.004</v>
          </cell>
          <cell r="I526" t="str">
            <v>Heavy Duty Electric Drill Capacity</v>
          </cell>
        </row>
        <row r="527">
          <cell r="H527" t="str">
            <v>1.3.2.01.03.10.005</v>
          </cell>
          <cell r="I527" t="str">
            <v>A/C Towing Car</v>
          </cell>
        </row>
        <row r="528">
          <cell r="H528" t="str">
            <v>1.3.2.01.03.10.006</v>
          </cell>
          <cell r="I528" t="str">
            <v>Runway Sweeper</v>
          </cell>
        </row>
        <row r="529">
          <cell r="H529" t="str">
            <v>1.3.2.01.03.10.007</v>
          </cell>
          <cell r="I529" t="str">
            <v>Hanggar Sweeper</v>
          </cell>
        </row>
        <row r="530">
          <cell r="H530" t="str">
            <v>1.3.2.01.03.10.008</v>
          </cell>
          <cell r="I530" t="str">
            <v>Bomb Lift Truck</v>
          </cell>
        </row>
        <row r="531">
          <cell r="H531" t="str">
            <v>1.3.2.01.03.10.009</v>
          </cell>
          <cell r="I531" t="str">
            <v>Engine Washer Water Spray</v>
          </cell>
        </row>
        <row r="532">
          <cell r="H532" t="str">
            <v>1.3.2.01.03.10.010</v>
          </cell>
          <cell r="I532" t="str">
            <v>Hydraulic Test Stand</v>
          </cell>
        </row>
        <row r="533">
          <cell r="H533" t="str">
            <v>1.3.2.01.03.10.011</v>
          </cell>
          <cell r="I533" t="str">
            <v>Rectifier (Air Port Maintenance Equipment/alat Bantu Penerbangan)</v>
          </cell>
        </row>
        <row r="534">
          <cell r="H534" t="str">
            <v>1.3.2.01.03.10.012</v>
          </cell>
          <cell r="I534" t="str">
            <v>Flood Light</v>
          </cell>
        </row>
        <row r="535">
          <cell r="H535" t="str">
            <v>1.3.2.01.03.10.013</v>
          </cell>
          <cell r="I535" t="str">
            <v>Early Warning.&gt;300Nm</v>
          </cell>
        </row>
        <row r="536">
          <cell r="H536" t="str">
            <v>1.3.2.01.03.10.014</v>
          </cell>
          <cell r="I536" t="str">
            <v>Surveilance/Iff 250-300 Nm</v>
          </cell>
        </row>
        <row r="537">
          <cell r="H537" t="str">
            <v>1.3.2.01.03.10.015</v>
          </cell>
          <cell r="I537" t="str">
            <v>Ground Control INT</v>
          </cell>
        </row>
        <row r="538">
          <cell r="H538" t="str">
            <v>1.3.2.01.03.10.016</v>
          </cell>
          <cell r="I538" t="str">
            <v>Jack</v>
          </cell>
        </row>
        <row r="539">
          <cell r="H539" t="str">
            <v>1.3.2.01.03.10.017</v>
          </cell>
          <cell r="I539" t="str">
            <v>Cradle</v>
          </cell>
        </row>
        <row r="540">
          <cell r="H540" t="str">
            <v>1.3.2.01.03.10.018</v>
          </cell>
          <cell r="I540" t="str">
            <v>Dolly</v>
          </cell>
        </row>
        <row r="541">
          <cell r="H541" t="str">
            <v>1.3.2.01.03.10.019</v>
          </cell>
          <cell r="I541" t="str">
            <v>Stand</v>
          </cell>
        </row>
        <row r="542">
          <cell r="H542" t="str">
            <v>1.3.2.01.03.10.020</v>
          </cell>
          <cell r="I542" t="str">
            <v>Towing Bar Univeral</v>
          </cell>
        </row>
        <row r="543">
          <cell r="H543" t="str">
            <v>1.3.2.01.03.10.021</v>
          </cell>
          <cell r="I543" t="str">
            <v>Nitrogen Servicing</v>
          </cell>
        </row>
        <row r="544">
          <cell r="H544" t="str">
            <v>1.3.2.01.03.10.022</v>
          </cell>
          <cell r="I544" t="str">
            <v>Botol Angine</v>
          </cell>
        </row>
        <row r="545">
          <cell r="H545" t="str">
            <v>1.3.2.01.03.10.023</v>
          </cell>
          <cell r="I545" t="str">
            <v>Leak Bak</v>
          </cell>
        </row>
        <row r="546">
          <cell r="H546" t="str">
            <v>1.3.2.01.03.10.024</v>
          </cell>
          <cell r="I546" t="str">
            <v>Wheel Chock (Air Port Maintenance Equipment/alat Bantu Penerbangan</v>
          </cell>
        </row>
        <row r="547">
          <cell r="H547" t="str">
            <v>1.3.2.01.03.10.025</v>
          </cell>
          <cell r="I547" t="str">
            <v>Engine Screen</v>
          </cell>
        </row>
        <row r="548">
          <cell r="H548" t="str">
            <v>......</v>
          </cell>
        </row>
        <row r="549">
          <cell r="H549" t="str">
            <v>1.3.2.01.03.11.</v>
          </cell>
          <cell r="I549" t="str">
            <v xml:space="preserve">MESIN TATOO </v>
          </cell>
        </row>
        <row r="550">
          <cell r="H550" t="str">
            <v>1.3.2.01.03.11.001</v>
          </cell>
          <cell r="I550" t="str">
            <v>Mesin Tatoo Hewan</v>
          </cell>
        </row>
        <row r="551">
          <cell r="H551" t="str">
            <v>......</v>
          </cell>
        </row>
        <row r="552">
          <cell r="H552" t="str">
            <v>1.3.2.01.03.12.</v>
          </cell>
          <cell r="I552" t="str">
            <v xml:space="preserve">PERLENGKAPAN KEBAKARAN HUTAN </v>
          </cell>
        </row>
        <row r="553">
          <cell r="H553" t="str">
            <v>1.3.2.01.03.12.001</v>
          </cell>
          <cell r="I553" t="str">
            <v>Backpack Pump (Pompa Punggung Besar)</v>
          </cell>
        </row>
        <row r="554">
          <cell r="H554" t="str">
            <v>1.3.2.01.03.12.002</v>
          </cell>
          <cell r="I554" t="str">
            <v>Floating Fire Pump (Pompa Punggung Kecil)</v>
          </cell>
        </row>
        <row r="555">
          <cell r="H555" t="str">
            <v>1.3.2.01.03.12.003</v>
          </cell>
          <cell r="I555" t="str">
            <v>Pompa Portable</v>
          </cell>
        </row>
        <row r="556">
          <cell r="H556" t="str">
            <v>1.3.2.01.03.12.004</v>
          </cell>
          <cell r="I556" t="str">
            <v>Jet Shooter</v>
          </cell>
        </row>
        <row r="557">
          <cell r="H557" t="str">
            <v>1.3.2.01.03.12.005</v>
          </cell>
          <cell r="I557" t="str">
            <v>Golok Pemadam</v>
          </cell>
        </row>
        <row r="558">
          <cell r="H558" t="str">
            <v>1.3.2.01.03.12.006</v>
          </cell>
          <cell r="I558" t="str">
            <v>Blade Shovel (Sekop Pemadam)</v>
          </cell>
        </row>
        <row r="559">
          <cell r="H559" t="str">
            <v>1.3.2.01.03.12.007</v>
          </cell>
          <cell r="I559" t="str">
            <v>Sumbut</v>
          </cell>
        </row>
        <row r="560">
          <cell r="H560" t="str">
            <v>1.3.2.01.03.12.008</v>
          </cell>
          <cell r="I560" t="str">
            <v>Veld Bed</v>
          </cell>
        </row>
        <row r="561">
          <cell r="H561" t="str">
            <v>1.3.2.01.03.12.009</v>
          </cell>
          <cell r="I561" t="str">
            <v>Ransel Pemadam</v>
          </cell>
        </row>
        <row r="562">
          <cell r="H562" t="str">
            <v>1.3.2.01.03.12.010</v>
          </cell>
          <cell r="I562" t="str">
            <v>Full Body Harness</v>
          </cell>
        </row>
        <row r="563">
          <cell r="H563" t="str">
            <v>1.3.2.01.03.12.011</v>
          </cell>
          <cell r="I563" t="str">
            <v>Sit Harness</v>
          </cell>
        </row>
        <row r="564">
          <cell r="H564" t="str">
            <v>1.3.2.01.03.12.012</v>
          </cell>
          <cell r="I564" t="str">
            <v>Figure</v>
          </cell>
        </row>
        <row r="565">
          <cell r="H565" t="str">
            <v>1.3.2.01.03.12.013</v>
          </cell>
          <cell r="I565" t="str">
            <v>Ascender</v>
          </cell>
        </row>
        <row r="566">
          <cell r="H566" t="str">
            <v>1.3.2.01.03.12.014</v>
          </cell>
          <cell r="I566" t="str">
            <v>Scroll Lock</v>
          </cell>
        </row>
        <row r="567">
          <cell r="H567" t="str">
            <v>1.3.2.01.03.12.015</v>
          </cell>
          <cell r="I567" t="str">
            <v>Perlengkapan Rescue</v>
          </cell>
        </row>
        <row r="568">
          <cell r="H568" t="str">
            <v>1.3.2.01.03.12.016</v>
          </cell>
          <cell r="I568" t="str">
            <v>Automatic Snap Hook</v>
          </cell>
        </row>
        <row r="569">
          <cell r="H569" t="str">
            <v>1.3.2.01.03.12.017</v>
          </cell>
          <cell r="I569" t="str">
            <v>Tangga Tali</v>
          </cell>
        </row>
        <row r="570">
          <cell r="H570" t="str">
            <v>1.3.2.01.03.12.018</v>
          </cell>
          <cell r="I570" t="str">
            <v>Nozel Tabir Alumunium</v>
          </cell>
        </row>
        <row r="571">
          <cell r="H571" t="str">
            <v>1.3.2.01.03.12.019</v>
          </cell>
          <cell r="I571" t="str">
            <v>Nozel Kuningan Pernekel</v>
          </cell>
        </row>
        <row r="572">
          <cell r="H572" t="str">
            <v>1.3.2.01.03.12.020</v>
          </cell>
          <cell r="I572" t="str">
            <v>Selang Air</v>
          </cell>
        </row>
        <row r="573">
          <cell r="H573" t="str">
            <v>1.3.2.01.03.12.021</v>
          </cell>
          <cell r="I573" t="str">
            <v>Breathing Aparatus (Tabung 10 kg)</v>
          </cell>
        </row>
        <row r="574">
          <cell r="H574" t="str">
            <v>1.3.2.01.03.12.022</v>
          </cell>
          <cell r="I574" t="str">
            <v>Gepyok Pemadam</v>
          </cell>
        </row>
        <row r="575">
          <cell r="H575" t="str">
            <v>1.3.2.01.03.12.023</v>
          </cell>
          <cell r="I575" t="str">
            <v>Fire Rake (Garu Tajam)</v>
          </cell>
        </row>
        <row r="576">
          <cell r="H576" t="str">
            <v>1.3.2.01.03.12.024</v>
          </cell>
          <cell r="I576" t="str">
            <v>Pulaski Axe (Kapak Dua Fungsi)</v>
          </cell>
        </row>
        <row r="577">
          <cell r="H577" t="str">
            <v>1.3.2.01.03.12.025</v>
          </cell>
          <cell r="I577" t="str">
            <v>Fire Tool (Garu Pacul/ Cangkul)</v>
          </cell>
        </row>
        <row r="578">
          <cell r="H578" t="str">
            <v>1.3.2.01.03.12.026</v>
          </cell>
          <cell r="I578" t="str">
            <v>Sabit Semak</v>
          </cell>
        </row>
        <row r="579">
          <cell r="H579" t="str">
            <v>1.3.2.01.03.12.027</v>
          </cell>
          <cell r="I579" t="str">
            <v>Flapper (Pemukul Api)</v>
          </cell>
        </row>
        <row r="580">
          <cell r="H580" t="str">
            <v>1.3.2.01.03.12.028</v>
          </cell>
          <cell r="I580" t="str">
            <v>Drip Torch (Obor Sulut Tetes)</v>
          </cell>
        </row>
        <row r="581">
          <cell r="H581" t="str">
            <v>1.3.2.01.03.12.029</v>
          </cell>
          <cell r="I581" t="str">
            <v>Files (Kikir Baja)</v>
          </cell>
        </row>
        <row r="582">
          <cell r="H582" t="str">
            <v>1.3.2.01.03.12.030</v>
          </cell>
          <cell r="I582" t="str">
            <v>Kaca Mata (Lensa Tahan Panas)</v>
          </cell>
        </row>
        <row r="583">
          <cell r="H583" t="str">
            <v>1.3.2.01.03.12.031</v>
          </cell>
          <cell r="I583" t="str">
            <v>Kopel Rem</v>
          </cell>
        </row>
        <row r="584">
          <cell r="H584" t="str">
            <v>1.3.2.01.03.12.032</v>
          </cell>
          <cell r="I584" t="str">
            <v>Felpes</v>
          </cell>
        </row>
        <row r="585">
          <cell r="H585" t="str">
            <v>1.3.2.01.03.12.033</v>
          </cell>
          <cell r="I585" t="str">
            <v>Kantong Air</v>
          </cell>
        </row>
        <row r="586">
          <cell r="H586" t="str">
            <v>1.3.2.01.03.12.034</v>
          </cell>
          <cell r="I586" t="str">
            <v>Batang Pompa</v>
          </cell>
        </row>
        <row r="587">
          <cell r="H587" t="str">
            <v>......</v>
          </cell>
        </row>
        <row r="588">
          <cell r="H588" t="str">
            <v>1.3.2.01.03.13.</v>
          </cell>
          <cell r="I588" t="str">
            <v xml:space="preserve">PERALATAN SELAM </v>
          </cell>
        </row>
        <row r="589">
          <cell r="H589" t="str">
            <v>1.3.2.01.03.13.001</v>
          </cell>
          <cell r="I589" t="str">
            <v>Tanks (Tabung Selam)</v>
          </cell>
        </row>
        <row r="590">
          <cell r="H590" t="str">
            <v>1.3.2.01.03.13.002</v>
          </cell>
          <cell r="I590" t="str">
            <v>Sepatu Karang</v>
          </cell>
        </row>
        <row r="591">
          <cell r="H591" t="str">
            <v>1.3.2.01.03.13.003</v>
          </cell>
          <cell r="I591" t="str">
            <v>Knives (Pisau Selam)</v>
          </cell>
        </row>
        <row r="592">
          <cell r="H592" t="str">
            <v>1.3.2.01.03.13.004</v>
          </cell>
          <cell r="I592" t="str">
            <v>Dive Lights (Senter Selam)</v>
          </cell>
        </row>
        <row r="593">
          <cell r="H593" t="str">
            <v>1.3.2.01.03.13.005</v>
          </cell>
          <cell r="I593" t="str">
            <v>Regulator Instruments</v>
          </cell>
        </row>
        <row r="594">
          <cell r="H594" t="str">
            <v>1.3.2.01.03.13.006</v>
          </cell>
          <cell r="I594" t="str">
            <v>Bouyancy Compensator Device (BCD)</v>
          </cell>
        </row>
        <row r="595">
          <cell r="H595" t="str">
            <v>1.3.2.01.03.13.007</v>
          </cell>
          <cell r="I595" t="str">
            <v>Belt (Sabuk Pemberat)</v>
          </cell>
        </row>
        <row r="596">
          <cell r="H596" t="str">
            <v>1.3.2.01.03.13.008</v>
          </cell>
          <cell r="I596" t="str">
            <v>Weight (Pemberat)</v>
          </cell>
        </row>
        <row r="597">
          <cell r="H597" t="str">
            <v>1.3.2.01.03.13.009</v>
          </cell>
          <cell r="I597" t="str">
            <v>Diving Gloves (Sarung Tangan Selam)</v>
          </cell>
        </row>
        <row r="598">
          <cell r="H598" t="str">
            <v>1.3.2.01.03.13.010</v>
          </cell>
          <cell r="I598" t="str">
            <v>Kompresor Selam</v>
          </cell>
        </row>
        <row r="599">
          <cell r="H599" t="str">
            <v>1.3.2.01.03.13.011</v>
          </cell>
          <cell r="I599" t="str">
            <v>Pelampung Life Jacket</v>
          </cell>
        </row>
        <row r="600">
          <cell r="H600" t="str">
            <v>1.3.2.01.03.13.012</v>
          </cell>
          <cell r="I600" t="str">
            <v>Tas Selam</v>
          </cell>
        </row>
        <row r="601">
          <cell r="H601" t="str">
            <v>1.3.2.01.03.13.013</v>
          </cell>
          <cell r="I601" t="str">
            <v>Baju Selam</v>
          </cell>
        </row>
        <row r="602">
          <cell r="H602" t="str">
            <v>......</v>
          </cell>
        </row>
        <row r="603">
          <cell r="H603" t="str">
            <v>1.3.2.01.03.14.</v>
          </cell>
          <cell r="I603" t="str">
            <v xml:space="preserve">PERALATAN SAR MOUNTENERING </v>
          </cell>
        </row>
        <row r="604">
          <cell r="H604" t="str">
            <v>1.3.2.01.03.14.001</v>
          </cell>
          <cell r="I604" t="str">
            <v>Tali Kamantel Static</v>
          </cell>
        </row>
        <row r="605">
          <cell r="H605" t="str">
            <v>1.3.2.01.03.14.002</v>
          </cell>
          <cell r="I605" t="str">
            <v>Tali Kamantel Dinamic</v>
          </cell>
        </row>
        <row r="606">
          <cell r="H606" t="str">
            <v>1.3.2.01.03.14.003</v>
          </cell>
          <cell r="I606" t="str">
            <v>Raincoat (Ponco)</v>
          </cell>
        </row>
        <row r="607">
          <cell r="H607" t="str">
            <v>1.3.2.01.03.14.004</v>
          </cell>
          <cell r="I607" t="str">
            <v>Seat Harness</v>
          </cell>
        </row>
        <row r="608">
          <cell r="H608" t="str">
            <v>1.3.2.01.03.14.005</v>
          </cell>
          <cell r="I608" t="str">
            <v>Prusik</v>
          </cell>
        </row>
        <row r="609">
          <cell r="H609" t="str">
            <v>1.3.2.01.03.14.006</v>
          </cell>
          <cell r="I609" t="str">
            <v>Jummar</v>
          </cell>
        </row>
        <row r="610">
          <cell r="H610" t="str">
            <v>1.3.2.01.03.14.007</v>
          </cell>
          <cell r="I610" t="str">
            <v>Pulley</v>
          </cell>
        </row>
        <row r="611">
          <cell r="H611" t="str">
            <v>1.3.2.01.03.14.008</v>
          </cell>
          <cell r="I611" t="str">
            <v>Descender Figure og Eight</v>
          </cell>
        </row>
        <row r="612">
          <cell r="H612" t="str">
            <v>1.3.2.01.03.14.009</v>
          </cell>
          <cell r="I612" t="str">
            <v>Carabiner Non Screw</v>
          </cell>
        </row>
        <row r="613">
          <cell r="H613" t="str">
            <v>1.3.2.01.03.14.010</v>
          </cell>
          <cell r="I613" t="str">
            <v>Webbing</v>
          </cell>
        </row>
        <row r="614">
          <cell r="H614" t="str">
            <v>1.3.2.01.03.14.011</v>
          </cell>
          <cell r="I614" t="str">
            <v>Tandu Lipat</v>
          </cell>
        </row>
        <row r="615">
          <cell r="H615" t="str">
            <v>......</v>
          </cell>
        </row>
        <row r="616">
          <cell r="H616" t="str">
            <v>1.3.2.01.03.15.</v>
          </cell>
          <cell r="I616" t="str">
            <v xml:space="preserve">PERALATAN INTELEJEN </v>
          </cell>
        </row>
        <row r="617">
          <cell r="H617" t="str">
            <v>1.3.2.01.03.15.001</v>
          </cell>
          <cell r="I617" t="str">
            <v>Voice Recorder Watch (DAS W 007)</v>
          </cell>
        </row>
        <row r="618">
          <cell r="H618" t="str">
            <v>1.3.2.01.03.15.002</v>
          </cell>
          <cell r="I618" t="str">
            <v>Spy Hidden Camera</v>
          </cell>
        </row>
        <row r="619">
          <cell r="H619" t="str">
            <v>1.3.2.01.03.15.003</v>
          </cell>
          <cell r="I619" t="str">
            <v>Spy Camera Type Springkle</v>
          </cell>
        </row>
        <row r="620">
          <cell r="H620" t="str">
            <v>1.3.2.01.03.15.004</v>
          </cell>
          <cell r="I620" t="str">
            <v>Detector Camera Scanner</v>
          </cell>
        </row>
        <row r="621">
          <cell r="H621" t="str">
            <v>......</v>
          </cell>
        </row>
        <row r="622">
          <cell r="H622" t="str">
            <v>1.3.2.01.03.16.</v>
          </cell>
          <cell r="I622" t="str">
            <v xml:space="preserve">ALAT BANTU LAINNYA </v>
          </cell>
        </row>
        <row r="623">
          <cell r="H623" t="str">
            <v>......</v>
          </cell>
        </row>
        <row r="624">
          <cell r="H624" t="str">
            <v>1.3.2.02...</v>
          </cell>
          <cell r="I624" t="str">
            <v>ALAT ANGKUTAN</v>
          </cell>
        </row>
        <row r="625">
          <cell r="H625" t="str">
            <v>1.3.2.02.01..</v>
          </cell>
          <cell r="I625" t="str">
            <v>ALAT ANGKUTAN DARAT BERMOTOR</v>
          </cell>
        </row>
        <row r="626">
          <cell r="H626" t="str">
            <v>1.3.2.02.01.01.</v>
          </cell>
          <cell r="I626" t="str">
            <v xml:space="preserve">KENDARAAN DINAS BERMOTOR PERORANGAN </v>
          </cell>
        </row>
        <row r="627">
          <cell r="H627" t="str">
            <v>1.3.2.02.01.01.001</v>
          </cell>
          <cell r="I627" t="str">
            <v>Sedan</v>
          </cell>
        </row>
        <row r="628">
          <cell r="H628" t="str">
            <v>1.3.2.02.01.01.002</v>
          </cell>
          <cell r="I628" t="str">
            <v>Jeep</v>
          </cell>
        </row>
        <row r="629">
          <cell r="H629" t="str">
            <v>1.3.2.02.01.01.003</v>
          </cell>
          <cell r="I629" t="str">
            <v>Station Wagon</v>
          </cell>
        </row>
        <row r="630">
          <cell r="H630" t="str">
            <v>1.3.2.02.01.01.004</v>
          </cell>
          <cell r="I630" t="str">
            <v>Multi Purpose Vehicle (MPV)</v>
          </cell>
        </row>
        <row r="631">
          <cell r="H631" t="str">
            <v>1.3.2.02.01.01.005</v>
          </cell>
          <cell r="I631" t="str">
            <v>Sport Utility Vehicle (SUV)</v>
          </cell>
        </row>
        <row r="632">
          <cell r="H632" t="str">
            <v>1.3.2.02.01.01.006</v>
          </cell>
          <cell r="I632" t="str">
            <v>Mini Bus ( penumpang 4 - 8 orang)</v>
          </cell>
        </row>
        <row r="633">
          <cell r="H633" t="str">
            <v>......</v>
          </cell>
        </row>
        <row r="634">
          <cell r="H634" t="str">
            <v>1.3.2.02.01.02.</v>
          </cell>
          <cell r="I634" t="str">
            <v xml:space="preserve">KENDARAAN BERMOTOR PENUMPANG </v>
          </cell>
        </row>
        <row r="635">
          <cell r="H635" t="str">
            <v>1.3.2.02.01.02.001</v>
          </cell>
          <cell r="I635" t="str">
            <v>Bus ( Penumpang 30 Orang Keatas )</v>
          </cell>
        </row>
        <row r="636">
          <cell r="H636" t="str">
            <v>1.3.2.02.01.02.002</v>
          </cell>
          <cell r="I636" t="str">
            <v>Micro Bus ( Penumpang 15 S/D 29 Orang )</v>
          </cell>
        </row>
        <row r="637">
          <cell r="H637" t="str">
            <v>1.3.2.02.01.02.003</v>
          </cell>
          <cell r="I637" t="str">
            <v>Mini Bus ( Penumpang 14 Orang Kebawah )</v>
          </cell>
        </row>
        <row r="638">
          <cell r="H638" t="str">
            <v>1.3.2.02.01.02.004</v>
          </cell>
          <cell r="I638" t="str">
            <v>Kendaraan Lapis Baja</v>
          </cell>
        </row>
        <row r="639">
          <cell r="H639" t="str">
            <v>......</v>
          </cell>
        </row>
        <row r="640">
          <cell r="H640" t="str">
            <v>1.3.2.02.01.03.</v>
          </cell>
          <cell r="I640" t="str">
            <v xml:space="preserve">KENDARAAN BERMOTOR ANGKUTAN BARANG </v>
          </cell>
        </row>
        <row r="641">
          <cell r="H641" t="str">
            <v>1.3.2.02.01.03.001</v>
          </cell>
          <cell r="I641" t="str">
            <v>Truck + Attachment</v>
          </cell>
        </row>
        <row r="642">
          <cell r="H642" t="str">
            <v>1.3.2.02.01.03.002</v>
          </cell>
          <cell r="I642" t="str">
            <v>Pick Up</v>
          </cell>
        </row>
        <row r="643">
          <cell r="H643" t="str">
            <v>1.3.2.02.01.03.003</v>
          </cell>
          <cell r="I643" t="str">
            <v>Yeengler/Trailer</v>
          </cell>
        </row>
        <row r="644">
          <cell r="H644" t="str">
            <v>1.3.2.02.01.03.004</v>
          </cell>
          <cell r="I644" t="str">
            <v>Semi Trailer</v>
          </cell>
        </row>
        <row r="645">
          <cell r="H645" t="str">
            <v>1.3.2.02.01.03.005</v>
          </cell>
          <cell r="I645" t="str">
            <v>Truck Ponton dengan Trailler</v>
          </cell>
        </row>
        <row r="646">
          <cell r="H646" t="str">
            <v>1.3.2.02.01.03.006</v>
          </cell>
          <cell r="I646" t="str">
            <v>Dalhura</v>
          </cell>
        </row>
        <row r="647">
          <cell r="H647" t="str">
            <v>1.3.2.02.01.03.007</v>
          </cell>
          <cell r="I647" t="str">
            <v>Trailer Ampibi</v>
          </cell>
        </row>
        <row r="648">
          <cell r="H648" t="str">
            <v>1.3.2.02.01.04.</v>
          </cell>
          <cell r="I648" t="str">
            <v xml:space="preserve">KENDARAAN BERMOTOR BERODA DUA </v>
          </cell>
        </row>
        <row r="649">
          <cell r="H649" t="str">
            <v>1.3.2.02.01.04.001</v>
          </cell>
          <cell r="I649" t="str">
            <v>Sepeda Motor</v>
          </cell>
        </row>
        <row r="650">
          <cell r="H650" t="str">
            <v>1.3.2.02.01.04.002</v>
          </cell>
          <cell r="I650" t="str">
            <v>Scooter</v>
          </cell>
        </row>
        <row r="651">
          <cell r="H651" t="str">
            <v>1.3.2.02.01.04.003</v>
          </cell>
          <cell r="I651" t="str">
            <v>Sepeda Motor Perpustakaan Keliling</v>
          </cell>
        </row>
        <row r="652">
          <cell r="H652" t="str">
            <v>1.3.2.02.01.04.004</v>
          </cell>
          <cell r="I652" t="str">
            <v>Sepeda Motor Patroli</v>
          </cell>
        </row>
        <row r="653">
          <cell r="H653" t="str">
            <v>1.3.2.02.01.04.005</v>
          </cell>
          <cell r="I653" t="str">
            <v>Sepeda Motor Pengawalan</v>
          </cell>
        </row>
        <row r="654">
          <cell r="H654" t="str">
            <v>1.3.2.02.01.04.006</v>
          </cell>
          <cell r="I654" t="str">
            <v>Motor Rescue</v>
          </cell>
        </row>
        <row r="655">
          <cell r="H655" t="str">
            <v>1.3.2.02.01.05.</v>
          </cell>
          <cell r="I655" t="str">
            <v>KENDARAAN BERMOTOR BERODA TIGA</v>
          </cell>
        </row>
        <row r="656">
          <cell r="H656" t="str">
            <v>1.3.2.02.01.05.001</v>
          </cell>
          <cell r="I656" t="str">
            <v>Bemo</v>
          </cell>
        </row>
        <row r="657">
          <cell r="H657" t="str">
            <v>1.3.2.02.01.05.002</v>
          </cell>
          <cell r="I657" t="str">
            <v>Helicak/Bajaj</v>
          </cell>
        </row>
        <row r="658">
          <cell r="H658" t="str">
            <v>1.3.2.02.01.05.003</v>
          </cell>
          <cell r="I658" t="str">
            <v xml:space="preserve">Trike </v>
          </cell>
        </row>
        <row r="659">
          <cell r="H659" t="str">
            <v>1.3.2.02.01.05.004</v>
          </cell>
          <cell r="I659" t="str">
            <v>Motor roda 3</v>
          </cell>
        </row>
        <row r="660">
          <cell r="H660" t="str">
            <v>......</v>
          </cell>
        </row>
        <row r="661">
          <cell r="H661" t="str">
            <v>1.3.2.02.01.06.</v>
          </cell>
          <cell r="I661" t="str">
            <v xml:space="preserve">KENDARAAN BERMOTOR KHUSUS </v>
          </cell>
        </row>
        <row r="662">
          <cell r="H662" t="str">
            <v>1.3.2.02.01.06.001</v>
          </cell>
          <cell r="I662" t="str">
            <v>Mobil Ambulance</v>
          </cell>
        </row>
        <row r="663">
          <cell r="H663" t="str">
            <v>1.3.2.02.01.06.002</v>
          </cell>
          <cell r="I663" t="str">
            <v>Mobil Jenazah</v>
          </cell>
        </row>
        <row r="664">
          <cell r="H664" t="str">
            <v>1.3.2.02.01.06.003</v>
          </cell>
          <cell r="I664" t="str">
            <v>Mobil Unit Penerangan Darat</v>
          </cell>
        </row>
        <row r="665">
          <cell r="H665" t="str">
            <v>1.3.2.02.01.06.004</v>
          </cell>
          <cell r="I665" t="str">
            <v>Mobil Pemadam Kebakaran</v>
          </cell>
        </row>
        <row r="666">
          <cell r="H666" t="str">
            <v>1.3.2.02.01.06.005</v>
          </cell>
          <cell r="I666" t="str">
            <v>Mobil Tinja</v>
          </cell>
        </row>
        <row r="667">
          <cell r="H667" t="str">
            <v>1.3.2.02.01.06.006</v>
          </cell>
          <cell r="I667" t="str">
            <v>Mobil Tangki Air</v>
          </cell>
        </row>
        <row r="668">
          <cell r="H668" t="str">
            <v>1.3.2.02.01.06.007</v>
          </cell>
          <cell r="I668" t="str">
            <v>Mobil Unit Monitoring Frekwensi</v>
          </cell>
        </row>
        <row r="669">
          <cell r="H669" t="str">
            <v>1.3.2.02.01.06.008</v>
          </cell>
          <cell r="I669" t="str">
            <v>Mobil Unit Perpustakaan Keliling</v>
          </cell>
        </row>
        <row r="670">
          <cell r="H670" t="str">
            <v>1.3.2.02.01.06.009</v>
          </cell>
          <cell r="I670" t="str">
            <v>Mobil Unit Visual Mini (MUVIANI)</v>
          </cell>
        </row>
        <row r="671">
          <cell r="H671" t="str">
            <v>1.3.2.02.01.06.010</v>
          </cell>
          <cell r="I671" t="str">
            <v>Mobil Unit Satelite Link Van</v>
          </cell>
        </row>
        <row r="672">
          <cell r="H672" t="str">
            <v>1.3.2.02.01.06.011</v>
          </cell>
          <cell r="I672" t="str">
            <v>Mobil Unit Panggung</v>
          </cell>
        </row>
        <row r="673">
          <cell r="H673" t="str">
            <v>1.3.2.02.01.06.012</v>
          </cell>
          <cell r="I673" t="str">
            <v>Mobil Unit Pameran</v>
          </cell>
        </row>
        <row r="674">
          <cell r="H674" t="str">
            <v>1.3.2.02.01.06.013</v>
          </cell>
          <cell r="I674" t="str">
            <v>Out Side Broad Cast Van Radio</v>
          </cell>
        </row>
        <row r="675">
          <cell r="H675" t="str">
            <v>1.3.2.02.01.06.014</v>
          </cell>
          <cell r="I675" t="str">
            <v>Out Side Broad Cast Van Televisi</v>
          </cell>
        </row>
        <row r="676">
          <cell r="H676" t="str">
            <v>1.3.2.02.01.06.015</v>
          </cell>
          <cell r="I676" t="str">
            <v>Mobil Unit Produksi Film</v>
          </cell>
        </row>
        <row r="677">
          <cell r="H677" t="str">
            <v>1.3.2.02.01.06.016</v>
          </cell>
          <cell r="I677" t="str">
            <v>Mobil Unit Produksi Televisi</v>
          </cell>
        </row>
        <row r="678">
          <cell r="H678" t="str">
            <v>1.3.2.02.01.06.017</v>
          </cell>
          <cell r="I678" t="str">
            <v>Mobil Unit Produksi Cinerama</v>
          </cell>
        </row>
        <row r="679">
          <cell r="H679" t="str">
            <v>1.3.2.02.01.06.018</v>
          </cell>
          <cell r="I679" t="str">
            <v>Mobil Unit Kesehatan Masyarakat</v>
          </cell>
        </row>
        <row r="680">
          <cell r="H680" t="str">
            <v>1.3.2.02.01.06.019</v>
          </cell>
          <cell r="I680" t="str">
            <v>Mobil Unit Kesehatan Hewan</v>
          </cell>
        </row>
        <row r="681">
          <cell r="H681" t="str">
            <v>1.3.2.02.01.06.020</v>
          </cell>
          <cell r="I681" t="str">
            <v>Mobil Unit Tahanan</v>
          </cell>
        </row>
        <row r="682">
          <cell r="H682" t="str">
            <v>1.3.2.02.01.06.021</v>
          </cell>
          <cell r="I682" t="str">
            <v>Mobil Unit Pengangkut Uang</v>
          </cell>
        </row>
        <row r="683">
          <cell r="H683" t="str">
            <v>1.3.2.02.01.06.022</v>
          </cell>
          <cell r="I683" t="str">
            <v>Truck Sampah</v>
          </cell>
        </row>
        <row r="684">
          <cell r="H684" t="str">
            <v>1.3.2.02.01.06.023</v>
          </cell>
          <cell r="I684" t="str">
            <v>Mobil Tangki Bahan Bakar</v>
          </cell>
        </row>
        <row r="685">
          <cell r="H685" t="str">
            <v>1.3.2.02.01.06.024</v>
          </cell>
          <cell r="I685" t="str">
            <v>Mobil Unit Rontgen</v>
          </cell>
        </row>
        <row r="686">
          <cell r="H686" t="str">
            <v>1.3.2.02.01.06.025</v>
          </cell>
          <cell r="I686" t="str">
            <v>Mobil Unit Rehabilitasi Sosial Keliling</v>
          </cell>
        </row>
        <row r="687">
          <cell r="H687" t="str">
            <v>1.3.2.02.01.06.026</v>
          </cell>
          <cell r="I687" t="str">
            <v>Bomp Trailer</v>
          </cell>
        </row>
        <row r="688">
          <cell r="H688" t="str">
            <v>1.3.2.02.01.06.027</v>
          </cell>
          <cell r="I688" t="str">
            <v>Kendaraan Klinik</v>
          </cell>
        </row>
        <row r="689">
          <cell r="H689" t="str">
            <v>1.3.2.02.01.06.028</v>
          </cell>
          <cell r="I689" t="str">
            <v>Mobil Unit Pengangkut Limbah Radio Aktif</v>
          </cell>
        </row>
        <row r="690">
          <cell r="H690" t="str">
            <v>1.3.2.02.01.06.029</v>
          </cell>
          <cell r="I690" t="str">
            <v>Mobil Tranfusi Darah</v>
          </cell>
        </row>
        <row r="691">
          <cell r="H691" t="str">
            <v>1.3.2.02.01.06.030</v>
          </cell>
          <cell r="I691" t="str">
            <v>Kendaraan Tim Pemeliharaan</v>
          </cell>
        </row>
        <row r="692">
          <cell r="H692" t="str">
            <v>1.3.2.02.01.06.031</v>
          </cell>
          <cell r="I692" t="str">
            <v>Mobil Penarik (UNIMOG)</v>
          </cell>
        </row>
        <row r="693">
          <cell r="H693" t="str">
            <v>1.3.2.02.01.06.032</v>
          </cell>
          <cell r="I693" t="str">
            <v>Kendaraan Satmobek/Satmobeng/Satmomas</v>
          </cell>
        </row>
        <row r="694">
          <cell r="H694" t="str">
            <v>1.3.2.02.01.06.033</v>
          </cell>
          <cell r="I694" t="str">
            <v>Mobil Work Shop/Services</v>
          </cell>
        </row>
        <row r="695">
          <cell r="H695" t="str">
            <v>1.3.2.02.01.06.034</v>
          </cell>
          <cell r="I695" t="str">
            <v>Kendaraan Derek</v>
          </cell>
        </row>
        <row r="696">
          <cell r="H696" t="str">
            <v>1.3.2.02.01.06.035</v>
          </cell>
          <cell r="I696" t="str">
            <v>Mobil Unit Khusus Aljihandak</v>
          </cell>
        </row>
        <row r="697">
          <cell r="H697" t="str">
            <v>1.3.2.02.01.06.036</v>
          </cell>
          <cell r="I697" t="str">
            <v>Aircraft Air Conditioning</v>
          </cell>
        </row>
        <row r="698">
          <cell r="H698" t="str">
            <v>1.3.2.02.01.06.037</v>
          </cell>
          <cell r="I698" t="str">
            <v>Kendaraan Girafle Radar</v>
          </cell>
        </row>
        <row r="699">
          <cell r="H699" t="str">
            <v>1.3.2.02.01.06.038</v>
          </cell>
          <cell r="I699" t="str">
            <v>Mobil Pers Van</v>
          </cell>
        </row>
        <row r="700">
          <cell r="H700" t="str">
            <v>1.3.2.02.01.06.039</v>
          </cell>
          <cell r="I700" t="str">
            <v>Kendaraan Unit Bedah</v>
          </cell>
        </row>
        <row r="701">
          <cell r="H701" t="str">
            <v>1.3.2.02.01.06.040</v>
          </cell>
          <cell r="I701" t="str">
            <v>Mobile Floodlight</v>
          </cell>
        </row>
        <row r="702">
          <cell r="H702" t="str">
            <v>1.3.2.02.01.06.041</v>
          </cell>
          <cell r="I702" t="str">
            <v>Kendaraan Pengangkut Tank</v>
          </cell>
        </row>
        <row r="703">
          <cell r="H703" t="str">
            <v>1.3.2.02.01.06.042</v>
          </cell>
          <cell r="I703" t="str">
            <v>Crash Car</v>
          </cell>
        </row>
        <row r="704">
          <cell r="H704" t="str">
            <v>1.3.2.02.01.06.043</v>
          </cell>
          <cell r="I704" t="str">
            <v>Kendaraan Water Canon</v>
          </cell>
        </row>
        <row r="705">
          <cell r="H705" t="str">
            <v>1.3.2.02.01.06.044</v>
          </cell>
          <cell r="I705" t="str">
            <v>Foam Vehicle</v>
          </cell>
        </row>
        <row r="706">
          <cell r="H706" t="str">
            <v>1.3.2.02.01.06.045</v>
          </cell>
          <cell r="I706" t="str">
            <v>Kendaraan Toilet</v>
          </cell>
        </row>
        <row r="707">
          <cell r="H707" t="str">
            <v>1.3.2.02.01.06.046</v>
          </cell>
          <cell r="I707" t="str">
            <v>Rapid Invention Vehicle</v>
          </cell>
        </row>
        <row r="708">
          <cell r="H708" t="str">
            <v>1.3.2.02.01.06.047</v>
          </cell>
          <cell r="I708" t="str">
            <v>Kendaraan Gas Airmata</v>
          </cell>
        </row>
        <row r="709">
          <cell r="H709" t="str">
            <v>1.3.2.02.01.06.048</v>
          </cell>
          <cell r="I709" t="str">
            <v>Kendaraan Taktis</v>
          </cell>
        </row>
        <row r="710">
          <cell r="H710" t="str">
            <v>1.3.2.02.01.06.049</v>
          </cell>
          <cell r="I710" t="str">
            <v>Kendaraan VIP (Anti Peluru)</v>
          </cell>
        </row>
        <row r="711">
          <cell r="H711" t="str">
            <v>1.3.2.02.01.06.050</v>
          </cell>
          <cell r="I711" t="str">
            <v>Kendaraan Tangga Pesawat</v>
          </cell>
        </row>
        <row r="712">
          <cell r="H712" t="str">
            <v>1.3.2.02.01.06.051</v>
          </cell>
          <cell r="I712" t="str">
            <v>Kendaraan Meteo</v>
          </cell>
        </row>
        <row r="713">
          <cell r="H713" t="str">
            <v>1.3.2.02.01.06.052</v>
          </cell>
          <cell r="I713" t="str">
            <v>Kendaraan Sweeper</v>
          </cell>
        </row>
        <row r="714">
          <cell r="H714" t="str">
            <v>1.3.2.02.01.06.053</v>
          </cell>
          <cell r="I714" t="str">
            <v>Kendaraan Kamar Sandi</v>
          </cell>
        </row>
        <row r="715">
          <cell r="H715" t="str">
            <v>1.3.2.02.01.06.054</v>
          </cell>
          <cell r="I715" t="str">
            <v>Kendaraan Jamming Frekuensi</v>
          </cell>
        </row>
        <row r="716">
          <cell r="H716" t="str">
            <v>1.3.2.02.01.06.055</v>
          </cell>
          <cell r="I716" t="str">
            <v>Kendaraan Monitoring Sinyal</v>
          </cell>
        </row>
        <row r="717">
          <cell r="H717" t="str">
            <v>1.3.2.02.01.06.056</v>
          </cell>
          <cell r="I717" t="str">
            <v>Mobil Dapur Lapangan</v>
          </cell>
        </row>
        <row r="718">
          <cell r="H718" t="str">
            <v>1.3.2.02.01.06.057</v>
          </cell>
          <cell r="I718" t="str">
            <v>Mobil Penarik Barrier</v>
          </cell>
        </row>
        <row r="719">
          <cell r="H719" t="str">
            <v>1.3.2.02.01.06.058</v>
          </cell>
          <cell r="I719" t="str">
            <v>Mobil Operasional PJR</v>
          </cell>
        </row>
        <row r="720">
          <cell r="H720" t="str">
            <v>1.3.2.02.01.06.059</v>
          </cell>
          <cell r="I720" t="str">
            <v>Automatic Unguided Vehicle (AuGV)</v>
          </cell>
        </row>
        <row r="721">
          <cell r="H721" t="str">
            <v>1.3.2.02.01.06.060</v>
          </cell>
          <cell r="I721" t="str">
            <v>Rescue Car</v>
          </cell>
        </row>
        <row r="722">
          <cell r="H722" t="str">
            <v>1.3.2.02.01.06.061</v>
          </cell>
          <cell r="I722" t="str">
            <v>Rapid Deployment Land SAR</v>
          </cell>
        </row>
        <row r="723">
          <cell r="H723" t="str">
            <v>1.3.2.02.01.06.062</v>
          </cell>
          <cell r="I723" t="str">
            <v>Rescue Truck</v>
          </cell>
        </row>
        <row r="724">
          <cell r="H724" t="str">
            <v>1.3.2.02.01.06.063</v>
          </cell>
          <cell r="I724" t="str">
            <v>Monilog (Mobil Logistik/ Personil)</v>
          </cell>
        </row>
        <row r="725">
          <cell r="H725" t="str">
            <v>1.3.2.02.01.06.064</v>
          </cell>
          <cell r="I725" t="str">
            <v>Mobil Latih</v>
          </cell>
        </row>
        <row r="726">
          <cell r="H726" t="str">
            <v>1.3.2.02.01.06.065</v>
          </cell>
          <cell r="I726" t="str">
            <v>Ran Switch Wagon</v>
          </cell>
        </row>
        <row r="727">
          <cell r="H727" t="str">
            <v>1.3.2.02.01.06.066</v>
          </cell>
          <cell r="I727" t="str">
            <v>Ran Cacdri Wagon</v>
          </cell>
        </row>
        <row r="728">
          <cell r="H728" t="str">
            <v>1.3.2.02.01.06.067</v>
          </cell>
          <cell r="I728" t="str">
            <v>Ran Traktor</v>
          </cell>
        </row>
        <row r="729">
          <cell r="H729" t="str">
            <v>1.3.2.02.01.06.068</v>
          </cell>
          <cell r="I729" t="str">
            <v>Ran Tangki</v>
          </cell>
        </row>
        <row r="730">
          <cell r="H730" t="str">
            <v>1.3.2.02.01.06.069</v>
          </cell>
          <cell r="I730" t="str">
            <v>Ran Zat Asam</v>
          </cell>
        </row>
        <row r="731">
          <cell r="H731" t="str">
            <v>1.3.2.02.01.06.070</v>
          </cell>
          <cell r="I731" t="str">
            <v>Ran Penyapu Landasan</v>
          </cell>
        </row>
        <row r="732">
          <cell r="H732" t="str">
            <v>1.3.2.02.01.06.071</v>
          </cell>
          <cell r="I732" t="str">
            <v>Ran Pandu Pesawat</v>
          </cell>
        </row>
        <row r="733">
          <cell r="H733" t="str">
            <v>1.3.2.02.01.06.072</v>
          </cell>
          <cell r="I733" t="str">
            <v>Ran Penarik Pesawat</v>
          </cell>
        </row>
        <row r="734">
          <cell r="H734" t="str">
            <v>1.3.2.02.01.06.073</v>
          </cell>
          <cell r="I734" t="str">
            <v>Ran Penyapu Hanggar</v>
          </cell>
        </row>
        <row r="735">
          <cell r="H735" t="str">
            <v>1.3.2.02.01.06.074</v>
          </cell>
          <cell r="I735" t="str">
            <v>Ran Drug Chute</v>
          </cell>
        </row>
        <row r="736">
          <cell r="H736" t="str">
            <v>1.3.2.02.01.06.075</v>
          </cell>
          <cell r="I736" t="str">
            <v>Ran Pembangkit Tenaga</v>
          </cell>
        </row>
        <row r="737">
          <cell r="H737" t="str">
            <v>1.3.2.02.01.06.076</v>
          </cell>
          <cell r="I737" t="str">
            <v>Ran Crime Squid</v>
          </cell>
        </row>
        <row r="738">
          <cell r="H738" t="str">
            <v>1.3.2.02.01.06.077</v>
          </cell>
          <cell r="I738" t="str">
            <v>Ran Weapon Carrier</v>
          </cell>
        </row>
        <row r="739">
          <cell r="H739" t="str">
            <v>1.3.2.02.01.06.078</v>
          </cell>
          <cell r="I739" t="str">
            <v>Ran Laboratorium / Uji Coba</v>
          </cell>
        </row>
        <row r="740">
          <cell r="H740" t="str">
            <v>1.3.2.02.01.06.079</v>
          </cell>
          <cell r="I740" t="str">
            <v>Ran Kantin</v>
          </cell>
        </row>
        <row r="741">
          <cell r="H741" t="str">
            <v>1.3.2.02.01.06.080</v>
          </cell>
          <cell r="I741" t="str">
            <v>Ran Patroli</v>
          </cell>
        </row>
        <row r="742">
          <cell r="H742" t="str">
            <v>1.3.2.02.01.06.081</v>
          </cell>
          <cell r="I742" t="str">
            <v>Ran Jeep Kommab</v>
          </cell>
        </row>
        <row r="743">
          <cell r="H743" t="str">
            <v>1.3.2.02.01.06.082</v>
          </cell>
          <cell r="I743" t="str">
            <v>Ran Recovery</v>
          </cell>
        </row>
        <row r="744">
          <cell r="H744" t="str">
            <v>1.3.2.02.01.06.083</v>
          </cell>
          <cell r="I744" t="str">
            <v>Ran Pengisi BB Pesawat</v>
          </cell>
        </row>
        <row r="745">
          <cell r="H745" t="str">
            <v>1.3.2.02.01.06.084</v>
          </cell>
          <cell r="I745" t="str">
            <v>Ran Wrecker</v>
          </cell>
        </row>
        <row r="746">
          <cell r="H746" t="str">
            <v>1.3.2.02.01.06.085</v>
          </cell>
          <cell r="I746" t="str">
            <v>Ran Forklip</v>
          </cell>
        </row>
        <row r="747">
          <cell r="H747" t="str">
            <v>1.3.2.02.01.06.086</v>
          </cell>
          <cell r="I747" t="str">
            <v>Mobil Patroli</v>
          </cell>
        </row>
        <row r="748">
          <cell r="H748" t="str">
            <v>1.3.2.02.01.06.087</v>
          </cell>
          <cell r="I748" t="str">
            <v>Kendaraan APC</v>
          </cell>
        </row>
        <row r="749">
          <cell r="H749" t="str">
            <v>1.3.2.02.01.06.088</v>
          </cell>
          <cell r="I749" t="str">
            <v>Kendaraan Dare V</v>
          </cell>
        </row>
        <row r="750">
          <cell r="H750" t="str">
            <v>1.3.2.02.01.06.089</v>
          </cell>
          <cell r="I750" t="str">
            <v>Kendaraan/Mobil Pengawalan</v>
          </cell>
        </row>
        <row r="751">
          <cell r="H751" t="str">
            <v>1.3.2.02.01.06.090</v>
          </cell>
          <cell r="I751" t="str">
            <v>Mobil Irup</v>
          </cell>
        </row>
        <row r="752">
          <cell r="H752" t="str">
            <v>1.3.2.02.01.06.091</v>
          </cell>
          <cell r="I752" t="str">
            <v>Mobil Komlek Polri</v>
          </cell>
        </row>
        <row r="753">
          <cell r="H753" t="str">
            <v>1.3.2.02.01.06.092</v>
          </cell>
          <cell r="I753" t="str">
            <v>Mobil Unit TKP</v>
          </cell>
        </row>
        <row r="754">
          <cell r="H754" t="str">
            <v>1.3.2.02.01.06.093</v>
          </cell>
          <cell r="I754" t="str">
            <v>Mobil Unit Laka Lantas</v>
          </cell>
        </row>
        <row r="755">
          <cell r="H755" t="str">
            <v>1.3.2.02.01.06.094</v>
          </cell>
          <cell r="I755" t="str">
            <v>Mobil Unit Identifikasi</v>
          </cell>
        </row>
        <row r="756">
          <cell r="H756" t="str">
            <v>1.3.2.02.01.06.095</v>
          </cell>
          <cell r="I756" t="str">
            <v>Mobil Unit Labfor</v>
          </cell>
        </row>
        <row r="757">
          <cell r="H757" t="str">
            <v>1.3.2.02.01.06.096</v>
          </cell>
          <cell r="I757" t="str">
            <v>Mobil Unit Penerangan Polri</v>
          </cell>
        </row>
        <row r="758">
          <cell r="H758" t="str">
            <v>1.3.2.02.01.06.097</v>
          </cell>
          <cell r="I758" t="str">
            <v>Mobil Unit Derek</v>
          </cell>
        </row>
        <row r="759">
          <cell r="H759" t="str">
            <v>1.3.2.02.01.06.098</v>
          </cell>
          <cell r="I759" t="str">
            <v>Mobil Unit Satwa</v>
          </cell>
        </row>
        <row r="760">
          <cell r="H760" t="str">
            <v>1.3.2.02.01.06.099</v>
          </cell>
          <cell r="I760" t="str">
            <v>Rantis PHH</v>
          </cell>
        </row>
        <row r="761">
          <cell r="H761" t="str">
            <v>1.3.2.02.01.06.100</v>
          </cell>
          <cell r="I761" t="str">
            <v>Kendaraan Pos Polisi Mobile</v>
          </cell>
        </row>
        <row r="762">
          <cell r="H762" t="str">
            <v>1.3.2.02.01.06.101</v>
          </cell>
          <cell r="I762" t="str">
            <v>Mobil Unit Alsus Jihandak</v>
          </cell>
        </row>
        <row r="763">
          <cell r="H763" t="str">
            <v>1.3.2.02.01.06.102</v>
          </cell>
          <cell r="I763" t="str">
            <v>Mobil Golfcar</v>
          </cell>
        </row>
        <row r="764">
          <cell r="H764" t="str">
            <v>1.3.2.02.01.06.103</v>
          </cell>
          <cell r="I764" t="str">
            <v>Rantis Rescue Samapta</v>
          </cell>
        </row>
        <row r="765">
          <cell r="H765" t="str">
            <v>1.3.2.02.01.06.104</v>
          </cell>
          <cell r="I765" t="str">
            <v>Ransus Satwa Anjing Type Kecil</v>
          </cell>
        </row>
        <row r="766">
          <cell r="H766" t="str">
            <v>1.3.2.02.01.06.105</v>
          </cell>
          <cell r="I766" t="str">
            <v>Ransus Satwa Anjing Type Sedang</v>
          </cell>
        </row>
        <row r="767">
          <cell r="H767" t="str">
            <v>1.3.2.02.01.06.106</v>
          </cell>
          <cell r="I767" t="str">
            <v>Ransus Satwa Anjing Type Besar</v>
          </cell>
        </row>
        <row r="768">
          <cell r="H768" t="str">
            <v>1.3.2.02.01.06.107</v>
          </cell>
          <cell r="I768" t="str">
            <v>Ransus Satwa Kuda Type Sedang</v>
          </cell>
        </row>
        <row r="769">
          <cell r="H769" t="str">
            <v>1.3.2.02.01.06.108</v>
          </cell>
          <cell r="I769" t="str">
            <v>Ransus Satwa Kuda Type Besar</v>
          </cell>
        </row>
        <row r="770">
          <cell r="H770" t="str">
            <v>1.3.2.02.01.06.109</v>
          </cell>
          <cell r="I770" t="str">
            <v>Trailer Kuda</v>
          </cell>
        </row>
        <row r="771">
          <cell r="H771" t="str">
            <v>......</v>
          </cell>
        </row>
        <row r="772">
          <cell r="H772" t="str">
            <v>1.3.2.02.01.07.</v>
          </cell>
          <cell r="I772" t="str">
            <v xml:space="preserve">KENDARAAN TEMPUR </v>
          </cell>
        </row>
        <row r="773">
          <cell r="H773" t="str">
            <v>1.3.2.02.01.07.001</v>
          </cell>
          <cell r="I773" t="str">
            <v>Kendaraan Tempur Roda Ban</v>
          </cell>
        </row>
        <row r="774">
          <cell r="H774" t="str">
            <v>1.3.2.02.01.07.002</v>
          </cell>
          <cell r="I774" t="str">
            <v>Kendaraan Tempur Roda Rantai</v>
          </cell>
        </row>
        <row r="775">
          <cell r="H775" t="str">
            <v>1.3.2.02.01.07.003</v>
          </cell>
          <cell r="I775" t="str">
            <v>Saladin</v>
          </cell>
        </row>
        <row r="776">
          <cell r="H776" t="str">
            <v>1.3.2.02.01.07.004</v>
          </cell>
          <cell r="I776" t="str">
            <v>Saracen</v>
          </cell>
        </row>
        <row r="777">
          <cell r="H777" t="str">
            <v>1.3.2.02.01.07.005</v>
          </cell>
          <cell r="I777" t="str">
            <v>Ferret</v>
          </cell>
        </row>
        <row r="778">
          <cell r="H778" t="str">
            <v>1.3.2.02.01.07.006</v>
          </cell>
          <cell r="I778" t="str">
            <v>V-150</v>
          </cell>
        </row>
        <row r="779">
          <cell r="H779" t="str">
            <v>1.3.2.02.01.07.007</v>
          </cell>
          <cell r="I779" t="str">
            <v>BTR</v>
          </cell>
        </row>
        <row r="780">
          <cell r="H780" t="str">
            <v>1.3.2.02.01.07.008</v>
          </cell>
          <cell r="I780" t="str">
            <v>CO. Ranger</v>
          </cell>
        </row>
        <row r="781">
          <cell r="H781" t="str">
            <v>1.3.2.02.01.07.009</v>
          </cell>
          <cell r="I781" t="str">
            <v>CO. Scout</v>
          </cell>
        </row>
        <row r="782">
          <cell r="H782" t="str">
            <v>1.3.2.02.01.07.010</v>
          </cell>
          <cell r="I782" t="str">
            <v>BRDM</v>
          </cell>
        </row>
        <row r="783">
          <cell r="H783" t="str">
            <v>1.3.2.02.01.07.011</v>
          </cell>
          <cell r="I783" t="str">
            <v>A. Yani</v>
          </cell>
        </row>
        <row r="784">
          <cell r="H784" t="str">
            <v>1.3.2.02.01.07.012</v>
          </cell>
          <cell r="I784" t="str">
            <v>Panhard</v>
          </cell>
        </row>
        <row r="785">
          <cell r="H785" t="str">
            <v>1.3.2.02.01.07.013</v>
          </cell>
          <cell r="I785" t="str">
            <v>VAB-NG</v>
          </cell>
        </row>
        <row r="786">
          <cell r="H786" t="str">
            <v>1.3.2.02.01.07.014</v>
          </cell>
          <cell r="I786" t="str">
            <v>APR1 -V1</v>
          </cell>
        </row>
        <row r="787">
          <cell r="H787" t="str">
            <v>1.3.2.02.01.07.015</v>
          </cell>
          <cell r="I787" t="str">
            <v>APS1 -V1</v>
          </cell>
        </row>
        <row r="788">
          <cell r="H788" t="str">
            <v>1.3.2.02.01.07.016</v>
          </cell>
          <cell r="I788" t="str">
            <v>BVP</v>
          </cell>
        </row>
        <row r="789">
          <cell r="H789" t="str">
            <v>1.3.2.02.01.07.017</v>
          </cell>
          <cell r="I789" t="str">
            <v>VPV / Recovery</v>
          </cell>
        </row>
        <row r="790">
          <cell r="H790" t="str">
            <v>1.3.2.02.01.07.018</v>
          </cell>
          <cell r="I790" t="str">
            <v>Tank AMX 13 APC</v>
          </cell>
        </row>
        <row r="791">
          <cell r="H791" t="str">
            <v>1.3.2.02.01.07.019</v>
          </cell>
          <cell r="I791" t="str">
            <v>Scorpion</v>
          </cell>
        </row>
        <row r="792">
          <cell r="H792" t="str">
            <v>1.3.2.02.01.07.020</v>
          </cell>
          <cell r="I792" t="str">
            <v>Stormer (Kel Scorpion</v>
          </cell>
        </row>
        <row r="793">
          <cell r="H793" t="str">
            <v>1.3.2.02.01.07.021</v>
          </cell>
          <cell r="I793" t="str">
            <v>PT-76</v>
          </cell>
        </row>
        <row r="794">
          <cell r="H794" t="str">
            <v>1.3.2.02.01.07.022</v>
          </cell>
          <cell r="I794" t="str">
            <v>KAFA - 61</v>
          </cell>
        </row>
        <row r="795">
          <cell r="H795" t="str">
            <v>1.3.2.02.01.07.023</v>
          </cell>
          <cell r="I795" t="str">
            <v>BMP - 2</v>
          </cell>
        </row>
        <row r="796">
          <cell r="H796" t="str">
            <v>1.3.2.02.01.07.024</v>
          </cell>
          <cell r="I796" t="str">
            <v>Miclic/Giant Viper</v>
          </cell>
        </row>
        <row r="797">
          <cell r="H797" t="str">
            <v>......</v>
          </cell>
        </row>
        <row r="798">
          <cell r="H798" t="str">
            <v>1.3.2.02.01.08.</v>
          </cell>
          <cell r="I798" t="str">
            <v xml:space="preserve">ALAT ANGKUTAN KERETA REL </v>
          </cell>
        </row>
        <row r="799">
          <cell r="H799" t="str">
            <v>1.3.2.02.01.08.001</v>
          </cell>
          <cell r="I799" t="str">
            <v>Lokomotif Diesel Hidraulic</v>
          </cell>
        </row>
        <row r="800">
          <cell r="H800" t="str">
            <v>1.3.2.02.01.08.002</v>
          </cell>
          <cell r="I800" t="str">
            <v>Lokomotif Diesel Listrik</v>
          </cell>
        </row>
        <row r="801">
          <cell r="H801" t="str">
            <v>1.3.2.02.01.08.003</v>
          </cell>
          <cell r="I801" t="str">
            <v>Lokomotif Uap</v>
          </cell>
        </row>
        <row r="802">
          <cell r="H802" t="str">
            <v>1.3.2.02.01.08.004</v>
          </cell>
          <cell r="I802" t="str">
            <v>Kereta Rel Listrik</v>
          </cell>
        </row>
        <row r="803">
          <cell r="H803" t="str">
            <v>1.3.2.02.01.08.005</v>
          </cell>
          <cell r="I803" t="str">
            <v>Kereta Rel Diesel</v>
          </cell>
        </row>
        <row r="804">
          <cell r="H804" t="str">
            <v>1.3.2.02.01.08.006</v>
          </cell>
          <cell r="I804" t="str">
            <v>Trolly Car/Lori</v>
          </cell>
        </row>
        <row r="805">
          <cell r="H805" t="str">
            <v>......</v>
          </cell>
        </row>
        <row r="806">
          <cell r="H806" t="str">
            <v>1.3.2.02.01.09.</v>
          </cell>
          <cell r="I806" t="str">
            <v xml:space="preserve">ALAT ANGKUTAN DARAT BERMOTOR LAINNYA </v>
          </cell>
        </row>
        <row r="807">
          <cell r="H807" t="str">
            <v>......</v>
          </cell>
        </row>
        <row r="808">
          <cell r="H808" t="str">
            <v>1.3.2.02.02..</v>
          </cell>
          <cell r="I808" t="str">
            <v>ALAT ANGKUTAN DARAT TAK BERMOTOR</v>
          </cell>
        </row>
        <row r="809">
          <cell r="H809" t="str">
            <v>1.3.2.02.02.01.</v>
          </cell>
          <cell r="I809" t="str">
            <v xml:space="preserve">KENDARAAN TAK BERMOTOR ANGKUTAN BARANG </v>
          </cell>
        </row>
        <row r="810">
          <cell r="H810" t="str">
            <v>1.3.2.02.02.01.001</v>
          </cell>
          <cell r="I810" t="str">
            <v>Gerobak Tarik</v>
          </cell>
        </row>
        <row r="811">
          <cell r="H811" t="str">
            <v>1.3.2.02.02.01.002</v>
          </cell>
          <cell r="I811" t="str">
            <v>Gerobak Dorong</v>
          </cell>
        </row>
        <row r="812">
          <cell r="H812" t="str">
            <v>1.3.2.02.02.01.003</v>
          </cell>
          <cell r="I812" t="str">
            <v>Caravan</v>
          </cell>
        </row>
        <row r="813">
          <cell r="H813" t="str">
            <v>1.3.2.02.02.01.004</v>
          </cell>
          <cell r="I813" t="str">
            <v>Lori Dorong</v>
          </cell>
        </row>
        <row r="814">
          <cell r="H814" t="str">
            <v>1.3.2.02.02.01.005</v>
          </cell>
          <cell r="I814" t="str">
            <v>Trailer</v>
          </cell>
        </row>
        <row r="815">
          <cell r="H815" t="str">
            <v>1.3.2.02.02.01.006</v>
          </cell>
          <cell r="I815" t="str">
            <v>Container Dolly</v>
          </cell>
        </row>
        <row r="816">
          <cell r="H816" t="str">
            <v>1.3.2.02.02.01.007</v>
          </cell>
          <cell r="I816" t="str">
            <v>Pallet Dolly</v>
          </cell>
        </row>
        <row r="817">
          <cell r="H817" t="str">
            <v>1.3.2.02.02.01.008</v>
          </cell>
          <cell r="I817" t="str">
            <v>Baggage And Mail Cart</v>
          </cell>
        </row>
        <row r="818">
          <cell r="H818" t="str">
            <v>1.3.2.02.02.01.009</v>
          </cell>
          <cell r="I818" t="str">
            <v>Baggage Trolly</v>
          </cell>
        </row>
        <row r="819">
          <cell r="H819" t="str">
            <v>1.3.2.02.02.01.010</v>
          </cell>
          <cell r="I819" t="str">
            <v>Meja Dorong Saji/Trolley Saji</v>
          </cell>
        </row>
        <row r="820">
          <cell r="H820" t="str">
            <v>1.3.2.02.02.01.011</v>
          </cell>
          <cell r="I820" t="str">
            <v>Roda Dua Berinsulasi</v>
          </cell>
        </row>
        <row r="821">
          <cell r="H821" t="str">
            <v>1.3.2.02.02.01.012</v>
          </cell>
          <cell r="I821" t="str">
            <v>Roda Tiga/ Gerobak Kayuh Berinsulasi</v>
          </cell>
        </row>
        <row r="822">
          <cell r="H822" t="str">
            <v>......</v>
          </cell>
        </row>
        <row r="823">
          <cell r="H823" t="str">
            <v>1.3.2.02.02.02.</v>
          </cell>
          <cell r="I823" t="str">
            <v xml:space="preserve">KENDARAAN TAK BERMOTOR PENUMPANG </v>
          </cell>
        </row>
        <row r="824">
          <cell r="H824" t="str">
            <v>1.3.2.02.02.02.001</v>
          </cell>
          <cell r="I824" t="str">
            <v>Sepeda</v>
          </cell>
        </row>
        <row r="825">
          <cell r="H825" t="str">
            <v>1.3.2.02.02.02.002</v>
          </cell>
          <cell r="I825" t="str">
            <v>Dokar/Kuda (Kendaraan Tak Bermotor Penumpang)</v>
          </cell>
        </row>
        <row r="826">
          <cell r="H826" t="str">
            <v>1.3.2.02.02.02.003</v>
          </cell>
          <cell r="I826" t="str">
            <v>Tandu dorong</v>
          </cell>
        </row>
        <row r="827">
          <cell r="H827" t="str">
            <v>......</v>
          </cell>
        </row>
        <row r="828">
          <cell r="H828" t="str">
            <v>1.3.2.02.02.03.</v>
          </cell>
          <cell r="I828" t="str">
            <v xml:space="preserve">ALAT ANGKUTAN KERETA REL TAK BERMOTOR </v>
          </cell>
        </row>
        <row r="829">
          <cell r="H829" t="str">
            <v>1.3.2.02.02.03.001</v>
          </cell>
          <cell r="I829" t="str">
            <v>Kereta Penumpang</v>
          </cell>
        </row>
        <row r="830">
          <cell r="H830" t="str">
            <v>1.3.2.02.02.03.002</v>
          </cell>
          <cell r="I830" t="str">
            <v>Kereta Makan</v>
          </cell>
        </row>
        <row r="831">
          <cell r="H831" t="str">
            <v>1.3.2.02.02.03.003</v>
          </cell>
          <cell r="I831" t="str">
            <v>Power Car</v>
          </cell>
        </row>
        <row r="832">
          <cell r="H832" t="str">
            <v>1.3.2.02.02.03.004</v>
          </cell>
          <cell r="I832" t="str">
            <v>Gerbong Barang Tertutup</v>
          </cell>
        </row>
        <row r="833">
          <cell r="H833" t="str">
            <v>1.3.2.02.02.03.005</v>
          </cell>
          <cell r="I833" t="str">
            <v>Gerbong Barang Terbuka</v>
          </cell>
        </row>
        <row r="834">
          <cell r="H834" t="str">
            <v>......</v>
          </cell>
        </row>
        <row r="835">
          <cell r="H835" t="str">
            <v>1.3.2.02.02.04.</v>
          </cell>
          <cell r="I835" t="str">
            <v xml:space="preserve">ALAT ANGKUTAN DARAT TAK BEMOTOR LAINNYA </v>
          </cell>
        </row>
        <row r="836">
          <cell r="H836" t="str">
            <v>......</v>
          </cell>
        </row>
        <row r="837">
          <cell r="H837" t="str">
            <v>1.3.2.02.03..</v>
          </cell>
          <cell r="I837" t="str">
            <v>ALAT ANGKUTAN APUNG BERMOTOR</v>
          </cell>
        </row>
        <row r="838">
          <cell r="H838" t="str">
            <v>1.3.2.02.03.01.</v>
          </cell>
          <cell r="I838" t="str">
            <v xml:space="preserve">ALAT ANGKUTAN APUNG BERMOTOR UNTUK BARANG </v>
          </cell>
        </row>
        <row r="839">
          <cell r="H839" t="str">
            <v>1.3.2.02.03.01.001</v>
          </cell>
          <cell r="I839" t="str">
            <v>Kapal Minyak (Tanker)</v>
          </cell>
        </row>
        <row r="840">
          <cell r="H840" t="str">
            <v>1.3.2.02.03.01.002</v>
          </cell>
          <cell r="I840" t="str">
            <v>Tongkang Bermotor</v>
          </cell>
        </row>
        <row r="841">
          <cell r="H841" t="str">
            <v>1.3.2.02.03.01.003</v>
          </cell>
          <cell r="I841" t="str">
            <v>Tug Boat + Attachment</v>
          </cell>
        </row>
        <row r="842">
          <cell r="H842" t="str">
            <v>1.3.2.02.03.01.004</v>
          </cell>
          <cell r="I842" t="str">
            <v>Landing Ship Transportation( L.S.T )</v>
          </cell>
        </row>
        <row r="843">
          <cell r="H843" t="str">
            <v>1.3.2.02.03.01.005</v>
          </cell>
          <cell r="I843" t="str">
            <v>Kapal Hidrofoli</v>
          </cell>
        </row>
        <row r="844">
          <cell r="H844" t="str">
            <v>1.3.2.02.03.01.006</v>
          </cell>
          <cell r="I844" t="str">
            <v>Kapal Motor</v>
          </cell>
        </row>
        <row r="845">
          <cell r="H845" t="str">
            <v>1.3.2.02.03.01.007</v>
          </cell>
          <cell r="I845" t="str">
            <v>Kapal Cargo (Kapal Barang)</v>
          </cell>
        </row>
        <row r="846">
          <cell r="H846" t="str">
            <v>1.3.2.02.03.01.008</v>
          </cell>
          <cell r="I846" t="str">
            <v>Truck Air</v>
          </cell>
        </row>
        <row r="847">
          <cell r="H847" t="str">
            <v>1.3.2.02.03.01.009</v>
          </cell>
          <cell r="I847" t="str">
            <v>Perahu Ampibi</v>
          </cell>
        </row>
        <row r="848">
          <cell r="H848" t="str">
            <v>1.3.2.02.03.02.</v>
          </cell>
          <cell r="I848" t="str">
            <v xml:space="preserve">ALAT ANGKUTAN APUNG BERMOTOR UNTUK PENUMPANG </v>
          </cell>
        </row>
        <row r="849">
          <cell r="H849" t="str">
            <v>1.3.2.02.03.02.001</v>
          </cell>
          <cell r="I849" t="str">
            <v>Speed Boat / Motor Tempel</v>
          </cell>
        </row>
        <row r="850">
          <cell r="H850" t="str">
            <v>1.3.2.02.03.02.002</v>
          </cell>
          <cell r="I850" t="str">
            <v>Motor Boat</v>
          </cell>
        </row>
        <row r="851">
          <cell r="H851" t="str">
            <v>1.3.2.02.03.02.003</v>
          </cell>
          <cell r="I851" t="str">
            <v>Klotok</v>
          </cell>
        </row>
        <row r="852">
          <cell r="H852" t="str">
            <v>1.3.2.02.03.02.004</v>
          </cell>
          <cell r="I852" t="str">
            <v>Ferry</v>
          </cell>
        </row>
        <row r="853">
          <cell r="H853" t="str">
            <v>1.3.2.02.03.02.005</v>
          </cell>
          <cell r="I853" t="str">
            <v>Hidrofoil</v>
          </cell>
        </row>
        <row r="854">
          <cell r="H854" t="str">
            <v>1.3.2.02.03.02.006</v>
          </cell>
          <cell r="I854" t="str">
            <v>Jetfoil</v>
          </cell>
        </row>
        <row r="855">
          <cell r="H855" t="str">
            <v>1.3.2.02.03.02.007</v>
          </cell>
          <cell r="I855" t="str">
            <v>Long Boat</v>
          </cell>
        </row>
        <row r="856">
          <cell r="H856" t="str">
            <v>1.3.2.02.03.02.008</v>
          </cell>
          <cell r="I856" t="str">
            <v>Kapal Passanger (Kapal Penumpang)</v>
          </cell>
        </row>
        <row r="857">
          <cell r="H857" t="str">
            <v>1.3.2.02.03.02.009</v>
          </cell>
          <cell r="I857" t="str">
            <v>Perahu Kayu</v>
          </cell>
        </row>
        <row r="858">
          <cell r="H858" t="str">
            <v>......</v>
          </cell>
        </row>
        <row r="859">
          <cell r="H859" t="str">
            <v>1.3.2.02.03.03.</v>
          </cell>
          <cell r="I859" t="str">
            <v xml:space="preserve">ALAT ANGKUTAN APUNG BERMOTOR KHUSUS </v>
          </cell>
        </row>
        <row r="860">
          <cell r="H860" t="str">
            <v>1.3.2.02.03.03.001</v>
          </cell>
          <cell r="I860" t="str">
            <v>Surver Boat</v>
          </cell>
        </row>
        <row r="861">
          <cell r="H861" t="str">
            <v>1.3.2.02.03.03.002</v>
          </cell>
          <cell r="I861" t="str">
            <v>Kapal Anti Polusi</v>
          </cell>
        </row>
        <row r="862">
          <cell r="H862" t="str">
            <v>1.3.2.02.03.03.003</v>
          </cell>
          <cell r="I862" t="str">
            <v>Kapal Perambuan</v>
          </cell>
        </row>
        <row r="863">
          <cell r="H863" t="str">
            <v>1.3.2.02.03.03.004</v>
          </cell>
          <cell r="I863" t="str">
            <v>Out Boat Motor</v>
          </cell>
        </row>
        <row r="864">
          <cell r="H864" t="str">
            <v>1.3.2.02.03.03.005</v>
          </cell>
          <cell r="I864" t="str">
            <v>Kapal Hydrografi</v>
          </cell>
        </row>
        <row r="865">
          <cell r="H865" t="str">
            <v>1.3.2.02.03.03.006</v>
          </cell>
          <cell r="I865" t="str">
            <v>Kapal Unit Penerangan Air</v>
          </cell>
        </row>
        <row r="866">
          <cell r="H866" t="str">
            <v>1.3.2.02.03.03.007</v>
          </cell>
          <cell r="I866" t="str">
            <v>Kapal Visual Mini</v>
          </cell>
        </row>
        <row r="867">
          <cell r="H867" t="str">
            <v>1.3.2.02.03.03.008</v>
          </cell>
          <cell r="I867" t="str">
            <v>Kapal Penangkap Ikan</v>
          </cell>
        </row>
        <row r="868">
          <cell r="H868" t="str">
            <v>1.3.2.02.03.03.009</v>
          </cell>
          <cell r="I868" t="str">
            <v>Kapal Pengangkut Hewan</v>
          </cell>
        </row>
        <row r="869">
          <cell r="H869" t="str">
            <v>1.3.2.02.03.03.010</v>
          </cell>
          <cell r="I869" t="str">
            <v>Kapal Patroli Pantai</v>
          </cell>
        </row>
        <row r="870">
          <cell r="H870" t="str">
            <v>1.3.2.02.03.03.011</v>
          </cell>
          <cell r="I870" t="str">
            <v>Kapal Motor Perpustakaan Keliling</v>
          </cell>
        </row>
        <row r="871">
          <cell r="H871" t="str">
            <v>1.3.2.02.03.03.012</v>
          </cell>
          <cell r="I871" t="str">
            <v>Floating Work Shop/Dock</v>
          </cell>
        </row>
        <row r="872">
          <cell r="H872" t="str">
            <v>1.3.2.02.03.03.013</v>
          </cell>
          <cell r="I872" t="str">
            <v>Moring Boat/Kepil</v>
          </cell>
        </row>
        <row r="873">
          <cell r="H873" t="str">
            <v>1.3.2.02.03.03.014</v>
          </cell>
          <cell r="I873" t="str">
            <v>Suction Dredger/Keruk Hisap</v>
          </cell>
        </row>
        <row r="874">
          <cell r="H874" t="str">
            <v>1.3.2.02.03.03.015</v>
          </cell>
          <cell r="I874" t="str">
            <v>Qutter Dredger/Keruk Bor</v>
          </cell>
        </row>
        <row r="875">
          <cell r="H875" t="str">
            <v>1.3.2.02.03.03.016</v>
          </cell>
          <cell r="I875" t="str">
            <v>Bucket Dredger/Keruk Timba</v>
          </cell>
        </row>
        <row r="876">
          <cell r="H876" t="str">
            <v>1.3.2.02.03.03.017</v>
          </cell>
          <cell r="I876" t="str">
            <v>Clampshel Dredger/Keruk Cakram</v>
          </cell>
        </row>
        <row r="877">
          <cell r="H877" t="str">
            <v>1.3.2.02.03.03.018</v>
          </cell>
          <cell r="I877" t="str">
            <v>Alat Angkutan Apung Untuk Mancing</v>
          </cell>
        </row>
        <row r="878">
          <cell r="H878" t="str">
            <v>1.3.2.02.03.03.019</v>
          </cell>
          <cell r="I878" t="str">
            <v>Floating Pile + Attachment (Alat Angkutan Apung Bermotor Khusus)</v>
          </cell>
        </row>
        <row r="879">
          <cell r="H879" t="str">
            <v>1.3.2.02.03.03.020</v>
          </cell>
          <cell r="I879" t="str">
            <v>Sekoci Motor Tempel</v>
          </cell>
        </row>
        <row r="880">
          <cell r="H880" t="str">
            <v>1.3.2.02.03.03.021</v>
          </cell>
          <cell r="I880" t="str">
            <v>Perahu Motor Tempel</v>
          </cell>
        </row>
        <row r="881">
          <cell r="H881" t="str">
            <v>1.3.2.02.03.03.022</v>
          </cell>
          <cell r="I881" t="str">
            <v>Kapal Oseanografi</v>
          </cell>
        </row>
        <row r="882">
          <cell r="H882" t="str">
            <v>1.3.2.02.03.03.023</v>
          </cell>
          <cell r="I882" t="str">
            <v>Perahu Tradisional</v>
          </cell>
        </row>
        <row r="883">
          <cell r="H883" t="str">
            <v>1.3.2.02.03.03.024</v>
          </cell>
          <cell r="I883" t="str">
            <v>Sea Rider</v>
          </cell>
        </row>
        <row r="884">
          <cell r="H884" t="str">
            <v>1.3.2.02.03.03.025</v>
          </cell>
          <cell r="I884" t="str">
            <v>Hover Craft</v>
          </cell>
        </row>
        <row r="885">
          <cell r="H885" t="str">
            <v>1.3.2.02.03.03.026</v>
          </cell>
          <cell r="I885" t="str">
            <v>Kapal Pengangkut Ikan</v>
          </cell>
        </row>
        <row r="886">
          <cell r="H886" t="str">
            <v>1.3.2.02.03.03.027</v>
          </cell>
          <cell r="I886" t="str">
            <v>Kapal Pengolah Ikan</v>
          </cell>
        </row>
        <row r="887">
          <cell r="H887" t="str">
            <v>1.3.2.02.03.03.028</v>
          </cell>
          <cell r="I887" t="str">
            <v>Kapal Penelitian/ Eksplorasi Perikanan</v>
          </cell>
        </row>
        <row r="888">
          <cell r="H888" t="str">
            <v>1.3.2.02.03.03.029</v>
          </cell>
          <cell r="I888" t="str">
            <v>Kapal Pendukung Operasi Penangkapan Ikan</v>
          </cell>
        </row>
        <row r="889">
          <cell r="H889" t="str">
            <v>1.3.2.02.03.03.030</v>
          </cell>
          <cell r="I889" t="str">
            <v>Kapal Pendukung Operasi Pembudidayaan Ikan</v>
          </cell>
        </row>
        <row r="890">
          <cell r="H890" t="str">
            <v>1.3.2.02.03.03.031</v>
          </cell>
          <cell r="I890" t="str">
            <v>Kapal Pengawas Perikanan</v>
          </cell>
        </row>
        <row r="891">
          <cell r="H891" t="str">
            <v>1.3.2.02.03.03.032</v>
          </cell>
          <cell r="I891" t="str">
            <v>Perahu Intai 3 orang</v>
          </cell>
        </row>
        <row r="892">
          <cell r="H892" t="str">
            <v>1.3.2.02.03.03.033</v>
          </cell>
          <cell r="I892" t="str">
            <v>Perahu Serbu 15 orang</v>
          </cell>
        </row>
        <row r="893">
          <cell r="H893" t="str">
            <v>1.3.2.02.03.03.034</v>
          </cell>
          <cell r="I893" t="str">
            <v>Kapal Patroli Polisi</v>
          </cell>
        </row>
        <row r="894">
          <cell r="H894" t="str">
            <v>1.3.2.02.03.03.035</v>
          </cell>
          <cell r="I894" t="str">
            <v>Jet Sky</v>
          </cell>
        </row>
        <row r="895">
          <cell r="H895" t="str">
            <v>......</v>
          </cell>
        </row>
        <row r="896">
          <cell r="H896" t="str">
            <v>1.3.2.02.03.04.</v>
          </cell>
          <cell r="I896" t="str">
            <v xml:space="preserve">ALAT ANGKUTAN APUNG BERMOTOR MILITER </v>
          </cell>
        </row>
        <row r="897">
          <cell r="H897" t="str">
            <v>1.3.2.02.03.04.001</v>
          </cell>
          <cell r="I897" t="str">
            <v>Kapal Perusak Kawat (PK/PKR)</v>
          </cell>
        </row>
        <row r="898">
          <cell r="H898" t="str">
            <v>1.3.2.02.03.04.002</v>
          </cell>
          <cell r="I898" t="str">
            <v>Kapal Penyapu Ranjau</v>
          </cell>
        </row>
        <row r="899">
          <cell r="H899" t="str">
            <v>1.3.2.02.03.04.003</v>
          </cell>
          <cell r="I899" t="str">
            <v>Kapal Cepat Rudal</v>
          </cell>
        </row>
        <row r="900">
          <cell r="H900" t="str">
            <v>1.3.2.02.03.04.004</v>
          </cell>
          <cell r="I900" t="str">
            <v>Kapal Cepat Torpedo</v>
          </cell>
        </row>
        <row r="901">
          <cell r="H901" t="str">
            <v>1.3.2.02.03.04.005</v>
          </cell>
          <cell r="I901" t="str">
            <v>Kapal Selam Samudra</v>
          </cell>
        </row>
        <row r="902">
          <cell r="H902" t="str">
            <v>1.3.2.02.03.04.006</v>
          </cell>
          <cell r="I902" t="str">
            <v>Landing Ship Tank (LST)</v>
          </cell>
        </row>
        <row r="903">
          <cell r="H903" t="str">
            <v>1.3.2.02.03.04.007</v>
          </cell>
          <cell r="I903" t="str">
            <v>Markas Apung</v>
          </cell>
        </row>
        <row r="904">
          <cell r="H904" t="str">
            <v>1.3.2.02.03.04.008</v>
          </cell>
          <cell r="I904" t="str">
            <v>Kapal Bantu Cair Minyak (BCM)</v>
          </cell>
        </row>
        <row r="905">
          <cell r="H905" t="str">
            <v>1.3.2.02.03.04.009</v>
          </cell>
          <cell r="I905" t="str">
            <v>Kapal Bantu Angkut Personel (BAP)</v>
          </cell>
        </row>
        <row r="906">
          <cell r="H906" t="str">
            <v>1.3.2.02.03.04.010</v>
          </cell>
          <cell r="I906" t="str">
            <v>Kapal Angkut Sebaguna</v>
          </cell>
        </row>
        <row r="907">
          <cell r="H907" t="str">
            <v>1.3.2.02.03.04.011</v>
          </cell>
          <cell r="I907" t="str">
            <v>Kapal Bantu Umum</v>
          </cell>
        </row>
        <row r="908">
          <cell r="H908" t="str">
            <v>1.3.2.02.03.04.012</v>
          </cell>
          <cell r="I908" t="str">
            <v>Kapal Patroli Cepat</v>
          </cell>
        </row>
        <row r="909">
          <cell r="H909" t="str">
            <v>1.3.2.02.03.04.013</v>
          </cell>
          <cell r="I909" t="str">
            <v>Kal 22 s.d. 25 ton, 16 s.d. 30 ton, 31 s.d. 100 ton</v>
          </cell>
        </row>
        <row r="910">
          <cell r="H910" t="str">
            <v>1.3.2.02.03.04.014</v>
          </cell>
          <cell r="I910" t="str">
            <v>Kapal Latih</v>
          </cell>
        </row>
        <row r="911">
          <cell r="H911" t="str">
            <v>1.3.2.02.03.04.015</v>
          </cell>
          <cell r="I911" t="str">
            <v>Bengkel Apung (BA)</v>
          </cell>
        </row>
        <row r="912">
          <cell r="H912" t="str">
            <v>1.3.2.02.03.04.016</v>
          </cell>
          <cell r="I912" t="str">
            <v>Bantu Hidro Oceanologi (BHO)</v>
          </cell>
        </row>
        <row r="913">
          <cell r="H913" t="str">
            <v>1.3.2.02.03.04.017</v>
          </cell>
          <cell r="I913" t="str">
            <v>Kapal Tundra Samudra</v>
          </cell>
        </row>
        <row r="914">
          <cell r="H914" t="str">
            <v>1.3.2.02.03.04.018</v>
          </cell>
          <cell r="I914" t="str">
            <v>Kapal Pendarat</v>
          </cell>
        </row>
        <row r="915">
          <cell r="H915" t="str">
            <v>......</v>
          </cell>
        </row>
        <row r="916">
          <cell r="H916" t="str">
            <v>1.3.2.02.03.05.</v>
          </cell>
          <cell r="I916" t="str">
            <v xml:space="preserve">ALAT ANGKUTAN APUNG BERMOTOR LAINNYA </v>
          </cell>
        </row>
        <row r="917">
          <cell r="H917" t="str">
            <v>......</v>
          </cell>
        </row>
        <row r="918">
          <cell r="H918" t="str">
            <v>1.3.2.02.04..</v>
          </cell>
          <cell r="I918" t="str">
            <v>ALAT ANGKUTAN APUNG TAK BERMOTOR</v>
          </cell>
        </row>
        <row r="919">
          <cell r="H919" t="str">
            <v>1.3.2.02.04.01.</v>
          </cell>
          <cell r="I919" t="str">
            <v xml:space="preserve">ALAT ANGKUTAN APUNG TAK BERMOTOR UNTUK BARANG </v>
          </cell>
        </row>
        <row r="920">
          <cell r="H920" t="str">
            <v>1.3.2.02.04.01.001</v>
          </cell>
          <cell r="I920" t="str">
            <v>Tongkang</v>
          </cell>
        </row>
        <row r="921">
          <cell r="H921" t="str">
            <v>1.3.2.02.04.01.002</v>
          </cell>
          <cell r="I921" t="str">
            <v>Perahu Barang</v>
          </cell>
        </row>
        <row r="922">
          <cell r="H922" t="str">
            <v>......</v>
          </cell>
        </row>
        <row r="923">
          <cell r="H923" t="str">
            <v>1.3.2.02.04.02.</v>
          </cell>
          <cell r="I923" t="str">
            <v xml:space="preserve">ALAT ANGKUTAN APUNG TAK BERMOTOR UNTUK PENUMPANG </v>
          </cell>
        </row>
        <row r="924">
          <cell r="H924" t="str">
            <v>1.3.2.02.04.02.001</v>
          </cell>
          <cell r="I924" t="str">
            <v>Perahu Penumpang</v>
          </cell>
        </row>
        <row r="925">
          <cell r="H925" t="str">
            <v>1.3.2.02.04.02.002</v>
          </cell>
          <cell r="I925" t="str">
            <v>Perahu Penyeberangan</v>
          </cell>
        </row>
        <row r="926">
          <cell r="H926" t="str">
            <v>......</v>
          </cell>
        </row>
        <row r="927">
          <cell r="H927" t="str">
            <v>1.3.2.02.04.03.</v>
          </cell>
          <cell r="I927" t="str">
            <v>ALAT ANGKUTAN APUNG TAK BERMOTOR KHUSUS</v>
          </cell>
        </row>
        <row r="928">
          <cell r="H928" t="str">
            <v>1.3.2.02.04.03.001</v>
          </cell>
          <cell r="I928" t="str">
            <v>Ponton</v>
          </cell>
        </row>
        <row r="929">
          <cell r="H929" t="str">
            <v>1.3.2.02.04.03.002</v>
          </cell>
          <cell r="I929" t="str">
            <v>Perahu Karet (Alat Angkutan Apung Tak Bermotor Khusus)</v>
          </cell>
        </row>
        <row r="930">
          <cell r="H930" t="str">
            <v>1.3.2.02.04.03.003</v>
          </cell>
          <cell r="I930" t="str">
            <v>Ponton Rumah</v>
          </cell>
        </row>
        <row r="931">
          <cell r="H931" t="str">
            <v>1.3.2.02.04.03.004</v>
          </cell>
          <cell r="I931" t="str">
            <v>Floating Platform/Rakit</v>
          </cell>
        </row>
        <row r="932">
          <cell r="H932" t="str">
            <v>1.3.2.02.04.03.005</v>
          </cell>
          <cell r="I932" t="str">
            <v>Perahu Polyethilene</v>
          </cell>
        </row>
        <row r="933">
          <cell r="H933" t="str">
            <v>1.3.2.02.04.03.006</v>
          </cell>
          <cell r="I933" t="str">
            <v>Perahu Lipat</v>
          </cell>
        </row>
        <row r="934">
          <cell r="H934" t="str">
            <v>1.3.2.02.04.04.</v>
          </cell>
          <cell r="I934" t="str">
            <v xml:space="preserve">ALAT ANGKUTAN APUNG TAK BERMOTOR LAINNYA </v>
          </cell>
        </row>
        <row r="935">
          <cell r="H935" t="str">
            <v>......</v>
          </cell>
        </row>
        <row r="936">
          <cell r="H936" t="str">
            <v>1.3.2.02.05..</v>
          </cell>
          <cell r="I936" t="str">
            <v>ALAT ANGKUTAN BERMOTOR UDARA</v>
          </cell>
        </row>
        <row r="937">
          <cell r="H937" t="str">
            <v>1.3.2.02.05.01.</v>
          </cell>
          <cell r="I937" t="str">
            <v>KAPAL TERBANG</v>
          </cell>
        </row>
        <row r="938">
          <cell r="H938" t="str">
            <v>1.3.2.02.05.01.001</v>
          </cell>
          <cell r="I938" t="str">
            <v>Kapal Terbang Sayap Tetap Mesin Turbin ( Fuel Jet )</v>
          </cell>
        </row>
        <row r="939">
          <cell r="H939" t="str">
            <v>1.3.2.02.05.01.002</v>
          </cell>
          <cell r="I939" t="str">
            <v>Kapal Terbang Sayap Tetap Mesin Turbo Prop</v>
          </cell>
        </row>
        <row r="940">
          <cell r="H940" t="str">
            <v>1.3.2.02.05.01.003</v>
          </cell>
          <cell r="I940" t="str">
            <v>Kapal Terbang Sayap Tetap Mesin Torak</v>
          </cell>
        </row>
        <row r="941">
          <cell r="H941" t="str">
            <v>1.3.2.02.05.01.004</v>
          </cell>
          <cell r="I941" t="str">
            <v>Kapal Terbang Sayap Putar Mesin Turbin</v>
          </cell>
        </row>
        <row r="942">
          <cell r="H942" t="str">
            <v>1.3.2.02.05.01.005</v>
          </cell>
          <cell r="I942" t="str">
            <v>Kapal Terbang Sayap Putar Mesin Turbo</v>
          </cell>
        </row>
        <row r="943">
          <cell r="H943" t="str">
            <v>1.3.2.02.05.01.006</v>
          </cell>
          <cell r="I943" t="str">
            <v>Kapal Terbang SayapPutar Mesin Torak</v>
          </cell>
        </row>
        <row r="944">
          <cell r="H944" t="str">
            <v>1.3.2.02.05.01.007</v>
          </cell>
          <cell r="I944" t="str">
            <v>Kapal Terbang Angkut Taktis</v>
          </cell>
        </row>
        <row r="945">
          <cell r="H945" t="str">
            <v>1.3.2.02.05.01.008</v>
          </cell>
          <cell r="I945" t="str">
            <v>Kapal Terbang Baling-baling</v>
          </cell>
        </row>
        <row r="946">
          <cell r="H946" t="str">
            <v>1.3.2.02.05.01.009</v>
          </cell>
          <cell r="I946" t="str">
            <v>Intai Maritim</v>
          </cell>
        </row>
        <row r="947">
          <cell r="H947" t="str">
            <v>1.3.2.02.05.01.010</v>
          </cell>
          <cell r="I947" t="str">
            <v>Amphibi</v>
          </cell>
        </row>
        <row r="948">
          <cell r="H948" t="str">
            <v>1.3.2.02.05.01.011</v>
          </cell>
          <cell r="I948" t="str">
            <v>Kapal Terbang Latih</v>
          </cell>
        </row>
        <row r="949">
          <cell r="H949" t="str">
            <v>1.3.2.02.05.01.012</v>
          </cell>
          <cell r="I949" t="str">
            <v>Helycopter</v>
          </cell>
        </row>
        <row r="950">
          <cell r="H950" t="str">
            <v>1.3.2.02.05.01.013</v>
          </cell>
          <cell r="I950" t="str">
            <v>Pesawat Ringan (Track Flight)</v>
          </cell>
        </row>
        <row r="951">
          <cell r="H951" t="str">
            <v>1.3.2.02.05.01.014</v>
          </cell>
          <cell r="I951" t="str">
            <v>Pesawat Tempur</v>
          </cell>
        </row>
        <row r="952">
          <cell r="H952" t="str">
            <v>1.3.2.02.05.01.015</v>
          </cell>
          <cell r="I952" t="str">
            <v>Pesawat Angkut</v>
          </cell>
        </row>
        <row r="953">
          <cell r="H953" t="str">
            <v>1.3.2.02.05.01.016</v>
          </cell>
          <cell r="I953" t="str">
            <v>Pesawat Amphibi</v>
          </cell>
        </row>
        <row r="954">
          <cell r="H954" t="str">
            <v>1.3.2.02.05.01.017</v>
          </cell>
          <cell r="I954" t="str">
            <v>Pesawat Latih</v>
          </cell>
        </row>
        <row r="955">
          <cell r="H955" t="str">
            <v>1.3.2.02.05.01.018</v>
          </cell>
          <cell r="I955" t="str">
            <v>Pesawat Olah Raga</v>
          </cell>
        </row>
        <row r="956">
          <cell r="H956" t="str">
            <v>1.3.2.02.05.01.019</v>
          </cell>
          <cell r="I956" t="str">
            <v>Helycopter Tanpa Awak</v>
          </cell>
        </row>
        <row r="957">
          <cell r="H957" t="str">
            <v>1.3.2.02.05.01.020</v>
          </cell>
          <cell r="I957" t="str">
            <v>Pesawat Intai</v>
          </cell>
        </row>
        <row r="958">
          <cell r="H958" t="str">
            <v>1.3.2.02.05.01.021</v>
          </cell>
          <cell r="I958" t="str">
            <v>Turbo Prop</v>
          </cell>
        </row>
        <row r="959">
          <cell r="H959" t="str">
            <v>......</v>
          </cell>
        </row>
        <row r="960">
          <cell r="H960" t="str">
            <v>1.3.2.02.05.02.</v>
          </cell>
          <cell r="I960" t="str">
            <v xml:space="preserve">ALAT ANGKUTAN TAK BERMOTOR UDARA LAINNYA </v>
          </cell>
        </row>
        <row r="961">
          <cell r="H961" t="str">
            <v>......</v>
          </cell>
        </row>
        <row r="962">
          <cell r="H962" t="str">
            <v>1.3.2.03...</v>
          </cell>
          <cell r="I962" t="str">
            <v>ALAT BENGKEL DAN ALAT UKUR</v>
          </cell>
        </row>
        <row r="963">
          <cell r="H963" t="str">
            <v>1.3.2.03.01..</v>
          </cell>
          <cell r="I963" t="str">
            <v>ALAT BENGKEL BERMESIN</v>
          </cell>
        </row>
        <row r="964">
          <cell r="H964" t="str">
            <v>1.3.2.03.01.01.</v>
          </cell>
          <cell r="I964" t="str">
            <v xml:space="preserve">PERKAKAS KONSTRUKSI LOGAM TERPASANG PADA PONDASI </v>
          </cell>
        </row>
        <row r="965">
          <cell r="H965" t="str">
            <v>1.3.2.03.01.01.001</v>
          </cell>
          <cell r="I965" t="str">
            <v>Mesin Bubut</v>
          </cell>
        </row>
        <row r="966">
          <cell r="H966" t="str">
            <v>1.3.2.03.01.01.002</v>
          </cell>
          <cell r="I966" t="str">
            <v>Mesin Frais</v>
          </cell>
        </row>
        <row r="967">
          <cell r="H967" t="str">
            <v>1.3.2.03.01.01.003</v>
          </cell>
          <cell r="I967" t="str">
            <v>Mesin Ketam (Perkakas Konstruksi Logam Terpasang Pada Pondasi)</v>
          </cell>
        </row>
        <row r="968">
          <cell r="H968" t="str">
            <v>1.3.2.03.01.01.004</v>
          </cell>
          <cell r="I968" t="str">
            <v>Mesin Press Hidrolik &amp; Punch</v>
          </cell>
        </row>
        <row r="969">
          <cell r="H969" t="str">
            <v>1.3.2.03.01.01.005</v>
          </cell>
          <cell r="I969" t="str">
            <v>Mesin Bor</v>
          </cell>
        </row>
        <row r="970">
          <cell r="H970" t="str">
            <v>1.3.2.03.01.01.006</v>
          </cell>
          <cell r="I970" t="str">
            <v>Mesin Gergaji Logam</v>
          </cell>
        </row>
        <row r="971">
          <cell r="H971" t="str">
            <v>1.3.2.03.01.01.007</v>
          </cell>
          <cell r="I971" t="str">
            <v>Mesin Gerinda</v>
          </cell>
        </row>
        <row r="972">
          <cell r="H972" t="str">
            <v>1.3.2.03.01.01.008</v>
          </cell>
          <cell r="I972" t="str">
            <v>Mesin Rol</v>
          </cell>
        </row>
        <row r="973">
          <cell r="H973" t="str">
            <v>1.3.2.03.01.01.009</v>
          </cell>
          <cell r="I973" t="str">
            <v>Mesin Bor Cylinder</v>
          </cell>
        </row>
        <row r="974">
          <cell r="H974" t="str">
            <v>1.3.2.03.01.01.010</v>
          </cell>
          <cell r="I974" t="str">
            <v>Mesin Skrup</v>
          </cell>
        </row>
        <row r="975">
          <cell r="H975" t="str">
            <v>1.3.2.03.01.01.011</v>
          </cell>
          <cell r="I975" t="str">
            <v>Mesin Meiling</v>
          </cell>
        </row>
        <row r="976">
          <cell r="H976" t="str">
            <v>1.3.2.03.01.01.012</v>
          </cell>
          <cell r="I976" t="str">
            <v>Mesin Purel</v>
          </cell>
        </row>
        <row r="977">
          <cell r="H977" t="str">
            <v>1.3.2.03.01.01.013</v>
          </cell>
          <cell r="I977" t="str">
            <v>Mesin Perapen</v>
          </cell>
        </row>
        <row r="978">
          <cell r="H978" t="str">
            <v>1.3.2.03.01.01.014</v>
          </cell>
          <cell r="I978" t="str">
            <v>Mesin Sikat Kulit</v>
          </cell>
        </row>
        <row r="979">
          <cell r="H979" t="str">
            <v>1.3.2.03.01.01.015</v>
          </cell>
          <cell r="I979" t="str">
            <v>Mesin Pemotong Kulit</v>
          </cell>
        </row>
        <row r="980">
          <cell r="H980" t="str">
            <v>1.3.2.03.01.01.016</v>
          </cell>
          <cell r="I980" t="str">
            <v>Mesin Jahit Kulit</v>
          </cell>
        </row>
        <row r="981">
          <cell r="H981" t="str">
            <v>1.3.2.03.01.01.017</v>
          </cell>
          <cell r="I981" t="str">
            <v>Mesin Pengepres Kulit</v>
          </cell>
        </row>
        <row r="982">
          <cell r="H982" t="str">
            <v>1.3.2.03.01.01.018</v>
          </cell>
          <cell r="I982" t="str">
            <v>Mesin Kompresor</v>
          </cell>
        </row>
        <row r="983">
          <cell r="H983" t="str">
            <v>1.3.2.03.01.01.019</v>
          </cell>
          <cell r="I983" t="str">
            <v>Mesin Las Listrik</v>
          </cell>
        </row>
        <row r="984">
          <cell r="H984" t="str">
            <v>1.3.2.03.01.01.020</v>
          </cell>
          <cell r="I984" t="str">
            <v>Mesin Dynamo Kron</v>
          </cell>
        </row>
        <row r="985">
          <cell r="H985" t="str">
            <v>1.3.2.03.01.01.021</v>
          </cell>
          <cell r="I985" t="str">
            <v>Mesin Sikat Besi Kron</v>
          </cell>
        </row>
        <row r="986">
          <cell r="H986" t="str">
            <v>1.3.2.03.01.01.022</v>
          </cell>
          <cell r="I986" t="str">
            <v>Mesin Pemotong Fiberglas/Poliyster</v>
          </cell>
        </row>
        <row r="987">
          <cell r="H987" t="str">
            <v>1.3.2.03.01.01.023</v>
          </cell>
          <cell r="I987" t="str">
            <v>Mesin Gulung Listrik</v>
          </cell>
        </row>
        <row r="988">
          <cell r="H988" t="str">
            <v>1.3.2.03.01.01.024</v>
          </cell>
          <cell r="I988" t="str">
            <v>Mesin Pelubang (Perkakas Konstruksi Logam Terpasang Pada Pondasi)</v>
          </cell>
        </row>
        <row r="989">
          <cell r="H989" t="str">
            <v>1.3.2.03.01.01.025</v>
          </cell>
          <cell r="I989" t="str">
            <v>Mesin Penekuk/Lipat Plat</v>
          </cell>
        </row>
        <row r="990">
          <cell r="H990" t="str">
            <v>1.3.2.03.01.01.026</v>
          </cell>
          <cell r="I990" t="str">
            <v>Mesin Gunting Plat</v>
          </cell>
        </row>
        <row r="991">
          <cell r="H991" t="str">
            <v>1.3.2.03.01.01.027</v>
          </cell>
          <cell r="I991" t="str">
            <v>Mesin Pembengkok Uni</v>
          </cell>
        </row>
        <row r="992">
          <cell r="H992" t="str">
            <v>1.3.2.03.01.01.028</v>
          </cell>
          <cell r="I992" t="str">
            <v>Mesin Amplas Plat</v>
          </cell>
        </row>
        <row r="993">
          <cell r="H993" t="str">
            <v>1.3.2.03.01.01.029</v>
          </cell>
          <cell r="I993" t="str">
            <v>Mesin Pemotong Plat</v>
          </cell>
        </row>
        <row r="994">
          <cell r="H994" t="str">
            <v>1.3.2.03.01.01.030</v>
          </cell>
          <cell r="I994" t="str">
            <v>Mesin Transmission Automotive</v>
          </cell>
        </row>
        <row r="995">
          <cell r="H995" t="str">
            <v>1.3.2.03.01.01.031</v>
          </cell>
          <cell r="I995" t="str">
            <v>Mesin Pembengkok Logam</v>
          </cell>
        </row>
        <row r="996">
          <cell r="H996" t="str">
            <v>1.3.2.03.01.01.032</v>
          </cell>
          <cell r="I996" t="str">
            <v>Mesin Crystal Growing</v>
          </cell>
        </row>
        <row r="997">
          <cell r="H997" t="str">
            <v>1.3.2.03.01.01.033</v>
          </cell>
          <cell r="I997" t="str">
            <v>Mesin Laser Cutting</v>
          </cell>
        </row>
        <row r="998">
          <cell r="H998" t="str">
            <v>1.3.2.03.01.01.034</v>
          </cell>
          <cell r="I998" t="str">
            <v>Mesin Laser Welding</v>
          </cell>
        </row>
        <row r="999">
          <cell r="H999" t="str">
            <v>1.3.2.03.01.01.035</v>
          </cell>
          <cell r="I999" t="str">
            <v>Mesin Lipat Plat</v>
          </cell>
        </row>
        <row r="1000">
          <cell r="H1000" t="str">
            <v>1.3.2.03.01.01.036</v>
          </cell>
          <cell r="I1000" t="str">
            <v>Mesin Briket</v>
          </cell>
        </row>
        <row r="1001">
          <cell r="H1001" t="str">
            <v>1.3.2.03.01.01.037</v>
          </cell>
          <cell r="I1001" t="str">
            <v>Univ. Grinder Seting Valve</v>
          </cell>
        </row>
        <row r="1002">
          <cell r="H1002" t="str">
            <v>1.3.2.03.01.01.038</v>
          </cell>
          <cell r="I1002" t="str">
            <v>Univ. Grinder Valve Repair</v>
          </cell>
        </row>
        <row r="1003">
          <cell r="H1003" t="str">
            <v>1.3.2.03.01.01.039</v>
          </cell>
          <cell r="I1003" t="str">
            <v>Mesin Serut</v>
          </cell>
        </row>
        <row r="1004">
          <cell r="H1004" t="str">
            <v>1.3.2.03.01.01.040</v>
          </cell>
          <cell r="I1004" t="str">
            <v>Mesin Profile Kayu</v>
          </cell>
        </row>
        <row r="1005">
          <cell r="H1005" t="str">
            <v>......</v>
          </cell>
        </row>
        <row r="1006">
          <cell r="H1006" t="str">
            <v>1.3.2.03.01.02.</v>
          </cell>
          <cell r="I1006" t="str">
            <v>PERKAKAS KONSTRUKSI LOGAM YANG TRANSPORTABLE (BERPINDAH)</v>
          </cell>
        </row>
        <row r="1007">
          <cell r="H1007" t="str">
            <v>1.3.2.03.01.02.001</v>
          </cell>
          <cell r="I1007" t="str">
            <v>Mesin Gerinda Tangan</v>
          </cell>
        </row>
        <row r="1008">
          <cell r="H1008" t="str">
            <v>1.3.2.03.01.02.002</v>
          </cell>
          <cell r="I1008" t="str">
            <v>Mesin Bor Tangan</v>
          </cell>
        </row>
        <row r="1009">
          <cell r="H1009" t="str">
            <v>1.3.2.03.01.02.003</v>
          </cell>
          <cell r="I1009" t="str">
            <v>Mesin Cylinder</v>
          </cell>
        </row>
        <row r="1010">
          <cell r="H1010" t="str">
            <v>1.3.2.03.01.02.004</v>
          </cell>
          <cell r="I1010" t="str">
            <v>Riveting Machine</v>
          </cell>
        </row>
        <row r="1011">
          <cell r="H1011" t="str">
            <v>1.3.2.03.01.02.005</v>
          </cell>
          <cell r="I1011" t="str">
            <v>Mesin Gulung Manual</v>
          </cell>
        </row>
        <row r="1012">
          <cell r="H1012" t="str">
            <v>1.3.2.03.01.02.006</v>
          </cell>
          <cell r="I1012" t="str">
            <v>Mesin Ampelas Tangan</v>
          </cell>
        </row>
        <row r="1013">
          <cell r="H1013" t="str">
            <v>1.3.2.03.01.02.007</v>
          </cell>
          <cell r="I1013" t="str">
            <v>Mesin Ampelas Rol Kecil</v>
          </cell>
        </row>
        <row r="1014">
          <cell r="H1014" t="str">
            <v>1.3.2.03.01.02.008</v>
          </cell>
          <cell r="I1014" t="str">
            <v>Mesin Gergaji Besi</v>
          </cell>
        </row>
        <row r="1015">
          <cell r="H1015" t="str">
            <v>1.3.2.03.01.02.009</v>
          </cell>
          <cell r="I1015" t="str">
            <v>Cut off machine</v>
          </cell>
        </row>
        <row r="1016">
          <cell r="H1016" t="str">
            <v>......</v>
          </cell>
        </row>
        <row r="1017">
          <cell r="H1017" t="str">
            <v>1.3.2.03.01.03.</v>
          </cell>
          <cell r="I1017" t="str">
            <v xml:space="preserve">PERKAKAS BENGKEL LISTRIK </v>
          </cell>
        </row>
        <row r="1018">
          <cell r="H1018" t="str">
            <v>1.3.2.03.01.03.001</v>
          </cell>
          <cell r="I1018" t="str">
            <v>Battery Charge</v>
          </cell>
        </row>
        <row r="1019">
          <cell r="H1019" t="str">
            <v>1.3.2.03.01.03.002</v>
          </cell>
          <cell r="I1019" t="str">
            <v>Winder</v>
          </cell>
        </row>
        <row r="1020">
          <cell r="H1020" t="str">
            <v>1.3.2.03.01.03.003</v>
          </cell>
          <cell r="I1020" t="str">
            <v>Transformator</v>
          </cell>
        </row>
        <row r="1021">
          <cell r="H1021" t="str">
            <v>1.3.2.03.01.03.004</v>
          </cell>
          <cell r="I1021" t="str">
            <v>Solder Listrik</v>
          </cell>
        </row>
        <row r="1022">
          <cell r="H1022" t="str">
            <v>1.3.2.03.01.03.005</v>
          </cell>
          <cell r="I1022" t="str">
            <v>Sedotan Timah Listrik</v>
          </cell>
        </row>
        <row r="1023">
          <cell r="H1023" t="str">
            <v>1.3.2.03.01.03.006</v>
          </cell>
          <cell r="I1023" t="str">
            <v>Electrical Discharge</v>
          </cell>
        </row>
        <row r="1024">
          <cell r="H1024" t="str">
            <v>1.3.2.03.01.03.007</v>
          </cell>
          <cell r="I1024" t="str">
            <v>Vertical machining Centre</v>
          </cell>
        </row>
        <row r="1025">
          <cell r="H1025" t="str">
            <v>1.3.2.03.01.03.008</v>
          </cell>
          <cell r="I1025" t="str">
            <v>Copy Milling</v>
          </cell>
        </row>
        <row r="1026">
          <cell r="H1026" t="str">
            <v>1.3.2.03.01.03.009</v>
          </cell>
          <cell r="I1026" t="str">
            <v>Surface Grinding Proth</v>
          </cell>
        </row>
        <row r="1027">
          <cell r="H1027" t="str">
            <v>1.3.2.03.01.03.010</v>
          </cell>
          <cell r="I1027" t="str">
            <v>Cydrical Grinder Yam</v>
          </cell>
        </row>
        <row r="1028">
          <cell r="H1028" t="str">
            <v>1.3.2.03.01.03.011</v>
          </cell>
          <cell r="I1028" t="str">
            <v>Capacity Die Casting</v>
          </cell>
        </row>
        <row r="1029">
          <cell r="H1029" t="str">
            <v>1.3.2.03.01.03.012</v>
          </cell>
          <cell r="I1029" t="str">
            <v>Hmc Cintinati Milacron</v>
          </cell>
        </row>
        <row r="1030">
          <cell r="H1030" t="str">
            <v>1.3.2.03.01.03.013</v>
          </cell>
          <cell r="I1030" t="str">
            <v>Engine Cylinder Research Engine</v>
          </cell>
        </row>
        <row r="1031">
          <cell r="H1031" t="str">
            <v>1.3.2.03.01.03.014</v>
          </cell>
          <cell r="I1031" t="str">
            <v>Valve Sensor</v>
          </cell>
        </row>
        <row r="1032">
          <cell r="H1032" t="str">
            <v>1.3.2.03.01.03.015</v>
          </cell>
          <cell r="I1032" t="str">
            <v>Coordinate Measuring Machines</v>
          </cell>
        </row>
        <row r="1033">
          <cell r="H1033" t="str">
            <v>1.3.2.03.01.03.016</v>
          </cell>
          <cell r="I1033" t="str">
            <v>Engine Cooling System</v>
          </cell>
        </row>
        <row r="1034">
          <cell r="H1034" t="str">
            <v>1.3.2.03.01.03.017</v>
          </cell>
          <cell r="I1034" t="str">
            <v>Outlet Manifodld Pressure</v>
          </cell>
        </row>
        <row r="1035">
          <cell r="H1035" t="str">
            <v>1.3.2.03.01.03.018</v>
          </cell>
          <cell r="I1035" t="str">
            <v>Impulse Orbital Welder</v>
          </cell>
        </row>
        <row r="1036">
          <cell r="H1036" t="str">
            <v>1.3.2.03.01.03.019</v>
          </cell>
          <cell r="I1036" t="str">
            <v>AVL DIGAS</v>
          </cell>
        </row>
        <row r="1037">
          <cell r="H1037" t="str">
            <v>1.3.2.03.01.03.020</v>
          </cell>
          <cell r="I1037" t="str">
            <v>Electric Wire Rope</v>
          </cell>
        </row>
        <row r="1038">
          <cell r="H1038" t="str">
            <v>1.3.2.03.01.03.021</v>
          </cell>
          <cell r="I1038" t="str">
            <v>Steam Pressure Gauge</v>
          </cell>
        </row>
        <row r="1039">
          <cell r="H1039" t="str">
            <v>1.3.2.03.01.03.022</v>
          </cell>
          <cell r="I1039" t="str">
            <v>Savetuy Valve</v>
          </cell>
        </row>
        <row r="1040">
          <cell r="H1040" t="str">
            <v>1.3.2.03.01.03.023</v>
          </cell>
          <cell r="I1040" t="str">
            <v>Tresher Statis</v>
          </cell>
        </row>
        <row r="1041">
          <cell r="H1041" t="str">
            <v>1.3.2.03.01.03.024</v>
          </cell>
          <cell r="I1041" t="str">
            <v>Variac</v>
          </cell>
        </row>
        <row r="1042">
          <cell r="H1042" t="str">
            <v>1.3.2.03.01.03.025</v>
          </cell>
          <cell r="I1042" t="str">
            <v>Mixer (Perkakas Bengkel Listrik)</v>
          </cell>
        </row>
        <row r="1043">
          <cell r="H1043" t="str">
            <v>1.3.2.03.01.03.026</v>
          </cell>
          <cell r="I1043" t="str">
            <v>Stepping Motor</v>
          </cell>
        </row>
        <row r="1044">
          <cell r="H1044" t="str">
            <v>1.3.2.03.01.03.027</v>
          </cell>
          <cell r="I1044" t="str">
            <v>Cylinder Pressure Tranducer</v>
          </cell>
        </row>
        <row r="1045">
          <cell r="H1045" t="str">
            <v>1.3.2.03.01.03.028</v>
          </cell>
          <cell r="I1045" t="str">
            <v>Engine Simulation Software Package</v>
          </cell>
        </row>
        <row r="1046">
          <cell r="H1046" t="str">
            <v>1.3.2.03.01.03.029</v>
          </cell>
          <cell r="I1046" t="str">
            <v>Axhaust Gas Analizer</v>
          </cell>
        </row>
        <row r="1047">
          <cell r="H1047" t="str">
            <v>1.3.2.03.01.03.030</v>
          </cell>
          <cell r="I1047" t="str">
            <v>Circular Saw</v>
          </cell>
        </row>
        <row r="1048">
          <cell r="H1048" t="str">
            <v>1.3.2.03.01.03.031</v>
          </cell>
          <cell r="I1048" t="str">
            <v>Tester Listrik/Telepon/Internet</v>
          </cell>
        </row>
        <row r="1049">
          <cell r="H1049" t="str">
            <v>1.3.2.03.01.03.032</v>
          </cell>
          <cell r="I1049" t="str">
            <v>Motor Listrik</v>
          </cell>
        </row>
        <row r="1050">
          <cell r="H1050" t="str">
            <v>......</v>
          </cell>
        </row>
        <row r="1051">
          <cell r="H1051" t="str">
            <v>1.3.2.03.01.04.</v>
          </cell>
          <cell r="I1051" t="str">
            <v xml:space="preserve">PERKAKAS BENGKEL SERVICE </v>
          </cell>
        </row>
        <row r="1052">
          <cell r="H1052" t="str">
            <v>1.3.2.03.01.04.001</v>
          </cell>
          <cell r="I1052" t="str">
            <v>Auto Lift</v>
          </cell>
        </row>
        <row r="1053">
          <cell r="H1053" t="str">
            <v>1.3.2.03.01.04.002</v>
          </cell>
          <cell r="I1053" t="str">
            <v>Car Washer</v>
          </cell>
        </row>
        <row r="1054">
          <cell r="H1054" t="str">
            <v>1.3.2.03.01.04.003</v>
          </cell>
          <cell r="I1054" t="str">
            <v>Steam Cleaner</v>
          </cell>
        </row>
        <row r="1055">
          <cell r="H1055" t="str">
            <v>1.3.2.03.01.04.004</v>
          </cell>
          <cell r="I1055" t="str">
            <v>Lubriacating Equipment</v>
          </cell>
        </row>
        <row r="1056">
          <cell r="H1056" t="str">
            <v>1.3.2.03.01.04.005</v>
          </cell>
          <cell r="I1056" t="str">
            <v>Mesin Spooring</v>
          </cell>
        </row>
        <row r="1057">
          <cell r="H1057" t="str">
            <v>1.3.2.03.01.04.006</v>
          </cell>
          <cell r="I1057" t="str">
            <v>Mesin Balancer</v>
          </cell>
        </row>
        <row r="1058">
          <cell r="H1058" t="str">
            <v>1.3.2.03.01.04.007</v>
          </cell>
          <cell r="I1058" t="str">
            <v>Brake Drum Lathe/Mesin Perata Tromol</v>
          </cell>
        </row>
        <row r="1059">
          <cell r="H1059" t="str">
            <v>1.3.2.03.01.04.008</v>
          </cell>
          <cell r="I1059" t="str">
            <v>Pengasah Lubang Stang Piston</v>
          </cell>
        </row>
        <row r="1060">
          <cell r="H1060" t="str">
            <v>1.3.2.03.01.04.009</v>
          </cell>
          <cell r="I1060" t="str">
            <v>Lubricating Set (Perkakas Bengkel Service)</v>
          </cell>
        </row>
        <row r="1061">
          <cell r="H1061" t="str">
            <v>1.3.2.03.01.04.010</v>
          </cell>
          <cell r="I1061" t="str">
            <v>Air Filter Regulator</v>
          </cell>
        </row>
        <row r="1062">
          <cell r="H1062" t="str">
            <v>1.3.2.03.01.04.011</v>
          </cell>
          <cell r="I1062" t="str">
            <v>Diamond Care Drill Care</v>
          </cell>
        </row>
        <row r="1063">
          <cell r="H1063" t="str">
            <v>1.3.2.03.01.04.012</v>
          </cell>
          <cell r="I1063" t="str">
            <v>AC Motor Control</v>
          </cell>
        </row>
        <row r="1064">
          <cell r="H1064" t="str">
            <v>1.3.2.03.01.04.013</v>
          </cell>
          <cell r="I1064" t="str">
            <v>Catu daya</v>
          </cell>
        </row>
        <row r="1065">
          <cell r="H1065" t="str">
            <v>1.3.2.03.01.04.014</v>
          </cell>
          <cell r="I1065" t="str">
            <v>Scan tool ECU</v>
          </cell>
        </row>
        <row r="1066">
          <cell r="H1066" t="str">
            <v>......</v>
          </cell>
        </row>
        <row r="1067">
          <cell r="H1067" t="str">
            <v>......</v>
          </cell>
        </row>
        <row r="1068">
          <cell r="H1068" t="str">
            <v>1.3.2.03.01.05.</v>
          </cell>
          <cell r="I1068" t="str">
            <v xml:space="preserve">PERKAKAS PENGANGKAT BERMESIN </v>
          </cell>
        </row>
        <row r="1069">
          <cell r="H1069" t="str">
            <v>1.3.2.03.01.05.001</v>
          </cell>
          <cell r="I1069" t="str">
            <v>Overhead Crane</v>
          </cell>
        </row>
        <row r="1070">
          <cell r="H1070" t="str">
            <v>1.3.2.03.01.05.002</v>
          </cell>
          <cell r="I1070" t="str">
            <v>Hoist</v>
          </cell>
        </row>
        <row r="1071">
          <cell r="H1071" t="str">
            <v>1.3.2.03.01.05.003</v>
          </cell>
          <cell r="I1071" t="str">
            <v>Winch/LIR</v>
          </cell>
        </row>
        <row r="1072">
          <cell r="H1072" t="str">
            <v>......</v>
          </cell>
        </row>
        <row r="1073">
          <cell r="H1073" t="str">
            <v>1.3.2.03.01.06.</v>
          </cell>
          <cell r="I1073" t="str">
            <v xml:space="preserve">PERKAKAS BENGKEL KAYU </v>
          </cell>
        </row>
        <row r="1074">
          <cell r="H1074" t="str">
            <v>1.3.2.03.01.06.001</v>
          </cell>
          <cell r="I1074" t="str">
            <v>Mesin Gergaji</v>
          </cell>
        </row>
        <row r="1075">
          <cell r="H1075" t="str">
            <v>1.3.2.03.01.06.002</v>
          </cell>
          <cell r="I1075" t="str">
            <v>Mesin Ketam (Perkakas Bengkel Kayu)</v>
          </cell>
        </row>
        <row r="1076">
          <cell r="H1076" t="str">
            <v>1.3.2.03.01.06.003</v>
          </cell>
          <cell r="I1076" t="str">
            <v>Mesin Bor Kayu</v>
          </cell>
        </row>
        <row r="1077">
          <cell r="H1077" t="str">
            <v>1.3.2.03.01.06.004</v>
          </cell>
          <cell r="I1077" t="str">
            <v>Mesin Penghalus</v>
          </cell>
        </row>
        <row r="1078">
          <cell r="H1078" t="str">
            <v>1.3.2.03.01.06.005</v>
          </cell>
          <cell r="I1078" t="str">
            <v>Mesin Penyambung Papan</v>
          </cell>
        </row>
        <row r="1079">
          <cell r="H1079" t="str">
            <v>1.3.2.03.01.06.006</v>
          </cell>
          <cell r="I1079" t="str">
            <v>Tatah Listrik Oscar MK 361</v>
          </cell>
        </row>
        <row r="1080">
          <cell r="H1080" t="str">
            <v>1.3.2.03.01.06.007</v>
          </cell>
          <cell r="I1080" t="str">
            <v>Pasah Listrik MKC</v>
          </cell>
        </row>
        <row r="1081">
          <cell r="H1081" t="str">
            <v>1.3.2.03.01.06.008</v>
          </cell>
          <cell r="I1081" t="str">
            <v>Profile Listrik MKC</v>
          </cell>
        </row>
        <row r="1082">
          <cell r="H1082" t="str">
            <v>1.3.2.03.01.06.009</v>
          </cell>
          <cell r="I1082" t="str">
            <v>Grendo Duduk</v>
          </cell>
        </row>
        <row r="1083">
          <cell r="H1083" t="str">
            <v>1.3.2.03.01.06.010</v>
          </cell>
          <cell r="I1083" t="str">
            <v>Gergaji Bengkok ATS</v>
          </cell>
        </row>
        <row r="1084">
          <cell r="H1084" t="str">
            <v>1.3.2.03.01.06.011</v>
          </cell>
          <cell r="I1084" t="str">
            <v>Amplas Listrik GMT</v>
          </cell>
        </row>
        <row r="1085">
          <cell r="H1085" t="str">
            <v>1.3.2.03.01.06.012</v>
          </cell>
          <cell r="I1085" t="str">
            <v>Gergaji Chain Saw</v>
          </cell>
        </row>
        <row r="1086">
          <cell r="H1086" t="str">
            <v>1.3.2.03.01.06.013</v>
          </cell>
          <cell r="I1086" t="str">
            <v>Table Saw 10 Eastco</v>
          </cell>
        </row>
        <row r="1087">
          <cell r="H1087" t="str">
            <v>......</v>
          </cell>
        </row>
        <row r="1088">
          <cell r="H1088" t="str">
            <v>1.3.2.03.01.07.</v>
          </cell>
          <cell r="I1088" t="str">
            <v xml:space="preserve">PERKAKAS BENGKEL KHUSUS </v>
          </cell>
        </row>
        <row r="1089">
          <cell r="H1089" t="str">
            <v>1.3.2.03.01.07.001</v>
          </cell>
          <cell r="I1089" t="str">
            <v>Mesin Jahit Terpal</v>
          </cell>
        </row>
        <row r="1090">
          <cell r="H1090" t="str">
            <v>1.3.2.03.01.07.002</v>
          </cell>
          <cell r="I1090" t="str">
            <v>Perkakas Vulkanisir Ban</v>
          </cell>
        </row>
        <row r="1091">
          <cell r="H1091" t="str">
            <v>1.3.2.03.01.07.003</v>
          </cell>
          <cell r="I1091" t="str">
            <v>Perkakas Bongkar/Pasang Ban</v>
          </cell>
        </row>
        <row r="1092">
          <cell r="H1092" t="str">
            <v>1.3.2.03.01.07.004</v>
          </cell>
          <cell r="I1092" t="str">
            <v>Mesin Tenun Tekstil</v>
          </cell>
        </row>
        <row r="1093">
          <cell r="H1093" t="str">
            <v>1.3.2.03.01.07.005</v>
          </cell>
          <cell r="I1093" t="str">
            <v>Mesin Celup (Perkakas Bengkel Khusus)</v>
          </cell>
        </row>
        <row r="1094">
          <cell r="H1094" t="str">
            <v>1.3.2.03.01.07.006</v>
          </cell>
          <cell r="I1094" t="str">
            <v>Pemasang Baru</v>
          </cell>
        </row>
        <row r="1095">
          <cell r="H1095" t="str">
            <v>1.3.2.03.01.07.007</v>
          </cell>
          <cell r="I1095" t="str">
            <v>Mesin Tenun Jahit</v>
          </cell>
        </row>
        <row r="1096">
          <cell r="H1096" t="str">
            <v>1.3.2.03.01.07.008</v>
          </cell>
          <cell r="I1096" t="str">
            <v>Jig saw mechine</v>
          </cell>
        </row>
        <row r="1097">
          <cell r="H1097" t="str">
            <v>......</v>
          </cell>
        </row>
        <row r="1098">
          <cell r="H1098" t="str">
            <v>1.3.2.03.01.08.</v>
          </cell>
          <cell r="I1098" t="str">
            <v xml:space="preserve">PERALATAN LAS </v>
          </cell>
        </row>
        <row r="1099">
          <cell r="H1099" t="str">
            <v>1.3.2.03.01.08.001</v>
          </cell>
          <cell r="I1099" t="str">
            <v>Peralatan Las Listrik</v>
          </cell>
        </row>
        <row r="1100">
          <cell r="H1100" t="str">
            <v>1.3.2.03.01.08.002</v>
          </cell>
          <cell r="I1100" t="str">
            <v>Peralatan Las Karbit</v>
          </cell>
        </row>
        <row r="1101">
          <cell r="H1101" t="str">
            <v>1.3.2.03.01.08.003</v>
          </cell>
          <cell r="I1101" t="str">
            <v>Peralatan Las Gas</v>
          </cell>
        </row>
        <row r="1102">
          <cell r="H1102" t="str">
            <v>1.3.2.03.01.08.004</v>
          </cell>
          <cell r="I1102" t="str">
            <v>Tabung las argon</v>
          </cell>
        </row>
        <row r="1103">
          <cell r="H1103" t="str">
            <v>......</v>
          </cell>
        </row>
        <row r="1104">
          <cell r="H1104" t="str">
            <v>1.3.2.03.01.09.</v>
          </cell>
          <cell r="I1104" t="str">
            <v>PERKAKAS PABRIK ES</v>
          </cell>
        </row>
        <row r="1105">
          <cell r="H1105" t="str">
            <v>1.3.2.03.01.09.001</v>
          </cell>
          <cell r="I1105" t="str">
            <v>Evaporator</v>
          </cell>
        </row>
        <row r="1106">
          <cell r="H1106" t="str">
            <v>1.3.2.03.01.09.002</v>
          </cell>
          <cell r="I1106" t="str">
            <v>Air Blower</v>
          </cell>
        </row>
        <row r="1107">
          <cell r="H1107" t="str">
            <v>1.3.2.03.01.09.003</v>
          </cell>
          <cell r="I1107" t="str">
            <v>Brine Tank</v>
          </cell>
        </row>
        <row r="1108">
          <cell r="H1108" t="str">
            <v>1.3.2.03.01.09.004</v>
          </cell>
          <cell r="I1108" t="str">
            <v>Filling Divice</v>
          </cell>
        </row>
        <row r="1109">
          <cell r="H1109" t="str">
            <v>1.3.2.03.01.09.005</v>
          </cell>
          <cell r="I1109" t="str">
            <v>Pipping Tank Divice</v>
          </cell>
        </row>
        <row r="1110">
          <cell r="H1110" t="str">
            <v>1.3.2.03.01.09.006</v>
          </cell>
          <cell r="I1110" t="str">
            <v>Thawing Tank</v>
          </cell>
        </row>
        <row r="1111">
          <cell r="H1111" t="str">
            <v>1.3.2.03.01.09.007</v>
          </cell>
          <cell r="I1111" t="str">
            <v>Can Frame</v>
          </cell>
        </row>
        <row r="1112">
          <cell r="H1112" t="str">
            <v>1.3.2.03.01.09.008</v>
          </cell>
          <cell r="I1112" t="str">
            <v>Bring Tank Cover</v>
          </cell>
        </row>
        <row r="1113">
          <cell r="H1113" t="str">
            <v>1.3.2.03.01.09.009</v>
          </cell>
          <cell r="I1113" t="str">
            <v>Clear Ice Equitment</v>
          </cell>
        </row>
        <row r="1114">
          <cell r="H1114" t="str">
            <v>1.3.2.03.01.09.010</v>
          </cell>
          <cell r="I1114" t="str">
            <v>Reciver</v>
          </cell>
        </row>
        <row r="1115">
          <cell r="H1115" t="str">
            <v>1.3.2.03.01.09.011</v>
          </cell>
          <cell r="I1115" t="str">
            <v>Elektrik Panel Cintrol</v>
          </cell>
        </row>
        <row r="1116">
          <cell r="H1116" t="str">
            <v>1.3.2.03.01.09.012</v>
          </cell>
          <cell r="I1116" t="str">
            <v>Trafo Stater</v>
          </cell>
        </row>
        <row r="1117">
          <cell r="H1117" t="str">
            <v>1.3.2.03.01.09.013</v>
          </cell>
          <cell r="I1117" t="str">
            <v>Tabung NH3</v>
          </cell>
        </row>
        <row r="1118">
          <cell r="H1118" t="str">
            <v>1.3.2.03.01.09.014</v>
          </cell>
          <cell r="I1118" t="str">
            <v>Pompa Oliiez Compresor</v>
          </cell>
        </row>
        <row r="1119">
          <cell r="H1119" t="str">
            <v>1.3.2.03.01.09.015</v>
          </cell>
          <cell r="I1119" t="str">
            <v>Condensor</v>
          </cell>
        </row>
        <row r="1120">
          <cell r="H1120" t="str">
            <v>1.3.2.03.01.09.016</v>
          </cell>
          <cell r="I1120" t="str">
            <v>Agitator</v>
          </cell>
        </row>
        <row r="1121">
          <cell r="H1121" t="str">
            <v>1.3.2.03.01.09.017</v>
          </cell>
          <cell r="I1121" t="str">
            <v>Bak Air</v>
          </cell>
        </row>
        <row r="1122">
          <cell r="H1122" t="str">
            <v>1.3.2.03.01.09.018</v>
          </cell>
          <cell r="I1122" t="str">
            <v>Ice Cam</v>
          </cell>
        </row>
        <row r="1123">
          <cell r="H1123" t="str">
            <v>1.3.2.03.01.09.019</v>
          </cell>
          <cell r="I1123" t="str">
            <v>ice block machine (mesin pembuat es)</v>
          </cell>
        </row>
        <row r="1124">
          <cell r="H1124" t="str">
            <v>......</v>
          </cell>
        </row>
        <row r="1125">
          <cell r="H1125" t="str">
            <v>1.3.2.03.01.10.</v>
          </cell>
          <cell r="I1125" t="str">
            <v xml:space="preserve">ALAT BENGKEL BERMESIN LAINNYA </v>
          </cell>
        </row>
        <row r="1126">
          <cell r="H1126" t="str">
            <v>1.3.2.03.01.10.001</v>
          </cell>
          <cell r="I1126" t="str">
            <v>Genset</v>
          </cell>
        </row>
        <row r="1127">
          <cell r="H1127" t="str">
            <v>1.3.2.03.02..</v>
          </cell>
          <cell r="I1127" t="str">
            <v>ALAT BENGKEL TAK BERMESIN</v>
          </cell>
        </row>
        <row r="1128">
          <cell r="H1128" t="str">
            <v>1.3.2.03.02.01.</v>
          </cell>
          <cell r="I1128" t="str">
            <v xml:space="preserve">PERKAKAS BENGKEL KONSTRUKSI LOGAM </v>
          </cell>
        </row>
        <row r="1129">
          <cell r="H1129" t="str">
            <v>1.3.2.03.02.01.001</v>
          </cell>
          <cell r="I1129" t="str">
            <v>Perkakas Dapur Tempa</v>
          </cell>
        </row>
        <row r="1130">
          <cell r="H1130" t="str">
            <v>1.3.2.03.02.01.002</v>
          </cell>
          <cell r="I1130" t="str">
            <v>Perkakas Bangku Kerja</v>
          </cell>
        </row>
        <row r="1131">
          <cell r="H1131" t="str">
            <v>1.3.2.03.02.01.003</v>
          </cell>
          <cell r="I1131" t="str">
            <v>Perkakas Pengukur</v>
          </cell>
        </row>
        <row r="1132">
          <cell r="H1132" t="str">
            <v>1.3.2.03.02.01.004</v>
          </cell>
          <cell r="I1132" t="str">
            <v>Perkakas Pengecoran Logam</v>
          </cell>
        </row>
        <row r="1133">
          <cell r="H1133" t="str">
            <v>1.3.2.03.02.01.005</v>
          </cell>
          <cell r="I1133" t="str">
            <v>R O L</v>
          </cell>
        </row>
        <row r="1134">
          <cell r="H1134" t="str">
            <v>1.3.2.03.02.01.006</v>
          </cell>
          <cell r="I1134" t="str">
            <v>Perkakas Pemotong Plat</v>
          </cell>
        </row>
        <row r="1135">
          <cell r="H1135" t="str">
            <v>1.3.2.03.02.01.007</v>
          </cell>
          <cell r="I1135" t="str">
            <v>Perkakas Press Hidrolik</v>
          </cell>
        </row>
        <row r="1136">
          <cell r="H1136" t="str">
            <v>1.3.2.03.02.01.008</v>
          </cell>
          <cell r="I1136" t="str">
            <v>Perkakas Pemotong Kabel Sling</v>
          </cell>
        </row>
        <row r="1137">
          <cell r="H1137" t="str">
            <v>1.3.2.03.02.01.009</v>
          </cell>
          <cell r="I1137" t="str">
            <v>Perkakas Pengecatan Kendaraan</v>
          </cell>
        </row>
        <row r="1138">
          <cell r="H1138" t="str">
            <v>1.3.2.03.02.01.010</v>
          </cell>
          <cell r="I1138" t="str">
            <v>Perkakas Pemotong behel</v>
          </cell>
        </row>
        <row r="1139">
          <cell r="H1139" t="str">
            <v>......</v>
          </cell>
        </row>
        <row r="1140">
          <cell r="H1140" t="str">
            <v>......</v>
          </cell>
        </row>
        <row r="1141">
          <cell r="H1141" t="str">
            <v>......</v>
          </cell>
        </row>
        <row r="1142">
          <cell r="H1142" t="str">
            <v>......</v>
          </cell>
        </row>
        <row r="1143">
          <cell r="H1143" t="str">
            <v>......</v>
          </cell>
        </row>
        <row r="1144">
          <cell r="H1144" t="str">
            <v>......</v>
          </cell>
        </row>
        <row r="1145">
          <cell r="H1145" t="str">
            <v>......</v>
          </cell>
        </row>
        <row r="1146">
          <cell r="H1146" t="str">
            <v>......</v>
          </cell>
        </row>
        <row r="1147">
          <cell r="H1147" t="str">
            <v>......</v>
          </cell>
        </row>
        <row r="1148">
          <cell r="H1148" t="str">
            <v>......</v>
          </cell>
        </row>
        <row r="1149">
          <cell r="H1149" t="str">
            <v>......</v>
          </cell>
        </row>
        <row r="1150">
          <cell r="H1150" t="str">
            <v>......</v>
          </cell>
        </row>
        <row r="1151">
          <cell r="H1151" t="str">
            <v>1.3.2.03.02.02.</v>
          </cell>
          <cell r="I1151" t="str">
            <v xml:space="preserve">PERKAKAS BENGKEL LISTRIK </v>
          </cell>
        </row>
        <row r="1152">
          <cell r="H1152" t="str">
            <v>1.3.2.03.02.02.001</v>
          </cell>
          <cell r="I1152" t="str">
            <v>Armature Drying Oven</v>
          </cell>
        </row>
        <row r="1153">
          <cell r="H1153" t="str">
            <v>1.3.2.03.02.02.002</v>
          </cell>
          <cell r="I1153" t="str">
            <v>Mica Undercutter</v>
          </cell>
        </row>
        <row r="1154">
          <cell r="H1154" t="str">
            <v>1.3.2.03.02.02.003</v>
          </cell>
          <cell r="I1154" t="str">
            <v>Commutator Turning Tool</v>
          </cell>
        </row>
        <row r="1155">
          <cell r="H1155" t="str">
            <v>1.3.2.03.02.02.004</v>
          </cell>
          <cell r="I1155" t="str">
            <v>Armature Crowler</v>
          </cell>
        </row>
        <row r="1156">
          <cell r="H1156" t="str">
            <v>1.3.2.03.02.02.005</v>
          </cell>
          <cell r="I1156" t="str">
            <v>Solid State Soldering Gun</v>
          </cell>
        </row>
        <row r="1157">
          <cell r="H1157" t="str">
            <v>......</v>
          </cell>
        </row>
        <row r="1158">
          <cell r="H1158" t="str">
            <v>1.3.2.03.02.03.</v>
          </cell>
          <cell r="I1158" t="str">
            <v xml:space="preserve">PERKAKAS BENGKEL SERVICE </v>
          </cell>
        </row>
        <row r="1159">
          <cell r="H1159" t="str">
            <v>1.3.2.03.02.03.001</v>
          </cell>
          <cell r="I1159" t="str">
            <v>Lubricating Set (Perkakas Bengkel Service)</v>
          </cell>
        </row>
        <row r="1160">
          <cell r="H1160" t="str">
            <v>1.3.2.03.02.03.002</v>
          </cell>
          <cell r="I1160" t="str">
            <v>Jembatan Service Hidrolik</v>
          </cell>
        </row>
        <row r="1161">
          <cell r="H1161" t="str">
            <v>1.3.2.03.02.03.003</v>
          </cell>
          <cell r="I1161" t="str">
            <v>Perlengkapan Bengkel Mekanik</v>
          </cell>
        </row>
        <row r="1162">
          <cell r="H1162" t="str">
            <v>......</v>
          </cell>
        </row>
        <row r="1163">
          <cell r="H1163" t="str">
            <v>1.3.2.03.02.04.</v>
          </cell>
          <cell r="I1163" t="str">
            <v xml:space="preserve">PERKAKAS PENGANGKAT </v>
          </cell>
        </row>
        <row r="1164">
          <cell r="H1164" t="str">
            <v>1.3.2.03.02.04.001</v>
          </cell>
          <cell r="I1164" t="str">
            <v>Dongkrak Mekanik</v>
          </cell>
        </row>
        <row r="1165">
          <cell r="H1165" t="str">
            <v>1.3.2.03.02.04.002</v>
          </cell>
          <cell r="I1165" t="str">
            <v>Dongkrak Hidrolik</v>
          </cell>
        </row>
        <row r="1166">
          <cell r="H1166" t="str">
            <v>1.3.2.03.02.04.003</v>
          </cell>
          <cell r="I1166" t="str">
            <v>T A K E L</v>
          </cell>
        </row>
        <row r="1167">
          <cell r="H1167" t="str">
            <v>1.3.2.03.02.04.004</v>
          </cell>
          <cell r="I1167" t="str">
            <v>G A N T R Y</v>
          </cell>
        </row>
        <row r="1168">
          <cell r="H1168" t="str">
            <v>1.3.2.03.02.04.005</v>
          </cell>
          <cell r="I1168" t="str">
            <v>T R I P O D</v>
          </cell>
        </row>
        <row r="1169">
          <cell r="H1169" t="str">
            <v>1.3.2.03.02.04.006</v>
          </cell>
          <cell r="I1169" t="str">
            <v>Floor Crane</v>
          </cell>
        </row>
        <row r="1170">
          <cell r="H1170" t="str">
            <v>......</v>
          </cell>
        </row>
        <row r="1171">
          <cell r="H1171" t="str">
            <v>1.3.2.03.02.05.</v>
          </cell>
          <cell r="I1171" t="str">
            <v xml:space="preserve">PERKAKAS STANDARD (STANDARD TOOLS) </v>
          </cell>
        </row>
        <row r="1172">
          <cell r="H1172" t="str">
            <v>1.3.2.03.02.05.001</v>
          </cell>
          <cell r="I1172" t="str">
            <v>Tool Kit Set</v>
          </cell>
        </row>
        <row r="1173">
          <cell r="H1173" t="str">
            <v>1.3.2.03.02.05.002</v>
          </cell>
          <cell r="I1173" t="str">
            <v>Tool Kit Box</v>
          </cell>
        </row>
        <row r="1174">
          <cell r="H1174" t="str">
            <v>1.3.2.03.02.05.003</v>
          </cell>
          <cell r="I1174" t="str">
            <v>Tool Cabinet Set</v>
          </cell>
        </row>
        <row r="1175">
          <cell r="H1175" t="str">
            <v>1.3.2.03.02.05.004</v>
          </cell>
          <cell r="I1175" t="str">
            <v>Kunci Pipa</v>
          </cell>
        </row>
        <row r="1176">
          <cell r="H1176" t="str">
            <v>1.3.2.03.02.05.005</v>
          </cell>
          <cell r="I1176" t="str">
            <v>Puller Set</v>
          </cell>
        </row>
        <row r="1177">
          <cell r="H1177" t="str">
            <v>1.3.2.03.02.05.006</v>
          </cell>
          <cell r="I1177" t="str">
            <v>Tap Dies</v>
          </cell>
        </row>
        <row r="1178">
          <cell r="H1178" t="str">
            <v>1.3.2.03.02.05.007</v>
          </cell>
          <cell r="I1178" t="str">
            <v>Greeper</v>
          </cell>
        </row>
        <row r="1179">
          <cell r="H1179" t="str">
            <v>1.3.2.03.02.05.008</v>
          </cell>
          <cell r="I1179" t="str">
            <v>Engine Stand</v>
          </cell>
        </row>
        <row r="1180">
          <cell r="H1180" t="str">
            <v>1.3.2.03.02.05.009</v>
          </cell>
          <cell r="I1180" t="str">
            <v>Kunci Moment</v>
          </cell>
        </row>
        <row r="1181">
          <cell r="H1181" t="str">
            <v>1.3.2.03.02.05.010</v>
          </cell>
          <cell r="I1181" t="str">
            <v>Pembuat Fisik (DIESS)</v>
          </cell>
        </row>
        <row r="1182">
          <cell r="H1182" t="str">
            <v>1.3.2.03.02.05.011</v>
          </cell>
          <cell r="I1182" t="str">
            <v>Tungku Non Ferrous</v>
          </cell>
        </row>
        <row r="1183">
          <cell r="H1183" t="str">
            <v>1.3.2.03.02.05.012</v>
          </cell>
          <cell r="I1183" t="str">
            <v>Wheel Chock (Perkakas Standard (standard Tools)</v>
          </cell>
        </row>
        <row r="1184">
          <cell r="H1184" t="str">
            <v>1.3.2.03.02.05.013</v>
          </cell>
          <cell r="I1184" t="str">
            <v>Maintenance Step</v>
          </cell>
        </row>
        <row r="1185">
          <cell r="H1185" t="str">
            <v>1.3.2.03.02.05.014</v>
          </cell>
          <cell r="I1185" t="str">
            <v>Crimping Tolls</v>
          </cell>
        </row>
        <row r="1186">
          <cell r="H1186" t="str">
            <v>1.3.2.03.02.05.015</v>
          </cell>
          <cell r="I1186" t="str">
            <v>Toolkit Tukang Kayu Ton</v>
          </cell>
        </row>
        <row r="1187">
          <cell r="H1187" t="str">
            <v>1.3.2.03.02.05.016</v>
          </cell>
          <cell r="I1187" t="str">
            <v>Toolkit Tukang Batu Ton</v>
          </cell>
        </row>
        <row r="1188">
          <cell r="H1188" t="str">
            <v>1.3.2.03.02.05.017</v>
          </cell>
          <cell r="I1188" t="str">
            <v>Toolkit Tukang Listrik</v>
          </cell>
        </row>
        <row r="1189">
          <cell r="H1189" t="str">
            <v>1.3.2.03.02.05.018</v>
          </cell>
          <cell r="I1189" t="str">
            <v>Toolkit Pemeliharaan</v>
          </cell>
        </row>
        <row r="1190">
          <cell r="H1190" t="str">
            <v>1.3.2.03.02.05.019</v>
          </cell>
          <cell r="I1190" t="str">
            <v>Toolkit Perbengkelan</v>
          </cell>
        </row>
        <row r="1191">
          <cell r="H1191" t="str">
            <v>1.3.2.03.02.05.020</v>
          </cell>
          <cell r="I1191" t="str">
            <v>Toolkit Perpipaan</v>
          </cell>
        </row>
        <row r="1192">
          <cell r="H1192" t="str">
            <v>1.3.2.03.02.05.021</v>
          </cell>
          <cell r="I1192" t="str">
            <v>Tool Outfit Pioner Electric</v>
          </cell>
        </row>
        <row r="1193">
          <cell r="H1193" t="str">
            <v>1.3.2.03.02.05.022</v>
          </cell>
          <cell r="I1193" t="str">
            <v>Tool General Mechanic Set</v>
          </cell>
        </row>
        <row r="1194">
          <cell r="H1194" t="str">
            <v>1.3.2.03.02.05.023</v>
          </cell>
          <cell r="I1194" t="str">
            <v>Toolkit Tukang Besi</v>
          </cell>
        </row>
        <row r="1195">
          <cell r="H1195" t="str">
            <v>1.3.2.03.02.05.024</v>
          </cell>
          <cell r="I1195" t="str">
            <v>Tool Electrical Set</v>
          </cell>
        </row>
        <row r="1196">
          <cell r="H1196" t="str">
            <v>1.3.2.03.02.05.025</v>
          </cell>
          <cell r="I1196" t="str">
            <v>Sawmil</v>
          </cell>
        </row>
        <row r="1197">
          <cell r="H1197" t="str">
            <v>1.3.2.03.02.05.026</v>
          </cell>
          <cell r="I1197" t="str">
            <v>Unit Pelumas Portable</v>
          </cell>
        </row>
        <row r="1198">
          <cell r="H1198" t="str">
            <v>1.3.2.03.02.05.027</v>
          </cell>
          <cell r="I1198" t="str">
            <v>Scafolding Set &amp; Tool</v>
          </cell>
        </row>
        <row r="1199">
          <cell r="H1199" t="str">
            <v>1.3.2.03.02.05.028</v>
          </cell>
          <cell r="I1199" t="str">
            <v>Hand Fallet</v>
          </cell>
        </row>
        <row r="1200">
          <cell r="H1200" t="str">
            <v>1.3.2.03.02.05.029</v>
          </cell>
          <cell r="I1200" t="str">
            <v>Paron</v>
          </cell>
        </row>
        <row r="1201">
          <cell r="H1201" t="str">
            <v>1.3.2.03.02.05.030</v>
          </cell>
          <cell r="I1201" t="str">
            <v>Cylinder Bearing</v>
          </cell>
        </row>
        <row r="1202">
          <cell r="H1202" t="str">
            <v>1.3.2.03.02.05.031</v>
          </cell>
          <cell r="I1202" t="str">
            <v>Perlengkapan Bengkel Pengecatan</v>
          </cell>
        </row>
        <row r="1203">
          <cell r="H1203" t="str">
            <v>......</v>
          </cell>
        </row>
        <row r="1204">
          <cell r="H1204" t="str">
            <v>1.3.2.03.02.06.</v>
          </cell>
          <cell r="I1204" t="str">
            <v>PERKAKAS KHUSUS (SPECIAL TOOLS)</v>
          </cell>
        </row>
        <row r="1205">
          <cell r="H1205" t="str">
            <v>1.3.2.03.02.06.001</v>
          </cell>
          <cell r="I1205" t="str">
            <v>Kunci Khusus Untuk Engine</v>
          </cell>
        </row>
        <row r="1206">
          <cell r="H1206" t="str">
            <v>1.3.2.03.02.06.002</v>
          </cell>
          <cell r="I1206" t="str">
            <v>Kunci Khusus Alat Besar Darat</v>
          </cell>
        </row>
        <row r="1207">
          <cell r="H1207" t="str">
            <v>1.3.2.03.02.06.003</v>
          </cell>
          <cell r="I1207" t="str">
            <v>Kunci Khusus Alat Besar Apung</v>
          </cell>
        </row>
        <row r="1208">
          <cell r="H1208" t="str">
            <v>1.3.2.03.02.06.004</v>
          </cell>
          <cell r="I1208" t="str">
            <v>Kunci Khusus Casis Alat Angkut Darat</v>
          </cell>
        </row>
        <row r="1209">
          <cell r="H1209" t="str">
            <v>1.3.2.03.02.06.005</v>
          </cell>
          <cell r="I1209" t="str">
            <v>Kunci Khusus Casis</v>
          </cell>
        </row>
        <row r="1210">
          <cell r="H1210" t="str">
            <v>1.3.2.03.02.06.006</v>
          </cell>
          <cell r="I1210" t="str">
            <v>Kunci Khusus Alat Angkut Apung</v>
          </cell>
        </row>
        <row r="1211">
          <cell r="H1211" t="str">
            <v>1.3.2.03.02.06.007</v>
          </cell>
          <cell r="I1211" t="str">
            <v>Kunci Khusus Pembuka Mur/Baut</v>
          </cell>
        </row>
        <row r="1212">
          <cell r="H1212" t="str">
            <v>1.3.2.03.02.06.008</v>
          </cell>
          <cell r="I1212" t="str">
            <v>Kunci Khusus Moment</v>
          </cell>
        </row>
        <row r="1213">
          <cell r="H1213" t="str">
            <v>1.3.2.03.02.06.009</v>
          </cell>
          <cell r="I1213" t="str">
            <v>Kunci Khusus Alat Besar Udara</v>
          </cell>
        </row>
        <row r="1214">
          <cell r="H1214" t="str">
            <v>1.3.2.03.02.06.010</v>
          </cell>
          <cell r="I1214" t="str">
            <v>Kunci Khusus Casis Alat Besar Udara</v>
          </cell>
        </row>
        <row r="1215">
          <cell r="H1215" t="str">
            <v>1.3.2.03.02.06.011</v>
          </cell>
          <cell r="I1215" t="str">
            <v>Digital Tang Ampere</v>
          </cell>
        </row>
        <row r="1216">
          <cell r="H1216" t="str">
            <v>1.3.2.03.02.06.012</v>
          </cell>
          <cell r="I1216" t="str">
            <v>Digital Tachometer</v>
          </cell>
        </row>
        <row r="1217">
          <cell r="H1217" t="str">
            <v>1.3.2.03.02.06.013</v>
          </cell>
          <cell r="I1217" t="str">
            <v>Foot Klep</v>
          </cell>
        </row>
        <row r="1218">
          <cell r="H1218" t="str">
            <v>1.3.2.03.02.06.014</v>
          </cell>
          <cell r="I1218" t="str">
            <v>Cincin/Kopling Slang Hydrant</v>
          </cell>
        </row>
        <row r="1219">
          <cell r="H1219" t="str">
            <v>1.3.2.03.02.06.015</v>
          </cell>
          <cell r="I1219" t="str">
            <v>Kunci L</v>
          </cell>
        </row>
        <row r="1220">
          <cell r="H1220" t="str">
            <v>1.3.2.03.02.06.016</v>
          </cell>
          <cell r="I1220" t="str">
            <v>TBA</v>
          </cell>
        </row>
        <row r="1221">
          <cell r="H1221" t="str">
            <v>......</v>
          </cell>
        </row>
        <row r="1222">
          <cell r="H1222" t="str">
            <v>1.3.2.03.02.07.</v>
          </cell>
          <cell r="I1222" t="str">
            <v xml:space="preserve">PERKAKAS BENGKEL KERJA </v>
          </cell>
        </row>
        <row r="1223">
          <cell r="H1223" t="str">
            <v>1.3.2.03.02.07.001</v>
          </cell>
          <cell r="I1223" t="str">
            <v>Gergaji</v>
          </cell>
        </row>
        <row r="1224">
          <cell r="H1224" t="str">
            <v>1.3.2.03.02.07.002</v>
          </cell>
          <cell r="I1224" t="str">
            <v>Ketam</v>
          </cell>
        </row>
        <row r="1225">
          <cell r="H1225" t="str">
            <v>1.3.2.03.02.07.003</v>
          </cell>
          <cell r="I1225" t="str">
            <v>Bor</v>
          </cell>
        </row>
        <row r="1226">
          <cell r="H1226" t="str">
            <v>1.3.2.03.02.07.004</v>
          </cell>
          <cell r="I1226" t="str">
            <v>Pahat</v>
          </cell>
        </row>
        <row r="1227">
          <cell r="H1227" t="str">
            <v>1.3.2.03.02.07.005</v>
          </cell>
          <cell r="I1227" t="str">
            <v>Kakak Tua</v>
          </cell>
        </row>
        <row r="1228">
          <cell r="H1228" t="str">
            <v>1.3.2.03.02.07.006</v>
          </cell>
          <cell r="I1228" t="str">
            <v>Water Pas</v>
          </cell>
        </row>
        <row r="1229">
          <cell r="H1229" t="str">
            <v>1.3.2.03.02.07.007</v>
          </cell>
          <cell r="I1229" t="str">
            <v>Siku</v>
          </cell>
        </row>
        <row r="1230">
          <cell r="H1230" t="str">
            <v>1.3.2.03.02.07.008</v>
          </cell>
          <cell r="I1230" t="str">
            <v>Palu</v>
          </cell>
        </row>
        <row r="1231">
          <cell r="H1231" t="str">
            <v>1.3.2.03.02.07.009</v>
          </cell>
          <cell r="I1231" t="str">
            <v xml:space="preserve">Tang </v>
          </cell>
        </row>
        <row r="1232">
          <cell r="H1232" t="str">
            <v>1.3.2.03.02.07.010</v>
          </cell>
          <cell r="I1232" t="str">
            <v>Ayakan Pasir</v>
          </cell>
        </row>
        <row r="1233">
          <cell r="H1233" t="str">
            <v>......</v>
          </cell>
        </row>
        <row r="1234">
          <cell r="H1234" t="str">
            <v>1.3.2.03.02.08.</v>
          </cell>
          <cell r="I1234" t="str">
            <v xml:space="preserve">PERALATAN TUKANG BESI </v>
          </cell>
        </row>
        <row r="1235">
          <cell r="H1235" t="str">
            <v>1.3.2.03.02.08.001</v>
          </cell>
          <cell r="I1235" t="str">
            <v>Tanggem</v>
          </cell>
        </row>
        <row r="1236">
          <cell r="H1236" t="str">
            <v>1.3.2.03.02.08.002</v>
          </cell>
          <cell r="I1236" t="str">
            <v>Gunting Plat</v>
          </cell>
        </row>
        <row r="1237">
          <cell r="H1237" t="str">
            <v>1.3.2.03.02.08.003</v>
          </cell>
          <cell r="I1237" t="str">
            <v>Landasan Kenteng</v>
          </cell>
        </row>
        <row r="1238">
          <cell r="H1238" t="str">
            <v>1.3.2.03.02.08.004</v>
          </cell>
          <cell r="I1238" t="str">
            <v>Kunci Kaul</v>
          </cell>
        </row>
        <row r="1239">
          <cell r="H1239" t="str">
            <v>1.3.2.03.02.08.005</v>
          </cell>
          <cell r="I1239" t="str">
            <v>Gunting Plat Tangan</v>
          </cell>
        </row>
        <row r="1240">
          <cell r="H1240" t="str">
            <v>1.3.2.03.02.08.006</v>
          </cell>
          <cell r="I1240" t="str">
            <v>Tang Kombinasi</v>
          </cell>
        </row>
        <row r="1241">
          <cell r="H1241" t="str">
            <v>1.3.2.03.02.08.007</v>
          </cell>
          <cell r="I1241" t="str">
            <v>Tang Potong</v>
          </cell>
        </row>
        <row r="1242">
          <cell r="H1242" t="str">
            <v>1.3.2.03.02.08.008</v>
          </cell>
          <cell r="I1242" t="str">
            <v>Betel, Seter, Drip, Dreg, Sneper</v>
          </cell>
        </row>
        <row r="1243">
          <cell r="H1243" t="str">
            <v>1.3.2.03.02.08.009</v>
          </cell>
          <cell r="I1243" t="str">
            <v>Pukul Konde</v>
          </cell>
        </row>
        <row r="1244">
          <cell r="H1244" t="str">
            <v>1.3.2.03.02.08.010</v>
          </cell>
          <cell r="I1244" t="str">
            <v>Pukul Lengkung</v>
          </cell>
        </row>
        <row r="1245">
          <cell r="H1245" t="str">
            <v>1.3.2.03.02.08.011</v>
          </cell>
          <cell r="I1245" t="str">
            <v>Pukul Sabit</v>
          </cell>
        </row>
        <row r="1246">
          <cell r="H1246" t="str">
            <v>1.3.2.03.02.08.012</v>
          </cell>
          <cell r="I1246" t="str">
            <v>Kikir</v>
          </cell>
        </row>
        <row r="1247">
          <cell r="H1247" t="str">
            <v>1.3.2.03.02.08.013</v>
          </cell>
          <cell r="I1247" t="str">
            <v>Kunci Pas</v>
          </cell>
        </row>
        <row r="1248">
          <cell r="H1248" t="str">
            <v>1.3.2.03.02.08.014</v>
          </cell>
          <cell r="I1248" t="str">
            <v>Tang Senai &amp; Tap</v>
          </cell>
        </row>
        <row r="1249">
          <cell r="H1249" t="str">
            <v>1.3.2.03.02.08.015</v>
          </cell>
          <cell r="I1249" t="str">
            <v>Drei Biasa (Obeng)</v>
          </cell>
        </row>
        <row r="1250">
          <cell r="H1250" t="str">
            <v>1.3.2.03.02.08.016</v>
          </cell>
          <cell r="I1250" t="str">
            <v>Drei Kembang (Obeng)</v>
          </cell>
        </row>
        <row r="1251">
          <cell r="H1251" t="str">
            <v>1.3.2.03.02.08.017</v>
          </cell>
          <cell r="I1251" t="str">
            <v>Drei Ketok (Obeng)</v>
          </cell>
        </row>
        <row r="1252">
          <cell r="H1252" t="str">
            <v>1.3.2.03.02.08.018</v>
          </cell>
          <cell r="I1252" t="str">
            <v>Seket Mat</v>
          </cell>
        </row>
        <row r="1253">
          <cell r="H1253" t="str">
            <v>1.3.2.03.02.08.019</v>
          </cell>
          <cell r="I1253" t="str">
            <v>Jangka Besi</v>
          </cell>
        </row>
        <row r="1254">
          <cell r="H1254" t="str">
            <v>1.3.2.03.02.08.020</v>
          </cell>
          <cell r="I1254" t="str">
            <v>Kunci Stang</v>
          </cell>
        </row>
        <row r="1255">
          <cell r="H1255" t="str">
            <v>1.3.2.03.02.08.021</v>
          </cell>
          <cell r="I1255" t="str">
            <v>Kikir, Segi Empat, Segi Tiga, Setengah bulat, Bulat</v>
          </cell>
        </row>
        <row r="1256">
          <cell r="H1256" t="str">
            <v>......</v>
          </cell>
        </row>
        <row r="1257">
          <cell r="H1257" t="str">
            <v>1.3.2.03.02.09.</v>
          </cell>
          <cell r="I1257" t="str">
            <v xml:space="preserve">PERALATAN TUKANG KAYU </v>
          </cell>
        </row>
        <row r="1258">
          <cell r="H1258" t="str">
            <v>1.3.2.03.02.09.001</v>
          </cell>
          <cell r="I1258" t="str">
            <v>Tatah Biasa</v>
          </cell>
        </row>
        <row r="1259">
          <cell r="H1259" t="str">
            <v>1.3.2.03.02.09.002</v>
          </cell>
          <cell r="I1259" t="str">
            <v>Tatah Lengkung</v>
          </cell>
        </row>
        <row r="1260">
          <cell r="H1260" t="str">
            <v>1.3.2.03.02.09.003</v>
          </cell>
          <cell r="I1260" t="str">
            <v>Kaota</v>
          </cell>
        </row>
        <row r="1261">
          <cell r="H1261" t="str">
            <v>1.3.2.03.02.09.004</v>
          </cell>
          <cell r="I1261" t="str">
            <v>Petel</v>
          </cell>
        </row>
        <row r="1262">
          <cell r="H1262" t="str">
            <v>1.3.2.03.02.09.005</v>
          </cell>
          <cell r="I1262" t="str">
            <v>Patar</v>
          </cell>
        </row>
        <row r="1263">
          <cell r="H1263" t="str">
            <v>1.3.2.03.02.09.006</v>
          </cell>
          <cell r="I1263" t="str">
            <v>Bor Engkol</v>
          </cell>
        </row>
        <row r="1264">
          <cell r="H1264" t="str">
            <v>1.3.2.03.02.09.007</v>
          </cell>
          <cell r="I1264" t="str">
            <v>Perlengkapan Bengkel Kayu</v>
          </cell>
        </row>
        <row r="1265">
          <cell r="H1265" t="str">
            <v>......</v>
          </cell>
        </row>
        <row r="1266">
          <cell r="H1266" t="str">
            <v>1.3.2.03.02.10.</v>
          </cell>
          <cell r="I1266" t="str">
            <v xml:space="preserve">PERALATAN TUKANG KAYU </v>
          </cell>
        </row>
        <row r="1267">
          <cell r="H1267" t="str">
            <v>1.3.2.03.02.10.001</v>
          </cell>
          <cell r="I1267" t="str">
            <v>Pisau Kulit</v>
          </cell>
        </row>
        <row r="1268">
          <cell r="H1268" t="str">
            <v>1.3.2.03.02.10.002</v>
          </cell>
          <cell r="I1268" t="str">
            <v>Pandokan Sepatu</v>
          </cell>
        </row>
        <row r="1269">
          <cell r="H1269" t="str">
            <v>1.3.2.03.02.10.003</v>
          </cell>
          <cell r="I1269" t="str">
            <v>Lis Sepatu</v>
          </cell>
        </row>
        <row r="1270">
          <cell r="H1270" t="str">
            <v>1.3.2.03.02.10.004</v>
          </cell>
          <cell r="I1270" t="str">
            <v>Cokro</v>
          </cell>
        </row>
        <row r="1271">
          <cell r="H1271" t="str">
            <v>1.3.2.03.02.10.005</v>
          </cell>
          <cell r="I1271" t="str">
            <v>Plong Kulit</v>
          </cell>
        </row>
        <row r="1272">
          <cell r="H1272" t="str">
            <v>1.3.2.03.02.10.006</v>
          </cell>
          <cell r="I1272" t="str">
            <v>Catut</v>
          </cell>
        </row>
        <row r="1273">
          <cell r="H1273" t="str">
            <v>1.3.2.03.02.10.007</v>
          </cell>
          <cell r="I1273" t="str">
            <v>Pukul Sepatu</v>
          </cell>
        </row>
        <row r="1274">
          <cell r="H1274" t="str">
            <v>1.3.2.03.02.10.008</v>
          </cell>
          <cell r="I1274" t="str">
            <v>Gunting Kulit</v>
          </cell>
        </row>
        <row r="1275">
          <cell r="H1275" t="str">
            <v>1.3.2.03.02.10.009</v>
          </cell>
          <cell r="I1275" t="str">
            <v>Gunting Kain</v>
          </cell>
        </row>
        <row r="1276">
          <cell r="H1276" t="str">
            <v>1.3.2.03.02.10.010</v>
          </cell>
          <cell r="I1276" t="str">
            <v>Drek Mata Ayam</v>
          </cell>
        </row>
        <row r="1277">
          <cell r="H1277" t="str">
            <v>1.3.2.03.02.10.011</v>
          </cell>
          <cell r="I1277" t="str">
            <v>Jarum Kulit Satu Set</v>
          </cell>
        </row>
        <row r="1278">
          <cell r="H1278" t="str">
            <v>1.3.2.03.02.10.012</v>
          </cell>
          <cell r="I1278" t="str">
            <v>Uncek</v>
          </cell>
        </row>
        <row r="1279">
          <cell r="H1279" t="str">
            <v>......</v>
          </cell>
        </row>
        <row r="1280">
          <cell r="H1280" t="str">
            <v>1.3.2.03.02.11.</v>
          </cell>
          <cell r="I1280" t="str">
            <v xml:space="preserve">PERALATAN UKUR, GIP DAN FEETING </v>
          </cell>
        </row>
        <row r="1281">
          <cell r="H1281" t="str">
            <v>1.3.2.03.02.11.001</v>
          </cell>
          <cell r="I1281" t="str">
            <v>Dipan Ukur</v>
          </cell>
        </row>
        <row r="1282">
          <cell r="H1282" t="str">
            <v>1.3.2.03.02.11.002</v>
          </cell>
          <cell r="I1282" t="str">
            <v>Meteran Kain</v>
          </cell>
        </row>
        <row r="1283">
          <cell r="H1283" t="str">
            <v>1.3.2.03.02.11.003</v>
          </cell>
          <cell r="I1283" t="str">
            <v>Rol Meter</v>
          </cell>
        </row>
        <row r="1284">
          <cell r="H1284" t="str">
            <v>1.3.2.03.02.11.004</v>
          </cell>
          <cell r="I1284" t="str">
            <v>Jangka Berkaki</v>
          </cell>
        </row>
        <row r="1285">
          <cell r="H1285" t="str">
            <v>1.3.2.03.02.11.005</v>
          </cell>
          <cell r="I1285" t="str">
            <v>Patar Gip</v>
          </cell>
        </row>
        <row r="1286">
          <cell r="H1286" t="str">
            <v>1.3.2.03.02.11.006</v>
          </cell>
          <cell r="I1286" t="str">
            <v>Pisau Gip</v>
          </cell>
        </row>
        <row r="1287">
          <cell r="H1287" t="str">
            <v>1.3.2.03.02.11.007</v>
          </cell>
          <cell r="I1287" t="str">
            <v>Pararel Bar</v>
          </cell>
        </row>
        <row r="1288">
          <cell r="H1288" t="str">
            <v>1.3.2.03.02.11.008</v>
          </cell>
          <cell r="I1288" t="str">
            <v>Cermin Besar</v>
          </cell>
        </row>
        <row r="1289">
          <cell r="H1289" t="str">
            <v>1.3.2.03.02.11.009</v>
          </cell>
          <cell r="I1289" t="str">
            <v>Tangga Latihan</v>
          </cell>
        </row>
        <row r="1290">
          <cell r="H1290" t="str">
            <v>1.3.2.03.02.11.010</v>
          </cell>
          <cell r="I1290" t="str">
            <v>Trap Latihan</v>
          </cell>
        </row>
        <row r="1291">
          <cell r="H1291" t="str">
            <v>......</v>
          </cell>
        </row>
        <row r="1292">
          <cell r="H1292" t="str">
            <v>1.3.2.03.02.12.</v>
          </cell>
          <cell r="I1292" t="str">
            <v xml:space="preserve">PERALATAN BENGKEL KHUSUS PELADAM </v>
          </cell>
        </row>
        <row r="1293">
          <cell r="H1293" t="str">
            <v>1.3.2.03.02.12.001</v>
          </cell>
          <cell r="I1293" t="str">
            <v>Mesin CNC</v>
          </cell>
        </row>
        <row r="1294">
          <cell r="H1294" t="str">
            <v>1.3.2.03.02.12.002</v>
          </cell>
          <cell r="I1294" t="str">
            <v>Dynamo Tungku</v>
          </cell>
        </row>
        <row r="1295">
          <cell r="H1295" t="str">
            <v>1.3.2.03.02.12.003</v>
          </cell>
          <cell r="I1295" t="str">
            <v>Mesin Frais</v>
          </cell>
        </row>
        <row r="1296">
          <cell r="H1296" t="str">
            <v>1.3.2.03.02.12.004</v>
          </cell>
          <cell r="I1296" t="str">
            <v>Mesin Skraf</v>
          </cell>
        </row>
        <row r="1297">
          <cell r="H1297" t="str">
            <v>1.3.2.03.02.12.005</v>
          </cell>
          <cell r="I1297" t="str">
            <v>Mesin Bor Meja / Kaki Listrik</v>
          </cell>
        </row>
        <row r="1298">
          <cell r="H1298" t="str">
            <v>1.3.2.03.02.12.006</v>
          </cell>
          <cell r="I1298" t="str">
            <v>Palu Besar</v>
          </cell>
        </row>
        <row r="1299">
          <cell r="H1299" t="str">
            <v>1.3.2.03.02.12.007</v>
          </cell>
          <cell r="I1299" t="str">
            <v>Mesin Korter</v>
          </cell>
        </row>
        <row r="1300">
          <cell r="H1300" t="str">
            <v>1.3.2.03.02.12.008</v>
          </cell>
          <cell r="I1300" t="str">
            <v>Palu Kecil</v>
          </cell>
        </row>
        <row r="1301">
          <cell r="H1301" t="str">
            <v>1.3.2.03.02.12.009</v>
          </cell>
          <cell r="I1301" t="str">
            <v>Mesin Gerinda Duduk (Bench Gerinda)</v>
          </cell>
        </row>
        <row r="1302">
          <cell r="H1302" t="str">
            <v>1.3.2.03.02.12.010</v>
          </cell>
          <cell r="I1302" t="str">
            <v>Gegep Pemotong Kuku</v>
          </cell>
        </row>
        <row r="1303">
          <cell r="H1303" t="str">
            <v>1.3.2.03.02.12.011</v>
          </cell>
          <cell r="I1303" t="str">
            <v>Gegep Pemotong Paku</v>
          </cell>
        </row>
        <row r="1304">
          <cell r="H1304" t="str">
            <v>1.3.2.03.02.12.012</v>
          </cell>
          <cell r="I1304" t="str">
            <v>Pisau Renet</v>
          </cell>
        </row>
        <row r="1305">
          <cell r="H1305" t="str">
            <v>1.3.2.03.02.12.013</v>
          </cell>
          <cell r="I1305" t="str">
            <v>Mesin Jahit Terpal</v>
          </cell>
        </row>
        <row r="1306">
          <cell r="H1306" t="str">
            <v>1.3.2.03.02.12.014</v>
          </cell>
          <cell r="I1306" t="str">
            <v>Pelobang Tapel</v>
          </cell>
        </row>
        <row r="1307">
          <cell r="H1307" t="str">
            <v>1.3.2.03.02.12.015</v>
          </cell>
          <cell r="I1307" t="str">
            <v>Tang Buaya</v>
          </cell>
        </row>
        <row r="1308">
          <cell r="H1308" t="str">
            <v>1.3.2.03.02.12.016</v>
          </cell>
          <cell r="I1308" t="str">
            <v>Mesin Battery Set / Pengisi Accu</v>
          </cell>
        </row>
        <row r="1309">
          <cell r="H1309" t="str">
            <v>1.3.2.03.02.12.017</v>
          </cell>
          <cell r="I1309" t="str">
            <v>Peralatan Bengkel Lainnya</v>
          </cell>
        </row>
        <row r="1310">
          <cell r="H1310" t="str">
            <v>1.3.2.03.02.12.018</v>
          </cell>
          <cell r="I1310" t="str">
            <v>Mesin Blower Listrik / Mekanik</v>
          </cell>
        </row>
        <row r="1311">
          <cell r="H1311" t="str">
            <v>1.3.2.03.02.12.019</v>
          </cell>
          <cell r="I1311" t="str">
            <v>Mesin Sikat / Brush Machine</v>
          </cell>
        </row>
        <row r="1312">
          <cell r="H1312" t="str">
            <v>1.3.2.03.02.12.020</v>
          </cell>
          <cell r="I1312" t="str">
            <v>Mesin Pembuka Ban</v>
          </cell>
        </row>
        <row r="1313">
          <cell r="H1313" t="str">
            <v>1.3.2.03.02.12.021</v>
          </cell>
          <cell r="I1313" t="str">
            <v>Mesin Slep Kruk As</v>
          </cell>
        </row>
        <row r="1314">
          <cell r="H1314" t="str">
            <v>1.3.2.03.02.12.022</v>
          </cell>
          <cell r="I1314" t="str">
            <v>Mesin Asah Silider Cop</v>
          </cell>
        </row>
        <row r="1315">
          <cell r="H1315" t="str">
            <v>1.3.2.03.02.12.023</v>
          </cell>
          <cell r="I1315" t="str">
            <v>Mesin Gulung Spool</v>
          </cell>
        </row>
        <row r="1316">
          <cell r="H1316" t="str">
            <v>1.3.2.03.02.12.024</v>
          </cell>
          <cell r="I1316" t="str">
            <v>Mesin Gulung Plat</v>
          </cell>
        </row>
        <row r="1317">
          <cell r="H1317" t="str">
            <v>1.3.2.03.02.12.025</v>
          </cell>
          <cell r="I1317" t="str">
            <v>Mesin Pompa air PMK</v>
          </cell>
        </row>
        <row r="1318">
          <cell r="H1318" t="str">
            <v>1.3.2.03.02.12.026</v>
          </cell>
          <cell r="I1318" t="str">
            <v>Mesin Asah Klep</v>
          </cell>
        </row>
        <row r="1319">
          <cell r="H1319" t="str">
            <v>1.3.2.03.02.12.027</v>
          </cell>
          <cell r="I1319" t="str">
            <v>Mesin Tusuk / Stik</v>
          </cell>
        </row>
        <row r="1320">
          <cell r="H1320" t="str">
            <v>1.3.2.03.02.12.028</v>
          </cell>
          <cell r="I1320" t="str">
            <v>Mesin Bor Listrik Tangan</v>
          </cell>
        </row>
        <row r="1321">
          <cell r="H1321" t="str">
            <v>1.3.2.03.02.12.029</v>
          </cell>
          <cell r="I1321" t="str">
            <v>Mesin Nimbling</v>
          </cell>
        </row>
        <row r="1322">
          <cell r="H1322" t="str">
            <v>1.3.2.03.02.12.030</v>
          </cell>
          <cell r="I1322" t="str">
            <v>Mesin Gerinda tangan Listrik</v>
          </cell>
        </row>
        <row r="1323">
          <cell r="H1323" t="str">
            <v>1.3.2.03.02.12.031</v>
          </cell>
          <cell r="I1323" t="str">
            <v>Mesin Potong plat bentuk / hand nimbler</v>
          </cell>
        </row>
        <row r="1324">
          <cell r="H1324" t="str">
            <v>1.3.2.03.02.12.032</v>
          </cell>
          <cell r="I1324" t="str">
            <v>Unit Cat</v>
          </cell>
        </row>
        <row r="1325">
          <cell r="H1325" t="str">
            <v>1.3.2.03.02.12.033</v>
          </cell>
          <cell r="I1325" t="str">
            <v>Cut Off Saw</v>
          </cell>
        </row>
        <row r="1326">
          <cell r="H1326" t="str">
            <v>1.3.2.03.02.12.034</v>
          </cell>
          <cell r="I1326" t="str">
            <v>Mesin Analisa System</v>
          </cell>
        </row>
        <row r="1327">
          <cell r="H1327" t="str">
            <v>1.3.2.03.02.12.035</v>
          </cell>
          <cell r="I1327" t="str">
            <v>Blender Las Potong</v>
          </cell>
        </row>
        <row r="1328">
          <cell r="H1328" t="str">
            <v>1.3.2.03.02.12.036</v>
          </cell>
          <cell r="I1328" t="str">
            <v>Mesin Cuci kendaraan/ Car Washer</v>
          </cell>
        </row>
        <row r="1329">
          <cell r="H1329" t="str">
            <v>1.3.2.03.02.12.037</v>
          </cell>
          <cell r="I1329" t="str">
            <v>Perkakas AC</v>
          </cell>
        </row>
        <row r="1330">
          <cell r="H1330" t="str">
            <v>......</v>
          </cell>
        </row>
        <row r="1331">
          <cell r="H1331" t="str">
            <v>1.3.2.03.02.13.</v>
          </cell>
          <cell r="I1331" t="str">
            <v xml:space="preserve">ALAT BENGKEL TAK BERMESIN LAINNYA </v>
          </cell>
        </row>
        <row r="1332">
          <cell r="H1332" t="str">
            <v>......</v>
          </cell>
        </row>
        <row r="1333">
          <cell r="H1333" t="str">
            <v>1.3.2.03.03..</v>
          </cell>
          <cell r="I1333" t="str">
            <v>ALAT UKUR</v>
          </cell>
        </row>
        <row r="1334">
          <cell r="H1334" t="str">
            <v>1.3.2.03.03.01.</v>
          </cell>
          <cell r="I1334" t="str">
            <v xml:space="preserve">ALAT UKUR UNIVERSAL </v>
          </cell>
        </row>
        <row r="1335">
          <cell r="H1335" t="str">
            <v>1.3.2.03.03.01.001</v>
          </cell>
          <cell r="I1335" t="str">
            <v>Af Generator Tone Generator</v>
          </cell>
        </row>
        <row r="1336">
          <cell r="H1336" t="str">
            <v>1.3.2.03.03.01.002</v>
          </cell>
          <cell r="I1336" t="str">
            <v>Audio Signal Source</v>
          </cell>
        </row>
        <row r="1337">
          <cell r="H1337" t="str">
            <v>1.3.2.03.03.01.003</v>
          </cell>
          <cell r="I1337" t="str">
            <v>Audio Test Set</v>
          </cell>
        </row>
        <row r="1338">
          <cell r="H1338" t="str">
            <v>1.3.2.03.03.01.004</v>
          </cell>
          <cell r="I1338" t="str">
            <v>Audio Morse &amp; Distributor Meter</v>
          </cell>
        </row>
        <row r="1339">
          <cell r="H1339" t="str">
            <v>1.3.2.03.03.01.005</v>
          </cell>
          <cell r="I1339" t="str">
            <v>Audio Sweep Osilator</v>
          </cell>
        </row>
        <row r="1340">
          <cell r="H1340" t="str">
            <v>1.3.2.03.03.01.006</v>
          </cell>
          <cell r="I1340" t="str">
            <v>VTVM Volt</v>
          </cell>
        </row>
        <row r="1341">
          <cell r="H1341" t="str">
            <v>1.3.2.03.03.01.007</v>
          </cell>
          <cell r="I1341" t="str">
            <v>Independence Meter</v>
          </cell>
        </row>
        <row r="1342">
          <cell r="H1342" t="str">
            <v>1.3.2.03.03.01.008</v>
          </cell>
          <cell r="I1342" t="str">
            <v>Decible Meter</v>
          </cell>
        </row>
        <row r="1343">
          <cell r="H1343" t="str">
            <v>1.3.2.03.03.01.009</v>
          </cell>
          <cell r="I1343" t="str">
            <v>Crt Tester</v>
          </cell>
        </row>
        <row r="1344">
          <cell r="H1344" t="str">
            <v>1.3.2.03.03.01.010</v>
          </cell>
          <cell r="I1344" t="str">
            <v>Circuit Tester (Alat Ukur Universal)</v>
          </cell>
        </row>
        <row r="1345">
          <cell r="H1345" t="str">
            <v>1.3.2.03.03.01.011</v>
          </cell>
          <cell r="I1345" t="str">
            <v>Electronic Capasitor Tester</v>
          </cell>
        </row>
        <row r="1346">
          <cell r="H1346" t="str">
            <v>1.3.2.03.03.01.012</v>
          </cell>
          <cell r="I1346" t="str">
            <v>Illumino Meter</v>
          </cell>
        </row>
        <row r="1347">
          <cell r="H1347" t="str">
            <v>1.3.2.03.03.01.013</v>
          </cell>
          <cell r="I1347" t="str">
            <v>IC Tester Semi Test IV</v>
          </cell>
        </row>
        <row r="1348">
          <cell r="H1348" t="str">
            <v>1.3.2.03.03.01.014</v>
          </cell>
          <cell r="I1348" t="str">
            <v>IC Meter</v>
          </cell>
        </row>
        <row r="1349">
          <cell r="H1349" t="str">
            <v>1.3.2.03.03.01.015</v>
          </cell>
          <cell r="I1349" t="str">
            <v>Mihvolt Meter</v>
          </cell>
        </row>
        <row r="1350">
          <cell r="H1350" t="str">
            <v>1.3.2.03.03.01.016</v>
          </cell>
          <cell r="I1350" t="str">
            <v>Multitester &amp; Accessorie</v>
          </cell>
        </row>
        <row r="1351">
          <cell r="H1351" t="str">
            <v>1.3.2.03.03.01.017</v>
          </cell>
          <cell r="I1351" t="str">
            <v>Multisester Digital</v>
          </cell>
        </row>
        <row r="1352">
          <cell r="H1352" t="str">
            <v>1.3.2.03.03.01.018</v>
          </cell>
          <cell r="I1352" t="str">
            <v>Photo Illumination Meter</v>
          </cell>
        </row>
        <row r="1353">
          <cell r="H1353" t="str">
            <v>1.3.2.03.03.01.019</v>
          </cell>
          <cell r="I1353" t="str">
            <v>Transistor Tester Semitest I</v>
          </cell>
        </row>
        <row r="1354">
          <cell r="H1354" t="str">
            <v>1.3.2.03.03.01.020</v>
          </cell>
          <cell r="I1354" t="str">
            <v>Transistor Tester Semitest II</v>
          </cell>
        </row>
        <row r="1355">
          <cell r="H1355" t="str">
            <v>1.3.2.03.03.01.021</v>
          </cell>
          <cell r="I1355" t="str">
            <v>Transistor Tester Semitest V</v>
          </cell>
        </row>
        <row r="1356">
          <cell r="H1356" t="str">
            <v>1.3.2.03.03.01.022</v>
          </cell>
          <cell r="I1356" t="str">
            <v>Transistor Tester AVO</v>
          </cell>
        </row>
        <row r="1357">
          <cell r="H1357" t="str">
            <v>1.3.2.03.03.01.023</v>
          </cell>
          <cell r="I1357" t="str">
            <v>Volt Meter Elektronik</v>
          </cell>
        </row>
        <row r="1358">
          <cell r="H1358" t="str">
            <v>1.3.2.03.03.01.024</v>
          </cell>
          <cell r="I1358" t="str">
            <v>Volt Meter Digital</v>
          </cell>
        </row>
        <row r="1359">
          <cell r="H1359" t="str">
            <v>1.3.2.03.03.01.025</v>
          </cell>
          <cell r="I1359" t="str">
            <v>Volt Meter Higt Tension</v>
          </cell>
        </row>
        <row r="1360">
          <cell r="H1360" t="str">
            <v>1.3.2.03.03.01.026</v>
          </cell>
          <cell r="I1360" t="str">
            <v>Widw Band Level Meter</v>
          </cell>
        </row>
        <row r="1361">
          <cell r="H1361" t="str">
            <v>1.3.2.03.03.01.027</v>
          </cell>
          <cell r="I1361" t="str">
            <v>Automatic Distrotion Meter</v>
          </cell>
        </row>
        <row r="1362">
          <cell r="H1362" t="str">
            <v>1.3.2.03.03.01.028</v>
          </cell>
          <cell r="I1362" t="str">
            <v>Power Meter And Accessories</v>
          </cell>
        </row>
        <row r="1363">
          <cell r="H1363" t="str">
            <v>1.3.2.03.03.01.029</v>
          </cell>
          <cell r="I1363" t="str">
            <v>PH Meter (Alat Ukur Universal)</v>
          </cell>
        </row>
        <row r="1364">
          <cell r="H1364" t="str">
            <v>1.3.2.03.03.01.030</v>
          </cell>
          <cell r="I1364" t="str">
            <v>Quasi Peak Meter</v>
          </cell>
        </row>
        <row r="1365">
          <cell r="H1365" t="str">
            <v>1.3.2.03.03.01.031</v>
          </cell>
          <cell r="I1365" t="str">
            <v>Thruline Watt Meter</v>
          </cell>
        </row>
        <row r="1366">
          <cell r="H1366" t="str">
            <v>1.3.2.03.03.01.032</v>
          </cell>
          <cell r="I1366" t="str">
            <v>Digital Multimeter (Alat Ukur Universal)</v>
          </cell>
        </row>
        <row r="1367">
          <cell r="H1367" t="str">
            <v>1.3.2.03.03.01.033</v>
          </cell>
          <cell r="I1367" t="str">
            <v>Multi Meter</v>
          </cell>
        </row>
        <row r="1368">
          <cell r="H1368" t="str">
            <v>1.3.2.03.03.01.034</v>
          </cell>
          <cell r="I1368" t="str">
            <v>Meter Calibrator</v>
          </cell>
        </row>
        <row r="1369">
          <cell r="H1369" t="str">
            <v>1.3.2.03.03.01.035</v>
          </cell>
          <cell r="I1369" t="str">
            <v>Moise Figure Meter</v>
          </cell>
        </row>
        <row r="1370">
          <cell r="H1370" t="str">
            <v>1.3.2.03.03.01.036</v>
          </cell>
          <cell r="I1370" t="str">
            <v>Distortion Analyzer</v>
          </cell>
        </row>
        <row r="1371">
          <cell r="H1371" t="str">
            <v>1.3.2.03.03.01.037</v>
          </cell>
          <cell r="I1371" t="str">
            <v>Vector Volt Meter (Alat Ukur Universal)</v>
          </cell>
        </row>
        <row r="1372">
          <cell r="H1372" t="str">
            <v>1.3.2.03.03.01.038</v>
          </cell>
          <cell r="I1372" t="str">
            <v>Pulse Generator (Alat Ukur Universal)</v>
          </cell>
        </row>
        <row r="1373">
          <cell r="H1373" t="str">
            <v>1.3.2.03.03.01.039</v>
          </cell>
          <cell r="I1373" t="str">
            <v>DME Ground Station Test Set (Alat Ukur Universal)</v>
          </cell>
        </row>
        <row r="1374">
          <cell r="H1374" t="str">
            <v>1.3.2.03.03.01.040</v>
          </cell>
          <cell r="I1374" t="str">
            <v>UHF Signal Generator</v>
          </cell>
        </row>
        <row r="1375">
          <cell r="H1375" t="str">
            <v>1.3.2.03.03.01.041</v>
          </cell>
          <cell r="I1375" t="str">
            <v>Sweep Oscillator (Alat Ukur Universal)</v>
          </cell>
        </row>
        <row r="1376">
          <cell r="H1376" t="str">
            <v>1.3.2.03.03.01.042</v>
          </cell>
          <cell r="I1376" t="str">
            <v>VHF Signal Generator</v>
          </cell>
        </row>
        <row r="1377">
          <cell r="H1377" t="str">
            <v>1.3.2.03.03.01.043</v>
          </cell>
          <cell r="I1377" t="str">
            <v>Spektrum Analyzer</v>
          </cell>
        </row>
        <row r="1378">
          <cell r="H1378" t="str">
            <v>1.3.2.03.03.01.044</v>
          </cell>
          <cell r="I1378" t="str">
            <v>Tube Tester (Alat Ukur Universal)</v>
          </cell>
        </row>
        <row r="1379">
          <cell r="H1379" t="str">
            <v>1.3.2.03.03.01.045</v>
          </cell>
          <cell r="I1379" t="str">
            <v>Dosimeter &amp; Accesories</v>
          </cell>
        </row>
        <row r="1380">
          <cell r="H1380" t="str">
            <v>1.3.2.03.03.01.046</v>
          </cell>
          <cell r="I1380" t="str">
            <v>Survey Meter (Alat Ukur Universal)</v>
          </cell>
        </row>
        <row r="1381">
          <cell r="H1381" t="str">
            <v>1.3.2.03.03.01.047</v>
          </cell>
          <cell r="I1381" t="str">
            <v>Sound Detector</v>
          </cell>
        </row>
        <row r="1382">
          <cell r="H1382" t="str">
            <v>1.3.2.03.03.01.048</v>
          </cell>
          <cell r="I1382" t="str">
            <v>Vidicon Quick Tester</v>
          </cell>
        </row>
        <row r="1383">
          <cell r="H1383" t="str">
            <v>1.3.2.03.03.01.049</v>
          </cell>
          <cell r="I1383" t="str">
            <v>Pattern For TV Adjustment</v>
          </cell>
        </row>
        <row r="1384">
          <cell r="H1384" t="str">
            <v>1.3.2.03.03.01.050</v>
          </cell>
          <cell r="I1384" t="str">
            <v>Power Meter Cillibrator</v>
          </cell>
        </row>
        <row r="1385">
          <cell r="H1385" t="str">
            <v>1.3.2.03.03.01.051</v>
          </cell>
          <cell r="I1385" t="str">
            <v>Thermistor</v>
          </cell>
        </row>
        <row r="1386">
          <cell r="H1386" t="str">
            <v>1.3.2.03.03.01.052</v>
          </cell>
          <cell r="I1386" t="str">
            <v>Signal Generator Audio VHF, UHF</v>
          </cell>
        </row>
        <row r="1387">
          <cell r="H1387" t="str">
            <v>1.3.2.03.03.01.053</v>
          </cell>
          <cell r="I1387" t="str">
            <v>X - Tal Detector</v>
          </cell>
        </row>
        <row r="1388">
          <cell r="H1388" t="str">
            <v>1.3.2.03.03.01.054</v>
          </cell>
          <cell r="I1388" t="str">
            <v>CO - Axial Slot Line</v>
          </cell>
        </row>
        <row r="1389">
          <cell r="H1389" t="str">
            <v>1.3.2.03.03.01.055</v>
          </cell>
          <cell r="I1389" t="str">
            <v>RF Volt Meter</v>
          </cell>
        </row>
        <row r="1390">
          <cell r="H1390" t="str">
            <v>1.3.2.03.03.01.056</v>
          </cell>
          <cell r="I1390" t="str">
            <v>Frekquency Wave Meter</v>
          </cell>
        </row>
        <row r="1391">
          <cell r="H1391" t="str">
            <v>1.3.2.03.03.01.057</v>
          </cell>
          <cell r="I1391" t="str">
            <v>Megger</v>
          </cell>
        </row>
        <row r="1392">
          <cell r="H1392" t="str">
            <v>1.3.2.03.03.01.058</v>
          </cell>
          <cell r="I1392" t="str">
            <v>CO Axial Attenuator</v>
          </cell>
        </row>
        <row r="1393">
          <cell r="H1393" t="str">
            <v>1.3.2.03.03.01.059</v>
          </cell>
          <cell r="I1393" t="str">
            <v>Variabel CO Axial Attenuator</v>
          </cell>
        </row>
        <row r="1394">
          <cell r="H1394" t="str">
            <v>1.3.2.03.03.01.060</v>
          </cell>
          <cell r="I1394" t="str">
            <v>Directional Coupler (Alat Ukur Universal)</v>
          </cell>
        </row>
        <row r="1395">
          <cell r="H1395" t="str">
            <v>1.3.2.03.03.01.061</v>
          </cell>
          <cell r="I1395" t="str">
            <v>Pin Modulator</v>
          </cell>
        </row>
        <row r="1396">
          <cell r="H1396" t="str">
            <v>1.3.2.03.03.01.062</v>
          </cell>
          <cell r="I1396" t="str">
            <v>Logig Trouble Shoting Kit</v>
          </cell>
        </row>
        <row r="1397">
          <cell r="H1397" t="str">
            <v>1.3.2.03.03.01.063</v>
          </cell>
          <cell r="I1397" t="str">
            <v>SWR Meter</v>
          </cell>
        </row>
        <row r="1398">
          <cell r="H1398" t="str">
            <v>1.3.2.03.03.01.064</v>
          </cell>
          <cell r="I1398" t="str">
            <v>Memori Programmer</v>
          </cell>
        </row>
        <row r="1399">
          <cell r="H1399" t="str">
            <v>1.3.2.03.03.01.065</v>
          </cell>
          <cell r="I1399" t="str">
            <v>Logig Statc Analyzer</v>
          </cell>
        </row>
        <row r="1400">
          <cell r="H1400" t="str">
            <v>1.3.2.03.03.01.066</v>
          </cell>
          <cell r="I1400" t="str">
            <v>Frequency Cuonter</v>
          </cell>
        </row>
        <row r="1401">
          <cell r="H1401" t="str">
            <v>1.3.2.03.03.01.067</v>
          </cell>
          <cell r="I1401" t="str">
            <v>Universal Bridge</v>
          </cell>
        </row>
        <row r="1402">
          <cell r="H1402" t="str">
            <v>1.3.2.03.03.01.068</v>
          </cell>
          <cell r="I1402" t="str">
            <v>FB Meter</v>
          </cell>
        </row>
        <row r="1403">
          <cell r="H1403" t="str">
            <v>1.3.2.03.03.01.069</v>
          </cell>
          <cell r="I1403" t="str">
            <v>Noise</v>
          </cell>
        </row>
        <row r="1404">
          <cell r="H1404" t="str">
            <v>1.3.2.03.03.01.070</v>
          </cell>
          <cell r="I1404" t="str">
            <v>Radiation Monitor Isotropic</v>
          </cell>
        </row>
        <row r="1405">
          <cell r="H1405" t="str">
            <v>1.3.2.03.03.01.071</v>
          </cell>
          <cell r="I1405" t="str">
            <v>Phase Meter</v>
          </cell>
        </row>
        <row r="1406">
          <cell r="H1406" t="str">
            <v>1.3.2.03.03.01.072</v>
          </cell>
          <cell r="I1406" t="str">
            <v>Global Positioning System</v>
          </cell>
        </row>
        <row r="1407">
          <cell r="H1407" t="str">
            <v>1.3.2.03.03.01.073</v>
          </cell>
          <cell r="I1407" t="str">
            <v>ILS. Calibration RX.</v>
          </cell>
        </row>
        <row r="1408">
          <cell r="H1408" t="str">
            <v>1.3.2.03.03.01.074</v>
          </cell>
          <cell r="I1408" t="str">
            <v>DCP ( Alat Control ) Sensor</v>
          </cell>
        </row>
        <row r="1409">
          <cell r="H1409" t="str">
            <v>1.3.2.03.03.01.075</v>
          </cell>
          <cell r="I1409" t="str">
            <v>Moisteur Meter</v>
          </cell>
        </row>
        <row r="1410">
          <cell r="H1410" t="str">
            <v>1.3.2.03.03.01.076</v>
          </cell>
          <cell r="I1410" t="str">
            <v>Rota Meter</v>
          </cell>
        </row>
        <row r="1411">
          <cell r="H1411" t="str">
            <v>1.3.2.03.03.01.077</v>
          </cell>
          <cell r="I1411" t="str">
            <v>Mini Phasec View</v>
          </cell>
        </row>
        <row r="1412">
          <cell r="H1412" t="str">
            <v>1.3.2.03.03.01.078</v>
          </cell>
          <cell r="I1412" t="str">
            <v>Frequency Inverter</v>
          </cell>
        </row>
        <row r="1413">
          <cell r="H1413" t="str">
            <v>1.3.2.03.03.01.079</v>
          </cell>
          <cell r="I1413" t="str">
            <v>Accumeter</v>
          </cell>
        </row>
        <row r="1414">
          <cell r="H1414" t="str">
            <v>1.3.2.03.03.01.080</v>
          </cell>
          <cell r="I1414" t="str">
            <v>Temperatur Digital</v>
          </cell>
        </row>
        <row r="1415">
          <cell r="H1415" t="str">
            <v>1.3.2.03.03.01.081</v>
          </cell>
          <cell r="I1415" t="str">
            <v>Argometer</v>
          </cell>
        </row>
        <row r="1416">
          <cell r="H1416" t="str">
            <v>1.3.2.03.03.01.082</v>
          </cell>
          <cell r="I1416" t="str">
            <v>Dial Test Indicator</v>
          </cell>
        </row>
        <row r="1417">
          <cell r="H1417" t="str">
            <v>1.3.2.03.03.01.083</v>
          </cell>
          <cell r="I1417" t="str">
            <v>Speed Meter</v>
          </cell>
        </row>
        <row r="1418">
          <cell r="H1418" t="str">
            <v>1.3.2.03.03.01.084</v>
          </cell>
          <cell r="I1418" t="str">
            <v>Oil Bath, Hart Scientific</v>
          </cell>
        </row>
        <row r="1419">
          <cell r="H1419" t="str">
            <v>1.3.2.03.03.01.085</v>
          </cell>
          <cell r="I1419" t="str">
            <v>Speed Detector</v>
          </cell>
        </row>
        <row r="1420">
          <cell r="H1420" t="str">
            <v>1.3.2.03.03.01.086</v>
          </cell>
          <cell r="I1420" t="str">
            <v>Thermohygrometer (Alat Ukur Universal)</v>
          </cell>
        </row>
        <row r="1421">
          <cell r="H1421" t="str">
            <v>1.3.2.03.03.01.087</v>
          </cell>
          <cell r="I1421" t="str">
            <v>Traffic Counter</v>
          </cell>
        </row>
        <row r="1422">
          <cell r="H1422" t="str">
            <v>1.3.2.03.03.01.088</v>
          </cell>
          <cell r="I1422" t="str">
            <v>Standar Test Gauge</v>
          </cell>
        </row>
        <row r="1423">
          <cell r="H1423" t="str">
            <v>1.3.2.03.03.01.089</v>
          </cell>
          <cell r="I1423" t="str">
            <v>Sigma Meter</v>
          </cell>
        </row>
        <row r="1424">
          <cell r="H1424" t="str">
            <v>1.3.2.03.03.01.090</v>
          </cell>
          <cell r="I1424" t="str">
            <v>Ionisasi Meter</v>
          </cell>
        </row>
        <row r="1425">
          <cell r="H1425" t="str">
            <v>1.3.2.03.03.01.091</v>
          </cell>
          <cell r="I1425" t="str">
            <v>Rotan Sampler Spliter</v>
          </cell>
        </row>
        <row r="1426">
          <cell r="H1426" t="str">
            <v>1.3.2.03.03.01.092</v>
          </cell>
          <cell r="I1426" t="str">
            <v>Henry Meter</v>
          </cell>
        </row>
        <row r="1427">
          <cell r="H1427" t="str">
            <v>1.3.2.03.03.01.093</v>
          </cell>
          <cell r="I1427" t="str">
            <v>Mesin Kocok Horisontal</v>
          </cell>
        </row>
        <row r="1428">
          <cell r="H1428" t="str">
            <v>1.3.2.03.03.01.094</v>
          </cell>
          <cell r="I1428" t="str">
            <v>Capasitor Meter</v>
          </cell>
        </row>
        <row r="1429">
          <cell r="H1429" t="str">
            <v>1.3.2.03.03.01.095</v>
          </cell>
          <cell r="I1429" t="str">
            <v>Microprocessor Conductivity</v>
          </cell>
        </row>
        <row r="1430">
          <cell r="H1430" t="str">
            <v>1.3.2.03.03.01.096</v>
          </cell>
          <cell r="I1430" t="str">
            <v>UHF Out Pusttessting Equipment</v>
          </cell>
        </row>
        <row r="1431">
          <cell r="H1431" t="str">
            <v>1.3.2.03.03.01.097</v>
          </cell>
          <cell r="I1431" t="str">
            <v>Shrangkage Limit Apparatus</v>
          </cell>
        </row>
        <row r="1432">
          <cell r="H1432" t="str">
            <v>1.3.2.03.03.01.098</v>
          </cell>
          <cell r="I1432" t="str">
            <v>R.F. Signal Generator</v>
          </cell>
        </row>
        <row r="1433">
          <cell r="H1433" t="str">
            <v>1.3.2.03.03.01.099</v>
          </cell>
          <cell r="I1433" t="str">
            <v>Dewmeter Print</v>
          </cell>
        </row>
        <row r="1434">
          <cell r="H1434" t="str">
            <v>1.3.2.03.03.01.100</v>
          </cell>
          <cell r="I1434" t="str">
            <v>Orbital Shaker</v>
          </cell>
        </row>
        <row r="1435">
          <cell r="H1435" t="str">
            <v>1.3.2.03.03.01.101</v>
          </cell>
          <cell r="I1435" t="str">
            <v>VHF/UHF Dummy Load</v>
          </cell>
        </row>
        <row r="1436">
          <cell r="H1436" t="str">
            <v>1.3.2.03.03.01.102</v>
          </cell>
          <cell r="I1436" t="str">
            <v>Ozonizer</v>
          </cell>
        </row>
        <row r="1437">
          <cell r="H1437" t="str">
            <v>1.3.2.03.03.01.103</v>
          </cell>
          <cell r="I1437" t="str">
            <v>Psophometric Weighting Network</v>
          </cell>
        </row>
        <row r="1438">
          <cell r="H1438" t="str">
            <v>1.3.2.03.03.01.104</v>
          </cell>
          <cell r="I1438" t="str">
            <v>Personal CDT</v>
          </cell>
        </row>
        <row r="1439">
          <cell r="H1439" t="str">
            <v>1.3.2.03.03.01.105</v>
          </cell>
          <cell r="I1439" t="str">
            <v>Portable Test Reck</v>
          </cell>
        </row>
        <row r="1440">
          <cell r="H1440" t="str">
            <v>1.3.2.03.03.01.106</v>
          </cell>
          <cell r="I1440" t="str">
            <v>Radio Meter (Alat Ukur Universal)</v>
          </cell>
        </row>
        <row r="1441">
          <cell r="H1441" t="str">
            <v>1.3.2.03.03.01.107</v>
          </cell>
          <cell r="I1441" t="str">
            <v>Nmotor Drive Wire Wropper</v>
          </cell>
        </row>
        <row r="1442">
          <cell r="H1442" t="str">
            <v>1.3.2.03.03.01.108</v>
          </cell>
          <cell r="I1442" t="str">
            <v>Salinity Temp Depth Analizer</v>
          </cell>
        </row>
        <row r="1443">
          <cell r="H1443" t="str">
            <v>1.3.2.03.03.01.109</v>
          </cell>
          <cell r="I1443" t="str">
            <v>Digital Circuit Tester</v>
          </cell>
        </row>
        <row r="1444">
          <cell r="H1444" t="str">
            <v>1.3.2.03.03.01.110</v>
          </cell>
          <cell r="I1444" t="str">
            <v>Salinometer</v>
          </cell>
        </row>
        <row r="1445">
          <cell r="H1445" t="str">
            <v>1.3.2.03.03.01.111</v>
          </cell>
          <cell r="I1445" t="str">
            <v>Field Strength Meter</v>
          </cell>
        </row>
        <row r="1446">
          <cell r="H1446" t="str">
            <v>1.3.2.03.03.01.112</v>
          </cell>
          <cell r="I1446" t="str">
            <v>Acientific Soundeer System</v>
          </cell>
        </row>
        <row r="1447">
          <cell r="H1447" t="str">
            <v>1.3.2.03.03.01.113</v>
          </cell>
          <cell r="I1447" t="str">
            <v>Alterneatur</v>
          </cell>
        </row>
        <row r="1448">
          <cell r="H1448" t="str">
            <v>1.3.2.03.03.01.114</v>
          </cell>
          <cell r="I1448" t="str">
            <v>Senter Bawah Air</v>
          </cell>
        </row>
        <row r="1449">
          <cell r="H1449" t="str">
            <v>1.3.2.03.03.01.115</v>
          </cell>
          <cell r="I1449" t="str">
            <v>Mega Ohm Tester</v>
          </cell>
        </row>
        <row r="1450">
          <cell r="H1450" t="str">
            <v>1.3.2.03.03.01.116</v>
          </cell>
          <cell r="I1450" t="str">
            <v>Six Place Hidromanifold</v>
          </cell>
        </row>
        <row r="1451">
          <cell r="H1451" t="str">
            <v>1.3.2.03.03.01.117</v>
          </cell>
          <cell r="I1451" t="str">
            <v>Insulation Tester (Alat Ukur Universal)</v>
          </cell>
        </row>
        <row r="1452">
          <cell r="H1452" t="str">
            <v>1.3.2.03.03.01.118</v>
          </cell>
          <cell r="I1452" t="str">
            <v>Sonicator Virsoic Call Disluptor</v>
          </cell>
        </row>
        <row r="1453">
          <cell r="H1453" t="str">
            <v>1.3.2.03.03.01.119</v>
          </cell>
          <cell r="I1453" t="str">
            <v>Electric Bench</v>
          </cell>
        </row>
        <row r="1454">
          <cell r="H1454" t="str">
            <v>1.3.2.03.03.01.120</v>
          </cell>
          <cell r="I1454" t="str">
            <v>Sweep Function Generator</v>
          </cell>
        </row>
        <row r="1455">
          <cell r="H1455" t="str">
            <v>1.3.2.03.03.01.121</v>
          </cell>
          <cell r="I1455" t="str">
            <v>Loadmeter</v>
          </cell>
        </row>
        <row r="1456">
          <cell r="H1456" t="str">
            <v>1.3.2.03.03.01.122</v>
          </cell>
          <cell r="I1456" t="str">
            <v>System UV Sterelisasi dan Sirkulasi AI</v>
          </cell>
        </row>
        <row r="1457">
          <cell r="H1457" t="str">
            <v>1.3.2.03.03.01.123</v>
          </cell>
          <cell r="I1457" t="str">
            <v>Counter Tester</v>
          </cell>
        </row>
        <row r="1458">
          <cell r="H1458" t="str">
            <v>1.3.2.03.03.01.124</v>
          </cell>
          <cell r="I1458" t="str">
            <v>System For Chemical Oxygen Demond</v>
          </cell>
        </row>
        <row r="1459">
          <cell r="H1459" t="str">
            <v>1.3.2.03.03.01.125</v>
          </cell>
          <cell r="I1459" t="str">
            <v>The Dacor Seasprint Under Water Vehicle</v>
          </cell>
        </row>
        <row r="1460">
          <cell r="H1460" t="str">
            <v>1.3.2.03.03.01.126</v>
          </cell>
          <cell r="I1460" t="str">
            <v>Titration Unit</v>
          </cell>
        </row>
        <row r="1461">
          <cell r="H1461" t="str">
            <v>1.3.2.03.03.01.127</v>
          </cell>
          <cell r="I1461" t="str">
            <v>Ultrasonic Cleaner (Alat Ukur Universal)</v>
          </cell>
        </row>
        <row r="1462">
          <cell r="H1462" t="str">
            <v>1.3.2.03.03.01.128</v>
          </cell>
          <cell r="I1462" t="str">
            <v>Water Analysis Kit</v>
          </cell>
        </row>
        <row r="1463">
          <cell r="H1463" t="str">
            <v>1.3.2.03.03.01.129</v>
          </cell>
          <cell r="I1463" t="str">
            <v>Wheel Meter</v>
          </cell>
        </row>
        <row r="1464">
          <cell r="H1464" t="str">
            <v>1.3.2.03.03.01.130</v>
          </cell>
          <cell r="I1464" t="str">
            <v>Proyection Polariscope</v>
          </cell>
        </row>
        <row r="1465">
          <cell r="H1465" t="str">
            <v>1.3.2.03.03.01.131</v>
          </cell>
          <cell r="I1465" t="str">
            <v>CDMA/GSM Test</v>
          </cell>
        </row>
        <row r="1466">
          <cell r="H1466" t="str">
            <v>1.3.2.03.03.01.132</v>
          </cell>
          <cell r="I1466" t="str">
            <v>Antenna Selector</v>
          </cell>
        </row>
        <row r="1467">
          <cell r="H1467" t="str">
            <v>1.3.2.03.03.01.133</v>
          </cell>
          <cell r="I1467" t="str">
            <v>Log Periodic Antenna</v>
          </cell>
        </row>
        <row r="1468">
          <cell r="H1468" t="str">
            <v>1.3.2.03.03.01.134</v>
          </cell>
          <cell r="I1468" t="str">
            <v>Alat Ukur Sigmat</v>
          </cell>
        </row>
        <row r="1469">
          <cell r="H1469" t="str">
            <v>1.3.2.03.03.01.135</v>
          </cell>
          <cell r="I1469" t="str">
            <v>Alat ukur Air Aki</v>
          </cell>
        </row>
        <row r="1470">
          <cell r="H1470" t="str">
            <v>1.3.2.03.03.01.136</v>
          </cell>
          <cell r="I1470" t="str">
            <v xml:space="preserve">True Root Mean Square (RMS) Multimeter </v>
          </cell>
        </row>
        <row r="1471">
          <cell r="H1471" t="str">
            <v>1.3.2.03.03.01.137</v>
          </cell>
          <cell r="I1471" t="str">
            <v>Haga Meter</v>
          </cell>
        </row>
        <row r="1472">
          <cell r="H1472" t="str">
            <v>......</v>
          </cell>
        </row>
        <row r="1473">
          <cell r="H1473" t="str">
            <v>1.3.2.03.03.02.</v>
          </cell>
          <cell r="I1473" t="str">
            <v xml:space="preserve">ALAT UKUR/TEST INTELEGENSIA </v>
          </cell>
        </row>
        <row r="1474">
          <cell r="H1474" t="str">
            <v>1.3.2.03.03.02.001</v>
          </cell>
          <cell r="I1474" t="str">
            <v>Test Intelegensia WPPS</v>
          </cell>
        </row>
        <row r="1475">
          <cell r="H1475" t="str">
            <v>1.3.2.03.03.02.002</v>
          </cell>
          <cell r="I1475" t="str">
            <v>Test Intelegensia WISC</v>
          </cell>
        </row>
        <row r="1476">
          <cell r="H1476" t="str">
            <v>1.3.2.03.03.02.003</v>
          </cell>
          <cell r="I1476" t="str">
            <v>Test Intelegensia WB</v>
          </cell>
        </row>
        <row r="1477">
          <cell r="H1477" t="str">
            <v>1.3.2.03.03.02.004</v>
          </cell>
          <cell r="I1477" t="str">
            <v>Test Intelegensia WB Advence</v>
          </cell>
        </row>
        <row r="1478">
          <cell r="H1478" t="str">
            <v>1.3.2.03.03.02.005</v>
          </cell>
          <cell r="I1478" t="str">
            <v>Test Intelegensia Progresive Matricaral</v>
          </cell>
        </row>
        <row r="1479">
          <cell r="H1479" t="str">
            <v>1.3.2.03.03.02.006</v>
          </cell>
          <cell r="I1479" t="str">
            <v>Test Intelegensia Vineland</v>
          </cell>
        </row>
        <row r="1480">
          <cell r="H1480" t="str">
            <v>1.3.2.03.03.02.007</v>
          </cell>
          <cell r="I1480" t="str">
            <v>Test Intelegensia Black Passalon</v>
          </cell>
        </row>
        <row r="1481">
          <cell r="H1481" t="str">
            <v>......</v>
          </cell>
        </row>
        <row r="1482">
          <cell r="H1482" t="str">
            <v>1.3.2.03.03.03.</v>
          </cell>
          <cell r="I1482" t="str">
            <v xml:space="preserve">ALAT UKUR/TEST ALAT KEPRIBADIAN </v>
          </cell>
        </row>
        <row r="1483">
          <cell r="H1483" t="str">
            <v>1.3.2.03.03.03.001</v>
          </cell>
          <cell r="I1483" t="str">
            <v>Alat Ukur / Test Alat Kepribadian Dotcita</v>
          </cell>
        </row>
        <row r="1484">
          <cell r="H1484" t="str">
            <v>1.3.2.03.03.03.002</v>
          </cell>
          <cell r="I1484" t="str">
            <v>Alat Ukur / Test Alat Kepribadian Zat</v>
          </cell>
        </row>
        <row r="1485">
          <cell r="H1485" t="str">
            <v>1.3.2.03.03.03.003</v>
          </cell>
          <cell r="I1485" t="str">
            <v>Alat Ukur / Test Alat Kepribadian Warna</v>
          </cell>
        </row>
        <row r="1486">
          <cell r="H1486" t="str">
            <v>1.3.2.03.03.03.004</v>
          </cell>
          <cell r="I1486" t="str">
            <v>Alat Ukur / Test Alat Kepribadian Zondi</v>
          </cell>
        </row>
        <row r="1487">
          <cell r="H1487" t="str">
            <v>1.3.2.03.03.03.005</v>
          </cell>
          <cell r="I1487" t="str">
            <v>Alat Ukur / Test Alat Kepribadian Cat</v>
          </cell>
        </row>
        <row r="1488">
          <cell r="H1488" t="str">
            <v>1.3.2.03.03.03.006</v>
          </cell>
          <cell r="I1488" t="str">
            <v>Alat Ukur / Test Alat Kepribadian WPPZ</v>
          </cell>
        </row>
        <row r="1489">
          <cell r="H1489" t="str">
            <v>1.3.2.03.03.03.007</v>
          </cell>
          <cell r="I1489" t="str">
            <v>Alat Ukur / Test Alat Kepribadian Woinaa</v>
          </cell>
        </row>
        <row r="1490">
          <cell r="H1490" t="str">
            <v>1.3.2.03.03.03.008</v>
          </cell>
          <cell r="I1490" t="str">
            <v>Alat Ukur / Test Alat Kepribadian Kudu</v>
          </cell>
        </row>
        <row r="1491">
          <cell r="H1491" t="str">
            <v>1.3.2.03.03.03.009</v>
          </cell>
          <cell r="I1491" t="str">
            <v>Vidio Measurement</v>
          </cell>
        </row>
        <row r="1492">
          <cell r="H1492" t="str">
            <v>......</v>
          </cell>
        </row>
        <row r="1493">
          <cell r="H1493" t="str">
            <v>1.3.2.03.03.04.</v>
          </cell>
          <cell r="I1493" t="str">
            <v xml:space="preserve">ALAT UKUR/TEST KLINIS LAIN </v>
          </cell>
        </row>
        <row r="1494">
          <cell r="H1494" t="str">
            <v>1.3.2.03.03.04.001</v>
          </cell>
          <cell r="I1494" t="str">
            <v>Binder Aestalt</v>
          </cell>
        </row>
        <row r="1495">
          <cell r="H1495" t="str">
            <v>1.3.2.03.03.04.002</v>
          </cell>
          <cell r="I1495" t="str">
            <v>General Vocationalanpunde Tester</v>
          </cell>
        </row>
        <row r="1496">
          <cell r="H1496" t="str">
            <v>1.3.2.03.03.04.003</v>
          </cell>
          <cell r="I1496" t="str">
            <v>Consoroting Tester</v>
          </cell>
        </row>
        <row r="1497">
          <cell r="H1497" t="str">
            <v>1.3.2.03.03.04.004</v>
          </cell>
          <cell r="I1497" t="str">
            <v>Meroding Tester</v>
          </cell>
        </row>
        <row r="1498">
          <cell r="H1498" t="str">
            <v>1.3.2.03.03.04.005</v>
          </cell>
          <cell r="I1498" t="str">
            <v>Meroding Brinding Tester</v>
          </cell>
        </row>
        <row r="1499">
          <cell r="H1499" t="str">
            <v>1.3.2.03.03.04.006</v>
          </cell>
          <cell r="I1499" t="str">
            <v>Cord Briding Tester</v>
          </cell>
        </row>
        <row r="1500">
          <cell r="H1500" t="str">
            <v>1.3.2.03.03.04.007</v>
          </cell>
          <cell r="I1500" t="str">
            <v>Grip Diagnannonnuter</v>
          </cell>
        </row>
        <row r="1501">
          <cell r="H1501" t="str">
            <v>1.3.2.03.03.04.008</v>
          </cell>
          <cell r="I1501" t="str">
            <v>Black Anolig Muscle Dinamo Meter Jumping Meter</v>
          </cell>
        </row>
        <row r="1502">
          <cell r="H1502" t="str">
            <v>1.3.2.03.03.04.009</v>
          </cell>
          <cell r="I1502" t="str">
            <v>Modulation/Jumping Meter</v>
          </cell>
        </row>
        <row r="1503">
          <cell r="H1503" t="str">
            <v>1.3.2.03.03.04.010</v>
          </cell>
          <cell r="I1503" t="str">
            <v>Channel Conventer</v>
          </cell>
        </row>
        <row r="1504">
          <cell r="H1504" t="str">
            <v>1.3.2.03.03.04.011</v>
          </cell>
          <cell r="I1504" t="str">
            <v>RF Analyzer</v>
          </cell>
        </row>
        <row r="1505">
          <cell r="H1505" t="str">
            <v>1.3.2.03.03.04.012</v>
          </cell>
          <cell r="I1505" t="str">
            <v>Meronding Vacational Lanpunde Tester</v>
          </cell>
        </row>
        <row r="1506">
          <cell r="H1506" t="str">
            <v>1.3.2.03.03.04.013</v>
          </cell>
          <cell r="I1506" t="str">
            <v>Kekuatan Otot Pinggang</v>
          </cell>
        </row>
        <row r="1507">
          <cell r="H1507" t="str">
            <v>......</v>
          </cell>
        </row>
        <row r="1508">
          <cell r="H1508" t="str">
            <v>1.3.2.03.03.05.</v>
          </cell>
          <cell r="I1508" t="str">
            <v xml:space="preserve">ALAT KALIBRASI </v>
          </cell>
        </row>
        <row r="1509">
          <cell r="H1509" t="str">
            <v>1.3.2.03.03.05.001</v>
          </cell>
          <cell r="I1509" t="str">
            <v>Calibration Level Generator</v>
          </cell>
        </row>
        <row r="1510">
          <cell r="H1510" t="str">
            <v>1.3.2.03.03.05.002</v>
          </cell>
          <cell r="I1510" t="str">
            <v>Color Bar Generator</v>
          </cell>
        </row>
        <row r="1511">
          <cell r="H1511" t="str">
            <v>1.3.2.03.03.05.003</v>
          </cell>
          <cell r="I1511" t="str">
            <v>Grid Pattem Generator</v>
          </cell>
        </row>
        <row r="1512">
          <cell r="H1512" t="str">
            <v>1.3.2.03.03.05.004</v>
          </cell>
          <cell r="I1512" t="str">
            <v>Grating Generator Unit</v>
          </cell>
        </row>
        <row r="1513">
          <cell r="H1513" t="str">
            <v>1.3.2.03.03.05.005</v>
          </cell>
          <cell r="I1513" t="str">
            <v>Insection Signal Generator</v>
          </cell>
        </row>
        <row r="1514">
          <cell r="H1514" t="str">
            <v>1.3.2.03.03.05.006</v>
          </cell>
          <cell r="I1514" t="str">
            <v>Insection Test Signal Generator</v>
          </cell>
        </row>
        <row r="1515">
          <cell r="H1515" t="str">
            <v>1.3.2.03.03.05.007</v>
          </cell>
          <cell r="I1515" t="str">
            <v>Multiburst Generator Unit</v>
          </cell>
        </row>
        <row r="1516">
          <cell r="H1516" t="str">
            <v>1.3.2.03.03.05.008</v>
          </cell>
          <cell r="I1516" t="str">
            <v>Pattem Generator</v>
          </cell>
        </row>
        <row r="1517">
          <cell r="H1517" t="str">
            <v>1.3.2.03.03.05.009</v>
          </cell>
          <cell r="I1517" t="str">
            <v>Stair Stope Generator Unit</v>
          </cell>
        </row>
        <row r="1518">
          <cell r="H1518" t="str">
            <v>1.3.2.03.03.05.010</v>
          </cell>
          <cell r="I1518" t="str">
            <v>Sign Wave Generator Unit</v>
          </cell>
        </row>
        <row r="1519">
          <cell r="H1519" t="str">
            <v>1.3.2.03.03.05.011</v>
          </cell>
          <cell r="I1519" t="str">
            <v>Test Generator</v>
          </cell>
        </row>
        <row r="1520">
          <cell r="H1520" t="str">
            <v>1.3.2.03.03.05.012</v>
          </cell>
          <cell r="I1520" t="str">
            <v>Test Line Generator</v>
          </cell>
        </row>
        <row r="1521">
          <cell r="H1521" t="str">
            <v>1.3.2.03.03.05.013</v>
          </cell>
          <cell r="I1521" t="str">
            <v>TV Test Signal Generator</v>
          </cell>
        </row>
        <row r="1522">
          <cell r="H1522" t="str">
            <v>1.3.2.03.03.05.014</v>
          </cell>
          <cell r="I1522" t="str">
            <v>TV IF Signal Generator</v>
          </cell>
        </row>
        <row r="1523">
          <cell r="H1523" t="str">
            <v>1.3.2.03.03.05.015</v>
          </cell>
          <cell r="I1523" t="str">
            <v>PAL Test Generator</v>
          </cell>
        </row>
        <row r="1524">
          <cell r="H1524" t="str">
            <v>1.3.2.03.03.05.016</v>
          </cell>
          <cell r="I1524" t="str">
            <v>Monochrome Test Generator</v>
          </cell>
        </row>
        <row r="1525">
          <cell r="H1525" t="str">
            <v>1.3.2.03.03.05.017</v>
          </cell>
          <cell r="I1525" t="str">
            <v>Standard Level Generator</v>
          </cell>
        </row>
        <row r="1526">
          <cell r="H1526" t="str">
            <v>1.3.2.03.03.05.018</v>
          </cell>
          <cell r="I1526" t="str">
            <v>Interval Test Generator</v>
          </cell>
        </row>
        <row r="1527">
          <cell r="H1527" t="str">
            <v>1.3.2.03.03.05.019</v>
          </cell>
          <cell r="I1527" t="str">
            <v>Station Identification Generator</v>
          </cell>
        </row>
        <row r="1528">
          <cell r="H1528" t="str">
            <v>1.3.2.03.03.05.020</v>
          </cell>
          <cell r="I1528" t="str">
            <v>Character Generator (Alat Kalibrasi)</v>
          </cell>
        </row>
        <row r="1529">
          <cell r="H1529" t="str">
            <v>1.3.2.03.03.05.021</v>
          </cell>
          <cell r="I1529" t="str">
            <v>Video Generator</v>
          </cell>
        </row>
        <row r="1530">
          <cell r="H1530" t="str">
            <v>1.3.2.03.03.05.022</v>
          </cell>
          <cell r="I1530" t="str">
            <v>Waveform Generator Special Efect</v>
          </cell>
        </row>
        <row r="1531">
          <cell r="H1531" t="str">
            <v>1.3.2.03.03.05.023</v>
          </cell>
          <cell r="I1531" t="str">
            <v>Test Signal Generator</v>
          </cell>
        </row>
        <row r="1532">
          <cell r="H1532" t="str">
            <v>1.3.2.03.03.05.024</v>
          </cell>
          <cell r="I1532" t="str">
            <v>Special Effect</v>
          </cell>
        </row>
        <row r="1533">
          <cell r="H1533" t="str">
            <v>1.3.2.03.03.05.025</v>
          </cell>
          <cell r="I1533" t="str">
            <v>Dead Weight Tester</v>
          </cell>
        </row>
        <row r="1534">
          <cell r="H1534" t="str">
            <v>1.3.2.03.03.05.026</v>
          </cell>
          <cell r="I1534" t="str">
            <v>Fuel Injection Test</v>
          </cell>
        </row>
        <row r="1535">
          <cell r="H1535" t="str">
            <v>1.3.2.03.03.05.027</v>
          </cell>
          <cell r="I1535" t="str">
            <v>Mater Calibrator</v>
          </cell>
        </row>
        <row r="1536">
          <cell r="H1536" t="str">
            <v>1.3.2.03.03.05.028</v>
          </cell>
          <cell r="I1536" t="str">
            <v>Pulse Generator (Alat Kalibrasi)</v>
          </cell>
        </row>
        <row r="1537">
          <cell r="H1537" t="str">
            <v>1.3.2.03.03.05.029</v>
          </cell>
          <cell r="I1537" t="str">
            <v>Autometic Syntheisizer</v>
          </cell>
        </row>
        <row r="1538">
          <cell r="H1538" t="str">
            <v>1.3.2.03.03.05.030</v>
          </cell>
          <cell r="I1538" t="str">
            <v>Pattern TV adjusment</v>
          </cell>
        </row>
        <row r="1539">
          <cell r="H1539" t="str">
            <v>1.3.2.03.03.05.031</v>
          </cell>
          <cell r="I1539" t="str">
            <v>RC Generator</v>
          </cell>
        </row>
        <row r="1540">
          <cell r="H1540" t="str">
            <v>1.3.2.03.03.05.032</v>
          </cell>
          <cell r="I1540" t="str">
            <v>Bantam Air Sampler</v>
          </cell>
        </row>
        <row r="1541">
          <cell r="H1541" t="str">
            <v>1.3.2.03.03.05.033</v>
          </cell>
          <cell r="I1541" t="str">
            <v>Combined Vacum Pump</v>
          </cell>
        </row>
        <row r="1542">
          <cell r="H1542" t="str">
            <v>1.3.2.03.03.05.034</v>
          </cell>
          <cell r="I1542" t="str">
            <v>Class Meter II</v>
          </cell>
        </row>
        <row r="1543">
          <cell r="H1543" t="str">
            <v>1.3.2.03.03.05.035</v>
          </cell>
          <cell r="I1543" t="str">
            <v>Lend Brich (Timah Hitam)</v>
          </cell>
        </row>
        <row r="1544">
          <cell r="H1544" t="str">
            <v>1.3.2.03.03.05.036</v>
          </cell>
          <cell r="I1544" t="str">
            <v>Air Partical Tape Sampler</v>
          </cell>
        </row>
        <row r="1545">
          <cell r="H1545" t="str">
            <v>1.3.2.03.03.05.037</v>
          </cell>
          <cell r="I1545" t="str">
            <v>Universal Spectometer</v>
          </cell>
        </row>
        <row r="1546">
          <cell r="H1546" t="str">
            <v>1.3.2.03.03.05.038</v>
          </cell>
          <cell r="I1546" t="str">
            <v>GM Preamplifier P31</v>
          </cell>
        </row>
        <row r="1547">
          <cell r="H1547" t="str">
            <v>1.3.2.03.03.05.039</v>
          </cell>
          <cell r="I1547" t="str">
            <v>Crytal for D 200</v>
          </cell>
        </row>
        <row r="1548">
          <cell r="H1548" t="str">
            <v>1.3.2.03.03.05.040</v>
          </cell>
          <cell r="I1548" t="str">
            <v>Window For F 200</v>
          </cell>
        </row>
        <row r="1549">
          <cell r="H1549" t="str">
            <v>1.3.2.03.03.05.041</v>
          </cell>
          <cell r="I1549" t="str">
            <v>Seintication Detector</v>
          </cell>
        </row>
        <row r="1550">
          <cell r="H1550" t="str">
            <v>1.3.2.03.03.05.042</v>
          </cell>
          <cell r="I1550" t="str">
            <v>Radio Arsipe Sounde Groun</v>
          </cell>
        </row>
        <row r="1551">
          <cell r="H1551" t="str">
            <v>1.3.2.03.03.05.043</v>
          </cell>
          <cell r="I1551" t="str">
            <v>Radio Arsipe Sounde Meter</v>
          </cell>
        </row>
        <row r="1552">
          <cell r="H1552" t="str">
            <v>1.3.2.03.03.05.044</v>
          </cell>
          <cell r="I1552" t="str">
            <v>Regullating Transformator</v>
          </cell>
        </row>
        <row r="1553">
          <cell r="H1553" t="str">
            <v>1.3.2.03.03.05.045</v>
          </cell>
          <cell r="I1553" t="str">
            <v>Radio Active Source</v>
          </cell>
        </row>
        <row r="1554">
          <cell r="H1554" t="str">
            <v>1.3.2.03.03.05.046</v>
          </cell>
          <cell r="I1554" t="str">
            <v>Aloka Nuclear Instrument</v>
          </cell>
        </row>
        <row r="1555">
          <cell r="H1555" t="str">
            <v>1.3.2.03.03.05.047</v>
          </cell>
          <cell r="I1555" t="str">
            <v>Electron Calculator Hewlet</v>
          </cell>
        </row>
        <row r="1556">
          <cell r="H1556" t="str">
            <v>1.3.2.03.03.05.048</v>
          </cell>
          <cell r="I1556" t="str">
            <v>Packard Mini Komplit</v>
          </cell>
        </row>
        <row r="1557">
          <cell r="H1557" t="str">
            <v>1.3.2.03.03.05.049</v>
          </cell>
          <cell r="I1557" t="str">
            <v>Mica Window, Griger Tube</v>
          </cell>
        </row>
        <row r="1558">
          <cell r="H1558" t="str">
            <v>1.3.2.03.03.05.050</v>
          </cell>
          <cell r="I1558" t="str">
            <v>Time Up</v>
          </cell>
        </row>
        <row r="1559">
          <cell r="H1559" t="str">
            <v>1.3.2.03.03.05.051</v>
          </cell>
          <cell r="I1559" t="str">
            <v>Tehnical Drawing Machine</v>
          </cell>
        </row>
        <row r="1560">
          <cell r="H1560" t="str">
            <v>1.3.2.03.03.05.052</v>
          </cell>
          <cell r="I1560" t="str">
            <v>Slide Resister</v>
          </cell>
        </row>
        <row r="1561">
          <cell r="H1561" t="str">
            <v>1.3.2.03.03.05.053</v>
          </cell>
          <cell r="I1561" t="str">
            <v>Tracerlab</v>
          </cell>
        </row>
        <row r="1562">
          <cell r="H1562" t="str">
            <v>1.3.2.03.03.05.054</v>
          </cell>
          <cell r="I1562" t="str">
            <v>Rapid Reading Balance</v>
          </cell>
        </row>
        <row r="1563">
          <cell r="H1563" t="str">
            <v>1.3.2.03.03.05.055</v>
          </cell>
          <cell r="I1563" t="str">
            <v>Versamatic II Scaler</v>
          </cell>
        </row>
        <row r="1564">
          <cell r="H1564" t="str">
            <v>1.3.2.03.03.05.056</v>
          </cell>
          <cell r="I1564" t="str">
            <v>Alpha Seintilation</v>
          </cell>
        </row>
        <row r="1565">
          <cell r="H1565" t="str">
            <v>1.3.2.03.03.05.057</v>
          </cell>
          <cell r="I1565" t="str">
            <v>Field Balance</v>
          </cell>
        </row>
        <row r="1566">
          <cell r="H1566" t="str">
            <v>1.3.2.03.03.05.058</v>
          </cell>
          <cell r="I1566" t="str">
            <v>Sorterak</v>
          </cell>
        </row>
        <row r="1567">
          <cell r="H1567" t="str">
            <v>1.3.2.03.03.05.059</v>
          </cell>
          <cell r="I1567" t="str">
            <v>Precicheh Grainer Electronic</v>
          </cell>
        </row>
        <row r="1568">
          <cell r="H1568" t="str">
            <v>1.3.2.03.03.05.060</v>
          </cell>
          <cell r="I1568" t="str">
            <v>Micromat Grainer Electonic</v>
          </cell>
        </row>
        <row r="1569">
          <cell r="H1569" t="str">
            <v>1.3.2.03.03.05.061</v>
          </cell>
          <cell r="I1569" t="str">
            <v>Sun Photo Meter</v>
          </cell>
        </row>
        <row r="1570">
          <cell r="H1570" t="str">
            <v>1.3.2.03.03.05.062</v>
          </cell>
          <cell r="I1570" t="str">
            <v>Epidiascome</v>
          </cell>
        </row>
        <row r="1571">
          <cell r="H1571" t="str">
            <v>1.3.2.03.03.05.063</v>
          </cell>
          <cell r="I1571" t="str">
            <v>Regullating Transformator Radio Active Sound</v>
          </cell>
        </row>
        <row r="1572">
          <cell r="H1572" t="str">
            <v>1.3.2.03.03.05.064</v>
          </cell>
          <cell r="I1572" t="str">
            <v>Radio Active Sound Antenna TD-2</v>
          </cell>
        </row>
        <row r="1573">
          <cell r="H1573" t="str">
            <v>1.3.2.03.03.05.065</v>
          </cell>
          <cell r="I1573" t="str">
            <v>Control Verity</v>
          </cell>
        </row>
        <row r="1574">
          <cell r="H1574" t="str">
            <v>1.3.2.03.03.05.066</v>
          </cell>
          <cell r="I1574" t="str">
            <v>Mechanic Setter</v>
          </cell>
        </row>
        <row r="1575">
          <cell r="H1575" t="str">
            <v>1.3.2.03.03.05.067</v>
          </cell>
          <cell r="I1575" t="str">
            <v>Epanics</v>
          </cell>
        </row>
        <row r="1576">
          <cell r="H1576" t="str">
            <v>1.3.2.03.03.05.068</v>
          </cell>
          <cell r="I1576" t="str">
            <v>Electronic Spear</v>
          </cell>
        </row>
        <row r="1577">
          <cell r="H1577" t="str">
            <v>1.3.2.03.03.05.069</v>
          </cell>
          <cell r="I1577" t="str">
            <v>Transmitting Vacuum</v>
          </cell>
        </row>
        <row r="1578">
          <cell r="H1578" t="str">
            <v>1.3.2.03.03.05.070</v>
          </cell>
          <cell r="I1578" t="str">
            <v>Automatic Emergency Lighting</v>
          </cell>
        </row>
        <row r="1579">
          <cell r="H1579" t="str">
            <v>1.3.2.03.03.05.071</v>
          </cell>
          <cell r="I1579" t="str">
            <v>Preccision Laboratory Balance</v>
          </cell>
        </row>
        <row r="1580">
          <cell r="H1580" t="str">
            <v>1.3.2.03.03.05.072</v>
          </cell>
          <cell r="I1580" t="str">
            <v>Moisture Determination Balance</v>
          </cell>
        </row>
        <row r="1581">
          <cell r="H1581" t="str">
            <v>1.3.2.03.03.05.073</v>
          </cell>
          <cell r="I1581" t="str">
            <v>Loud And Large Converter</v>
          </cell>
        </row>
        <row r="1582">
          <cell r="H1582" t="str">
            <v>1.3.2.03.03.05.074</v>
          </cell>
          <cell r="I1582" t="str">
            <v>Prim Apparat</v>
          </cell>
        </row>
        <row r="1583">
          <cell r="H1583" t="str">
            <v>1.3.2.03.03.05.075</v>
          </cell>
          <cell r="I1583" t="str">
            <v>Thermostat</v>
          </cell>
        </row>
        <row r="1584">
          <cell r="H1584" t="str">
            <v>1.3.2.03.03.05.076</v>
          </cell>
          <cell r="I1584" t="str">
            <v>Thermohygrostat</v>
          </cell>
        </row>
        <row r="1585">
          <cell r="H1585" t="str">
            <v>1.3.2.03.03.05.077</v>
          </cell>
          <cell r="I1585" t="str">
            <v>Barostat</v>
          </cell>
        </row>
        <row r="1586">
          <cell r="H1586" t="str">
            <v>1.3.2.03.03.05.078</v>
          </cell>
          <cell r="I1586" t="str">
            <v>Alat Tera Radiasi Matahari</v>
          </cell>
        </row>
        <row r="1587">
          <cell r="H1587" t="str">
            <v>1.3.2.03.03.05.079</v>
          </cell>
          <cell r="I1587" t="str">
            <v>Alat Tera Kecepatan Angin</v>
          </cell>
        </row>
        <row r="1588">
          <cell r="H1588" t="str">
            <v>1.3.2.03.03.05.080</v>
          </cell>
          <cell r="I1588" t="str">
            <v>Amplifier Micro Thermometer</v>
          </cell>
        </row>
        <row r="1589">
          <cell r="H1589" t="str">
            <v>1.3.2.03.03.05.081</v>
          </cell>
          <cell r="I1589" t="str">
            <v>Visilight Recorder</v>
          </cell>
        </row>
        <row r="1590">
          <cell r="H1590" t="str">
            <v>1.3.2.03.03.05.082</v>
          </cell>
          <cell r="I1590" t="str">
            <v>Vibrometer (Alat Kalibrasi)</v>
          </cell>
        </row>
        <row r="1591">
          <cell r="H1591" t="str">
            <v>1.3.2.03.03.05.083</v>
          </cell>
          <cell r="I1591" t="str">
            <v>Refracsion Seismograph</v>
          </cell>
        </row>
        <row r="1592">
          <cell r="H1592" t="str">
            <v>1.3.2.03.03.05.084</v>
          </cell>
          <cell r="I1592" t="str">
            <v>Radio Sonde</v>
          </cell>
        </row>
        <row r="1593">
          <cell r="H1593" t="str">
            <v>1.3.2.03.03.05.085</v>
          </cell>
          <cell r="I1593" t="str">
            <v>Hand Vibrstion Test</v>
          </cell>
        </row>
        <row r="1594">
          <cell r="H1594" t="str">
            <v>1.3.2.03.03.05.086</v>
          </cell>
          <cell r="I1594" t="str">
            <v>Flaw Detector</v>
          </cell>
        </row>
        <row r="1595">
          <cell r="H1595" t="str">
            <v>1.3.2.03.03.05.087</v>
          </cell>
          <cell r="I1595" t="str">
            <v>Multigas Detector</v>
          </cell>
        </row>
        <row r="1596">
          <cell r="H1596" t="str">
            <v>1.3.2.03.03.05.088</v>
          </cell>
          <cell r="I1596" t="str">
            <v>Softeware Multigas Retector</v>
          </cell>
        </row>
        <row r="1597">
          <cell r="H1597" t="str">
            <v>1.3.2.03.03.05.089</v>
          </cell>
          <cell r="I1597" t="str">
            <v>Caoting Thicknes Gauge</v>
          </cell>
        </row>
        <row r="1598">
          <cell r="H1598" t="str">
            <v>1.3.2.03.03.05.090</v>
          </cell>
          <cell r="I1598" t="str">
            <v>Wet Film Thicknes Gauge</v>
          </cell>
        </row>
        <row r="1599">
          <cell r="H1599" t="str">
            <v>1.3.2.03.03.05.091</v>
          </cell>
          <cell r="I1599" t="str">
            <v>Dual Scape Electrinic Coating Thicknes</v>
          </cell>
        </row>
        <row r="1600">
          <cell r="H1600" t="str">
            <v>1.3.2.03.03.05.092</v>
          </cell>
          <cell r="I1600" t="str">
            <v>Ultrasonic Thicknes Test</v>
          </cell>
        </row>
        <row r="1601">
          <cell r="H1601" t="str">
            <v>1.3.2.03.03.05.093</v>
          </cell>
          <cell r="I1601" t="str">
            <v>Oil Test Kit</v>
          </cell>
        </row>
        <row r="1602">
          <cell r="H1602" t="str">
            <v>1.3.2.03.03.05.094</v>
          </cell>
          <cell r="I1602" t="str">
            <v>Coolant Test Kit</v>
          </cell>
        </row>
        <row r="1603">
          <cell r="H1603" t="str">
            <v>1.3.2.03.03.05.095</v>
          </cell>
          <cell r="I1603" t="str">
            <v>Baretey Charger Test</v>
          </cell>
        </row>
        <row r="1604">
          <cell r="H1604" t="str">
            <v>1.3.2.03.03.05.096</v>
          </cell>
          <cell r="I1604" t="str">
            <v>High Teck Full Face Mask</v>
          </cell>
        </row>
        <row r="1605">
          <cell r="H1605" t="str">
            <v>1.3.2.03.03.05.097</v>
          </cell>
          <cell r="I1605" t="str">
            <v>Hadled Printer</v>
          </cell>
        </row>
        <row r="1606">
          <cell r="H1606" t="str">
            <v>1.3.2.03.03.05.098</v>
          </cell>
          <cell r="I1606" t="str">
            <v>Colour Spectrophotometer</v>
          </cell>
        </row>
        <row r="1607">
          <cell r="H1607" t="str">
            <v>1.3.2.03.03.05.099</v>
          </cell>
          <cell r="I1607" t="str">
            <v>Positest (Banana) Gauge</v>
          </cell>
        </row>
        <row r="1608">
          <cell r="H1608" t="str">
            <v>1.3.2.03.03.05.100</v>
          </cell>
          <cell r="I1608" t="str">
            <v>Concrette Thickness Gauge</v>
          </cell>
        </row>
        <row r="1609">
          <cell r="H1609" t="str">
            <v>1.3.2.03.03.05.101</v>
          </cell>
          <cell r="I1609" t="str">
            <v>Temperature Bath</v>
          </cell>
        </row>
        <row r="1610">
          <cell r="H1610" t="str">
            <v>1.3.2.03.03.05.102</v>
          </cell>
          <cell r="I1610" t="str">
            <v>Temperature Chamber</v>
          </cell>
        </row>
        <row r="1611">
          <cell r="H1611" t="str">
            <v>1.3.2.03.03.05.103</v>
          </cell>
          <cell r="I1611" t="str">
            <v>High Volume Air Sampler (HVAS) Calibration Kit</v>
          </cell>
        </row>
        <row r="1612">
          <cell r="H1612" t="str">
            <v>1.3.2.03.03.05.104</v>
          </cell>
          <cell r="I1612" t="str">
            <v>Alat Kalibrator Kelistrikan</v>
          </cell>
        </row>
        <row r="1613">
          <cell r="H1613" t="str">
            <v>1.3.2.03.03.05.105</v>
          </cell>
          <cell r="I1613" t="str">
            <v>Gravimeter Calibrator</v>
          </cell>
        </row>
        <row r="1614">
          <cell r="H1614" t="str">
            <v>1.3.2.03.03.05.106</v>
          </cell>
          <cell r="I1614" t="str">
            <v>Calibration Table</v>
          </cell>
        </row>
        <row r="1615">
          <cell r="H1615" t="str">
            <v>1.3.2.03.03.05.107</v>
          </cell>
          <cell r="I1615" t="str">
            <v>Magnetometer Kalibrator</v>
          </cell>
        </row>
        <row r="1616">
          <cell r="H1616" t="str">
            <v>1.3.2.03.03.05.108</v>
          </cell>
          <cell r="I1616" t="str">
            <v xml:space="preserve">Shaking Table </v>
          </cell>
        </row>
        <row r="1617">
          <cell r="H1617" t="str">
            <v>......</v>
          </cell>
        </row>
        <row r="1618">
          <cell r="H1618" t="str">
            <v>1.3.2.03.03.06.</v>
          </cell>
          <cell r="I1618" t="str">
            <v xml:space="preserve">OSCILLOSCOPE </v>
          </cell>
        </row>
        <row r="1619">
          <cell r="H1619" t="str">
            <v>1.3.2.03.03.06.001</v>
          </cell>
          <cell r="I1619" t="str">
            <v>Oscilloscope Main Frame</v>
          </cell>
        </row>
        <row r="1620">
          <cell r="H1620" t="str">
            <v>1.3.2.03.03.06.002</v>
          </cell>
          <cell r="I1620" t="str">
            <v>Oscilloscope Main Frame With Variable Persistnce Strorage Tube</v>
          </cell>
        </row>
        <row r="1621">
          <cell r="H1621" t="str">
            <v>......</v>
          </cell>
        </row>
        <row r="1622">
          <cell r="H1622" t="str">
            <v>1.3.2.03.03.06.003</v>
          </cell>
          <cell r="I1622" t="str">
            <v>Oscilloscope Special</v>
          </cell>
        </row>
        <row r="1623">
          <cell r="H1623" t="str">
            <v>1.3.2.03.03.06.004</v>
          </cell>
          <cell r="I1623" t="str">
            <v>Oscilloscope Envelope</v>
          </cell>
        </row>
        <row r="1624">
          <cell r="H1624" t="str">
            <v>1.3.2.03.03.06.005</v>
          </cell>
          <cell r="I1624" t="str">
            <v>Synchronoscope</v>
          </cell>
        </row>
        <row r="1625">
          <cell r="H1625" t="str">
            <v>1.3.2.03.03.06.006</v>
          </cell>
          <cell r="I1625" t="str">
            <v>Vectorscope</v>
          </cell>
        </row>
        <row r="1626">
          <cell r="H1626" t="str">
            <v>1.3.2.03.03.06.007</v>
          </cell>
          <cell r="I1626" t="str">
            <v>Waveform Monitor Set With Level And Vector Display</v>
          </cell>
        </row>
        <row r="1627">
          <cell r="H1627" t="str">
            <v>1.3.2.03.03.06.008</v>
          </cell>
          <cell r="I1627" t="str">
            <v>Analyzer FN Side Band</v>
          </cell>
        </row>
        <row r="1628">
          <cell r="H1628" t="str">
            <v>1.3.2.03.03.06.009</v>
          </cell>
          <cell r="I1628" t="str">
            <v>Analyzer Spektrum Display</v>
          </cell>
        </row>
        <row r="1629">
          <cell r="H1629" t="str">
            <v>1.3.2.03.03.06.010</v>
          </cell>
          <cell r="I1629" t="str">
            <v>Plyscope</v>
          </cell>
        </row>
        <row r="1630">
          <cell r="H1630" t="str">
            <v>1.3.2.03.03.06.011</v>
          </cell>
          <cell r="I1630" t="str">
            <v>Videoscope With Side Band Adaptor</v>
          </cell>
        </row>
        <row r="1631">
          <cell r="H1631" t="str">
            <v>......</v>
          </cell>
        </row>
        <row r="1632">
          <cell r="H1632" t="str">
            <v>......</v>
          </cell>
        </row>
        <row r="1633">
          <cell r="H1633" t="str">
            <v>1.3.2.03.03.07.</v>
          </cell>
          <cell r="I1633" t="str">
            <v xml:space="preserve">UNIVERSAL TESTER </v>
          </cell>
        </row>
        <row r="1634">
          <cell r="H1634" t="str">
            <v>1.3.2.03.03.07.001</v>
          </cell>
          <cell r="I1634" t="str">
            <v>Frequency Counter (Universal Tester)</v>
          </cell>
        </row>
        <row r="1635">
          <cell r="H1635" t="str">
            <v>1.3.2.03.03.07.002</v>
          </cell>
          <cell r="I1635" t="str">
            <v>Insulation Res Meter Mod</v>
          </cell>
        </row>
        <row r="1636">
          <cell r="H1636" t="str">
            <v>1.3.2.03.03.07.003</v>
          </cell>
          <cell r="I1636" t="str">
            <v>Noise &amp; Distortion Meter</v>
          </cell>
        </row>
        <row r="1637">
          <cell r="H1637" t="str">
            <v>1.3.2.03.03.07.004</v>
          </cell>
          <cell r="I1637" t="str">
            <v>Oscilator Distortion Meter</v>
          </cell>
        </row>
        <row r="1638">
          <cell r="H1638" t="str">
            <v>1.3.2.03.03.07.005</v>
          </cell>
          <cell r="I1638" t="str">
            <v>Oscilator Test Signal</v>
          </cell>
        </row>
        <row r="1639">
          <cell r="H1639" t="str">
            <v>1.3.2.03.03.07.006</v>
          </cell>
          <cell r="I1639" t="str">
            <v>Oscilator Widw Band</v>
          </cell>
        </row>
        <row r="1640">
          <cell r="H1640" t="str">
            <v>1.3.2.03.03.07.007</v>
          </cell>
          <cell r="I1640" t="str">
            <v>Oscilator Sweep</v>
          </cell>
        </row>
        <row r="1641">
          <cell r="H1641" t="str">
            <v>1.3.2.03.03.07.008</v>
          </cell>
          <cell r="I1641" t="str">
            <v>Precision Encoder Monitor</v>
          </cell>
        </row>
        <row r="1642">
          <cell r="H1642" t="str">
            <v>1.3.2.03.03.07.009</v>
          </cell>
          <cell r="I1642" t="str">
            <v>Plambicon Test Unit</v>
          </cell>
        </row>
        <row r="1643">
          <cell r="H1643" t="str">
            <v>1.3.2.03.03.07.010</v>
          </cell>
          <cell r="I1643" t="str">
            <v>Scanner (Universal Tester)</v>
          </cell>
        </row>
        <row r="1644">
          <cell r="H1644" t="str">
            <v>1.3.2.03.03.07.011</v>
          </cell>
          <cell r="I1644" t="str">
            <v>Time Interval Unit</v>
          </cell>
        </row>
        <row r="1645">
          <cell r="H1645" t="str">
            <v>1.3.2.03.03.07.012</v>
          </cell>
          <cell r="I1645" t="str">
            <v>Universal Counter (Universal Tester)</v>
          </cell>
        </row>
        <row r="1646">
          <cell r="H1646" t="str">
            <v>1.3.2.03.03.07.013</v>
          </cell>
          <cell r="I1646" t="str">
            <v>Video Noise Meter</v>
          </cell>
        </row>
        <row r="1647">
          <cell r="H1647" t="str">
            <v>1.3.2.03.03.07.014</v>
          </cell>
          <cell r="I1647" t="str">
            <v>Admintance Meter</v>
          </cell>
        </row>
        <row r="1648">
          <cell r="H1648" t="str">
            <v>1.3.2.03.03.07.015</v>
          </cell>
          <cell r="I1648" t="str">
            <v>Admintance Bride</v>
          </cell>
        </row>
        <row r="1649">
          <cell r="H1649" t="str">
            <v>1.3.2.03.03.07.016</v>
          </cell>
          <cell r="I1649" t="str">
            <v>Fieldstrength Meter</v>
          </cell>
        </row>
        <row r="1650">
          <cell r="H1650" t="str">
            <v>1.3.2.03.03.07.017</v>
          </cell>
          <cell r="I1650" t="str">
            <v>RF Bridge</v>
          </cell>
        </row>
        <row r="1651">
          <cell r="H1651" t="str">
            <v>1.3.2.03.03.07.018</v>
          </cell>
          <cell r="I1651" t="str">
            <v>RF Push Button Attenuator</v>
          </cell>
        </row>
        <row r="1652">
          <cell r="H1652" t="str">
            <v>1.3.2.03.03.07.019</v>
          </cell>
          <cell r="I1652" t="str">
            <v>Vision And Sound Nyquist Demodulator AMF</v>
          </cell>
        </row>
        <row r="1653">
          <cell r="H1653" t="str">
            <v>1.3.2.03.03.07.020</v>
          </cell>
          <cell r="I1653" t="str">
            <v>V.S.W.R Standing Review</v>
          </cell>
        </row>
        <row r="1654">
          <cell r="H1654" t="str">
            <v>1.3.2.03.03.07.021</v>
          </cell>
          <cell r="I1654" t="str">
            <v>Digital Frequence Meter</v>
          </cell>
        </row>
        <row r="1655">
          <cell r="H1655" t="str">
            <v>1.3.2.03.03.07.022</v>
          </cell>
          <cell r="I1655" t="str">
            <v>Vindicam Quick Tester</v>
          </cell>
        </row>
        <row r="1656">
          <cell r="H1656" t="str">
            <v>1.3.2.03.03.07.023</v>
          </cell>
          <cell r="I1656" t="str">
            <v>Coaxial ATT</v>
          </cell>
        </row>
        <row r="1657">
          <cell r="H1657" t="str">
            <v>1.3.2.03.03.07.024</v>
          </cell>
          <cell r="I1657" t="str">
            <v>Variable Coaxial ATT</v>
          </cell>
        </row>
        <row r="1658">
          <cell r="H1658" t="str">
            <v>1.3.2.03.03.07.025</v>
          </cell>
          <cell r="I1658" t="str">
            <v>Logic Probe (Universal Tester)</v>
          </cell>
        </row>
        <row r="1659">
          <cell r="H1659" t="str">
            <v>1.3.2.03.03.07.026</v>
          </cell>
          <cell r="I1659" t="str">
            <v>Survey Meter (Universal Tester)</v>
          </cell>
        </row>
        <row r="1660">
          <cell r="H1660" t="str">
            <v>1.3.2.03.03.07.027</v>
          </cell>
          <cell r="I1660" t="str">
            <v>Logic Comparator</v>
          </cell>
        </row>
        <row r="1661">
          <cell r="H1661" t="str">
            <v>......</v>
          </cell>
        </row>
        <row r="1662">
          <cell r="H1662" t="str">
            <v>1.3.2.03.03.08.</v>
          </cell>
          <cell r="I1662" t="str">
            <v xml:space="preserve">ALAT UKUR/PEMBANDING </v>
          </cell>
        </row>
        <row r="1663">
          <cell r="H1663" t="str">
            <v>1.3.2.03.03.08.001</v>
          </cell>
          <cell r="I1663" t="str">
            <v>Ukuran Johanson (Alat Pembanding Standar Ukuran Panjang)</v>
          </cell>
        </row>
        <row r="1664">
          <cell r="H1664" t="str">
            <v>1.3.2.03.03.08.002</v>
          </cell>
          <cell r="I1664" t="str">
            <v>Micro Indicator (Dengan Perlengkapan Suparto Pointers Dan Revol</v>
          </cell>
        </row>
        <row r="1665">
          <cell r="H1665" t="str">
            <v>1.3.2.03.03.08.003</v>
          </cell>
          <cell r="I1665" t="str">
            <v>Perlengkapan Micro Indicator</v>
          </cell>
        </row>
        <row r="1666">
          <cell r="H1666" t="str">
            <v>1.3.2.03.03.08.004</v>
          </cell>
          <cell r="I1666" t="str">
            <v>Psycometer Van lambrecht</v>
          </cell>
        </row>
        <row r="1667">
          <cell r="H1667" t="str">
            <v>1.3.2.03.03.08.005</v>
          </cell>
          <cell r="I1667" t="str">
            <v>Psycometer</v>
          </cell>
        </row>
        <row r="1668">
          <cell r="H1668" t="str">
            <v>1.3.2.03.03.08.006</v>
          </cell>
          <cell r="I1668" t="str">
            <v>Barometer Logam</v>
          </cell>
        </row>
        <row r="1669">
          <cell r="H1669" t="str">
            <v>1.3.2.03.03.08.007</v>
          </cell>
          <cell r="I1669" t="str">
            <v>Barometer Mercury</v>
          </cell>
        </row>
        <row r="1670">
          <cell r="H1670" t="str">
            <v>1.3.2.03.03.08.008</v>
          </cell>
          <cell r="I1670" t="str">
            <v>Manometer Untuk Mesin</v>
          </cell>
        </row>
        <row r="1671">
          <cell r="H1671" t="str">
            <v>1.3.2.03.03.08.009</v>
          </cell>
          <cell r="I1671" t="str">
            <v>Monotor Precisi</v>
          </cell>
        </row>
        <row r="1672">
          <cell r="H1672" t="str">
            <v>1.3.2.03.03.08.010</v>
          </cell>
          <cell r="I1672" t="str">
            <v>Alat Pemeriksa Manometer ( Dengan Perlengkapan )</v>
          </cell>
        </row>
        <row r="1673">
          <cell r="H1673" t="str">
            <v>1.3.2.03.03.08.011</v>
          </cell>
          <cell r="I1673" t="str">
            <v>Alat Pemeriksaan Zat Cair</v>
          </cell>
        </row>
        <row r="1674">
          <cell r="H1674" t="str">
            <v>1.3.2.03.03.08.012</v>
          </cell>
          <cell r="I1674" t="str">
            <v>Termometer Standar</v>
          </cell>
        </row>
        <row r="1675">
          <cell r="H1675" t="str">
            <v>1.3.2.03.03.08.013</v>
          </cell>
          <cell r="I1675" t="str">
            <v>Termometer Govermen Tester 0 Derajat Sampai Dengan 100 Derajat C</v>
          </cell>
        </row>
        <row r="1676">
          <cell r="H1676" t="str">
            <v>1.3.2.03.03.08.014</v>
          </cell>
          <cell r="I1676" t="str">
            <v>Thermostat ( Penguji Pemeriksaan Termometer )</v>
          </cell>
        </row>
        <row r="1677">
          <cell r="H1677" t="str">
            <v>1.3.2.03.03.08.015</v>
          </cell>
          <cell r="I1677" t="str">
            <v>Jam Ukur ( Meet Lock )</v>
          </cell>
        </row>
        <row r="1678">
          <cell r="H1678" t="str">
            <v>1.3.2.03.03.08.016</v>
          </cell>
          <cell r="I1678" t="str">
            <v>Hardnes Tester</v>
          </cell>
        </row>
        <row r="1679">
          <cell r="H1679" t="str">
            <v>......</v>
          </cell>
        </row>
        <row r="1680">
          <cell r="H1680" t="str">
            <v>1.3.2.03.03.08.017</v>
          </cell>
          <cell r="I1680" t="str">
            <v>Stopwatch</v>
          </cell>
        </row>
        <row r="1681">
          <cell r="H1681" t="str">
            <v>1.3.2.03.03.08.018</v>
          </cell>
          <cell r="I1681" t="str">
            <v>Loup</v>
          </cell>
        </row>
        <row r="1682">
          <cell r="H1682" t="str">
            <v>......</v>
          </cell>
        </row>
        <row r="1683">
          <cell r="H1683" t="str">
            <v>1.3.2.03.03.08.019</v>
          </cell>
          <cell r="I1683" t="str">
            <v>Planimeter (Alat Ukur/pembanding)</v>
          </cell>
        </row>
        <row r="1684">
          <cell r="H1684" t="str">
            <v>1.3.2.03.03.08.020</v>
          </cell>
          <cell r="I1684" t="str">
            <v>Metra Block</v>
          </cell>
        </row>
        <row r="1685">
          <cell r="H1685" t="str">
            <v>1.3.2.03.03.08.021</v>
          </cell>
          <cell r="I1685" t="str">
            <v>Lemari Baja Pengering</v>
          </cell>
        </row>
        <row r="1686">
          <cell r="H1686" t="str">
            <v>......</v>
          </cell>
        </row>
        <row r="1687">
          <cell r="H1687" t="str">
            <v>......</v>
          </cell>
        </row>
        <row r="1688">
          <cell r="H1688" t="str">
            <v>1.3.2.03.03.08.022</v>
          </cell>
          <cell r="I1688" t="str">
            <v>Sanblas Unit</v>
          </cell>
        </row>
        <row r="1689">
          <cell r="H1689" t="str">
            <v>1.3.2.03.03.08.023</v>
          </cell>
          <cell r="I1689" t="str">
            <v>Alat Pemeriksaan Timbangan Tekanan Beroda</v>
          </cell>
        </row>
        <row r="1690">
          <cell r="H1690" t="str">
            <v>1.3.2.03.03.08.024</v>
          </cell>
          <cell r="I1690" t="str">
            <v>Stelan Instrumen Bourje</v>
          </cell>
        </row>
        <row r="1691">
          <cell r="H1691" t="str">
            <v>1.3.2.03.03.08.025</v>
          </cell>
          <cell r="I1691" t="str">
            <v>Lampu Untuk Menerangi Skala Neraca Pakai Standar</v>
          </cell>
        </row>
        <row r="1692">
          <cell r="H1692" t="str">
            <v>1.3.2.03.03.08.026</v>
          </cell>
          <cell r="I1692" t="str">
            <v>Avometer Su 20 - 20 K</v>
          </cell>
        </row>
        <row r="1693">
          <cell r="H1693" t="str">
            <v>1.3.2.03.03.08.027</v>
          </cell>
          <cell r="I1693" t="str">
            <v>Trappo 1.000 Watt</v>
          </cell>
        </row>
        <row r="1694">
          <cell r="H1694" t="str">
            <v>1.3.2.03.03.08.028</v>
          </cell>
          <cell r="I1694" t="str">
            <v>Tool Set</v>
          </cell>
        </row>
        <row r="1695">
          <cell r="H1695" t="str">
            <v>1.3.2.03.03.08.029</v>
          </cell>
          <cell r="I1695" t="str">
            <v>Landasan Cap Lengkap</v>
          </cell>
        </row>
        <row r="1696">
          <cell r="H1696" t="str">
            <v>1.3.2.03.03.08.030</v>
          </cell>
          <cell r="I1696" t="str">
            <v>Kaki Tiga Gantungan Dacin</v>
          </cell>
        </row>
        <row r="1697">
          <cell r="H1697" t="str">
            <v>1.3.2.03.03.08.031</v>
          </cell>
          <cell r="I1697" t="str">
            <v>Alat Pendatar Takaran Bensin</v>
          </cell>
        </row>
        <row r="1698">
          <cell r="H1698" t="str">
            <v>1.3.2.03.03.08.032</v>
          </cell>
          <cell r="I1698" t="str">
            <v>Tang Plombir / Segel</v>
          </cell>
        </row>
        <row r="1699">
          <cell r="H1699" t="str">
            <v>1.3.2.03.03.08.033</v>
          </cell>
          <cell r="I1699" t="str">
            <v>Exicator Besar</v>
          </cell>
        </row>
        <row r="1700">
          <cell r="H1700" t="str">
            <v>1.3.2.03.03.08.034</v>
          </cell>
          <cell r="I1700" t="str">
            <v>Exicator Kecil</v>
          </cell>
        </row>
        <row r="1701">
          <cell r="H1701" t="str">
            <v>1.3.2.03.03.08.035</v>
          </cell>
          <cell r="I1701" t="str">
            <v>Desicator ( Size ) 3</v>
          </cell>
        </row>
        <row r="1702">
          <cell r="H1702" t="str">
            <v>1.3.2.03.03.08.036</v>
          </cell>
          <cell r="I1702" t="str">
            <v>Desicator ( Size ) 4</v>
          </cell>
        </row>
        <row r="1703">
          <cell r="H1703" t="str">
            <v>1.3.2.03.03.08.037</v>
          </cell>
          <cell r="I1703" t="str">
            <v>Botol Air Saling Dari 25 Liter</v>
          </cell>
        </row>
        <row r="1704">
          <cell r="H1704" t="str">
            <v>1.3.2.03.03.08.038</v>
          </cell>
          <cell r="I1704" t="str">
            <v>Picnometer</v>
          </cell>
        </row>
        <row r="1705">
          <cell r="H1705" t="str">
            <v>1.3.2.03.03.08.039</v>
          </cell>
          <cell r="I1705" t="str">
            <v>Desimeter ( Hidrometer )</v>
          </cell>
        </row>
        <row r="1706">
          <cell r="H1706" t="str">
            <v>1.3.2.03.03.08.040</v>
          </cell>
          <cell r="I1706" t="str">
            <v>Telescope Tile Varieble</v>
          </cell>
        </row>
        <row r="1707">
          <cell r="H1707" t="str">
            <v>1.3.2.03.03.08.041</v>
          </cell>
          <cell r="I1707" t="str">
            <v>Optical Strean ( Untuk Pemeriksaan Kaca )</v>
          </cell>
        </row>
        <row r="1708">
          <cell r="H1708" t="str">
            <v>1.3.2.03.03.08.042</v>
          </cell>
          <cell r="I1708" t="str">
            <v>Optocal Teknis Gange ( Pengukur Tebal Dinding )</v>
          </cell>
        </row>
        <row r="1709">
          <cell r="H1709" t="str">
            <v>1.3.2.03.03.08.043</v>
          </cell>
          <cell r="I1709" t="str">
            <v>Lifter Capasitas 500 Kg</v>
          </cell>
        </row>
        <row r="1710">
          <cell r="H1710" t="str">
            <v>1.3.2.03.03.08.044</v>
          </cell>
          <cell r="I1710" t="str">
            <v>Taximeter Tester</v>
          </cell>
        </row>
        <row r="1711">
          <cell r="H1711" t="str">
            <v>1.3.2.03.03.08.045</v>
          </cell>
          <cell r="I1711" t="str">
            <v>Spedometer Tester</v>
          </cell>
        </row>
        <row r="1712">
          <cell r="H1712" t="str">
            <v>1.3.2.03.03.08.046</v>
          </cell>
          <cell r="I1712" t="str">
            <v>Standard Guage Blocks</v>
          </cell>
        </row>
        <row r="1713">
          <cell r="H1713" t="str">
            <v>1.3.2.03.03.08.047</v>
          </cell>
          <cell r="I1713" t="str">
            <v>Finest Direct Reading Intern Micrometer Of Varios Range Up To 10</v>
          </cell>
        </row>
        <row r="1714">
          <cell r="H1714" t="str">
            <v>1.3.2.03.03.08.048</v>
          </cell>
          <cell r="I1714" t="str">
            <v>Constant Temperature Combined Bridge Thermostat</v>
          </cell>
        </row>
        <row r="1715">
          <cell r="H1715" t="str">
            <v>1.3.2.03.03.08.049</v>
          </cell>
          <cell r="I1715" t="str">
            <v>Transparan Plastic Rack Insert For 20 Test Test Tubes 75 X 17</v>
          </cell>
        </row>
        <row r="1716">
          <cell r="H1716" t="str">
            <v>1.3.2.03.03.08.050</v>
          </cell>
          <cell r="I1716" t="str">
            <v>Water Bath Plexiglass Capasity 71</v>
          </cell>
        </row>
        <row r="1717">
          <cell r="H1717" t="str">
            <v>1.3.2.03.03.08.051</v>
          </cell>
          <cell r="I1717" t="str">
            <v>Test Tube Rack Stainlesstel With 10 Holes 18 mm DIA</v>
          </cell>
        </row>
        <row r="1718">
          <cell r="H1718" t="str">
            <v>1.3.2.03.03.08.052</v>
          </cell>
          <cell r="I1718" t="str">
            <v>Calorimeter Thermometer Aceto Bestmen Certificate</v>
          </cell>
        </row>
        <row r="1719">
          <cell r="H1719" t="str">
            <v>1.3.2.03.03.08.053</v>
          </cell>
          <cell r="I1719" t="str">
            <v>Sit Of Gauge Pretition Lands Berger Thermometer</v>
          </cell>
        </row>
        <row r="1720">
          <cell r="H1720" t="str">
            <v>1.3.2.03.03.08.054</v>
          </cell>
          <cell r="I1720" t="str">
            <v>Set Of 14 Hight Precision Ameral Thermometer</v>
          </cell>
        </row>
        <row r="1721">
          <cell r="H1721" t="str">
            <v>1.3.2.03.03.08.055</v>
          </cell>
          <cell r="I1721" t="str">
            <v>Addition Tuner Stop Watch</v>
          </cell>
        </row>
        <row r="1722">
          <cell r="H1722" t="str">
            <v>1.3.2.03.03.08.056</v>
          </cell>
          <cell r="I1722" t="str">
            <v>Universal Clamp, Clamping Range 6 To 12 mm</v>
          </cell>
        </row>
        <row r="1723">
          <cell r="H1723" t="str">
            <v>1.3.2.03.03.08.057</v>
          </cell>
          <cell r="I1723" t="str">
            <v>Universal Clamp, Clamping Range 6 To 75 mm</v>
          </cell>
        </row>
        <row r="1724">
          <cell r="H1724" t="str">
            <v>1.3.2.03.03.08.058</v>
          </cell>
          <cell r="I1724" t="str">
            <v>Venier Caliver</v>
          </cell>
        </row>
        <row r="1725">
          <cell r="H1725" t="str">
            <v>1.3.2.03.03.08.059</v>
          </cell>
          <cell r="I1725" t="str">
            <v>Propile Proyektor Toyo Serie</v>
          </cell>
        </row>
        <row r="1726">
          <cell r="H1726" t="str">
            <v>1.3.2.03.03.08.060</v>
          </cell>
          <cell r="I1726" t="str">
            <v>Tool Maker Microscope Magnification 30 X</v>
          </cell>
        </row>
        <row r="1727">
          <cell r="H1727" t="str">
            <v>1.3.2.03.03.08.061</v>
          </cell>
          <cell r="I1727" t="str">
            <v>Microscope Multiview</v>
          </cell>
        </row>
        <row r="1728">
          <cell r="H1728" t="str">
            <v>1.3.2.03.03.08.062</v>
          </cell>
          <cell r="I1728" t="str">
            <v>Stop Watch Printer</v>
          </cell>
        </row>
        <row r="1729">
          <cell r="H1729" t="str">
            <v>......</v>
          </cell>
        </row>
        <row r="1730">
          <cell r="H1730" t="str">
            <v>......</v>
          </cell>
        </row>
        <row r="1731">
          <cell r="H1731" t="str">
            <v>......</v>
          </cell>
        </row>
        <row r="1732">
          <cell r="H1732" t="str">
            <v>......</v>
          </cell>
        </row>
        <row r="1733">
          <cell r="H1733" t="str">
            <v>1.3.2.03.03.09.</v>
          </cell>
          <cell r="I1733" t="str">
            <v xml:space="preserve">ALAT UKUR LAIN-LAIN </v>
          </cell>
        </row>
        <row r="1734">
          <cell r="H1734" t="str">
            <v>1.3.2.03.03.09.001</v>
          </cell>
          <cell r="I1734" t="str">
            <v>Meter X - 27 Dari Platina Tridium</v>
          </cell>
        </row>
        <row r="1735">
          <cell r="H1735" t="str">
            <v>1.3.2.03.03.09.002</v>
          </cell>
          <cell r="I1735" t="str">
            <v>H - Meter Dari Baja Nikel</v>
          </cell>
        </row>
        <row r="1736">
          <cell r="H1736" t="str">
            <v>1.3.2.03.03.09.003</v>
          </cell>
          <cell r="I1736" t="str">
            <v>Komparator</v>
          </cell>
        </row>
        <row r="1737">
          <cell r="H1737" t="str">
            <v>1.3.2.03.03.09.004</v>
          </cell>
          <cell r="I1737" t="str">
            <v>Alat Pengukur Garis Tengah</v>
          </cell>
        </row>
        <row r="1738">
          <cell r="H1738" t="str">
            <v>1.3.2.03.03.09.005</v>
          </cell>
          <cell r="I1738" t="str">
            <v>Ban Ukur</v>
          </cell>
        </row>
        <row r="1739">
          <cell r="H1739" t="str">
            <v>1.3.2.03.03.09.006</v>
          </cell>
          <cell r="I1739" t="str">
            <v>Diameter Tape</v>
          </cell>
        </row>
        <row r="1740">
          <cell r="H1740" t="str">
            <v>1.3.2.03.03.09.007</v>
          </cell>
          <cell r="I1740" t="str">
            <v>Ukuran Tinggi Orang</v>
          </cell>
        </row>
        <row r="1741">
          <cell r="H1741" t="str">
            <v>1.3.2.03.03.09.008</v>
          </cell>
          <cell r="I1741" t="str">
            <v>Schuifmaat ( Ukuran Ingsut )</v>
          </cell>
        </row>
        <row r="1742">
          <cell r="H1742" t="str">
            <v>1.3.2.03.03.09.009</v>
          </cell>
          <cell r="I1742" t="str">
            <v>Lifter Standard ( 1 Liter )</v>
          </cell>
        </row>
        <row r="1743">
          <cell r="H1743" t="str">
            <v>1.3.2.03.03.09.010</v>
          </cell>
          <cell r="I1743" t="str">
            <v>Bejana Ukur</v>
          </cell>
        </row>
        <row r="1744">
          <cell r="H1744" t="str">
            <v>1.3.2.03.03.09.011</v>
          </cell>
          <cell r="I1744" t="str">
            <v>Alat Ukur Kadar Air (Alat Ukur Lainnya)</v>
          </cell>
        </row>
        <row r="1745">
          <cell r="H1745" t="str">
            <v>1.3.2.03.03.09.012</v>
          </cell>
          <cell r="I1745" t="str">
            <v>Alat Ukur Pemecah Kulit Gabah</v>
          </cell>
        </row>
        <row r="1746">
          <cell r="H1746" t="str">
            <v>1.3.2.03.03.09.013</v>
          </cell>
          <cell r="I1746" t="str">
            <v>Rain Gauge</v>
          </cell>
        </row>
        <row r="1747">
          <cell r="H1747" t="str">
            <v>1.3.2.03.03.09.014</v>
          </cell>
          <cell r="I1747" t="str">
            <v>Needle Lift Sensor</v>
          </cell>
        </row>
        <row r="1748">
          <cell r="H1748" t="str">
            <v>1.3.2.03.03.09.015</v>
          </cell>
          <cell r="I1748" t="str">
            <v>Isolab</v>
          </cell>
        </row>
        <row r="1749">
          <cell r="H1749" t="str">
            <v>1.3.2.03.03.09.016</v>
          </cell>
          <cell r="I1749" t="str">
            <v>Laser Ace</v>
          </cell>
        </row>
        <row r="1750">
          <cell r="H1750" t="str">
            <v>1.3.2.03.03.09.017</v>
          </cell>
          <cell r="I1750" t="str">
            <v>Mistar Rambu</v>
          </cell>
        </row>
        <row r="1751">
          <cell r="H1751" t="str">
            <v>1.3.2.03.03.09.018</v>
          </cell>
          <cell r="I1751" t="str">
            <v>Hammer Test Beton</v>
          </cell>
        </row>
        <row r="1752">
          <cell r="H1752" t="str">
            <v>......</v>
          </cell>
        </row>
        <row r="1753">
          <cell r="H1753" t="str">
            <v>1.3.2.03.03.10.</v>
          </cell>
          <cell r="I1753" t="str">
            <v xml:space="preserve">ALAT TIMBANGAN/BIARA </v>
          </cell>
        </row>
        <row r="1754">
          <cell r="H1754" t="str">
            <v>1.3.2.03.03.10.001</v>
          </cell>
          <cell r="I1754" t="str">
            <v>Timbangan Jembatan Capasitas 10 Ton</v>
          </cell>
        </row>
        <row r="1755">
          <cell r="H1755" t="str">
            <v>1.3.2.03.03.10.002</v>
          </cell>
          <cell r="I1755" t="str">
            <v>Timbangan Meja Capasitas 10 Kg</v>
          </cell>
        </row>
        <row r="1756">
          <cell r="H1756" t="str">
            <v>1.3.2.03.03.10.003</v>
          </cell>
          <cell r="I1756" t="str">
            <v>Timbangan Meja Capasitas 5 Kg</v>
          </cell>
        </row>
        <row r="1757">
          <cell r="H1757" t="str">
            <v>1.3.2.03.03.10.004</v>
          </cell>
          <cell r="I1757" t="str">
            <v>Timbangan Bbi Capasitas 100 Kg</v>
          </cell>
        </row>
        <row r="1758">
          <cell r="H1758" t="str">
            <v>1.3.2.03.03.10.005</v>
          </cell>
          <cell r="I1758" t="str">
            <v>Timbangan Bbi Capasitas 25 Kg</v>
          </cell>
        </row>
        <row r="1759">
          <cell r="H1759" t="str">
            <v>1.3.2.03.03.10.006</v>
          </cell>
          <cell r="I1759" t="str">
            <v>Timbangan Bbi Capasitas 15 Kg ( Timbangan Bayi )</v>
          </cell>
        </row>
        <row r="1760">
          <cell r="H1760" t="str">
            <v>1.3.2.03.03.10.007</v>
          </cell>
          <cell r="I1760" t="str">
            <v>Timbangan Bbi Capasitas 10 Kg</v>
          </cell>
        </row>
        <row r="1761">
          <cell r="H1761" t="str">
            <v>1.3.2.03.03.10.008</v>
          </cell>
          <cell r="I1761" t="str">
            <v>Timbangan Cepat Capasitas 10 Kg</v>
          </cell>
        </row>
        <row r="1762">
          <cell r="H1762" t="str">
            <v>1.3.2.03.03.10.009</v>
          </cell>
          <cell r="I1762" t="str">
            <v>Timbangan Cepat Capasitas 25 Kg</v>
          </cell>
        </row>
        <row r="1763">
          <cell r="H1763" t="str">
            <v>1.3.2.03.03.10.010</v>
          </cell>
          <cell r="I1763" t="str">
            <v>Timbangan Cepat Capasitas 200 Kg</v>
          </cell>
        </row>
        <row r="1764">
          <cell r="H1764" t="str">
            <v>1.3.2.03.03.10.011</v>
          </cell>
          <cell r="I1764" t="str">
            <v>Timbangan Pegas Capasitas 10 Kg</v>
          </cell>
        </row>
        <row r="1765">
          <cell r="H1765" t="str">
            <v>1.3.2.03.03.10.012</v>
          </cell>
          <cell r="I1765" t="str">
            <v>Timbangan Pegas Capasitas 50 Kg (Alat Timbangan/biara)</v>
          </cell>
        </row>
        <row r="1766">
          <cell r="H1766" t="str">
            <v>1.3.2.03.03.10.013</v>
          </cell>
          <cell r="I1766" t="str">
            <v>Timbangan Surat Capasitas 100 Kg</v>
          </cell>
        </row>
        <row r="1767">
          <cell r="H1767" t="str">
            <v>1.3.2.03.03.10.014</v>
          </cell>
          <cell r="I1767" t="str">
            <v>Timbangan Kwadran Capasitas 100 Kg</v>
          </cell>
        </row>
        <row r="1768">
          <cell r="H1768" t="str">
            <v>1.3.2.03.03.10.015</v>
          </cell>
          <cell r="I1768" t="str">
            <v>Timbangan Sentisimal Dacin Kuningan</v>
          </cell>
        </row>
        <row r="1769">
          <cell r="H1769" t="str">
            <v>1.3.2.03.03.10.016</v>
          </cell>
          <cell r="I1769" t="str">
            <v>Timbangan Gula Gaveka</v>
          </cell>
        </row>
        <row r="1770">
          <cell r="H1770" t="str">
            <v>1.3.2.03.03.10.017</v>
          </cell>
          <cell r="I1770" t="str">
            <v>Timbangan Gantung Capasitas 50 Gram</v>
          </cell>
        </row>
        <row r="1771">
          <cell r="H1771" t="str">
            <v>1.3.2.03.03.10.018</v>
          </cell>
          <cell r="I1771" t="str">
            <v>Neraca Halus + Lemari Capasitas 500 Gram</v>
          </cell>
        </row>
        <row r="1772">
          <cell r="H1772" t="str">
            <v>1.3.2.03.03.10.019</v>
          </cell>
          <cell r="I1772" t="str">
            <v>Neraca Parama E</v>
          </cell>
        </row>
        <row r="1773">
          <cell r="H1773" t="str">
            <v>1.3.2.03.03.10.020</v>
          </cell>
          <cell r="I1773" t="str">
            <v>Neraca Parama D Capasitas 5 Gram</v>
          </cell>
        </row>
        <row r="1774">
          <cell r="H1774" t="str">
            <v>1.3.2.03.03.10.021</v>
          </cell>
          <cell r="I1774" t="str">
            <v>Neraca Percisi Elektronik Capasitas 1 Kg.</v>
          </cell>
        </row>
        <row r="1775">
          <cell r="H1775" t="str">
            <v>1.3.2.03.03.10.022</v>
          </cell>
          <cell r="I1775" t="str">
            <v>Neraca Percisi ( Single Pan ) Capasitas 20 Kg.</v>
          </cell>
        </row>
        <row r="1776">
          <cell r="H1776" t="str">
            <v>1.3.2.03.03.10.023</v>
          </cell>
          <cell r="I1776" t="str">
            <v>Neraca Percisi ( Elektronik Vacum Me )</v>
          </cell>
        </row>
        <row r="1777">
          <cell r="H1777" t="str">
            <v>1.3.2.03.03.10.024</v>
          </cell>
          <cell r="I1777" t="str">
            <v>Neraca Percisi 30 Kg ( Micro Balance )</v>
          </cell>
        </row>
        <row r="1778">
          <cell r="H1778" t="str">
            <v>1.3.2.03.03.10.025</v>
          </cell>
          <cell r="I1778" t="str">
            <v>Neraca Percisi Capasitas 50 Gram</v>
          </cell>
        </row>
        <row r="1779">
          <cell r="H1779" t="str">
            <v>1.3.2.03.03.10.026</v>
          </cell>
          <cell r="I1779" t="str">
            <v>Neraca Percisi Capasitas 1 Kg.</v>
          </cell>
        </row>
        <row r="1780">
          <cell r="H1780" t="str">
            <v>1.3.2.03.03.10.027</v>
          </cell>
          <cell r="I1780" t="str">
            <v>Neraca Tera E</v>
          </cell>
        </row>
        <row r="1781">
          <cell r="H1781" t="str">
            <v>1.3.2.03.03.10.028</v>
          </cell>
          <cell r="I1781" t="str">
            <v>Neraca Tera A Capasitas 75 Kg.</v>
          </cell>
        </row>
        <row r="1782">
          <cell r="H1782" t="str">
            <v>1.3.2.03.03.10.029</v>
          </cell>
          <cell r="I1782" t="str">
            <v>Neraca Tera B Capasitas 10 Kg.</v>
          </cell>
        </row>
        <row r="1783">
          <cell r="H1783" t="str">
            <v>1.3.2.03.03.10.030</v>
          </cell>
          <cell r="I1783" t="str">
            <v>Neraca Torsion Balance Capasitas 500 Gram</v>
          </cell>
        </row>
        <row r="1784">
          <cell r="H1784" t="str">
            <v>1.3.2.03.03.10.031</v>
          </cell>
          <cell r="I1784" t="str">
            <v>Neraca Analisa Capasitas 1000 Gram</v>
          </cell>
        </row>
        <row r="1785">
          <cell r="H1785" t="str">
            <v>1.3.2.03.03.10.032</v>
          </cell>
          <cell r="I1785" t="str">
            <v>Neraca Analisa Capasitas 20 Kg</v>
          </cell>
        </row>
        <row r="1786">
          <cell r="H1786" t="str">
            <v>1.3.2.03.03.10.033</v>
          </cell>
          <cell r="I1786" t="str">
            <v>Neraca Capasitas 1 Kg.</v>
          </cell>
        </row>
        <row r="1787">
          <cell r="H1787" t="str">
            <v>1.3.2.03.03.10.034</v>
          </cell>
          <cell r="I1787" t="str">
            <v>Neraca Capasitas 20 Kg.</v>
          </cell>
        </row>
        <row r="1788">
          <cell r="H1788" t="str">
            <v>1.3.2.03.03.10.035</v>
          </cell>
          <cell r="I1788" t="str">
            <v>Moister Meter</v>
          </cell>
        </row>
        <row r="1789">
          <cell r="H1789" t="str">
            <v>1.3.2.03.03.10.036</v>
          </cell>
          <cell r="I1789" t="str">
            <v>Neraca Dengan Digital Display</v>
          </cell>
        </row>
        <row r="1790">
          <cell r="H1790" t="str">
            <v>......</v>
          </cell>
        </row>
        <row r="1791">
          <cell r="H1791" t="str">
            <v>......</v>
          </cell>
        </row>
        <row r="1792">
          <cell r="H1792" t="str">
            <v>......</v>
          </cell>
        </row>
        <row r="1793">
          <cell r="H1793" t="str">
            <v>1.3.2.03.03.11.</v>
          </cell>
          <cell r="I1793" t="str">
            <v xml:space="preserve">ANAK TIMBANGAN/BIARA </v>
          </cell>
        </row>
        <row r="1794">
          <cell r="H1794" t="str">
            <v>1.3.2.03.03.11.001</v>
          </cell>
          <cell r="I1794" t="str">
            <v>Kilogram Tembaga Nasional Platina</v>
          </cell>
        </row>
        <row r="1795">
          <cell r="H1795" t="str">
            <v>1.3.2.03.03.11.002</v>
          </cell>
          <cell r="I1795" t="str">
            <v>Kilogram Tembaga Bentuk Tong Bersadur Mas Murni 1 Kg.</v>
          </cell>
        </row>
        <row r="1796">
          <cell r="H1796" t="str">
            <v>1.3.2.03.03.11.003</v>
          </cell>
          <cell r="I1796" t="str">
            <v>Kilogram Sepuh Mas 1 Kg. Pakai Tombol</v>
          </cell>
        </row>
        <row r="1797">
          <cell r="H1797" t="str">
            <v>1.3.2.03.03.11.004</v>
          </cell>
          <cell r="I1797" t="str">
            <v>Kilogram Baja Berbentuk Tong Bersadur Croom</v>
          </cell>
        </row>
        <row r="1798">
          <cell r="H1798" t="str">
            <v>1.3.2.03.03.11.005</v>
          </cell>
          <cell r="I1798" t="str">
            <v>Kilogram Dari Baja Berbentuk Slinder</v>
          </cell>
        </row>
        <row r="1799">
          <cell r="H1799" t="str">
            <v>1.3.2.03.03.11.006</v>
          </cell>
          <cell r="I1799" t="str">
            <v>Kilogram Kerja Standar Tk.II</v>
          </cell>
        </row>
        <row r="1800">
          <cell r="H1800" t="str">
            <v>1.3.2.03.03.11.007</v>
          </cell>
          <cell r="I1800" t="str">
            <v>Kilogram Standar</v>
          </cell>
        </row>
        <row r="1801">
          <cell r="H1801" t="str">
            <v>1.3.2.03.03.11.008</v>
          </cell>
          <cell r="I1801" t="str">
            <v>Anak Timbangan Tembaga Kantor Tk.III</v>
          </cell>
        </row>
        <row r="1802">
          <cell r="H1802" t="str">
            <v>1.3.2.03.03.11.009</v>
          </cell>
          <cell r="I1802" t="str">
            <v>Anak Timbangan Miligram</v>
          </cell>
        </row>
        <row r="1803">
          <cell r="H1803" t="str">
            <v>1.3.2.03.03.11.010</v>
          </cell>
          <cell r="I1803" t="str">
            <v>Anak Timbangan Miligram Platina</v>
          </cell>
        </row>
        <row r="1804">
          <cell r="H1804" t="str">
            <v>1.3.2.03.03.11.011</v>
          </cell>
          <cell r="I1804" t="str">
            <v>Anak Timbangan Miligram Aluminium</v>
          </cell>
        </row>
        <row r="1805">
          <cell r="H1805" t="str">
            <v>1.3.2.03.03.11.012</v>
          </cell>
          <cell r="I1805" t="str">
            <v>Anak Timbangan Gram Standar 1 Gram</v>
          </cell>
        </row>
        <row r="1806">
          <cell r="H1806" t="str">
            <v>1.3.2.03.03.11.013</v>
          </cell>
          <cell r="I1806" t="str">
            <v>Anak Timbangan Halus Dari 1.000 - 1 Gram</v>
          </cell>
        </row>
        <row r="1807">
          <cell r="H1807" t="str">
            <v>1.3.2.03.03.11.014</v>
          </cell>
          <cell r="I1807" t="str">
            <v>Anak Timbangan Biasa Dari 1.000 - 1 Gram</v>
          </cell>
        </row>
        <row r="1808">
          <cell r="H1808" t="str">
            <v>1.3.2.03.03.11.015</v>
          </cell>
          <cell r="I1808" t="str">
            <v>Anak Timbangan Bidur</v>
          </cell>
        </row>
        <row r="1809">
          <cell r="H1809" t="str">
            <v>1.3.2.03.03.11.016</v>
          </cell>
          <cell r="I1809" t="str">
            <v>Anak Timbangan Dari Besi</v>
          </cell>
        </row>
        <row r="1810">
          <cell r="H1810" t="str">
            <v>1.3.2.03.03.11.017</v>
          </cell>
          <cell r="I1810" t="str">
            <v>Anak Timbangan Keping ( Mulut Kecil )</v>
          </cell>
        </row>
        <row r="1811">
          <cell r="H1811" t="str">
            <v>1.3.2.03.03.11.018</v>
          </cell>
          <cell r="I1811" t="str">
            <v>Anak Timbangan Keping ( Mulut Besar )</v>
          </cell>
        </row>
        <row r="1812">
          <cell r="H1812" t="str">
            <v>......</v>
          </cell>
        </row>
        <row r="1813">
          <cell r="H1813" t="str">
            <v>1.3.2.03.03.12.</v>
          </cell>
          <cell r="I1813" t="str">
            <v xml:space="preserve">TAKARAN KERING </v>
          </cell>
        </row>
        <row r="1814">
          <cell r="H1814" t="str">
            <v>1.3.2.03.03.12.001</v>
          </cell>
          <cell r="I1814" t="str">
            <v>Takaran Kering Dari 100 - 50 - 20 Liter</v>
          </cell>
        </row>
        <row r="1815">
          <cell r="H1815" t="str">
            <v>1.3.2.03.03.12.002</v>
          </cell>
          <cell r="I1815" t="str">
            <v>Takaran Kering Dari 10 S/D 0,5 Liter</v>
          </cell>
        </row>
        <row r="1816">
          <cell r="H1816" t="str">
            <v>......</v>
          </cell>
        </row>
        <row r="1817">
          <cell r="H1817" t="str">
            <v>1.3.2.03.03.13.</v>
          </cell>
          <cell r="I1817" t="str">
            <v xml:space="preserve">TAKARAN BAHAN BANGUNAN </v>
          </cell>
        </row>
        <row r="1818">
          <cell r="H1818" t="str">
            <v>1.3.2.03.03.13.001</v>
          </cell>
          <cell r="I1818" t="str">
            <v>Takaran Bahan Bangunan 2 HL Berbentuk Tong</v>
          </cell>
        </row>
        <row r="1819">
          <cell r="H1819" t="str">
            <v>......</v>
          </cell>
        </row>
        <row r="1820">
          <cell r="H1820" t="str">
            <v>1.3.2.03.03.14.</v>
          </cell>
          <cell r="I1820" t="str">
            <v xml:space="preserve">TAKARAN LAINNYA </v>
          </cell>
        </row>
        <row r="1821">
          <cell r="H1821" t="str">
            <v>1.3.2.03.03.14.001</v>
          </cell>
          <cell r="I1821" t="str">
            <v>Takaran Latex/Getah Susu</v>
          </cell>
        </row>
        <row r="1822">
          <cell r="H1822" t="str">
            <v>1.3.2.03.03.14.002</v>
          </cell>
          <cell r="I1822" t="str">
            <v>Takaran Buah Kopi Dari 0,5 HL</v>
          </cell>
        </row>
        <row r="1823">
          <cell r="H1823" t="str">
            <v>1.3.2.03.03.14.003</v>
          </cell>
          <cell r="I1823" t="str">
            <v>Takaran Kapuk Dari Kayu 2 Dan 1 HL</v>
          </cell>
        </row>
        <row r="1824">
          <cell r="H1824" t="str">
            <v>1.3.2.03.03.14.004</v>
          </cell>
          <cell r="I1824" t="str">
            <v>Takaran Minyak Dari Besi 0,5 HL</v>
          </cell>
        </row>
        <row r="1825">
          <cell r="H1825" t="str">
            <v>1.3.2.03.03.14.005</v>
          </cell>
          <cell r="I1825" t="str">
            <v>Takaran Gandum 0,5 HL</v>
          </cell>
        </row>
        <row r="1826">
          <cell r="H1826" t="str">
            <v>1.3.2.03.03.14.006</v>
          </cell>
          <cell r="I1826" t="str">
            <v>Labu Takar (Volumetrik) berbagai capasitas</v>
          </cell>
        </row>
        <row r="1827">
          <cell r="H1827" t="str">
            <v>1.3.2.03.03.14.007</v>
          </cell>
          <cell r="I1827" t="str">
            <v>Botol Uji Berbagai Ukuran</v>
          </cell>
        </row>
        <row r="1828">
          <cell r="H1828" t="str">
            <v>......</v>
          </cell>
        </row>
        <row r="1829">
          <cell r="H1829" t="str">
            <v>......</v>
          </cell>
        </row>
        <row r="1830">
          <cell r="H1830" t="str">
            <v>......</v>
          </cell>
        </row>
        <row r="1831">
          <cell r="H1831" t="str">
            <v>......</v>
          </cell>
        </row>
        <row r="1832">
          <cell r="H1832" t="str">
            <v>......</v>
          </cell>
        </row>
        <row r="1833">
          <cell r="H1833" t="str">
            <v>......</v>
          </cell>
        </row>
        <row r="1834">
          <cell r="H1834" t="str">
            <v>1.3.2.03.03.15.</v>
          </cell>
          <cell r="I1834" t="str">
            <v xml:space="preserve">ALAT PENGUJI KENDARAAN BERMOTOR </v>
          </cell>
        </row>
        <row r="1835">
          <cell r="H1835" t="str">
            <v>1.3.2.03.03.15.001</v>
          </cell>
          <cell r="I1835" t="str">
            <v>Alat Penguji Kendaraan Bermotor</v>
          </cell>
        </row>
        <row r="1836">
          <cell r="H1836" t="str">
            <v>1.3.2.03.03.15.002</v>
          </cell>
          <cell r="I1836" t="str">
            <v>Flow Watch</v>
          </cell>
        </row>
        <row r="1837">
          <cell r="H1837" t="str">
            <v>1.3.2.03.03.16.</v>
          </cell>
          <cell r="I1837" t="str">
            <v xml:space="preserve">SPECIFIC SET </v>
          </cell>
        </row>
        <row r="1838">
          <cell r="H1838" t="str">
            <v>1.3.2.03.03.16.001</v>
          </cell>
          <cell r="I1838" t="str">
            <v>Loadsimulator</v>
          </cell>
        </row>
        <row r="1839">
          <cell r="H1839" t="str">
            <v>1.3.2.03.03.16.002</v>
          </cell>
          <cell r="I1839" t="str">
            <v>Brake Efficiency Recorder</v>
          </cell>
        </row>
        <row r="1840">
          <cell r="H1840" t="str">
            <v>1.3.2.03.03.16.003</v>
          </cell>
          <cell r="I1840" t="str">
            <v>Noise Tester</v>
          </cell>
        </row>
        <row r="1841">
          <cell r="H1841" t="str">
            <v>1.3.2.03.03.16.004</v>
          </cell>
          <cell r="I1841" t="str">
            <v>Nozzle Tester</v>
          </cell>
        </row>
        <row r="1842">
          <cell r="H1842" t="str">
            <v>1.3.2.03.03.16.005</v>
          </cell>
          <cell r="I1842" t="str">
            <v>Smoke Tester</v>
          </cell>
        </row>
        <row r="1843">
          <cell r="H1843" t="str">
            <v>1.3.2.03.03.16.006</v>
          </cell>
          <cell r="I1843" t="str">
            <v>Heat Light Tester</v>
          </cell>
        </row>
        <row r="1844">
          <cell r="H1844" t="str">
            <v>1.3.2.03.03.16.007</v>
          </cell>
          <cell r="I1844" t="str">
            <v>Brake Tester</v>
          </cell>
        </row>
        <row r="1845">
          <cell r="H1845" t="str">
            <v>1.3.2.03.03.16.008</v>
          </cell>
          <cell r="I1845" t="str">
            <v>Side Sleep tester</v>
          </cell>
        </row>
        <row r="1846">
          <cell r="H1846" t="str">
            <v>1.3.2.03.03.16.009</v>
          </cell>
          <cell r="I1846" t="str">
            <v>Carlift/Ptlift</v>
          </cell>
        </row>
        <row r="1847">
          <cell r="H1847" t="str">
            <v>1.3.2.03.03.16.010</v>
          </cell>
          <cell r="I1847" t="str">
            <v>Axle Weight Beam</v>
          </cell>
        </row>
        <row r="1848">
          <cell r="H1848" t="str">
            <v>1.3.2.03.03.16.011</v>
          </cell>
          <cell r="I1848" t="str">
            <v>Chasis Lubricator</v>
          </cell>
        </row>
        <row r="1849">
          <cell r="H1849" t="str">
            <v>1.3.2.03.03.16.012</v>
          </cell>
          <cell r="I1849" t="str">
            <v>Tune Up Tester (Alat Penguji Kendaraan Bermotor)</v>
          </cell>
        </row>
        <row r="1850">
          <cell r="H1850" t="str">
            <v>1.3.2.03.03.16.013</v>
          </cell>
          <cell r="I1850" t="str">
            <v>Compression Gauge</v>
          </cell>
        </row>
        <row r="1851">
          <cell r="H1851" t="str">
            <v>1.3.2.03.03.16.014</v>
          </cell>
          <cell r="I1851" t="str">
            <v>Diesel Timing Tachometer</v>
          </cell>
        </row>
        <row r="1852">
          <cell r="H1852" t="str">
            <v>1.3.2.03.03.16.015</v>
          </cell>
          <cell r="I1852" t="str">
            <v>Vernier Caliper</v>
          </cell>
        </row>
        <row r="1853">
          <cell r="H1853" t="str">
            <v>1.3.2.03.03.16.016</v>
          </cell>
          <cell r="I1853" t="str">
            <v>Sound Scope</v>
          </cell>
        </row>
        <row r="1854">
          <cell r="H1854" t="str">
            <v>1.3.2.03.03.16.017</v>
          </cell>
          <cell r="I1854" t="str">
            <v>Hydraulic Tester</v>
          </cell>
        </row>
        <row r="1855">
          <cell r="H1855" t="str">
            <v>1.3.2.03.03.16.018</v>
          </cell>
          <cell r="I1855" t="str">
            <v>Temperature Gauge</v>
          </cell>
        </row>
        <row r="1856">
          <cell r="H1856" t="str">
            <v>1.3.2.03.03.16.019</v>
          </cell>
          <cell r="I1856" t="str">
            <v>Whitsone Brigg</v>
          </cell>
        </row>
        <row r="1857">
          <cell r="H1857" t="str">
            <v>1.3.2.03.03.16.020</v>
          </cell>
          <cell r="I1857" t="str">
            <v>Tire Pressure Gauge</v>
          </cell>
        </row>
        <row r="1858">
          <cell r="H1858" t="str">
            <v>1.3.2.03.03.16.021</v>
          </cell>
          <cell r="I1858" t="str">
            <v>Service Lift</v>
          </cell>
        </row>
        <row r="1859">
          <cell r="H1859" t="str">
            <v>1.3.2.03.03.16.022</v>
          </cell>
          <cell r="I1859" t="str">
            <v>Tachometer (Mechanical)</v>
          </cell>
        </row>
        <row r="1860">
          <cell r="H1860" t="str">
            <v>1.3.2.03.03.16.023</v>
          </cell>
          <cell r="I1860" t="str">
            <v>Tachometer (electric)</v>
          </cell>
        </row>
        <row r="1861">
          <cell r="H1861" t="str">
            <v>1.3.2.03.03.16.024</v>
          </cell>
          <cell r="I1861" t="str">
            <v>Spark Plug Cleaner</v>
          </cell>
        </row>
        <row r="1862">
          <cell r="H1862" t="str">
            <v>1.3.2.03.03.16.025</v>
          </cell>
          <cell r="I1862" t="str">
            <v>Spark Plug Quick Tester</v>
          </cell>
        </row>
        <row r="1863">
          <cell r="H1863" t="str">
            <v>1.3.2.03.03.16.026</v>
          </cell>
          <cell r="I1863" t="str">
            <v>Injection Pump Tester</v>
          </cell>
        </row>
        <row r="1864">
          <cell r="H1864" t="str">
            <v>1.3.2.03.03.16.027</v>
          </cell>
          <cell r="I1864" t="str">
            <v>Chassis Analyzer</v>
          </cell>
        </row>
        <row r="1865">
          <cell r="H1865" t="str">
            <v>1.3.2.03.03.16.028</v>
          </cell>
          <cell r="I1865" t="str">
            <v>Chassis Dynamometer</v>
          </cell>
        </row>
        <row r="1866">
          <cell r="H1866" t="str">
            <v>1.3.2.03.03.16.029</v>
          </cell>
          <cell r="I1866" t="str">
            <v>Engine Analyzer</v>
          </cell>
        </row>
        <row r="1867">
          <cell r="H1867" t="str">
            <v>1.3.2.03.03.16.030</v>
          </cell>
          <cell r="I1867" t="str">
            <v>Engine Dynamometer</v>
          </cell>
        </row>
        <row r="1868">
          <cell r="H1868" t="str">
            <v>1.3.2.03.03.16.031</v>
          </cell>
          <cell r="I1868" t="str">
            <v>Brinell Hardness Tester</v>
          </cell>
        </row>
        <row r="1869">
          <cell r="H1869" t="str">
            <v>......</v>
          </cell>
        </row>
        <row r="1870">
          <cell r="H1870" t="str">
            <v>1.3.2.03.03.17.</v>
          </cell>
          <cell r="I1870" t="str">
            <v xml:space="preserve">ALAT PENGUKUR KEADAAN ALAM </v>
          </cell>
        </row>
        <row r="1871">
          <cell r="H1871" t="str">
            <v>1.3.2.03.03.17.001</v>
          </cell>
          <cell r="I1871" t="str">
            <v>Transmission Measuring Set Modulator</v>
          </cell>
        </row>
        <row r="1872">
          <cell r="H1872" t="str">
            <v>1.3.2.03.03.17.002</v>
          </cell>
          <cell r="I1872" t="str">
            <v>DME Ground Station Test Set (Specific Set)</v>
          </cell>
        </row>
        <row r="1873">
          <cell r="H1873" t="str">
            <v>1.3.2.03.03.17.003</v>
          </cell>
          <cell r="I1873" t="str">
            <v>Communication Receiver Set</v>
          </cell>
        </row>
        <row r="1874">
          <cell r="H1874" t="str">
            <v>1.3.2.03.03.17.004</v>
          </cell>
          <cell r="I1874" t="str">
            <v>ILS Calibration</v>
          </cell>
        </row>
        <row r="1875">
          <cell r="H1875" t="str">
            <v>1.3.2.03.03.17.005</v>
          </cell>
          <cell r="I1875" t="str">
            <v>Measuring Set</v>
          </cell>
        </row>
        <row r="1876">
          <cell r="H1876" t="str">
            <v>1.3.2.03.03.17.006</v>
          </cell>
          <cell r="I1876" t="str">
            <v>Sangkar Meteorologi</v>
          </cell>
        </row>
        <row r="1877">
          <cell r="H1877" t="str">
            <v>1.3.2.03.03.17.007</v>
          </cell>
          <cell r="I1877" t="str">
            <v>Thermometer Max</v>
          </cell>
        </row>
        <row r="1878">
          <cell r="H1878" t="str">
            <v>1.3.2.03.03.17.008</v>
          </cell>
          <cell r="I1878" t="str">
            <v>Thermometer Min</v>
          </cell>
        </row>
        <row r="1879">
          <cell r="H1879" t="str">
            <v>1.3.2.03.03.17.009</v>
          </cell>
          <cell r="I1879" t="str">
            <v>Thermometer Apung</v>
          </cell>
        </row>
        <row r="1880">
          <cell r="H1880" t="str">
            <v>1.3.2.03.03.17.010</v>
          </cell>
          <cell r="I1880" t="str">
            <v>Thermometer Tanah</v>
          </cell>
        </row>
        <row r="1881">
          <cell r="H1881" t="str">
            <v>1.3.2.03.03.17.011</v>
          </cell>
          <cell r="I1881" t="str">
            <v>Thermometer Suhu Air Laut</v>
          </cell>
        </row>
        <row r="1882">
          <cell r="H1882" t="str">
            <v>1.3.2.03.03.17.012</v>
          </cell>
          <cell r="I1882" t="str">
            <v>Flow Watch</v>
          </cell>
        </row>
        <row r="1883">
          <cell r="H1883" t="str">
            <v>1.3.2.03.03.17.013</v>
          </cell>
          <cell r="I1883" t="str">
            <v>Portable Weather Season</v>
          </cell>
        </row>
        <row r="1884">
          <cell r="H1884" t="str">
            <v>1.3.2.03.03.17.014</v>
          </cell>
          <cell r="I1884" t="str">
            <v>Psychrometer Assman</v>
          </cell>
        </row>
        <row r="1885">
          <cell r="H1885" t="str">
            <v>1.3.2.03.03.17.015</v>
          </cell>
          <cell r="I1885" t="str">
            <v>Automatic Weather Station (AWS)</v>
          </cell>
        </row>
        <row r="1886">
          <cell r="H1886" t="str">
            <v>1.3.2.03.03.17.016</v>
          </cell>
          <cell r="I1886" t="str">
            <v>Ground Rason Receiver</v>
          </cell>
        </row>
        <row r="1887">
          <cell r="H1887" t="str">
            <v>1.3.2.03.03.17.017</v>
          </cell>
          <cell r="I1887" t="str">
            <v>Automatic Weather Observing Station (AWOS)</v>
          </cell>
        </row>
        <row r="1888">
          <cell r="H1888" t="str">
            <v>1.3.2.03.03.17.018</v>
          </cell>
          <cell r="I1888" t="str">
            <v>Intensity Meter</v>
          </cell>
        </row>
        <row r="1889">
          <cell r="H1889" t="str">
            <v>1.3.2.03.03.17.019</v>
          </cell>
          <cell r="I1889" t="str">
            <v>Sistem Informasi Meteorologi Otomatis (SIMO)</v>
          </cell>
        </row>
        <row r="1890">
          <cell r="H1890" t="str">
            <v>1.3.2.03.03.17.020</v>
          </cell>
          <cell r="I1890" t="str">
            <v>Seismic Borehole</v>
          </cell>
        </row>
        <row r="1891">
          <cell r="H1891" t="str">
            <v>1.3.2.03.03.17.021</v>
          </cell>
          <cell r="I1891" t="str">
            <v>Low Level Wind Shear Alert System</v>
          </cell>
        </row>
        <row r="1892">
          <cell r="H1892" t="str">
            <v>1.3.2.03.03.17.022</v>
          </cell>
          <cell r="I1892" t="str">
            <v>Tide Gauge Tsunami</v>
          </cell>
        </row>
        <row r="1893">
          <cell r="H1893" t="str">
            <v>1.3.2.03.03.17.023</v>
          </cell>
          <cell r="I1893" t="str">
            <v>Wind Profiler</v>
          </cell>
        </row>
        <row r="1894">
          <cell r="H1894" t="str">
            <v>1.3.2.03.03.17.024</v>
          </cell>
          <cell r="I1894" t="str">
            <v>Alat Monitoring Tsunami</v>
          </cell>
        </row>
        <row r="1895">
          <cell r="H1895" t="str">
            <v>1.3.2.03.03.17.025</v>
          </cell>
          <cell r="I1895" t="str">
            <v>Light Detecting and Ranging (LIDAR)</v>
          </cell>
        </row>
        <row r="1896">
          <cell r="H1896" t="str">
            <v>1.3.2.03.03.17.026</v>
          </cell>
          <cell r="I1896" t="str">
            <v>Alat Deteksi Getaran Tanah</v>
          </cell>
        </row>
        <row r="1897">
          <cell r="H1897" t="str">
            <v>1.3.2.03.03.17.027</v>
          </cell>
          <cell r="I1897" t="str">
            <v>Infrasound Meter</v>
          </cell>
        </row>
        <row r="1898">
          <cell r="H1898" t="str">
            <v>1.3.2.03.03.17.028</v>
          </cell>
          <cell r="I1898" t="str">
            <v>Radiosonde</v>
          </cell>
        </row>
        <row r="1899">
          <cell r="H1899" t="str">
            <v>1.3.2.03.03.17.029</v>
          </cell>
          <cell r="I1899" t="str">
            <v>Magnetograph</v>
          </cell>
        </row>
        <row r="1900">
          <cell r="H1900" t="str">
            <v>1.3.2.03.03.17.030</v>
          </cell>
          <cell r="I1900" t="str">
            <v>Lightning Detector</v>
          </cell>
        </row>
        <row r="1901">
          <cell r="H1901" t="str">
            <v>1.3.2.03.03.17.031</v>
          </cell>
          <cell r="I1901" t="str">
            <v>Refraksi Meter</v>
          </cell>
        </row>
        <row r="1902">
          <cell r="H1902" t="str">
            <v>1.3.2.03.03.17.032</v>
          </cell>
          <cell r="I1902" t="str">
            <v>Resistivity Meter</v>
          </cell>
        </row>
        <row r="1903">
          <cell r="H1903" t="str">
            <v>1.3.2.03.03.17.033</v>
          </cell>
          <cell r="I1903" t="str">
            <v>Handheld Teropong</v>
          </cell>
        </row>
        <row r="1904">
          <cell r="H1904" t="str">
            <v>1.3.2.03.03.17.034</v>
          </cell>
          <cell r="I1904" t="str">
            <v>Digital Soil Thermometer</v>
          </cell>
        </row>
        <row r="1905">
          <cell r="H1905" t="str">
            <v>1.3.2.03.03.17.035</v>
          </cell>
          <cell r="I1905" t="str">
            <v>Thermometer Minimum Rumput</v>
          </cell>
        </row>
        <row r="1906">
          <cell r="H1906" t="str">
            <v>1.3.2.03.03.17.036</v>
          </cell>
          <cell r="I1906" t="str">
            <v>Handheld Digital Soil Moisture</v>
          </cell>
        </row>
        <row r="1907">
          <cell r="H1907" t="str">
            <v>1.3.2.03.03.17.037</v>
          </cell>
          <cell r="I1907" t="str">
            <v>Wind Tunnel</v>
          </cell>
        </row>
        <row r="1908">
          <cell r="H1908" t="str">
            <v>1.3.2.03.03.17.038</v>
          </cell>
          <cell r="I1908" t="str">
            <v>Alat Penakar Hujan</v>
          </cell>
        </row>
        <row r="1909">
          <cell r="H1909" t="str">
            <v>1.3.2.03.03.17.039</v>
          </cell>
          <cell r="I1909" t="str">
            <v>Automatic Rain Gauge (ARG)</v>
          </cell>
        </row>
        <row r="1910">
          <cell r="H1910" t="str">
            <v>1.3.2.03.03.17.040</v>
          </cell>
          <cell r="I1910" t="str">
            <v>Actinograph</v>
          </cell>
        </row>
        <row r="1911">
          <cell r="H1911" t="str">
            <v>1.3.2.03.03.17.041</v>
          </cell>
          <cell r="I1911" t="str">
            <v>Handheld Digital Pyranometer</v>
          </cell>
        </row>
        <row r="1912">
          <cell r="H1912" t="str">
            <v>1.3.2.03.03.17.042</v>
          </cell>
          <cell r="I1912" t="str">
            <v>Solar Monitoring Station</v>
          </cell>
        </row>
        <row r="1913">
          <cell r="H1913" t="str">
            <v>1.3.2.03.03.17.043</v>
          </cell>
          <cell r="I1913" t="str">
            <v>Digital Evaporimeter</v>
          </cell>
        </row>
        <row r="1914">
          <cell r="H1914" t="str">
            <v>1.3.2.03.03.17.044</v>
          </cell>
          <cell r="I1914" t="str">
            <v>Precursor Gempa Bumi</v>
          </cell>
        </row>
        <row r="1915">
          <cell r="H1915" t="str">
            <v>1.3.2.03.03.17.045</v>
          </cell>
          <cell r="I1915" t="str">
            <v>Digital Multi-Weather Sensors</v>
          </cell>
        </row>
        <row r="1916">
          <cell r="H1916" t="str">
            <v>1.3.2.03.03.17.046</v>
          </cell>
          <cell r="I1916" t="str">
            <v>Handheld Weather Station</v>
          </cell>
        </row>
        <row r="1917">
          <cell r="H1917" t="str">
            <v>1.3.2.03.03.17.047</v>
          </cell>
          <cell r="I1917" t="str">
            <v>Mobile Automatic Weather Station (MAWS)</v>
          </cell>
        </row>
        <row r="1918">
          <cell r="H1918" t="str">
            <v>1.3.2.03.03.17.048</v>
          </cell>
          <cell r="I1918" t="str">
            <v>Agroclimate Automatic Weather Station (AAWS)</v>
          </cell>
        </row>
        <row r="1919">
          <cell r="H1919" t="str">
            <v>1.3.2.03.03.17.049</v>
          </cell>
          <cell r="I1919" t="str">
            <v>Automatic Rain Water Sampler (ARWS)</v>
          </cell>
        </row>
        <row r="1920">
          <cell r="H1920" t="str">
            <v>1.3.2.03.03.17.050</v>
          </cell>
          <cell r="I1920" t="str">
            <v>Betha-Rays Attenuation Monitoring (BAM)</v>
          </cell>
        </row>
        <row r="1921">
          <cell r="H1921" t="str">
            <v>1.3.2.03.03.17.051</v>
          </cell>
          <cell r="I1921" t="str">
            <v>Air Kit Flask Sampling</v>
          </cell>
        </row>
        <row r="1922">
          <cell r="H1922" t="str">
            <v>1.3.2.03.03.17.052</v>
          </cell>
          <cell r="I1922" t="str">
            <v>Green House Gas (GHG) Analyzer</v>
          </cell>
        </row>
        <row r="1923">
          <cell r="H1923" t="str">
            <v>1.3.2.03.03.17.053</v>
          </cell>
          <cell r="I1923" t="str">
            <v>Aerosol Sampler</v>
          </cell>
        </row>
        <row r="1924">
          <cell r="H1924" t="str">
            <v>1.3.2.03.03.17.054</v>
          </cell>
          <cell r="I1924" t="str">
            <v>Passive Air Sampler</v>
          </cell>
        </row>
        <row r="1925">
          <cell r="H1925" t="str">
            <v>1.3.2.03.03.17.055</v>
          </cell>
          <cell r="I1925" t="str">
            <v>Active Air Sampler</v>
          </cell>
        </row>
        <row r="1926">
          <cell r="H1926" t="str">
            <v>1.3.2.03.03.17.056</v>
          </cell>
          <cell r="I1926" t="str">
            <v>Portable Gas Sampling</v>
          </cell>
        </row>
        <row r="1927">
          <cell r="H1927" t="str">
            <v>1.3.2.03.03.17.057</v>
          </cell>
          <cell r="I1927" t="str">
            <v>Pagar Taman Alat</v>
          </cell>
        </row>
        <row r="1928">
          <cell r="H1928" t="str">
            <v>1.3.2.03.03.17.058</v>
          </cell>
          <cell r="I1928" t="str">
            <v>Hydrogen Generator</v>
          </cell>
        </row>
        <row r="1929">
          <cell r="H1929" t="str">
            <v>1.3.2.03.03.17.059</v>
          </cell>
          <cell r="I1929" t="str">
            <v>Humidity Meter</v>
          </cell>
        </row>
        <row r="1930">
          <cell r="H1930" t="str">
            <v>......</v>
          </cell>
        </row>
        <row r="1931">
          <cell r="H1931" t="str">
            <v>1.3.2.03.03.18.</v>
          </cell>
          <cell r="I1931" t="str">
            <v xml:space="preserve">ALAT PENGUKUR PENGLIHATAN </v>
          </cell>
        </row>
        <row r="1932">
          <cell r="H1932" t="str">
            <v>1.3.2.03.03.18.001</v>
          </cell>
          <cell r="I1932" t="str">
            <v>Sunshine Recorder</v>
          </cell>
        </row>
        <row r="1933">
          <cell r="H1933" t="str">
            <v>1.3.2.03.03.18.002</v>
          </cell>
          <cell r="I1933" t="str">
            <v>Solarimeter (Alat Pengukur Keadaan Alam)</v>
          </cell>
        </row>
        <row r="1934">
          <cell r="H1934" t="str">
            <v>1.3.2.03.03.18.003</v>
          </cell>
          <cell r="I1934" t="str">
            <v>Pyranometer</v>
          </cell>
        </row>
        <row r="1935">
          <cell r="H1935" t="str">
            <v>1.3.2.03.03.18.004</v>
          </cell>
          <cell r="I1935" t="str">
            <v>Pyrheliometer</v>
          </cell>
        </row>
        <row r="1936">
          <cell r="H1936" t="str">
            <v>1.3.2.03.03.18.005</v>
          </cell>
          <cell r="I1936" t="str">
            <v>Net Radiometer</v>
          </cell>
        </row>
        <row r="1937">
          <cell r="H1937" t="str">
            <v>1.3.2.03.03.18.006</v>
          </cell>
          <cell r="I1937" t="str">
            <v>Digital Radiometer</v>
          </cell>
        </row>
        <row r="1938">
          <cell r="H1938" t="str">
            <v>1.3.2.03.03.18.007</v>
          </cell>
          <cell r="I1938" t="str">
            <v>Actinometer</v>
          </cell>
        </row>
        <row r="1939">
          <cell r="H1939" t="str">
            <v>1.3.2.03.03.18.008</v>
          </cell>
          <cell r="I1939" t="str">
            <v>Integrating Actino Meter</v>
          </cell>
        </row>
        <row r="1940">
          <cell r="H1940" t="str">
            <v>1.3.2.03.03.18.009</v>
          </cell>
          <cell r="I1940" t="str">
            <v>Albedometer</v>
          </cell>
        </row>
        <row r="1941">
          <cell r="H1941" t="str">
            <v>1.3.2.03.03.18.010</v>
          </cell>
          <cell r="I1941" t="str">
            <v>Gun Belani</v>
          </cell>
        </row>
        <row r="1942">
          <cell r="H1942" t="str">
            <v>1.3.2.03.03.18.011</v>
          </cell>
          <cell r="I1942" t="str">
            <v>Angstroom Pyrheliometer</v>
          </cell>
        </row>
        <row r="1943">
          <cell r="H1943" t="str">
            <v>1.3.2.03.03.18.012</v>
          </cell>
          <cell r="I1943" t="str">
            <v>Solarigraph</v>
          </cell>
        </row>
        <row r="1944">
          <cell r="H1944" t="str">
            <v>1.3.2.03.03.18.013</v>
          </cell>
          <cell r="I1944" t="str">
            <v>Pyrheliograph</v>
          </cell>
        </row>
        <row r="1945">
          <cell r="H1945" t="str">
            <v>1.3.2.03.03.18.014</v>
          </cell>
          <cell r="I1945" t="str">
            <v>Actiongraph</v>
          </cell>
        </row>
        <row r="1946">
          <cell r="H1946" t="str">
            <v>1.3.2.03.03.18.015</v>
          </cell>
          <cell r="I1946" t="str">
            <v>Pyranograph</v>
          </cell>
        </row>
        <row r="1947">
          <cell r="H1947" t="str">
            <v>1.3.2.03.03.18.016</v>
          </cell>
          <cell r="I1947" t="str">
            <v>X-Y Recorder (Alat Pengukur Keadaan Alam)</v>
          </cell>
        </row>
        <row r="1948">
          <cell r="H1948" t="str">
            <v>1.3.2.03.03.18.017</v>
          </cell>
          <cell r="I1948" t="str">
            <v>Penakar Hujan</v>
          </cell>
        </row>
        <row r="1949">
          <cell r="H1949" t="str">
            <v>1.3.2.03.03.18.018</v>
          </cell>
          <cell r="I1949" t="str">
            <v>Reinfall Recorder Type Bucket</v>
          </cell>
        </row>
        <row r="1950">
          <cell r="H1950" t="str">
            <v>1.3.2.03.03.18.019</v>
          </cell>
          <cell r="I1950" t="str">
            <v>Leaf Area Meter</v>
          </cell>
        </row>
        <row r="1951">
          <cell r="H1951" t="str">
            <v>1.3.2.03.03.18.020</v>
          </cell>
          <cell r="I1951" t="str">
            <v>Planimeter (Alat Pengukur Keadaan Alam)</v>
          </cell>
        </row>
        <row r="1952">
          <cell r="H1952" t="str">
            <v>1.3.2.03.03.18.021</v>
          </cell>
          <cell r="I1952" t="str">
            <v>Ceilometer</v>
          </cell>
        </row>
        <row r="1953">
          <cell r="H1953" t="str">
            <v>1.3.2.03.03.18.022</v>
          </cell>
          <cell r="I1953" t="str">
            <v>Ceilograph</v>
          </cell>
        </row>
        <row r="1954">
          <cell r="H1954" t="str">
            <v>1.3.2.03.03.18.023</v>
          </cell>
          <cell r="I1954" t="str">
            <v>Weather Radar</v>
          </cell>
        </row>
        <row r="1955">
          <cell r="H1955" t="str">
            <v>1.3.2.03.03.18.024</v>
          </cell>
          <cell r="I1955" t="str">
            <v>Open Pan Evaporimeter</v>
          </cell>
        </row>
        <row r="1956">
          <cell r="H1956" t="str">
            <v>1.3.2.03.03.18.025</v>
          </cell>
          <cell r="I1956" t="str">
            <v>Piche Evaporimeter</v>
          </cell>
        </row>
        <row r="1957">
          <cell r="H1957" t="str">
            <v>1.3.2.03.03.18.026</v>
          </cell>
          <cell r="I1957" t="str">
            <v>Lysimeter</v>
          </cell>
        </row>
        <row r="1958">
          <cell r="H1958" t="str">
            <v>1.3.2.03.03.18.027</v>
          </cell>
          <cell r="I1958" t="str">
            <v>Tubing Pump Drive</v>
          </cell>
        </row>
        <row r="1959">
          <cell r="H1959" t="str">
            <v>1.3.2.03.03.18.028</v>
          </cell>
          <cell r="I1959" t="str">
            <v>Keshner Evaporimeter</v>
          </cell>
        </row>
        <row r="1960">
          <cell r="H1960" t="str">
            <v>1.3.2.03.03.18.029</v>
          </cell>
          <cell r="I1960" t="str">
            <v>Evaporigraph</v>
          </cell>
        </row>
        <row r="1961">
          <cell r="H1961" t="str">
            <v>1.3.2.03.03.18.030</v>
          </cell>
          <cell r="I1961" t="str">
            <v>Dew Recorder</v>
          </cell>
        </row>
        <row r="1962">
          <cell r="H1962" t="str">
            <v>1.3.2.03.03.18.031</v>
          </cell>
          <cell r="I1962" t="str">
            <v>Dew Gauge</v>
          </cell>
        </row>
        <row r="1963">
          <cell r="H1963" t="str">
            <v>1.3.2.03.03.18.032</v>
          </cell>
          <cell r="I1963" t="str">
            <v>Blue M Oven</v>
          </cell>
        </row>
        <row r="1964">
          <cell r="H1964" t="str">
            <v>1.3.2.03.03.18.033</v>
          </cell>
          <cell r="I1964" t="str">
            <v>Neutron Probe</v>
          </cell>
        </row>
        <row r="1965">
          <cell r="H1965" t="str">
            <v>1.3.2.03.03.18.034</v>
          </cell>
          <cell r="I1965" t="str">
            <v>Decimeter Charge</v>
          </cell>
        </row>
        <row r="1966">
          <cell r="H1966" t="str">
            <v>1.3.2.03.03.18.035</v>
          </cell>
          <cell r="I1966" t="str">
            <v>Pocket Decimeter</v>
          </cell>
        </row>
        <row r="1967">
          <cell r="H1967" t="str">
            <v>1.3.2.03.03.18.036</v>
          </cell>
          <cell r="I1967" t="str">
            <v>Tensiometer (Alat Pengukur Keadaan Alam)</v>
          </cell>
        </row>
        <row r="1968">
          <cell r="H1968" t="str">
            <v>1.3.2.03.03.18.037</v>
          </cell>
          <cell r="I1968" t="str">
            <v>Accessoris Tube</v>
          </cell>
        </row>
        <row r="1969">
          <cell r="H1969" t="str">
            <v>1.3.2.03.03.18.038</v>
          </cell>
          <cell r="I1969" t="str">
            <v>Survey Meter (Alat Pengukur Keadaan Alam)</v>
          </cell>
        </row>
        <row r="1970">
          <cell r="H1970" t="str">
            <v>1.3.2.03.03.18.039</v>
          </cell>
          <cell r="I1970" t="str">
            <v>Percolasi Meter</v>
          </cell>
        </row>
        <row r="1971">
          <cell r="H1971" t="str">
            <v>1.3.2.03.03.18.040</v>
          </cell>
          <cell r="I1971" t="str">
            <v>Bor Sample Tanah</v>
          </cell>
        </row>
        <row r="1972">
          <cell r="H1972" t="str">
            <v>1.3.2.03.03.18.041</v>
          </cell>
          <cell r="I1972" t="str">
            <v>Laboratorium Cort</v>
          </cell>
        </row>
        <row r="1973">
          <cell r="H1973" t="str">
            <v>1.3.2.03.03.18.042</v>
          </cell>
          <cell r="I1973" t="str">
            <v>Soil Moisture Meter</v>
          </cell>
        </row>
        <row r="1974">
          <cell r="H1974" t="str">
            <v>1.3.2.03.03.18.043</v>
          </cell>
          <cell r="I1974" t="str">
            <v>Sea Water Current Meter</v>
          </cell>
        </row>
        <row r="1975">
          <cell r="H1975" t="str">
            <v>1.3.2.03.03.18.044</v>
          </cell>
          <cell r="I1975" t="str">
            <v>Wave Recorder</v>
          </cell>
        </row>
        <row r="1976">
          <cell r="H1976" t="str">
            <v>1.3.2.03.03.18.045</v>
          </cell>
          <cell r="I1976" t="str">
            <v>Tide Recorder</v>
          </cell>
        </row>
        <row r="1977">
          <cell r="H1977" t="str">
            <v>1.3.2.03.03.18.046</v>
          </cell>
          <cell r="I1977" t="str">
            <v>Radio Winsode</v>
          </cell>
        </row>
        <row r="1978">
          <cell r="H1978" t="str">
            <v>1.3.2.03.03.18.047</v>
          </cell>
          <cell r="I1978" t="str">
            <v>Radio Thedolite</v>
          </cell>
        </row>
        <row r="1979">
          <cell r="H1979" t="str">
            <v>1.3.2.03.03.18.048</v>
          </cell>
          <cell r="I1979" t="str">
            <v>Optic Theodolite</v>
          </cell>
        </row>
        <row r="1980">
          <cell r="H1980" t="str">
            <v>1.3.2.03.03.18.049</v>
          </cell>
          <cell r="I1980" t="str">
            <v>Radio Wind</v>
          </cell>
        </row>
        <row r="1981">
          <cell r="H1981" t="str">
            <v>1.3.2.03.03.18.050</v>
          </cell>
          <cell r="I1981" t="str">
            <v>Thermometer (Alat Pengukur Keadaan Alam)</v>
          </cell>
        </row>
        <row r="1982">
          <cell r="H1982" t="str">
            <v>1.3.2.03.03.18.051</v>
          </cell>
          <cell r="I1982" t="str">
            <v>Barometer (Alat Pengukur Keadaan Alam)</v>
          </cell>
        </row>
        <row r="1983">
          <cell r="H1983" t="str">
            <v>1.3.2.03.03.18.052</v>
          </cell>
          <cell r="I1983" t="str">
            <v>Altimeter (Alat Pengukur Keadaan Alam)</v>
          </cell>
        </row>
        <row r="1984">
          <cell r="H1984" t="str">
            <v>1.3.2.03.03.18.053</v>
          </cell>
          <cell r="I1984" t="str">
            <v>Barograph (Alat Pengukur Keadaan Alam)</v>
          </cell>
        </row>
        <row r="1985">
          <cell r="H1985" t="str">
            <v>1.3.2.03.03.18.054</v>
          </cell>
          <cell r="I1985" t="str">
            <v>Surveying Barograph</v>
          </cell>
        </row>
        <row r="1986">
          <cell r="H1986" t="str">
            <v>1.3.2.03.03.18.055</v>
          </cell>
          <cell r="I1986" t="str">
            <v>Anemometer (Alat Pengukur Keadaan Alam)</v>
          </cell>
        </row>
        <row r="1987">
          <cell r="H1987" t="str">
            <v>1.3.2.03.03.18.056</v>
          </cell>
          <cell r="I1987" t="str">
            <v>Wind Force</v>
          </cell>
        </row>
        <row r="1988">
          <cell r="H1988" t="str">
            <v>1.3.2.03.03.18.057</v>
          </cell>
          <cell r="I1988" t="str">
            <v>Anemograph</v>
          </cell>
        </row>
        <row r="1989">
          <cell r="H1989" t="str">
            <v>1.3.2.03.03.18.058</v>
          </cell>
          <cell r="I1989" t="str">
            <v>Vertikal Wind Speed</v>
          </cell>
        </row>
        <row r="1990">
          <cell r="H1990" t="str">
            <v>1.3.2.03.03.18.059</v>
          </cell>
          <cell r="I1990" t="str">
            <v>Mechanical Wind Recorder (Alat Pengukur Keadaan Alam)</v>
          </cell>
        </row>
        <row r="1991">
          <cell r="H1991" t="str">
            <v>1.3.2.03.03.18.060</v>
          </cell>
          <cell r="I1991" t="str">
            <v>Wind Snear</v>
          </cell>
        </row>
        <row r="1992">
          <cell r="H1992" t="str">
            <v>1.3.2.03.03.18.061</v>
          </cell>
          <cell r="I1992" t="str">
            <v>Psychometer Sling/Wherling</v>
          </cell>
        </row>
        <row r="1993">
          <cell r="H1993" t="str">
            <v>1.3.2.03.03.18.062</v>
          </cell>
          <cell r="I1993" t="str">
            <v>Assman Psychrodial</v>
          </cell>
        </row>
        <row r="1994">
          <cell r="H1994" t="str">
            <v>1.3.2.03.03.18.063</v>
          </cell>
          <cell r="I1994" t="str">
            <v>Hygrograph (Alat Pengukur Keadaan Alam)</v>
          </cell>
        </row>
        <row r="1995">
          <cell r="H1995" t="str">
            <v>1.3.2.03.03.18.064</v>
          </cell>
          <cell r="I1995" t="str">
            <v>Persentage Humidity</v>
          </cell>
        </row>
        <row r="1996">
          <cell r="H1996" t="str">
            <v>1.3.2.03.03.18.065</v>
          </cell>
          <cell r="I1996" t="str">
            <v>Psychrometer Slide Rule</v>
          </cell>
        </row>
        <row r="1997">
          <cell r="H1997" t="str">
            <v>1.3.2.03.03.18.066</v>
          </cell>
          <cell r="I1997" t="str">
            <v>Gas Generator</v>
          </cell>
        </row>
        <row r="1998">
          <cell r="H1998" t="str">
            <v>1.3.2.03.03.18.067</v>
          </cell>
          <cell r="I1998" t="str">
            <v>Ploatting Board</v>
          </cell>
        </row>
        <row r="1999">
          <cell r="H1999" t="str">
            <v>1.3.2.03.03.18.068</v>
          </cell>
          <cell r="I1999" t="str">
            <v>Fillter Ballon</v>
          </cell>
        </row>
        <row r="2000">
          <cell r="H2000" t="str">
            <v>1.3.2.03.03.18.069</v>
          </cell>
          <cell r="I2000" t="str">
            <v>Pressure Ceck Box</v>
          </cell>
        </row>
        <row r="2001">
          <cell r="H2001" t="str">
            <v>1.3.2.03.03.18.070</v>
          </cell>
          <cell r="I2001" t="str">
            <v>Evaluation Suhu</v>
          </cell>
        </row>
        <row r="2002">
          <cell r="H2002" t="str">
            <v>1.3.2.03.03.18.071</v>
          </cell>
          <cell r="I2002" t="str">
            <v>Evaluation Titik Embun</v>
          </cell>
        </row>
        <row r="2003">
          <cell r="H2003" t="str">
            <v>1.3.2.03.03.18.072</v>
          </cell>
          <cell r="I2003" t="str">
            <v>Pressure Scale</v>
          </cell>
        </row>
        <row r="2004">
          <cell r="H2004" t="str">
            <v>1.3.2.03.03.18.073</v>
          </cell>
          <cell r="I2004" t="str">
            <v>Kop Gas Generator</v>
          </cell>
        </row>
        <row r="2005">
          <cell r="H2005" t="str">
            <v>1.3.2.03.03.18.074</v>
          </cell>
          <cell r="I2005" t="str">
            <v>Pengukur Ketebalan Dinding</v>
          </cell>
        </row>
        <row r="2006">
          <cell r="H2006" t="str">
            <v>1.3.2.03.03.18.075</v>
          </cell>
          <cell r="I2006" t="str">
            <v>Soil Heat Fluxplate</v>
          </cell>
        </row>
        <row r="2007">
          <cell r="H2007" t="str">
            <v>1.3.2.03.03.18.076</v>
          </cell>
          <cell r="I2007" t="str">
            <v>Fog Visiometer</v>
          </cell>
        </row>
        <row r="2008">
          <cell r="H2008" t="str">
            <v>1.3.2.03.03.18.077</v>
          </cell>
          <cell r="I2008" t="str">
            <v>Seismograph (Alat Pengukur Keadaan Alam)</v>
          </cell>
        </row>
        <row r="2009">
          <cell r="H2009" t="str">
            <v>1.3.2.03.03.18.078</v>
          </cell>
          <cell r="I2009" t="str">
            <v>Strongmation Accelograph</v>
          </cell>
        </row>
        <row r="2010">
          <cell r="H2010" t="str">
            <v>1.3.2.03.03.18.079</v>
          </cell>
          <cell r="I2010" t="str">
            <v>Seismocope</v>
          </cell>
        </row>
        <row r="2011">
          <cell r="H2011" t="str">
            <v>1.3.2.03.03.18.080</v>
          </cell>
          <cell r="I2011" t="str">
            <v>Vibration Monitor</v>
          </cell>
        </row>
        <row r="2012">
          <cell r="H2012" t="str">
            <v>1.3.2.03.03.18.081</v>
          </cell>
          <cell r="I2012" t="str">
            <v>Signal Conditioner</v>
          </cell>
        </row>
        <row r="2013">
          <cell r="H2013" t="str">
            <v>1.3.2.03.03.18.082</v>
          </cell>
          <cell r="I2013" t="str">
            <v>Tranducer Microtermometer</v>
          </cell>
        </row>
        <row r="2014">
          <cell r="H2014" t="str">
            <v>1.3.2.03.03.18.083</v>
          </cell>
          <cell r="I2014" t="str">
            <v>Magnetograph Adz</v>
          </cell>
        </row>
        <row r="2015">
          <cell r="H2015" t="str">
            <v>1.3.2.03.03.18.084</v>
          </cell>
          <cell r="I2015" t="str">
            <v>Digital Analog Magnetograph</v>
          </cell>
        </row>
        <row r="2016">
          <cell r="H2016" t="str">
            <v>1.3.2.03.03.18.085</v>
          </cell>
          <cell r="I2016" t="str">
            <v>Deklinometer</v>
          </cell>
        </row>
        <row r="2017">
          <cell r="H2017" t="str">
            <v>1.3.2.03.03.18.086</v>
          </cell>
          <cell r="I2017" t="str">
            <v>Inklinometer</v>
          </cell>
        </row>
        <row r="2018">
          <cell r="H2018" t="str">
            <v>1.3.2.03.03.18.087</v>
          </cell>
          <cell r="I2018" t="str">
            <v>QHN Instrument</v>
          </cell>
        </row>
        <row r="2019">
          <cell r="H2019" t="str">
            <v>1.3.2.03.03.18.088</v>
          </cell>
          <cell r="I2019" t="str">
            <v>BMZ Instrument</v>
          </cell>
        </row>
        <row r="2020">
          <cell r="H2020" t="str">
            <v>1.3.2.03.03.18.089</v>
          </cell>
          <cell r="I2020" t="str">
            <v>Proton Magnetograph</v>
          </cell>
        </row>
        <row r="2021">
          <cell r="H2021" t="str">
            <v>1.3.2.03.03.18.090</v>
          </cell>
          <cell r="I2021" t="str">
            <v>Portable Variograph</v>
          </cell>
        </row>
        <row r="2022">
          <cell r="H2022" t="str">
            <v>1.3.2.03.03.18.091</v>
          </cell>
          <cell r="I2022" t="str">
            <v>Stationary Variograph</v>
          </cell>
        </row>
        <row r="2023">
          <cell r="H2023" t="str">
            <v>1.3.2.03.03.18.092</v>
          </cell>
          <cell r="I2023" t="str">
            <v>Potential Gradient Meter</v>
          </cell>
        </row>
        <row r="2024">
          <cell r="H2024" t="str">
            <v>1.3.2.03.03.18.093</v>
          </cell>
          <cell r="I2024" t="str">
            <v>Conductivity Meter (Alat Pengukur Keadaan Alam)</v>
          </cell>
        </row>
        <row r="2025">
          <cell r="H2025" t="str">
            <v>1.3.2.03.03.18.094</v>
          </cell>
          <cell r="I2025" t="str">
            <v>Air Aerth Current Meter</v>
          </cell>
        </row>
        <row r="2026">
          <cell r="H2026" t="str">
            <v>1.3.2.03.03.18.095</v>
          </cell>
          <cell r="I2026" t="str">
            <v>Ligthing Counter</v>
          </cell>
        </row>
        <row r="2027">
          <cell r="H2027" t="str">
            <v>1.3.2.03.03.18.096</v>
          </cell>
          <cell r="I2027" t="str">
            <v>Ionosode</v>
          </cell>
        </row>
        <row r="2028">
          <cell r="H2028" t="str">
            <v>1.3.2.03.03.18.097</v>
          </cell>
          <cell r="I2028" t="str">
            <v>Satellite Positioning</v>
          </cell>
        </row>
        <row r="2029">
          <cell r="H2029" t="str">
            <v>1.3.2.03.03.18.098</v>
          </cell>
          <cell r="I2029" t="str">
            <v>Transit Thedolite</v>
          </cell>
        </row>
        <row r="2030">
          <cell r="H2030" t="str">
            <v>1.3.2.03.03.18.099</v>
          </cell>
          <cell r="I2030" t="str">
            <v>Astrolebe</v>
          </cell>
        </row>
        <row r="2031">
          <cell r="H2031" t="str">
            <v>1.3.2.03.03.18.100</v>
          </cell>
          <cell r="I2031" t="str">
            <v>La Coste And Remberg 6523</v>
          </cell>
        </row>
        <row r="2032">
          <cell r="H2032" t="str">
            <v>1.3.2.03.03.18.101</v>
          </cell>
          <cell r="I2032" t="str">
            <v>Microtremor</v>
          </cell>
        </row>
        <row r="2033">
          <cell r="H2033" t="str">
            <v>1.3.2.03.03.18.102</v>
          </cell>
          <cell r="I2033" t="str">
            <v>Portable Seismograph</v>
          </cell>
        </row>
        <row r="2034">
          <cell r="H2034" t="str">
            <v>1.3.2.03.03.18.103</v>
          </cell>
          <cell r="I2034" t="str">
            <v>Digital Accelerograph</v>
          </cell>
        </row>
        <row r="2035">
          <cell r="H2035" t="str">
            <v>1.3.2.03.03.18.104</v>
          </cell>
          <cell r="I2035" t="str">
            <v>Digital Broadband Seismograph</v>
          </cell>
        </row>
        <row r="2036">
          <cell r="H2036" t="str">
            <v>1.3.2.03.03.18.105</v>
          </cell>
          <cell r="I2036" t="str">
            <v>PC Drum</v>
          </cell>
        </row>
        <row r="2037">
          <cell r="H2037" t="str">
            <v>1.3.2.03.03.18.106</v>
          </cell>
          <cell r="I2037" t="str">
            <v>Tribrach</v>
          </cell>
        </row>
        <row r="2038">
          <cell r="H2038" t="str">
            <v>......</v>
          </cell>
        </row>
        <row r="2039">
          <cell r="H2039" t="str">
            <v>1.3.2.03.03.19.</v>
          </cell>
          <cell r="I2039" t="str">
            <v xml:space="preserve">ALAT PENGUKUR KETEPATAN DAN KOREKSI WAKTU </v>
          </cell>
        </row>
        <row r="2040">
          <cell r="H2040" t="str">
            <v>1.3.2.03.03.19.001</v>
          </cell>
          <cell r="I2040" t="str">
            <v>Transmissimeter</v>
          </cell>
        </row>
        <row r="2041">
          <cell r="H2041" t="str">
            <v>1.3.2.03.03.19.002</v>
          </cell>
          <cell r="I2041" t="str">
            <v>Teropong Hilal</v>
          </cell>
        </row>
        <row r="2042">
          <cell r="H2042" t="str">
            <v>1.3.2.03.03.19.003</v>
          </cell>
          <cell r="I2042" t="str">
            <v>Jam Atom</v>
          </cell>
        </row>
        <row r="2043">
          <cell r="H2043" t="str">
            <v>......</v>
          </cell>
        </row>
        <row r="2044">
          <cell r="H2044" t="str">
            <v>1.3.2.03.03.20.</v>
          </cell>
          <cell r="I2044" t="str">
            <v xml:space="preserve">ALAT UKUR INSTRUMENT WORKSHOP </v>
          </cell>
        </row>
        <row r="2045">
          <cell r="H2045" t="str">
            <v>1.3.2.03.03.20.001</v>
          </cell>
          <cell r="I2045" t="str">
            <v>Lonceng Bandul</v>
          </cell>
        </row>
        <row r="2046">
          <cell r="H2046" t="str">
            <v>1.3.2.03.03.20.002</v>
          </cell>
          <cell r="I2046" t="str">
            <v>Lonceng Cecium Beam Frequence</v>
          </cell>
        </row>
        <row r="2047">
          <cell r="H2047" t="str">
            <v>1.3.2.03.03.20.003</v>
          </cell>
          <cell r="I2047" t="str">
            <v>Time Transmitter</v>
          </cell>
        </row>
        <row r="2048">
          <cell r="H2048" t="str">
            <v>1.3.2.03.03.20.004</v>
          </cell>
          <cell r="I2048" t="str">
            <v>Jam Waktu Bintang</v>
          </cell>
        </row>
        <row r="2049">
          <cell r="H2049" t="str">
            <v>1.3.2.03.03.20.005</v>
          </cell>
          <cell r="I2049" t="str">
            <v>Lonceng Tabung Hampa</v>
          </cell>
        </row>
        <row r="2050">
          <cell r="H2050" t="str">
            <v>1.3.2.03.03.20.006</v>
          </cell>
          <cell r="I2050" t="str">
            <v>Tabung Hampa, Free Pendulum</v>
          </cell>
        </row>
        <row r="2051">
          <cell r="H2051" t="str">
            <v>1.3.2.03.03.20.007</v>
          </cell>
          <cell r="I2051" t="str">
            <v>Onggo Coder Electric</v>
          </cell>
        </row>
        <row r="2052">
          <cell r="H2052" t="str">
            <v>1.3.2.03.03.20.008</v>
          </cell>
          <cell r="I2052" t="str">
            <v>Chronograph</v>
          </cell>
        </row>
        <row r="2053">
          <cell r="H2053" t="str">
            <v>1.3.2.03.03.20.009</v>
          </cell>
          <cell r="I2053" t="str">
            <v>Chronometer (Alat Pengukur Ketepatan Dan Koreksi Waktu)</v>
          </cell>
        </row>
        <row r="2054">
          <cell r="H2054" t="str">
            <v>1.3.2.03.03.20.010</v>
          </cell>
          <cell r="I2054" t="str">
            <v>Teropong Bintang Transit</v>
          </cell>
        </row>
        <row r="2055">
          <cell r="H2055" t="str">
            <v>1.3.2.03.03.20.011</v>
          </cell>
          <cell r="I2055" t="str">
            <v>Time Code</v>
          </cell>
        </row>
        <row r="2056">
          <cell r="H2056" t="str">
            <v>1.3.2.03.03.20.012</v>
          </cell>
          <cell r="I2056" t="str">
            <v>Alat Pengukur Ketepatan Dan Koreksi Waktu Lainnya</v>
          </cell>
        </row>
        <row r="2057">
          <cell r="H2057" t="str">
            <v>1.3.2.03.03.20.013</v>
          </cell>
          <cell r="I2057" t="str">
            <v>Digital RF Watt Meter</v>
          </cell>
        </row>
        <row r="2058">
          <cell r="H2058" t="str">
            <v>1.3.2.03.03.20.014</v>
          </cell>
          <cell r="I2058" t="str">
            <v>Time Dmain Reffloctometer</v>
          </cell>
        </row>
        <row r="2059">
          <cell r="H2059" t="str">
            <v>1.3.2.03.03.20.015</v>
          </cell>
          <cell r="I2059" t="str">
            <v>Phone Test Set</v>
          </cell>
        </row>
        <row r="2060">
          <cell r="H2060" t="str">
            <v>1.3.2.03.03.20.016</v>
          </cell>
          <cell r="I2060" t="str">
            <v>Fiber Optic Test Set</v>
          </cell>
        </row>
        <row r="2061">
          <cell r="H2061" t="str">
            <v>1.3.2.03.03.20.017</v>
          </cell>
          <cell r="I2061" t="str">
            <v>Communication Analyzer</v>
          </cell>
        </row>
        <row r="2062">
          <cell r="H2062" t="str">
            <v>1.3.2.03.03.20.018</v>
          </cell>
          <cell r="I2062" t="str">
            <v>Technical Toolkit</v>
          </cell>
        </row>
        <row r="2063">
          <cell r="H2063" t="str">
            <v>1.3.2.03.03.20.019</v>
          </cell>
          <cell r="I2063" t="str">
            <v>RF Load Resistor</v>
          </cell>
        </row>
        <row r="2064">
          <cell r="H2064" t="str">
            <v>1.3.2.03.03.20.020</v>
          </cell>
          <cell r="I2064" t="str">
            <v>Digital Spectrum Analyzer</v>
          </cell>
        </row>
        <row r="2065">
          <cell r="H2065" t="str">
            <v>1.3.2.03.03.20.021</v>
          </cell>
          <cell r="I2065" t="str">
            <v>Solder IC</v>
          </cell>
        </row>
        <row r="2066">
          <cell r="H2066" t="str">
            <v>......</v>
          </cell>
        </row>
        <row r="2067">
          <cell r="H2067" t="str">
            <v>1.3.2.03.03.21.</v>
          </cell>
          <cell r="I2067" t="str">
            <v xml:space="preserve">ALAT UKUR LAINNYA </v>
          </cell>
        </row>
        <row r="2068">
          <cell r="H2068" t="str">
            <v>1.3.2.03.03.21.001</v>
          </cell>
          <cell r="I2068" t="str">
            <v>Alat ukur V band</v>
          </cell>
        </row>
        <row r="2069">
          <cell r="H2069" t="str">
            <v>1.3.2.03.03.21.001</v>
          </cell>
          <cell r="I2069" t="str">
            <v>Alat Pengukur debu</v>
          </cell>
        </row>
        <row r="2070">
          <cell r="H2070" t="str">
            <v>......</v>
          </cell>
        </row>
        <row r="2071">
          <cell r="H2071" t="str">
            <v>1.3.2.04...</v>
          </cell>
          <cell r="I2071" t="str">
            <v>ALAT PERTANIAN</v>
          </cell>
        </row>
        <row r="2072">
          <cell r="H2072" t="str">
            <v>1.3.2.04.01..</v>
          </cell>
          <cell r="I2072" t="str">
            <v>ALAT PENGOLAHAN</v>
          </cell>
        </row>
        <row r="2073">
          <cell r="H2073" t="str">
            <v>1.3.2.04.01.01.</v>
          </cell>
          <cell r="I2073" t="str">
            <v xml:space="preserve">ALAT PENGOLAHAN TANAH DAN TANAMAN </v>
          </cell>
        </row>
        <row r="2074">
          <cell r="H2074" t="str">
            <v>1.3.2.04.01.01.001</v>
          </cell>
          <cell r="I2074" t="str">
            <v>Bajak Kayu</v>
          </cell>
        </row>
        <row r="2075">
          <cell r="H2075" t="str">
            <v>1.3.2.04.01.01.002</v>
          </cell>
          <cell r="I2075" t="str">
            <v>Bajak Muara</v>
          </cell>
        </row>
        <row r="2076">
          <cell r="H2076" t="str">
            <v>1.3.2.04.01.01.003</v>
          </cell>
          <cell r="I2076" t="str">
            <v>Pacul</v>
          </cell>
        </row>
        <row r="2077">
          <cell r="H2077" t="str">
            <v>1.3.2.04.01.01.004</v>
          </cell>
          <cell r="I2077" t="str">
            <v>Linggis</v>
          </cell>
        </row>
        <row r="2078">
          <cell r="H2078" t="str">
            <v>1.3.2.04.01.01.005</v>
          </cell>
          <cell r="I2078" t="str">
            <v>Garpu Pacul</v>
          </cell>
        </row>
        <row r="2079">
          <cell r="H2079" t="str">
            <v>1.3.2.04.01.01.006</v>
          </cell>
          <cell r="I2079" t="str">
            <v>Garpu Kayu</v>
          </cell>
        </row>
        <row r="2080">
          <cell r="H2080" t="str">
            <v>1.3.2.04.01.01.007</v>
          </cell>
          <cell r="I2080" t="str">
            <v>Garpu Besi</v>
          </cell>
        </row>
        <row r="2081">
          <cell r="H2081" t="str">
            <v>1.3.2.04.01.01.008</v>
          </cell>
          <cell r="I2081" t="str">
            <v>Tractor Four Wheel (Dengan Kelengkapannya)</v>
          </cell>
        </row>
        <row r="2082">
          <cell r="H2082" t="str">
            <v>1.3.2.04.01.01.009</v>
          </cell>
          <cell r="I2082" t="str">
            <v>Tractor Tangan Dengan Perlengkapannya</v>
          </cell>
        </row>
        <row r="2083">
          <cell r="H2083" t="str">
            <v>1.3.2.04.01.01.010</v>
          </cell>
          <cell r="I2083" t="str">
            <v>Madula</v>
          </cell>
        </row>
        <row r="2084">
          <cell r="H2084" t="str">
            <v>1.3.2.04.01.01.011</v>
          </cell>
          <cell r="I2084" t="str">
            <v>Skap</v>
          </cell>
        </row>
        <row r="2085">
          <cell r="H2085" t="str">
            <v>1.3.2.04.01.01.012</v>
          </cell>
          <cell r="I2085" t="str">
            <v>Garu</v>
          </cell>
        </row>
        <row r="2086">
          <cell r="H2086" t="str">
            <v>1.3.2.04.01.01.013</v>
          </cell>
          <cell r="I2086" t="str">
            <v>Rice milling (alat Penggilingan)</v>
          </cell>
        </row>
        <row r="2087">
          <cell r="H2087" t="str">
            <v>1.3.2.04.01.01.014</v>
          </cell>
          <cell r="I2087" t="str">
            <v>Oven Pengering Pellet</v>
          </cell>
        </row>
        <row r="2088">
          <cell r="H2088" t="str">
            <v>1.3.2.04.01.01.015</v>
          </cell>
          <cell r="I2088" t="str">
            <v>Plant Nutrition Analyzer</v>
          </cell>
        </row>
        <row r="2089">
          <cell r="H2089" t="str">
            <v>1.3.2.04.01.01.016</v>
          </cell>
          <cell r="I2089" t="str">
            <v>Soil Driller Kit</v>
          </cell>
        </row>
        <row r="2090">
          <cell r="H2090" t="str">
            <v>1.3.2.04.01.01.017</v>
          </cell>
          <cell r="I2090" t="str">
            <v>Total Radiation Recorder</v>
          </cell>
        </row>
        <row r="2091">
          <cell r="H2091" t="str">
            <v>1.3.2.04.01.01.018</v>
          </cell>
          <cell r="I2091" t="str">
            <v>Vacuum Seed Counter</v>
          </cell>
        </row>
        <row r="2092">
          <cell r="H2092" t="str">
            <v>1.3.2.04.01.01.019</v>
          </cell>
          <cell r="I2092" t="str">
            <v>Gasoline Emission Tester</v>
          </cell>
        </row>
        <row r="2093">
          <cell r="H2093" t="str">
            <v>1.3.2.04.01.01.020</v>
          </cell>
          <cell r="I2093" t="str">
            <v>Automotive Electrical Tester (Automotive Oscilloscope)</v>
          </cell>
        </row>
        <row r="2094">
          <cell r="H2094" t="str">
            <v>1.3.2.04.01.01.021</v>
          </cell>
          <cell r="I2094" t="str">
            <v>Soil Water Potential Locator</v>
          </cell>
        </row>
        <row r="2095">
          <cell r="H2095" t="str">
            <v>1.3.2.04.01.01.022</v>
          </cell>
          <cell r="I2095" t="str">
            <v>Soil Tensiometer</v>
          </cell>
        </row>
        <row r="2096">
          <cell r="H2096" t="str">
            <v>......</v>
          </cell>
        </row>
        <row r="2097">
          <cell r="H2097" t="str">
            <v>......</v>
          </cell>
        </row>
        <row r="2098">
          <cell r="H2098" t="str">
            <v>......</v>
          </cell>
        </row>
        <row r="2099">
          <cell r="H2099" t="str">
            <v>1.3.2.04.01.02.</v>
          </cell>
          <cell r="I2099" t="str">
            <v xml:space="preserve">ALAT PEMELIHARAAN TANAMAN/IKAN/TERNAK </v>
          </cell>
        </row>
        <row r="2100">
          <cell r="H2100" t="str">
            <v>1.3.2.04.01.02.001</v>
          </cell>
          <cell r="I2100" t="str">
            <v>Kored</v>
          </cell>
        </row>
        <row r="2101">
          <cell r="H2101" t="str">
            <v>1.3.2.04.01.02.002</v>
          </cell>
          <cell r="I2101" t="str">
            <v>Arit</v>
          </cell>
        </row>
        <row r="2102">
          <cell r="H2102" t="str">
            <v>1.3.2.04.01.02.003</v>
          </cell>
          <cell r="I2102" t="str">
            <v>Babatan</v>
          </cell>
        </row>
        <row r="2103">
          <cell r="H2103" t="str">
            <v>1.3.2.04.01.02.004</v>
          </cell>
          <cell r="I2103" t="str">
            <v>Pacul Dangir</v>
          </cell>
        </row>
        <row r="2104">
          <cell r="H2104" t="str">
            <v>1.3.2.04.01.02.005</v>
          </cell>
          <cell r="I2104" t="str">
            <v>Penyemprot Otomatis (Automatic Sprayer)</v>
          </cell>
        </row>
        <row r="2105">
          <cell r="H2105" t="str">
            <v>1.3.2.04.01.02.006</v>
          </cell>
          <cell r="I2105" t="str">
            <v>Penyemprot Mesin (Power Sprayer)</v>
          </cell>
        </row>
        <row r="2106">
          <cell r="H2106" t="str">
            <v>1.3.2.04.01.02.007</v>
          </cell>
          <cell r="I2106" t="str">
            <v>Penyemprot Tangan (Hand Sprayer)</v>
          </cell>
        </row>
        <row r="2107">
          <cell r="H2107" t="str">
            <v>1.3.2.04.01.02.008</v>
          </cell>
          <cell r="I2107" t="str">
            <v>Alat Penyiang Tanaman</v>
          </cell>
        </row>
        <row r="2108">
          <cell r="H2108" t="str">
            <v>......</v>
          </cell>
        </row>
        <row r="2109">
          <cell r="H2109" t="str">
            <v>1.3.2.04.01.03.</v>
          </cell>
          <cell r="I2109" t="str">
            <v xml:space="preserve">ALAT PANEN </v>
          </cell>
        </row>
        <row r="2110">
          <cell r="H2110" t="str">
            <v>1.3.2.04.01.03.001</v>
          </cell>
          <cell r="I2110" t="str">
            <v>Ani-Ani</v>
          </cell>
        </row>
        <row r="2111">
          <cell r="H2111" t="str">
            <v>1.3.2.04.01.03.002</v>
          </cell>
          <cell r="I2111" t="str">
            <v>Alat Perontokan (Thresser Pedal)</v>
          </cell>
        </row>
        <row r="2112">
          <cell r="H2112" t="str">
            <v>1.3.2.04.01.03.003</v>
          </cell>
          <cell r="I2112" t="str">
            <v>Alat Perontokan Mesin (Power Thresser)</v>
          </cell>
        </row>
        <row r="2113">
          <cell r="H2113" t="str">
            <v>1.3.2.04.01.03.004</v>
          </cell>
          <cell r="I2113" t="str">
            <v>Alat Pemipil Jagung</v>
          </cell>
        </row>
        <row r="2114">
          <cell r="H2114" t="str">
            <v>1.3.2.04.01.03.005</v>
          </cell>
          <cell r="I2114" t="str">
            <v>Alat Pengering (Dryer)</v>
          </cell>
        </row>
        <row r="2115">
          <cell r="H2115" t="str">
            <v>1.3.2.04.01.03.006</v>
          </cell>
          <cell r="I2115" t="str">
            <v>Alat Pengukur Kadar Air (Moisture Tester)</v>
          </cell>
        </row>
        <row r="2116">
          <cell r="H2116" t="str">
            <v>1.3.2.04.01.03.007</v>
          </cell>
          <cell r="I2116" t="str">
            <v>Alat Penggiling Kopi</v>
          </cell>
        </row>
        <row r="2117">
          <cell r="H2117" t="str">
            <v>1.3.2.04.01.03.008</v>
          </cell>
          <cell r="I2117" t="str">
            <v>Alat Pengolah Tepung</v>
          </cell>
        </row>
        <row r="2118">
          <cell r="H2118" t="str">
            <v>1.3.2.04.01.03.009</v>
          </cell>
          <cell r="I2118" t="str">
            <v>Alat Bantu Uji Tumbuh</v>
          </cell>
        </row>
        <row r="2119">
          <cell r="H2119" t="str">
            <v>1.3.2.04.01.03.010</v>
          </cell>
          <cell r="I2119" t="str">
            <v>Alat Penampi</v>
          </cell>
        </row>
        <row r="2120">
          <cell r="H2120" t="str">
            <v>1.3.2.04.01.03.011</v>
          </cell>
          <cell r="I2120" t="str">
            <v>Honey (Penggulung Beras)</v>
          </cell>
        </row>
        <row r="2121">
          <cell r="H2121" t="str">
            <v>......</v>
          </cell>
        </row>
        <row r="2122">
          <cell r="H2122" t="str">
            <v>......</v>
          </cell>
        </row>
        <row r="2123">
          <cell r="H2123" t="str">
            <v>......</v>
          </cell>
        </row>
        <row r="2124">
          <cell r="H2124" t="str">
            <v>......</v>
          </cell>
        </row>
        <row r="2125">
          <cell r="H2125" t="str">
            <v>......</v>
          </cell>
        </row>
        <row r="2126">
          <cell r="H2126" t="str">
            <v>......</v>
          </cell>
        </row>
        <row r="2127">
          <cell r="H2127" t="str">
            <v>......</v>
          </cell>
        </row>
        <row r="2128">
          <cell r="H2128" t="str">
            <v>......</v>
          </cell>
        </row>
        <row r="2129">
          <cell r="H2129" t="str">
            <v>......</v>
          </cell>
        </row>
        <row r="2130">
          <cell r="H2130" t="str">
            <v>......</v>
          </cell>
        </row>
        <row r="2131">
          <cell r="H2131" t="str">
            <v>1.3.2.04.01.04.</v>
          </cell>
          <cell r="I2131" t="str">
            <v xml:space="preserve">ALAT PENYIMPAN HASIL PERCOBAAN PERTANIAN </v>
          </cell>
        </row>
        <row r="2132">
          <cell r="H2132" t="str">
            <v>1.3.2.04.01.04.001</v>
          </cell>
          <cell r="I2132" t="str">
            <v>Oven</v>
          </cell>
        </row>
        <row r="2133">
          <cell r="H2133" t="str">
            <v>1.3.2.04.01.04.002</v>
          </cell>
          <cell r="I2133" t="str">
            <v>Cold Storage (Kamar Pendingin)</v>
          </cell>
        </row>
        <row r="2134">
          <cell r="H2134" t="str">
            <v>1.3.2.04.01.04.003</v>
          </cell>
          <cell r="I2134" t="str">
            <v>Selo (Kotak Penyimpanan) Dengan Pengatur Temperatur</v>
          </cell>
        </row>
        <row r="2135">
          <cell r="H2135" t="str">
            <v>1.3.2.04.01.04.004</v>
          </cell>
          <cell r="I2135" t="str">
            <v>Rak-Rak Penyimpan</v>
          </cell>
        </row>
        <row r="2136">
          <cell r="H2136" t="str">
            <v>1.3.2.04.01.04.005</v>
          </cell>
          <cell r="I2136" t="str">
            <v>Lemari Penyimpan</v>
          </cell>
        </row>
        <row r="2137">
          <cell r="H2137" t="str">
            <v>......</v>
          </cell>
        </row>
        <row r="2138">
          <cell r="H2138" t="str">
            <v>......</v>
          </cell>
        </row>
        <row r="2139">
          <cell r="H2139" t="str">
            <v>......</v>
          </cell>
        </row>
        <row r="2140">
          <cell r="H2140" t="str">
            <v>......</v>
          </cell>
        </row>
        <row r="2141">
          <cell r="H2141" t="str">
            <v>......</v>
          </cell>
        </row>
        <row r="2142">
          <cell r="H2142" t="str">
            <v>......</v>
          </cell>
        </row>
        <row r="2143">
          <cell r="H2143" t="str">
            <v>......</v>
          </cell>
        </row>
        <row r="2144">
          <cell r="H2144" t="str">
            <v>1.3.2.04.01.05.</v>
          </cell>
          <cell r="I2144" t="str">
            <v xml:space="preserve">ALAT LABORATORIUM PERTANIAN </v>
          </cell>
        </row>
        <row r="2145">
          <cell r="H2145" t="str">
            <v>1.3.2.04.01.05.001</v>
          </cell>
          <cell r="I2145" t="str">
            <v>Alat Pengukur Curah Hujan</v>
          </cell>
        </row>
        <row r="2146">
          <cell r="H2146" t="str">
            <v>1.3.2.04.01.05.002</v>
          </cell>
          <cell r="I2146" t="str">
            <v>Alat Pengukur Cahaya</v>
          </cell>
        </row>
        <row r="2147">
          <cell r="H2147" t="str">
            <v>1.3.2.04.01.05.003</v>
          </cell>
          <cell r="I2147" t="str">
            <v>Alat Pengukur Intensitas Cahaya</v>
          </cell>
        </row>
        <row r="2148">
          <cell r="H2148" t="str">
            <v>1.3.2.04.01.05.004</v>
          </cell>
          <cell r="I2148" t="str">
            <v>Alat Pengukur Temperatur</v>
          </cell>
        </row>
        <row r="2149">
          <cell r="H2149" t="str">
            <v>1.3.2.04.01.05.005</v>
          </cell>
          <cell r="I2149" t="str">
            <v>Alat Pengukur P.H. Tanah (Soil Tester)</v>
          </cell>
        </row>
        <row r="2150">
          <cell r="H2150" t="str">
            <v>1.3.2.04.01.05.006</v>
          </cell>
          <cell r="I2150" t="str">
            <v>Alat Pengambil Sample Tanah</v>
          </cell>
        </row>
        <row r="2151">
          <cell r="H2151" t="str">
            <v>1.3.2.04.01.05.007</v>
          </cell>
          <cell r="I2151" t="str">
            <v>Rice</v>
          </cell>
        </row>
        <row r="2152">
          <cell r="H2152" t="str">
            <v>1.3.2.04.01.05.008</v>
          </cell>
          <cell r="I2152" t="str">
            <v>Grindding Mill</v>
          </cell>
        </row>
        <row r="2153">
          <cell r="H2153" t="str">
            <v>1.3.2.04.01.05.009</v>
          </cell>
          <cell r="I2153" t="str">
            <v>Volume Test</v>
          </cell>
        </row>
        <row r="2154">
          <cell r="H2154" t="str">
            <v>1.3.2.04.01.05.010</v>
          </cell>
          <cell r="I2154" t="str">
            <v>Weight</v>
          </cell>
        </row>
        <row r="2155">
          <cell r="H2155" t="str">
            <v>1.3.2.04.01.05.011</v>
          </cell>
          <cell r="I2155" t="str">
            <v>Straw Facture</v>
          </cell>
        </row>
        <row r="2156">
          <cell r="H2156" t="str">
            <v>1.3.2.04.01.05.012</v>
          </cell>
          <cell r="I2156" t="str">
            <v>Falling Number</v>
          </cell>
        </row>
        <row r="2157">
          <cell r="H2157" t="str">
            <v>1.3.2.04.01.05.013</v>
          </cell>
          <cell r="I2157" t="str">
            <v>Electrode Ph Meter</v>
          </cell>
        </row>
        <row r="2158">
          <cell r="H2158" t="str">
            <v>1.3.2.04.01.05.014</v>
          </cell>
          <cell r="I2158" t="str">
            <v>Alat Penurun Kadar Air Madu</v>
          </cell>
        </row>
        <row r="2159">
          <cell r="H2159" t="str">
            <v>......</v>
          </cell>
        </row>
        <row r="2160">
          <cell r="H2160" t="str">
            <v>......</v>
          </cell>
        </row>
        <row r="2161">
          <cell r="H2161" t="str">
            <v>......</v>
          </cell>
        </row>
        <row r="2162">
          <cell r="H2162" t="str">
            <v>......</v>
          </cell>
        </row>
        <row r="2163">
          <cell r="H2163" t="str">
            <v>......</v>
          </cell>
        </row>
        <row r="2164">
          <cell r="H2164" t="str">
            <v>......</v>
          </cell>
        </row>
        <row r="2165">
          <cell r="H2165" t="str">
            <v>......</v>
          </cell>
        </row>
        <row r="2166">
          <cell r="H2166" t="str">
            <v>......</v>
          </cell>
        </row>
        <row r="2167">
          <cell r="H2167" t="str">
            <v>......</v>
          </cell>
        </row>
        <row r="2168">
          <cell r="H2168" t="str">
            <v>......</v>
          </cell>
        </row>
        <row r="2169">
          <cell r="H2169" t="str">
            <v>1.3.2.04.01.06.</v>
          </cell>
          <cell r="I2169" t="str">
            <v xml:space="preserve">ALAT PROSESING </v>
          </cell>
        </row>
        <row r="2170">
          <cell r="H2170" t="str">
            <v>1.3.2.04.01.06.001</v>
          </cell>
          <cell r="I2170" t="str">
            <v>Unit Pengaduk</v>
          </cell>
        </row>
        <row r="2171">
          <cell r="H2171" t="str">
            <v>1.3.2.04.01.06.002</v>
          </cell>
          <cell r="I2171" t="str">
            <v>Alat Pencabut Bulu Ayam</v>
          </cell>
        </row>
        <row r="2172">
          <cell r="H2172" t="str">
            <v>1.3.2.04.01.06.003</v>
          </cell>
          <cell r="I2172" t="str">
            <v>Alat Pembuat Pelet/Makanan Ternak</v>
          </cell>
        </row>
        <row r="2173">
          <cell r="H2173" t="str">
            <v>1.3.2.04.01.06.004</v>
          </cell>
          <cell r="I2173" t="str">
            <v>Alat Pembuat Molase Blok</v>
          </cell>
        </row>
        <row r="2174">
          <cell r="H2174" t="str">
            <v>1.3.2.04.01.06.005</v>
          </cell>
          <cell r="I2174" t="str">
            <v>Mesin Tetas</v>
          </cell>
        </row>
        <row r="2175">
          <cell r="H2175" t="str">
            <v>1.3.2.04.01.06.006</v>
          </cell>
          <cell r="I2175" t="str">
            <v>Mesin Perah Susu</v>
          </cell>
        </row>
        <row r="2176">
          <cell r="H2176" t="str">
            <v>1.3.2.04.01.06.007</v>
          </cell>
          <cell r="I2176" t="str">
            <v>Milk Can</v>
          </cell>
        </row>
        <row r="2177">
          <cell r="H2177" t="str">
            <v>1.3.2.04.01.06.008</v>
          </cell>
          <cell r="I2177" t="str">
            <v>Pengupas Kulit Ari Kedelai</v>
          </cell>
        </row>
        <row r="2178">
          <cell r="H2178" t="str">
            <v>1.3.2.04.01.06.009</v>
          </cell>
          <cell r="I2178" t="str">
            <v>Pemarut Serat Serba Guna</v>
          </cell>
        </row>
        <row r="2179">
          <cell r="H2179" t="str">
            <v>1.3.2.04.01.06.010</v>
          </cell>
          <cell r="I2179" t="str">
            <v>Penyawut Singkong</v>
          </cell>
        </row>
        <row r="2180">
          <cell r="H2180" t="str">
            <v>1.3.2.04.01.06.011</v>
          </cell>
          <cell r="I2180" t="str">
            <v>Gilingan Beras</v>
          </cell>
        </row>
        <row r="2181">
          <cell r="H2181" t="str">
            <v>1.3.2.04.01.06.012</v>
          </cell>
          <cell r="I2181" t="str">
            <v>Salina Injector</v>
          </cell>
        </row>
        <row r="2182">
          <cell r="H2182" t="str">
            <v>1.3.2.04.01.06.013</v>
          </cell>
          <cell r="I2182" t="str">
            <v>Scaller Motor</v>
          </cell>
        </row>
        <row r="2183">
          <cell r="H2183" t="str">
            <v>1.3.2.04.01.06.014</v>
          </cell>
          <cell r="I2183" t="str">
            <v>ULV Cabinet</v>
          </cell>
        </row>
        <row r="2184">
          <cell r="H2184" t="str">
            <v>1.3.2.04.01.06.015</v>
          </cell>
          <cell r="I2184" t="str">
            <v>TLC Drayer</v>
          </cell>
        </row>
        <row r="2185">
          <cell r="H2185" t="str">
            <v>1.3.2.04.01.06.016</v>
          </cell>
          <cell r="I2185" t="str">
            <v>Mesin Pencuci Alat (Miele)</v>
          </cell>
        </row>
        <row r="2186">
          <cell r="H2186" t="str">
            <v>1.3.2.04.01.06.017</v>
          </cell>
          <cell r="I2186" t="str">
            <v>Hydrolic Pieces</v>
          </cell>
        </row>
        <row r="2187">
          <cell r="H2187" t="str">
            <v>1.3.2.04.01.06.018</v>
          </cell>
          <cell r="I2187" t="str">
            <v>Reaper</v>
          </cell>
        </row>
        <row r="2188">
          <cell r="H2188" t="str">
            <v>1.3.2.04.01.06.019</v>
          </cell>
          <cell r="I2188" t="str">
            <v>Electric Disk Cutter</v>
          </cell>
        </row>
        <row r="2189">
          <cell r="H2189" t="str">
            <v>1.3.2.04.01.06.020</v>
          </cell>
          <cell r="I2189" t="str">
            <v>Ragum /Catok</v>
          </cell>
        </row>
        <row r="2190">
          <cell r="H2190" t="str">
            <v>1.3.2.04.01.06.021</v>
          </cell>
          <cell r="I2190" t="str">
            <v>Diesel Eggane</v>
          </cell>
        </row>
        <row r="2191">
          <cell r="H2191" t="str">
            <v>1.3.2.04.01.06.022</v>
          </cell>
          <cell r="I2191" t="str">
            <v>Alat Prosesing Daging</v>
          </cell>
        </row>
        <row r="2192">
          <cell r="H2192" t="str">
            <v>1.3.2.04.01.06.023</v>
          </cell>
          <cell r="I2192" t="str">
            <v>Alat Prosesing Telur</v>
          </cell>
        </row>
        <row r="2193">
          <cell r="H2193" t="str">
            <v>1.3.2.04.01.06.024</v>
          </cell>
          <cell r="I2193" t="str">
            <v>Ice Cream Maker</v>
          </cell>
        </row>
        <row r="2194">
          <cell r="H2194" t="str">
            <v>1.3.2.04.01.06.025</v>
          </cell>
          <cell r="I2194" t="str">
            <v>Hand Separator</v>
          </cell>
        </row>
        <row r="2195">
          <cell r="H2195" t="str">
            <v>1.3.2.04.01.06.026</v>
          </cell>
          <cell r="I2195" t="str">
            <v>Mesin Penepung Beras</v>
          </cell>
        </row>
        <row r="2196">
          <cell r="H2196" t="str">
            <v>1.3.2.04.01.06.027</v>
          </cell>
          <cell r="I2196" t="str">
            <v>Alat Penggiling Jagung</v>
          </cell>
        </row>
        <row r="2197">
          <cell r="H2197" t="str">
            <v>1.3.2.04.01.06.028</v>
          </cell>
          <cell r="I2197" t="str">
            <v>Mesin Pengayak Tepung</v>
          </cell>
        </row>
        <row r="2198">
          <cell r="H2198" t="str">
            <v>1.3.2.04.01.06.029</v>
          </cell>
          <cell r="I2198" t="str">
            <v>Pengolahan Produk Kering</v>
          </cell>
        </row>
        <row r="2199">
          <cell r="H2199" t="str">
            <v>1.3.2.04.01.06.030</v>
          </cell>
          <cell r="I2199" t="str">
            <v>Penyawut Besar dan Kecil</v>
          </cell>
        </row>
        <row r="2200">
          <cell r="H2200" t="str">
            <v>1.3.2.04.01.06.031</v>
          </cell>
          <cell r="I2200" t="str">
            <v>Processing Multiguna</v>
          </cell>
        </row>
        <row r="2201">
          <cell r="H2201" t="str">
            <v>1.3.2.04.01.06.032</v>
          </cell>
          <cell r="I2201" t="str">
            <v>Pump for HPLC and Accessories</v>
          </cell>
        </row>
        <row r="2202">
          <cell r="H2202" t="str">
            <v>1.3.2.04.01.06.033</v>
          </cell>
          <cell r="I2202" t="str">
            <v>Sausage Feeler Machine</v>
          </cell>
        </row>
        <row r="2203">
          <cell r="H2203" t="str">
            <v>1.3.2.04.01.06.034</v>
          </cell>
          <cell r="I2203" t="str">
            <v>Twin Paper Roller Bearing</v>
          </cell>
        </row>
        <row r="2204">
          <cell r="H2204" t="str">
            <v>1.3.2.04.01.06.035</v>
          </cell>
          <cell r="I2204" t="str">
            <v>Skinning Cradle</v>
          </cell>
        </row>
        <row r="2205">
          <cell r="H2205" t="str">
            <v>1.3.2.04.01.06.036</v>
          </cell>
          <cell r="I2205" t="str">
            <v>Head Restrainer</v>
          </cell>
        </row>
        <row r="2206">
          <cell r="H2206" t="str">
            <v>1.3.2.04.01.06.037</v>
          </cell>
          <cell r="I2206" t="str">
            <v>Stuning Device</v>
          </cell>
        </row>
        <row r="2207">
          <cell r="H2207" t="str">
            <v>1.3.2.04.01.06.038</v>
          </cell>
          <cell r="I2207" t="str">
            <v>Penyodok Kotoran</v>
          </cell>
        </row>
        <row r="2208">
          <cell r="H2208" t="str">
            <v>1.3.2.04.01.06.039</v>
          </cell>
          <cell r="I2208" t="str">
            <v>Pengarah Kepala</v>
          </cell>
        </row>
        <row r="2209">
          <cell r="H2209" t="str">
            <v>1.3.2.04.01.06.040</v>
          </cell>
          <cell r="I2209" t="str">
            <v>Offal Wash</v>
          </cell>
        </row>
        <row r="2210">
          <cell r="H2210" t="str">
            <v>1.3.2.04.01.06.041</v>
          </cell>
          <cell r="I2210" t="str">
            <v>Beef Splitter</v>
          </cell>
        </row>
        <row r="2211">
          <cell r="H2211" t="str">
            <v>1.3.2.04.01.06.042</v>
          </cell>
          <cell r="I2211" t="str">
            <v>Alat Pengupas Biji Mete</v>
          </cell>
        </row>
        <row r="2212">
          <cell r="H2212" t="str">
            <v>1.3.2.04.01.06.043</v>
          </cell>
          <cell r="I2212" t="str">
            <v>Alat Pencacah Daun</v>
          </cell>
        </row>
        <row r="2213">
          <cell r="H2213" t="str">
            <v>1.3.2.04.01.06.044</v>
          </cell>
          <cell r="I2213" t="str">
            <v>Dst….</v>
          </cell>
        </row>
        <row r="2214">
          <cell r="H2214" t="str">
            <v>1.3.2.04.01.07.</v>
          </cell>
          <cell r="I2214" t="str">
            <v xml:space="preserve">ALAT PASCA PANEN </v>
          </cell>
        </row>
        <row r="2215">
          <cell r="H2215" t="str">
            <v>1.3.2.04.01.07.001</v>
          </cell>
          <cell r="I2215" t="str">
            <v>Alat Pengasapan</v>
          </cell>
        </row>
        <row r="2216">
          <cell r="H2216" t="str">
            <v>1.3.2.04.01.07.002</v>
          </cell>
          <cell r="I2216" t="str">
            <v>Alat Pembekuan</v>
          </cell>
        </row>
        <row r="2217">
          <cell r="H2217" t="str">
            <v>1.3.2.04.01.07.003</v>
          </cell>
          <cell r="I2217" t="str">
            <v>Alat Penggiling Padi</v>
          </cell>
        </row>
        <row r="2218">
          <cell r="H2218" t="str">
            <v>1.3.2.04.01.07.004</v>
          </cell>
          <cell r="I2218" t="str">
            <v>Alat Pencacah Hijauan</v>
          </cell>
        </row>
        <row r="2219">
          <cell r="H2219" t="str">
            <v>1.3.2.04.01.07.005</v>
          </cell>
          <cell r="I2219" t="str">
            <v>Alat Pemecah Tapioka</v>
          </cell>
        </row>
        <row r="2220">
          <cell r="H2220" t="str">
            <v>......</v>
          </cell>
        </row>
        <row r="2221">
          <cell r="H2221" t="str">
            <v>1.3.2.04.01.08.</v>
          </cell>
          <cell r="I2221" t="str">
            <v xml:space="preserve">ALAT PRODUKSI PERIKANAN </v>
          </cell>
        </row>
        <row r="2222">
          <cell r="H2222" t="str">
            <v>1.3.2.04.01.08.001</v>
          </cell>
          <cell r="I2222" t="str">
            <v>Pukat</v>
          </cell>
        </row>
        <row r="2223">
          <cell r="H2223" t="str">
            <v>1.3.2.04.01.08.002</v>
          </cell>
          <cell r="I2223" t="str">
            <v>Double Rig Shrimp Trawl/Pukat Udang Ganda</v>
          </cell>
        </row>
        <row r="2224">
          <cell r="H2224" t="str">
            <v>1.3.2.04.01.08.003</v>
          </cell>
          <cell r="I2224" t="str">
            <v>Payang ( Termasuk Lampara )</v>
          </cell>
        </row>
        <row r="2225">
          <cell r="H2225" t="str">
            <v>1.3.2.04.01.08.004</v>
          </cell>
          <cell r="I2225" t="str">
            <v>Danish Seine ( Dogol )</v>
          </cell>
        </row>
        <row r="2226">
          <cell r="H2226" t="str">
            <v>1.3.2.04.01.08.005</v>
          </cell>
          <cell r="I2226" t="str">
            <v>Beach Seine ( Pukat Pantai )</v>
          </cell>
        </row>
        <row r="2227">
          <cell r="H2227" t="str">
            <v>1.3.2.04.01.08.006</v>
          </cell>
          <cell r="I2227" t="str">
            <v>Drift Gill Net ( Jaring Insang Hanyut )</v>
          </cell>
        </row>
        <row r="2228">
          <cell r="H2228" t="str">
            <v>1.3.2.04.01.08.007</v>
          </cell>
          <cell r="I2228" t="str">
            <v>Encircling Gill Net ( Jaring Insang Lingkar )</v>
          </cell>
        </row>
        <row r="2229">
          <cell r="H2229" t="str">
            <v>1.3.2.04.01.08.008</v>
          </cell>
          <cell r="I2229" t="str">
            <v>Shrimp Gill Net ( Jaring Klitik )</v>
          </cell>
        </row>
        <row r="2230">
          <cell r="H2230" t="str">
            <v>1.3.2.04.01.08.009</v>
          </cell>
          <cell r="I2230" t="str">
            <v>Set Gill Net ( Jaring Insang Tetap )</v>
          </cell>
        </row>
        <row r="2231">
          <cell r="H2231" t="str">
            <v>1.3.2.04.01.08.010</v>
          </cell>
          <cell r="I2231" t="str">
            <v>Boat Raft Lift Net ( Bagan Perahu/Rakit )</v>
          </cell>
        </row>
        <row r="2232">
          <cell r="H2232" t="str">
            <v>1.3.2.04.01.08.011</v>
          </cell>
          <cell r="I2232" t="str">
            <v>Bagan Tancap Berikut Kelong</v>
          </cell>
        </row>
        <row r="2233">
          <cell r="H2233" t="str">
            <v>1.3.2.04.01.08.012</v>
          </cell>
          <cell r="I2233" t="str">
            <v>Scoop Net ( Serok )</v>
          </cell>
        </row>
        <row r="2234">
          <cell r="H2234" t="str">
            <v>1.3.2.04.01.08.013</v>
          </cell>
          <cell r="I2234" t="str">
            <v>Jaring Angkat Lainnya</v>
          </cell>
        </row>
        <row r="2235">
          <cell r="H2235" t="str">
            <v>1.3.2.04.01.08.014</v>
          </cell>
          <cell r="I2235" t="str">
            <v>Guiding Barrier ( Serok )</v>
          </cell>
        </row>
        <row r="2236">
          <cell r="H2236" t="str">
            <v>1.3.2.04.01.08.015</v>
          </cell>
          <cell r="I2236" t="str">
            <v>Stow Net ( Jermal Termasuk Togo )</v>
          </cell>
        </row>
        <row r="2237">
          <cell r="H2237" t="str">
            <v>1.3.2.04.01.08.016</v>
          </cell>
          <cell r="I2237" t="str">
            <v>Portable Traps ( Bubu )</v>
          </cell>
        </row>
        <row r="2238">
          <cell r="H2238" t="str">
            <v>1.3.2.04.01.08.017</v>
          </cell>
          <cell r="I2238" t="str">
            <v>Perangkap Lainnya</v>
          </cell>
        </row>
        <row r="2239">
          <cell r="H2239" t="str">
            <v>1.3.2.04.01.08.018</v>
          </cell>
          <cell r="I2239" t="str">
            <v>Tuna Long Line ( Rawai Tuna )</v>
          </cell>
        </row>
        <row r="2240">
          <cell r="H2240" t="str">
            <v>1.3.2.04.01.08.019</v>
          </cell>
          <cell r="I2240" t="str">
            <v>Set Long Line ( Rawai Tetap )</v>
          </cell>
        </row>
        <row r="2241">
          <cell r="H2241" t="str">
            <v>1.3.2.04.01.08.020</v>
          </cell>
          <cell r="I2241" t="str">
            <v>Skipjack Pole And Lines ( Huhate )</v>
          </cell>
        </row>
        <row r="2242">
          <cell r="H2242" t="str">
            <v>1.3.2.04.01.08.021</v>
          </cell>
          <cell r="I2242" t="str">
            <v>Trool Line ( Pancing Tonda )</v>
          </cell>
        </row>
        <row r="2243">
          <cell r="H2243" t="str">
            <v>1.3.2.04.01.08.022</v>
          </cell>
          <cell r="I2243" t="str">
            <v>Pancing Lainnya</v>
          </cell>
        </row>
        <row r="2244">
          <cell r="H2244" t="str">
            <v>1.3.2.04.01.08.023</v>
          </cell>
          <cell r="I2244" t="str">
            <v>Muroami Inc. Mallalugis</v>
          </cell>
        </row>
        <row r="2245">
          <cell r="H2245" t="str">
            <v>1.3.2.04.01.08.024</v>
          </cell>
          <cell r="I2245" t="str">
            <v>Jala</v>
          </cell>
        </row>
        <row r="2246">
          <cell r="H2246" t="str">
            <v>1.3.2.04.01.08.025</v>
          </cell>
          <cell r="I2246" t="str">
            <v>Garpu</v>
          </cell>
        </row>
        <row r="2247">
          <cell r="H2247" t="str">
            <v>1.3.2.04.01.08.026</v>
          </cell>
          <cell r="I2247" t="str">
            <v xml:space="preserve"> Tombak</v>
          </cell>
        </row>
        <row r="2248">
          <cell r="H2248" t="str">
            <v>1.3.2.04.01.08.027</v>
          </cell>
          <cell r="I2248" t="str">
            <v>Sea Water Reservoir</v>
          </cell>
        </row>
        <row r="2249">
          <cell r="H2249" t="str">
            <v>1.3.2.04.01.08.028</v>
          </cell>
          <cell r="I2249" t="str">
            <v>Bak Pemeliharaan Sementara</v>
          </cell>
        </row>
        <row r="2250">
          <cell r="H2250" t="str">
            <v>1.3.2.04.01.08.029</v>
          </cell>
          <cell r="I2250" t="str">
            <v>Bak Pengendapan</v>
          </cell>
        </row>
        <row r="2251">
          <cell r="H2251" t="str">
            <v>1.3.2.04.01.08.030</v>
          </cell>
          <cell r="I2251" t="str">
            <v>Keramba ( Jaring Apung )</v>
          </cell>
        </row>
        <row r="2252">
          <cell r="H2252" t="str">
            <v>1.3.2.04.01.08.031</v>
          </cell>
          <cell r="I2252" t="str">
            <v>Jaring Lingkar</v>
          </cell>
        </row>
        <row r="2253">
          <cell r="H2253" t="str">
            <v>1.3.2.04.01.08.032</v>
          </cell>
          <cell r="I2253" t="str">
            <v>Pukat Tarik Berkapal</v>
          </cell>
        </row>
        <row r="2254">
          <cell r="H2254" t="str">
            <v>1.3.2.04.01.08.033</v>
          </cell>
          <cell r="I2254" t="str">
            <v>Pukat Hela</v>
          </cell>
        </row>
        <row r="2255">
          <cell r="H2255" t="str">
            <v>1.3.2.04.01.08.034</v>
          </cell>
          <cell r="I2255" t="str">
            <v>Pukat Dorong</v>
          </cell>
        </row>
        <row r="2256">
          <cell r="H2256" t="str">
            <v>1.3.2.04.01.08.035</v>
          </cell>
          <cell r="I2256" t="str">
            <v>Penggaruk</v>
          </cell>
        </row>
        <row r="2257">
          <cell r="H2257" t="str">
            <v>1.3.2.04.01.08.036</v>
          </cell>
          <cell r="I2257" t="str">
            <v>Jaring Angkat Menetap</v>
          </cell>
        </row>
        <row r="2258">
          <cell r="H2258" t="str">
            <v>1.3.2.04.01.08.037</v>
          </cell>
          <cell r="I2258" t="str">
            <v>Jaring Angkat Tidak Menetap</v>
          </cell>
        </row>
        <row r="2259">
          <cell r="H2259" t="str">
            <v>1.3.2.04.01.08.038</v>
          </cell>
          <cell r="I2259" t="str">
            <v>Alat yang Dijatuhkan</v>
          </cell>
        </row>
        <row r="2260">
          <cell r="H2260" t="str">
            <v>1.3.2.04.01.08.039</v>
          </cell>
          <cell r="I2260" t="str">
            <v>Alat Penjepit dan Melukai</v>
          </cell>
        </row>
        <row r="2261">
          <cell r="H2261" t="str">
            <v>1.3.2.04.01.08.040</v>
          </cell>
          <cell r="I2261" t="str">
            <v>Bak Penampungan Ikan</v>
          </cell>
        </row>
        <row r="2262">
          <cell r="H2262" t="str">
            <v>1.3.2.04.01.08.041</v>
          </cell>
          <cell r="I2262" t="str">
            <v>freezer (untuk perikanan)</v>
          </cell>
        </row>
        <row r="2263">
          <cell r="H2263" t="str">
            <v>1.3.2.04.01.08.042</v>
          </cell>
          <cell r="I2263" t="str">
            <v>Analytical Balance (labor Perikanan)</v>
          </cell>
        </row>
        <row r="2264">
          <cell r="H2264" t="str">
            <v>1.3.2.04.01.08.043</v>
          </cell>
          <cell r="I2264" t="str">
            <v>Desikator (labor Perikanan)</v>
          </cell>
        </row>
        <row r="2265">
          <cell r="H2265" t="str">
            <v>1.3.2.04.01.08.044</v>
          </cell>
          <cell r="I2265" t="str">
            <v>Soxhlet (labor Perikanan)</v>
          </cell>
        </row>
        <row r="2266">
          <cell r="H2266" t="str">
            <v>1.3.2.04.01.08.045</v>
          </cell>
          <cell r="I2266" t="str">
            <v>Mikropipet Nichipet (labor Perikanan)</v>
          </cell>
        </row>
        <row r="2267">
          <cell r="H2267" t="str">
            <v>1.3.2.04.01.08.046</v>
          </cell>
          <cell r="I2267" t="str">
            <v>Centrifuge (labor Perikanan)</v>
          </cell>
        </row>
        <row r="2268">
          <cell r="H2268" t="str">
            <v>1.3.2.04.01.08.047</v>
          </cell>
          <cell r="I2268" t="str">
            <v>Hot plate (labor Perikanan)</v>
          </cell>
        </row>
        <row r="2269">
          <cell r="H2269" t="str">
            <v>1.3.2.04.01.08.048</v>
          </cell>
          <cell r="I2269" t="str">
            <v>Micropipet (labor Perikanan)</v>
          </cell>
        </row>
        <row r="2270">
          <cell r="H2270" t="str">
            <v>1.3.2.04.01.08.049</v>
          </cell>
          <cell r="I2270" t="str">
            <v>Buret  (labor Perikanan)</v>
          </cell>
        </row>
        <row r="2271">
          <cell r="H2271" t="str">
            <v>......</v>
          </cell>
        </row>
        <row r="2272">
          <cell r="H2272" t="str">
            <v>......</v>
          </cell>
        </row>
        <row r="2273">
          <cell r="H2273" t="str">
            <v>1.3.2.04.01.09.</v>
          </cell>
          <cell r="I2273" t="str">
            <v>ALAT-ALAT PETERNAKAN</v>
          </cell>
        </row>
        <row r="2274">
          <cell r="H2274" t="str">
            <v>1.3.2.04.01.09.001</v>
          </cell>
          <cell r="I2274" t="str">
            <v>Tang Pemasang/Kar Tang</v>
          </cell>
        </row>
        <row r="2275">
          <cell r="H2275" t="str">
            <v>1.3.2.04.01.09.002</v>
          </cell>
          <cell r="I2275" t="str">
            <v>Stick Pengukur Sapi</v>
          </cell>
        </row>
        <row r="2276">
          <cell r="H2276" t="str">
            <v>1.3.2.04.01.09.003</v>
          </cell>
          <cell r="I2276" t="str">
            <v>Waight Band</v>
          </cell>
        </row>
        <row r="2277">
          <cell r="H2277" t="str">
            <v>1.3.2.04.01.09.004</v>
          </cell>
          <cell r="I2277" t="str">
            <v>Borduzzo Tang</v>
          </cell>
        </row>
        <row r="2278">
          <cell r="H2278" t="str">
            <v>1.3.2.04.01.09.005</v>
          </cell>
          <cell r="I2278" t="str">
            <v>Cap Bakar</v>
          </cell>
        </row>
        <row r="2279">
          <cell r="H2279" t="str">
            <v>1.3.2.04.01.09.006</v>
          </cell>
          <cell r="I2279" t="str">
            <v>Kar Punch (Pelobang Telinga)</v>
          </cell>
        </row>
        <row r="2280">
          <cell r="H2280" t="str">
            <v>1.3.2.04.01.09.007</v>
          </cell>
          <cell r="I2280" t="str">
            <v>Container</v>
          </cell>
        </row>
        <row r="2281">
          <cell r="H2281" t="str">
            <v>1.3.2.04.01.09.008</v>
          </cell>
          <cell r="I2281" t="str">
            <v>Conister</v>
          </cell>
        </row>
        <row r="2282">
          <cell r="H2282" t="str">
            <v>1.3.2.04.01.09.009</v>
          </cell>
          <cell r="I2282" t="str">
            <v>Qoblet</v>
          </cell>
        </row>
        <row r="2283">
          <cell r="H2283" t="str">
            <v>1.3.2.04.01.09.010</v>
          </cell>
          <cell r="I2283" t="str">
            <v>Insemination Gun</v>
          </cell>
        </row>
        <row r="2284">
          <cell r="H2284" t="str">
            <v>1.3.2.04.01.09.011</v>
          </cell>
          <cell r="I2284" t="str">
            <v>Termos A.J</v>
          </cell>
        </row>
        <row r="2285">
          <cell r="H2285" t="str">
            <v>1.3.2.04.01.09.012</v>
          </cell>
          <cell r="I2285" t="str">
            <v>Vagina Buatan</v>
          </cell>
        </row>
        <row r="2286">
          <cell r="H2286" t="str">
            <v>1.3.2.04.01.09.013</v>
          </cell>
          <cell r="I2286" t="str">
            <v>Debeaker (Alat Pemotong Panah)</v>
          </cell>
        </row>
        <row r="2287">
          <cell r="H2287" t="str">
            <v>1.3.2.04.01.09.014</v>
          </cell>
          <cell r="I2287" t="str">
            <v>Alat Pemotong Kuku</v>
          </cell>
        </row>
        <row r="2288">
          <cell r="H2288" t="str">
            <v>1.3.2.04.01.09.015</v>
          </cell>
          <cell r="I2288" t="str">
            <v xml:space="preserve">Milik Gam </v>
          </cell>
        </row>
        <row r="2289">
          <cell r="H2289" t="str">
            <v>1.3.2.04.01.09.016</v>
          </cell>
          <cell r="I2289" t="str">
            <v>Tabung Tempat Susu</v>
          </cell>
        </row>
        <row r="2290">
          <cell r="H2290" t="str">
            <v>1.3.2.04.01.09.017</v>
          </cell>
          <cell r="I2290" t="str">
            <v>Dehamer (Pemotong Tanduk)</v>
          </cell>
        </row>
        <row r="2291">
          <cell r="H2291" t="str">
            <v>1.3.2.04.01.09.018</v>
          </cell>
          <cell r="I2291" t="str">
            <v>Pemotong Bulu</v>
          </cell>
        </row>
        <row r="2292">
          <cell r="H2292" t="str">
            <v>1.3.2.04.01.09.019</v>
          </cell>
          <cell r="I2292" t="str">
            <v>Eastrator (Pemotong Ekor)</v>
          </cell>
        </row>
        <row r="2293">
          <cell r="H2293" t="str">
            <v>1.3.2.04.01.09.020</v>
          </cell>
          <cell r="I2293" t="str">
            <v>Milcooling Tang</v>
          </cell>
        </row>
        <row r="2294">
          <cell r="H2294" t="str">
            <v>1.3.2.04.01.09.021</v>
          </cell>
          <cell r="I2294" t="str">
            <v>Mesin Penetas Telur</v>
          </cell>
        </row>
        <row r="2295">
          <cell r="H2295" t="str">
            <v>1.3.2.04.01.09.022</v>
          </cell>
          <cell r="I2295" t="str">
            <v>Animeter</v>
          </cell>
        </row>
        <row r="2296">
          <cell r="H2296" t="str">
            <v>......</v>
          </cell>
        </row>
        <row r="2297">
          <cell r="H2297" t="str">
            <v>1.3.2.04.01.10.</v>
          </cell>
          <cell r="I2297" t="str">
            <v xml:space="preserve">ALAT PENGOLAHAN LAINNYA </v>
          </cell>
        </row>
        <row r="2298">
          <cell r="H2298" t="str">
            <v>......</v>
          </cell>
        </row>
        <row r="2299">
          <cell r="H2299" t="str">
            <v>1.3.2.05...</v>
          </cell>
          <cell r="I2299" t="str">
            <v xml:space="preserve">ALAT KANTOR DAN RUMAH TANGGA </v>
          </cell>
        </row>
        <row r="2300">
          <cell r="H2300" t="str">
            <v>1.3.2.05.01..</v>
          </cell>
          <cell r="I2300" t="str">
            <v>ALAT KANTOR</v>
          </cell>
        </row>
        <row r="2301">
          <cell r="H2301" t="str">
            <v>1.3.2.05.01.01.</v>
          </cell>
          <cell r="I2301" t="str">
            <v xml:space="preserve">MESIN KETIK </v>
          </cell>
        </row>
        <row r="2302">
          <cell r="H2302" t="str">
            <v>1.3.2.05.01.01.001</v>
          </cell>
          <cell r="I2302" t="str">
            <v>Mesin Ketik Manual Portable (11-13 Inci)</v>
          </cell>
        </row>
        <row r="2303">
          <cell r="H2303" t="str">
            <v>1.3.2.05.01.01.002</v>
          </cell>
          <cell r="I2303" t="str">
            <v>Mesin Ketik Manual Standard (14-16 Inci)</v>
          </cell>
        </row>
        <row r="2304">
          <cell r="H2304" t="str">
            <v>1.3.2.05.01.01.003</v>
          </cell>
          <cell r="I2304" t="str">
            <v>Mesin Ketik Manual Langewagon (18-27 Inci)</v>
          </cell>
        </row>
        <row r="2305">
          <cell r="H2305" t="str">
            <v>1.3.2.05.01.01.004</v>
          </cell>
          <cell r="I2305" t="str">
            <v>Mesin Ketik Listrik</v>
          </cell>
        </row>
        <row r="2306">
          <cell r="H2306" t="str">
            <v>1.3.2.05.01.01.005</v>
          </cell>
          <cell r="I2306" t="str">
            <v>Mesin Ketik Listrik Potable (11-13 Inci)</v>
          </cell>
        </row>
        <row r="2307">
          <cell r="H2307" t="str">
            <v>1.3.2.05.01.01.006</v>
          </cell>
          <cell r="I2307" t="str">
            <v>Mesin Ketik Listrik Standard (14-16 Inci)</v>
          </cell>
        </row>
        <row r="2308">
          <cell r="H2308" t="str">
            <v>1.3.2.05.01.01.007</v>
          </cell>
          <cell r="I2308" t="str">
            <v>Mesin Ketik Listrik Langewagon (18-27 Inci)</v>
          </cell>
        </row>
        <row r="2309">
          <cell r="H2309" t="str">
            <v>1.3.2.05.01.01.008</v>
          </cell>
          <cell r="I2309" t="str">
            <v>Mesin Ketik Elektronik/Selektrik</v>
          </cell>
        </row>
        <row r="2310">
          <cell r="H2310" t="str">
            <v>1.3.2.05.01.01.009</v>
          </cell>
          <cell r="I2310" t="str">
            <v>Mesin Ketik Braille</v>
          </cell>
        </row>
        <row r="2311">
          <cell r="H2311" t="str">
            <v>1.3.2.05.01.01.010</v>
          </cell>
          <cell r="I2311" t="str">
            <v>Mesin Phromosons</v>
          </cell>
        </row>
        <row r="2312">
          <cell r="H2312" t="str">
            <v>1.3.2.05.01.01.011</v>
          </cell>
          <cell r="I2312" t="str">
            <v>Mesin Cetak Stereo Piper (Braille)</v>
          </cell>
        </row>
        <row r="2313">
          <cell r="H2313" t="str">
            <v>......</v>
          </cell>
        </row>
        <row r="2314">
          <cell r="H2314" t="str">
            <v>1.3.2.05.01.02.</v>
          </cell>
          <cell r="I2314" t="str">
            <v xml:space="preserve">MESIN HITUNG/MESIN JUMLAH </v>
          </cell>
        </row>
        <row r="2315">
          <cell r="H2315" t="str">
            <v>1.3.2.05.01.02.001</v>
          </cell>
          <cell r="I2315" t="str">
            <v>Mesin Hitung Manual</v>
          </cell>
        </row>
        <row r="2316">
          <cell r="H2316" t="str">
            <v>1.3.2.05.01.02.002</v>
          </cell>
          <cell r="I2316" t="str">
            <v>Mesin Hitung Listrik</v>
          </cell>
        </row>
        <row r="2317">
          <cell r="H2317" t="str">
            <v>1.3.2.05.01.02.003</v>
          </cell>
          <cell r="I2317" t="str">
            <v>Mesin Hitung Elektronik/Calculator</v>
          </cell>
        </row>
        <row r="2318">
          <cell r="H2318" t="str">
            <v>1.3.2.05.01.02.004</v>
          </cell>
          <cell r="I2318" t="str">
            <v>Mesin Kas Register</v>
          </cell>
        </row>
        <row r="2319">
          <cell r="H2319" t="str">
            <v>1.3.2.05.01.02.005</v>
          </cell>
          <cell r="I2319" t="str">
            <v>Abakus (Alat Hitung)</v>
          </cell>
        </row>
        <row r="2320">
          <cell r="H2320" t="str">
            <v>1.3.2.05.01.02.006</v>
          </cell>
          <cell r="I2320" t="str">
            <v>Blokycs (Mesin Hitung Braille)</v>
          </cell>
        </row>
        <row r="2321">
          <cell r="H2321" t="str">
            <v>1.3.2.05.01.02.007</v>
          </cell>
          <cell r="I2321" t="str">
            <v>Mesin Penghitung Uang</v>
          </cell>
        </row>
        <row r="2322">
          <cell r="H2322" t="str">
            <v>1.3.2.05.01.02.008</v>
          </cell>
          <cell r="I2322" t="str">
            <v>Mesin Pembukuan</v>
          </cell>
        </row>
        <row r="2323">
          <cell r="H2323" t="str">
            <v>1.3.2.05.01.02.009</v>
          </cell>
          <cell r="I2323" t="str">
            <v>Mesin Penghitung Kertas/Pita Cukai</v>
          </cell>
        </row>
        <row r="2324">
          <cell r="H2324" t="str">
            <v>1.3.2.05.01.02.010</v>
          </cell>
          <cell r="I2324" t="str">
            <v>Mesin Absen (Time Recorder)</v>
          </cell>
        </row>
        <row r="2325">
          <cell r="H2325" t="str">
            <v>1.3.2.05.01.02.011</v>
          </cell>
          <cell r="I2325" t="str">
            <v>Mesin Kontrol Jaga</v>
          </cell>
        </row>
        <row r="2326">
          <cell r="H2326" t="str">
            <v>1.3.2.05.01.02.012</v>
          </cell>
          <cell r="I2326" t="str">
            <v>Mesin Penghitung Uang</v>
          </cell>
        </row>
        <row r="2327">
          <cell r="H2327" t="str">
            <v>......</v>
          </cell>
        </row>
        <row r="2328">
          <cell r="H2328" t="str">
            <v>1.3.2.05.01.03.</v>
          </cell>
          <cell r="I2328" t="str">
            <v xml:space="preserve">ALAT REPRODUKSI (PENGGANDAAN) </v>
          </cell>
        </row>
        <row r="2329">
          <cell r="H2329" t="str">
            <v>1.3.2.05.01.03.001</v>
          </cell>
          <cell r="I2329" t="str">
            <v>Mesin Stensil Manual Folio</v>
          </cell>
        </row>
        <row r="2330">
          <cell r="H2330" t="str">
            <v>1.3.2.05.01.03.002</v>
          </cell>
          <cell r="I2330" t="str">
            <v>Mesin Stensil Manual Double Folio</v>
          </cell>
        </row>
        <row r="2331">
          <cell r="H2331" t="str">
            <v>1.3.2.05.01.03.003</v>
          </cell>
          <cell r="I2331" t="str">
            <v>Mesin Stensil Listrik Folio</v>
          </cell>
        </row>
        <row r="2332">
          <cell r="H2332" t="str">
            <v>1.3.2.05.01.03.004</v>
          </cell>
          <cell r="I2332" t="str">
            <v>Mesin Stensil Listrik Double Folio</v>
          </cell>
        </row>
        <row r="2333">
          <cell r="H2333" t="str">
            <v>1.3.2.05.01.03.005</v>
          </cell>
          <cell r="I2333" t="str">
            <v>Mesin Stensil Spiritus Manual</v>
          </cell>
        </row>
        <row r="2334">
          <cell r="H2334" t="str">
            <v>1.3.2.05.01.03.006</v>
          </cell>
          <cell r="I2334" t="str">
            <v>Mesin Stensil Spiritus Listrik</v>
          </cell>
        </row>
        <row r="2335">
          <cell r="H2335" t="str">
            <v>1.3.2.05.01.03.007</v>
          </cell>
          <cell r="I2335" t="str">
            <v>Mesin Fotocopy Folio</v>
          </cell>
        </row>
        <row r="2336">
          <cell r="H2336" t="str">
            <v>1.3.2.05.01.03.008</v>
          </cell>
          <cell r="I2336" t="str">
            <v>Mesin Fotocopy Double Folio</v>
          </cell>
        </row>
        <row r="2337">
          <cell r="H2337" t="str">
            <v>1.3.2.05.01.03.009</v>
          </cell>
          <cell r="I2337" t="str">
            <v>Mesin Fotocopy Electronic</v>
          </cell>
        </row>
        <row r="2338">
          <cell r="H2338" t="str">
            <v>1.3.2.05.01.03.010</v>
          </cell>
          <cell r="I2338" t="str">
            <v>Mesin Thermoforn</v>
          </cell>
        </row>
        <row r="2339">
          <cell r="H2339" t="str">
            <v>1.3.2.05.01.03.011</v>
          </cell>
          <cell r="I2339" t="str">
            <v>Mesin Fotocopy Lainnya</v>
          </cell>
        </row>
        <row r="2340">
          <cell r="H2340" t="str">
            <v>1.3.2.05.01.03.012</v>
          </cell>
          <cell r="I2340" t="str">
            <v>Risograf</v>
          </cell>
        </row>
        <row r="2341">
          <cell r="H2341" t="str">
            <v>1.3.2.05.01.03.013</v>
          </cell>
          <cell r="I2341" t="str">
            <v>Mesin Perekam Stensil Folio</v>
          </cell>
        </row>
        <row r="2342">
          <cell r="H2342" t="str">
            <v>1.3.2.05.01.03.014</v>
          </cell>
          <cell r="I2342" t="str">
            <v>Mesin Perekam Stensil Double Folio</v>
          </cell>
        </row>
        <row r="2343">
          <cell r="H2343" t="str">
            <v>1.3.2.05.01.03.015</v>
          </cell>
          <cell r="I2343" t="str">
            <v>Mesin Plate Folio</v>
          </cell>
        </row>
        <row r="2344">
          <cell r="H2344" t="str">
            <v>1.3.2.05.01.03.016</v>
          </cell>
          <cell r="I2344" t="str">
            <v>Mesin Plate Double Folio</v>
          </cell>
        </row>
        <row r="2345">
          <cell r="H2345" t="str">
            <v>......</v>
          </cell>
        </row>
        <row r="2346">
          <cell r="H2346" t="str">
            <v>......</v>
          </cell>
        </row>
        <row r="2347">
          <cell r="H2347" t="str">
            <v>1.3.2.05.01.04.</v>
          </cell>
          <cell r="I2347" t="str">
            <v xml:space="preserve">ALAT PENYIMPAN PERLENGKAPAN KANTOR </v>
          </cell>
        </row>
        <row r="2348">
          <cell r="H2348" t="str">
            <v>1.3.2.05.01.04.001</v>
          </cell>
          <cell r="I2348" t="str">
            <v>Lemari Besi/Metal</v>
          </cell>
        </row>
        <row r="2349">
          <cell r="H2349" t="str">
            <v>1.3.2.05.01.04.002</v>
          </cell>
          <cell r="I2349" t="str">
            <v>Lemari Kayu</v>
          </cell>
        </row>
        <row r="2350">
          <cell r="H2350" t="str">
            <v>1.3.2.05.01.04.003</v>
          </cell>
          <cell r="I2350" t="str">
            <v>Rak Besi</v>
          </cell>
        </row>
        <row r="2351">
          <cell r="H2351" t="str">
            <v>1.3.2.05.01.04.004</v>
          </cell>
          <cell r="I2351" t="str">
            <v>Rak Kayu</v>
          </cell>
        </row>
        <row r="2352">
          <cell r="H2352" t="str">
            <v>1.3.2.05.01.04.005</v>
          </cell>
          <cell r="I2352" t="str">
            <v>Filing Cabinet Besi</v>
          </cell>
        </row>
        <row r="2353">
          <cell r="H2353" t="str">
            <v>1.3.2.05.01.04.006</v>
          </cell>
          <cell r="I2353" t="str">
            <v>Filing Cabinet Kayu</v>
          </cell>
        </row>
        <row r="2354">
          <cell r="H2354" t="str">
            <v>1.3.2.05.01.04.007</v>
          </cell>
          <cell r="I2354" t="str">
            <v>Brankas</v>
          </cell>
        </row>
        <row r="2355">
          <cell r="H2355" t="str">
            <v>1.3.2.05.01.04.008</v>
          </cell>
          <cell r="I2355" t="str">
            <v>Peti Uang/Cash Box/Coin Box</v>
          </cell>
        </row>
        <row r="2356">
          <cell r="H2356" t="str">
            <v>1.3.2.05.01.04.009</v>
          </cell>
          <cell r="I2356" t="str">
            <v>Kardex Besi</v>
          </cell>
        </row>
        <row r="2357">
          <cell r="H2357" t="str">
            <v>1.3.2.05.01.04.010</v>
          </cell>
          <cell r="I2357" t="str">
            <v>Kardex Kayu</v>
          </cell>
        </row>
        <row r="2358">
          <cell r="H2358" t="str">
            <v>1.3.2.05.01.04.011</v>
          </cell>
          <cell r="I2358" t="str">
            <v>Rotary Filling</v>
          </cell>
        </row>
        <row r="2359">
          <cell r="H2359" t="str">
            <v>1.3.2.05.01.04.012</v>
          </cell>
          <cell r="I2359" t="str">
            <v>Compact Rolling</v>
          </cell>
        </row>
        <row r="2360">
          <cell r="H2360" t="str">
            <v>1.3.2.05.01.04.013</v>
          </cell>
          <cell r="I2360" t="str">
            <v>Buffet</v>
          </cell>
        </row>
        <row r="2361">
          <cell r="H2361" t="str">
            <v>1.3.2.05.01.04.014</v>
          </cell>
          <cell r="I2361" t="str">
            <v>Mobile File</v>
          </cell>
        </row>
        <row r="2362">
          <cell r="H2362" t="str">
            <v>1.3.2.05.01.04.015</v>
          </cell>
          <cell r="I2362" t="str">
            <v>Locker</v>
          </cell>
        </row>
        <row r="2363">
          <cell r="H2363" t="str">
            <v>1.3.2.05.01.04.016</v>
          </cell>
          <cell r="I2363" t="str">
            <v>Roll Opek</v>
          </cell>
        </row>
        <row r="2364">
          <cell r="H2364" t="str">
            <v>1.3.2.05.01.04.017</v>
          </cell>
          <cell r="I2364" t="str">
            <v>Tempat Menyimpan Gambar</v>
          </cell>
        </row>
        <row r="2365">
          <cell r="H2365" t="str">
            <v>1.3.2.05.01.04.018</v>
          </cell>
          <cell r="I2365" t="str">
            <v>Kontainer</v>
          </cell>
        </row>
        <row r="2366">
          <cell r="H2366" t="str">
            <v>1.3.2.05.01.04.019</v>
          </cell>
          <cell r="I2366" t="str">
            <v>Coin Box</v>
          </cell>
        </row>
        <row r="2367">
          <cell r="H2367" t="str">
            <v>1.3.2.05.01.04.020</v>
          </cell>
          <cell r="I2367" t="str">
            <v>Lemari Display</v>
          </cell>
        </row>
        <row r="2368">
          <cell r="H2368" t="str">
            <v>1.3.2.05.01.04.021</v>
          </cell>
          <cell r="I2368" t="str">
            <v>Water Proof Box</v>
          </cell>
        </row>
        <row r="2369">
          <cell r="H2369" t="str">
            <v>1.3.2.05.01.04.022</v>
          </cell>
          <cell r="I2369" t="str">
            <v>Folding Container Box</v>
          </cell>
        </row>
        <row r="2370">
          <cell r="H2370" t="str">
            <v>1.3.2.05.01.04.023</v>
          </cell>
          <cell r="I2370" t="str">
            <v>Box Truck</v>
          </cell>
        </row>
        <row r="2371">
          <cell r="H2371" t="str">
            <v>1.3.2.05.01.04.024</v>
          </cell>
          <cell r="I2371" t="str">
            <v>Laci Box</v>
          </cell>
        </row>
        <row r="2372">
          <cell r="H2372" t="str">
            <v>1.3.2.05.01.04.025</v>
          </cell>
          <cell r="I2372" t="str">
            <v>Lemari Katalog</v>
          </cell>
        </row>
        <row r="2373">
          <cell r="H2373" t="str">
            <v>1.3.2.05.01.04.026</v>
          </cell>
          <cell r="I2373" t="str">
            <v>Lemari Sorok</v>
          </cell>
        </row>
        <row r="2374">
          <cell r="H2374" t="str">
            <v>1.3.2.05.01.04.027</v>
          </cell>
          <cell r="I2374" t="str">
            <v>Lemari Kaca</v>
          </cell>
        </row>
        <row r="2375">
          <cell r="H2375" t="str">
            <v>1.3.2.05.01.04.028</v>
          </cell>
          <cell r="I2375" t="str">
            <v>Lemari Makan</v>
          </cell>
        </row>
        <row r="2376">
          <cell r="H2376" t="str">
            <v>1.3.2.05.01.04.029</v>
          </cell>
          <cell r="I2376" t="str">
            <v>Lemari Arsip</v>
          </cell>
        </row>
        <row r="2377">
          <cell r="H2377" t="str">
            <v>1.3.2.05.01.04.030</v>
          </cell>
          <cell r="I2377" t="str">
            <v>Roll Opeck</v>
          </cell>
        </row>
        <row r="2378">
          <cell r="H2378" t="str">
            <v>1.3.2.05.01.04.031</v>
          </cell>
          <cell r="I2378" t="str">
            <v>Box Absen</v>
          </cell>
        </row>
        <row r="2379">
          <cell r="H2379" t="str">
            <v>1.3.2.05.01.04.032</v>
          </cell>
          <cell r="I2379" t="str">
            <v>Rak Buku</v>
          </cell>
        </row>
        <row r="2380">
          <cell r="H2380" t="str">
            <v>......</v>
          </cell>
        </row>
        <row r="2381">
          <cell r="H2381" t="str">
            <v>......</v>
          </cell>
        </row>
        <row r="2382">
          <cell r="H2382" t="str">
            <v>......</v>
          </cell>
        </row>
        <row r="2383">
          <cell r="H2383" t="str">
            <v>1.3.2.05.01.05.</v>
          </cell>
          <cell r="I2383" t="str">
            <v xml:space="preserve">ALAT KANTOR LAINNYA </v>
          </cell>
        </row>
        <row r="2384">
          <cell r="H2384" t="str">
            <v>1.3.2.05.01.05.001</v>
          </cell>
          <cell r="I2384" t="str">
            <v>Narkotik Test</v>
          </cell>
        </row>
        <row r="2385">
          <cell r="H2385" t="str">
            <v>1.3.2.05.01.05.002</v>
          </cell>
          <cell r="I2385" t="str">
            <v>CCTV - Camera Control Television System</v>
          </cell>
        </row>
        <row r="2386">
          <cell r="H2386" t="str">
            <v>1.3.2.05.01.05.003</v>
          </cell>
          <cell r="I2386" t="str">
            <v>Papan Visual/Papan Nama</v>
          </cell>
        </row>
        <row r="2387">
          <cell r="H2387" t="str">
            <v>1.3.2.05.01.05.004</v>
          </cell>
          <cell r="I2387" t="str">
            <v>Movitex Board</v>
          </cell>
        </row>
        <row r="2388">
          <cell r="H2388" t="str">
            <v>1.3.2.05.01.05.005</v>
          </cell>
          <cell r="I2388" t="str">
            <v>White Board</v>
          </cell>
        </row>
        <row r="2389">
          <cell r="H2389" t="str">
            <v>1.3.2.05.01.05.006</v>
          </cell>
          <cell r="I2389" t="str">
            <v>Alat Detektor Uang Palsu</v>
          </cell>
        </row>
        <row r="2390">
          <cell r="H2390" t="str">
            <v>1.3.2.05.01.05.007</v>
          </cell>
          <cell r="I2390" t="str">
            <v>Alat Detektor Barang Terlarang/X Ray</v>
          </cell>
        </row>
        <row r="2391">
          <cell r="H2391" t="str">
            <v>1.3.2.05.01.05.008</v>
          </cell>
          <cell r="I2391" t="str">
            <v>Copy Board/Elektric White Board</v>
          </cell>
        </row>
        <row r="2392">
          <cell r="H2392" t="str">
            <v>1.3.2.05.01.05.009</v>
          </cell>
          <cell r="I2392" t="str">
            <v>Peta</v>
          </cell>
        </row>
        <row r="2393">
          <cell r="H2393" t="str">
            <v>1.3.2.05.01.05.010</v>
          </cell>
          <cell r="I2393" t="str">
            <v>Alat Penghancur Kertas</v>
          </cell>
        </row>
        <row r="2394">
          <cell r="H2394" t="str">
            <v>1.3.2.05.01.05.011</v>
          </cell>
          <cell r="I2394" t="str">
            <v>Globe</v>
          </cell>
        </row>
        <row r="2395">
          <cell r="H2395" t="str">
            <v>1.3.2.05.01.05.012</v>
          </cell>
          <cell r="I2395" t="str">
            <v>Mesin Absensi</v>
          </cell>
        </row>
        <row r="2396">
          <cell r="H2396" t="str">
            <v>1.3.2.05.01.05.013</v>
          </cell>
          <cell r="I2396" t="str">
            <v>Dry Seal</v>
          </cell>
        </row>
        <row r="2397">
          <cell r="H2397" t="str">
            <v>1.3.2.05.01.05.014</v>
          </cell>
          <cell r="I2397" t="str">
            <v>Fergulator</v>
          </cell>
        </row>
        <row r="2398">
          <cell r="H2398" t="str">
            <v>1.3.2.05.01.05.015</v>
          </cell>
          <cell r="I2398" t="str">
            <v>Cream Polisher</v>
          </cell>
        </row>
        <row r="2399">
          <cell r="H2399" t="str">
            <v>1.3.2.05.01.05.016</v>
          </cell>
          <cell r="I2399" t="str">
            <v>Mesin Perangko</v>
          </cell>
        </row>
        <row r="2400">
          <cell r="H2400" t="str">
            <v>1.3.2.05.01.05.017</v>
          </cell>
          <cell r="I2400" t="str">
            <v>Check Writer</v>
          </cell>
        </row>
        <row r="2401">
          <cell r="H2401" t="str">
            <v>1.3.2.05.01.05.018</v>
          </cell>
          <cell r="I2401" t="str">
            <v>Numerator</v>
          </cell>
        </row>
        <row r="2402">
          <cell r="H2402" t="str">
            <v>1.3.2.05.01.05.019</v>
          </cell>
          <cell r="I2402" t="str">
            <v>Alat Pemotong Kertas</v>
          </cell>
        </row>
        <row r="2403">
          <cell r="H2403" t="str">
            <v>1.3.2.05.01.05.020</v>
          </cell>
          <cell r="I2403" t="str">
            <v>Headmachine Besar</v>
          </cell>
        </row>
        <row r="2404">
          <cell r="H2404" t="str">
            <v>1.3.2.05.01.05.021</v>
          </cell>
          <cell r="I2404" t="str">
            <v>Perforator Besar</v>
          </cell>
        </row>
        <row r="2405">
          <cell r="H2405" t="str">
            <v>1.3.2.05.01.05.022</v>
          </cell>
          <cell r="I2405" t="str">
            <v>Alat Pencetak Label</v>
          </cell>
        </row>
        <row r="2406">
          <cell r="H2406" t="str">
            <v>1.3.2.05.01.05.023</v>
          </cell>
          <cell r="I2406" t="str">
            <v>Overhead Projector</v>
          </cell>
        </row>
        <row r="2407">
          <cell r="H2407" t="str">
            <v>1.3.2.05.01.05.024</v>
          </cell>
          <cell r="I2407" t="str">
            <v>Hand Metal Detector</v>
          </cell>
        </row>
        <row r="2408">
          <cell r="H2408" t="str">
            <v>1.3.2.05.01.05.025</v>
          </cell>
          <cell r="I2408" t="str">
            <v>Walkman Detector</v>
          </cell>
        </row>
        <row r="2409">
          <cell r="H2409" t="str">
            <v>1.3.2.05.01.05.026</v>
          </cell>
          <cell r="I2409" t="str">
            <v>Panel Pameran</v>
          </cell>
        </row>
        <row r="2410">
          <cell r="H2410" t="str">
            <v>1.3.2.05.01.05.027</v>
          </cell>
          <cell r="I2410" t="str">
            <v>Alat Pengaman / Sinyal</v>
          </cell>
        </row>
        <row r="2411">
          <cell r="H2411" t="str">
            <v>1.3.2.05.01.05.028</v>
          </cell>
          <cell r="I2411" t="str">
            <v>Board Modulux</v>
          </cell>
        </row>
        <row r="2412">
          <cell r="H2412" t="str">
            <v>1.3.2.05.01.05.029</v>
          </cell>
          <cell r="I2412" t="str">
            <v>Porto Safe Travel Cose</v>
          </cell>
        </row>
        <row r="2413">
          <cell r="H2413" t="str">
            <v>1.3.2.05.01.05.030</v>
          </cell>
          <cell r="I2413" t="str">
            <v>Disk Prime</v>
          </cell>
        </row>
        <row r="2414">
          <cell r="H2414" t="str">
            <v>1.3.2.05.01.05.031</v>
          </cell>
          <cell r="I2414" t="str">
            <v>Megashow</v>
          </cell>
        </row>
        <row r="2415">
          <cell r="H2415" t="str">
            <v>1.3.2.05.01.05.032</v>
          </cell>
          <cell r="I2415" t="str">
            <v>White Board Electronic</v>
          </cell>
        </row>
        <row r="2416">
          <cell r="H2416" t="str">
            <v>1.3.2.05.01.05.033</v>
          </cell>
          <cell r="I2416" t="str">
            <v>Laser Pointer</v>
          </cell>
        </row>
        <row r="2417">
          <cell r="H2417" t="str">
            <v>1.3.2.05.01.05.034</v>
          </cell>
          <cell r="I2417" t="str">
            <v>Display</v>
          </cell>
        </row>
        <row r="2418">
          <cell r="H2418" t="str">
            <v>1.3.2.05.01.05.035</v>
          </cell>
          <cell r="I2418" t="str">
            <v>Exhauster Form</v>
          </cell>
        </row>
        <row r="2419">
          <cell r="H2419" t="str">
            <v>1.3.2.05.01.05.036</v>
          </cell>
          <cell r="I2419" t="str">
            <v>Rubu Mujayyab</v>
          </cell>
        </row>
        <row r="2420">
          <cell r="H2420" t="str">
            <v>1.3.2.05.01.05.037</v>
          </cell>
          <cell r="I2420" t="str">
            <v>Electric Dumper</v>
          </cell>
        </row>
        <row r="2421">
          <cell r="H2421" t="str">
            <v>1.3.2.05.01.05.038</v>
          </cell>
          <cell r="I2421" t="str">
            <v>Mesin Teraan</v>
          </cell>
        </row>
        <row r="2422">
          <cell r="H2422" t="str">
            <v>1.3.2.05.01.05.039</v>
          </cell>
          <cell r="I2422" t="str">
            <v>Mesin Laminating</v>
          </cell>
        </row>
        <row r="2423">
          <cell r="H2423" t="str">
            <v>1.3.2.05.01.05.040</v>
          </cell>
          <cell r="I2423" t="str">
            <v>Penangkal Petir</v>
          </cell>
        </row>
        <row r="2424">
          <cell r="H2424" t="str">
            <v>1.3.2.05.01.05.041</v>
          </cell>
          <cell r="I2424" t="str">
            <v>Stempel Timbul/Bulat</v>
          </cell>
        </row>
        <row r="2425">
          <cell r="H2425" t="str">
            <v>1.3.2.05.01.05.042</v>
          </cell>
          <cell r="I2425" t="str">
            <v>Lampu-lampu Kristal</v>
          </cell>
        </row>
        <row r="2426">
          <cell r="H2426" t="str">
            <v>1.3.2.05.01.05.043</v>
          </cell>
          <cell r="I2426" t="str">
            <v>LCD Projector/Infocus</v>
          </cell>
        </row>
        <row r="2427">
          <cell r="H2427" t="str">
            <v>1.3.2.05.01.05.044</v>
          </cell>
          <cell r="I2427" t="str">
            <v>Flip Chart</v>
          </cell>
        </row>
        <row r="2428">
          <cell r="H2428" t="str">
            <v>1.3.2.05.01.05.045</v>
          </cell>
          <cell r="I2428" t="str">
            <v>Binding Machine</v>
          </cell>
        </row>
        <row r="2429">
          <cell r="H2429" t="str">
            <v>1.3.2.05.01.05.046</v>
          </cell>
          <cell r="I2429" t="str">
            <v>Softboard</v>
          </cell>
        </row>
        <row r="2430">
          <cell r="H2430" t="str">
            <v>1.3.2.05.01.05.047</v>
          </cell>
          <cell r="I2430" t="str">
            <v>Alat Perekam Suara (Voice Pen)</v>
          </cell>
        </row>
        <row r="2431">
          <cell r="H2431" t="str">
            <v>1.3.2.05.01.05.048</v>
          </cell>
          <cell r="I2431" t="str">
            <v>Acces Control System</v>
          </cell>
        </row>
        <row r="2432">
          <cell r="H2432" t="str">
            <v>1.3.2.05.01.05.049</v>
          </cell>
          <cell r="I2432" t="str">
            <v>Intruction Detector</v>
          </cell>
        </row>
        <row r="2433">
          <cell r="H2433" t="str">
            <v>1.3.2.05.01.05.050</v>
          </cell>
          <cell r="I2433" t="str">
            <v>Monitor Panel With Mimic Board</v>
          </cell>
        </row>
        <row r="2434">
          <cell r="H2434" t="str">
            <v>1.3.2.05.01.05.051</v>
          </cell>
          <cell r="I2434" t="str">
            <v>Panic Button System, Alarm Indicator</v>
          </cell>
        </row>
        <row r="2435">
          <cell r="H2435" t="str">
            <v>1.3.2.05.01.05.052</v>
          </cell>
          <cell r="I2435" t="str">
            <v>Pintu Elektrik (yang Memakai Akses)</v>
          </cell>
        </row>
        <row r="2436">
          <cell r="H2436" t="str">
            <v>1.3.2.05.01.05.053</v>
          </cell>
          <cell r="I2436" t="str">
            <v>Focusing Screen/Layar LCD Projector</v>
          </cell>
        </row>
        <row r="2437">
          <cell r="H2437" t="str">
            <v>1.3.2.05.01.05.054</v>
          </cell>
          <cell r="I2437" t="str">
            <v>Alat Detektor Barang Terlarang</v>
          </cell>
        </row>
        <row r="2438">
          <cell r="H2438" t="str">
            <v>1.3.2.05.01.05.055</v>
          </cell>
          <cell r="I2438" t="str">
            <v>Proyector Spider Bracket</v>
          </cell>
        </row>
        <row r="2439">
          <cell r="H2439" t="str">
            <v>1.3.2.05.01.05.056</v>
          </cell>
          <cell r="I2439" t="str">
            <v>Papan Gambar</v>
          </cell>
        </row>
        <row r="2440">
          <cell r="H2440" t="str">
            <v>1.3.2.05.01.05.057</v>
          </cell>
          <cell r="I2440" t="str">
            <v>Bel</v>
          </cell>
        </row>
        <row r="2441">
          <cell r="H2441" t="str">
            <v>1.3.2.05.01.05.058</v>
          </cell>
          <cell r="I2441" t="str">
            <v>Electric Pressing Machine</v>
          </cell>
        </row>
        <row r="2442">
          <cell r="H2442" t="str">
            <v>1.3.2.05.01.05.059</v>
          </cell>
          <cell r="I2442" t="str">
            <v>Encapsulator (Jarasonic welder)</v>
          </cell>
        </row>
        <row r="2443">
          <cell r="H2443" t="str">
            <v>1.3.2.05.01.05.060</v>
          </cell>
          <cell r="I2443" t="str">
            <v>Deacidificator Unit (Non Aquas)</v>
          </cell>
        </row>
        <row r="2444">
          <cell r="H2444" t="str">
            <v>1.3.2.05.01.05.061</v>
          </cell>
          <cell r="I2444" t="str">
            <v>Full Automatic Leaf Caster</v>
          </cell>
        </row>
        <row r="2445">
          <cell r="H2445" t="str">
            <v>1.3.2.05.01.05.062</v>
          </cell>
          <cell r="I2445" t="str">
            <v>Conservation Tools</v>
          </cell>
        </row>
        <row r="2446">
          <cell r="H2446" t="str">
            <v>1.3.2.05.01.05.063</v>
          </cell>
          <cell r="I2446" t="str">
            <v>Board Stan</v>
          </cell>
        </row>
        <row r="2447">
          <cell r="H2447" t="str">
            <v>1.3.2.05.01.05.064</v>
          </cell>
          <cell r="I2447" t="str">
            <v>Vacum Freeze Dry Chamber</v>
          </cell>
        </row>
        <row r="2448">
          <cell r="H2448" t="str">
            <v>1.3.2.05.01.05.065</v>
          </cell>
          <cell r="I2448" t="str">
            <v>Kotak Surat</v>
          </cell>
        </row>
        <row r="2449">
          <cell r="H2449" t="str">
            <v>1.3.2.05.01.05.066</v>
          </cell>
          <cell r="I2449" t="str">
            <v>Gembok</v>
          </cell>
        </row>
        <row r="2450">
          <cell r="H2450" t="str">
            <v>1.3.2.05.01.05.067</v>
          </cell>
          <cell r="I2450" t="str">
            <v>Compact Hand Projector</v>
          </cell>
        </row>
        <row r="2451">
          <cell r="H2451" t="str">
            <v>1.3.2.05.01.05.068</v>
          </cell>
          <cell r="I2451" t="str">
            <v>Alat Sidik Jari</v>
          </cell>
        </row>
        <row r="2452">
          <cell r="H2452" t="str">
            <v>1.3.2.05.01.05.069</v>
          </cell>
          <cell r="I2452" t="str">
            <v>Alat Penghancur Jarum</v>
          </cell>
        </row>
        <row r="2453">
          <cell r="H2453" t="str">
            <v>1.3.2.05.01.05.070</v>
          </cell>
          <cell r="I2453" t="str">
            <v>Walkthrough/ Portal Metal Detector</v>
          </cell>
        </row>
        <row r="2454">
          <cell r="H2454" t="str">
            <v>1.3.2.05.01.05.071</v>
          </cell>
          <cell r="I2454" t="str">
            <v>Handheld Trace Detector</v>
          </cell>
        </row>
        <row r="2455">
          <cell r="H2455" t="str">
            <v>1.3.2.05.01.05.072</v>
          </cell>
          <cell r="I2455" t="str">
            <v>Alat Deteksi Pita Cukai Palsu/ Video Spectral Comparator</v>
          </cell>
        </row>
        <row r="2456">
          <cell r="H2456" t="str">
            <v>1.3.2.05.01.05.073</v>
          </cell>
          <cell r="I2456" t="str">
            <v>Mesin Packing/ Starpping Machine</v>
          </cell>
        </row>
        <row r="2457">
          <cell r="H2457" t="str">
            <v>1.3.2.05.01.05.074</v>
          </cell>
          <cell r="I2457" t="str">
            <v>Television Control Operasional Lift</v>
          </cell>
        </row>
        <row r="2458">
          <cell r="H2458" t="str">
            <v>1.3.2.05.01.05.075</v>
          </cell>
          <cell r="I2458" t="str">
            <v>Mesin Antrian</v>
          </cell>
        </row>
        <row r="2459">
          <cell r="H2459" t="str">
            <v>1.3.2.05.01.05.076</v>
          </cell>
          <cell r="I2459" t="str">
            <v>Papan Nama Instansi</v>
          </cell>
        </row>
        <row r="2460">
          <cell r="H2460" t="str">
            <v>1.3.2.05.01.05.077</v>
          </cell>
          <cell r="I2460" t="str">
            <v>Papan Pengumuman</v>
          </cell>
        </row>
        <row r="2461">
          <cell r="H2461" t="str">
            <v>1.3.2.05.01.05.078</v>
          </cell>
          <cell r="I2461" t="str">
            <v>Papan Tulis</v>
          </cell>
        </row>
        <row r="2462">
          <cell r="H2462" t="str">
            <v>1.3.2.05.01.05.079</v>
          </cell>
          <cell r="I2462" t="str">
            <v>Papan Absen</v>
          </cell>
        </row>
        <row r="2463">
          <cell r="H2463" t="str">
            <v>1.3.2.05.01.05.080</v>
          </cell>
          <cell r="I2463" t="str">
            <v>Mesin Fogging</v>
          </cell>
        </row>
        <row r="2464">
          <cell r="H2464" t="str">
            <v>1.3.2.05.01.05.081</v>
          </cell>
          <cell r="I2464" t="str">
            <v>Teralis</v>
          </cell>
        </row>
        <row r="2465">
          <cell r="H2465" t="str">
            <v>1.3.2.05.01.05.082</v>
          </cell>
          <cell r="I2465" t="str">
            <v>Alat Penerjemah</v>
          </cell>
        </row>
        <row r="2466">
          <cell r="H2466" t="str">
            <v>1.3.2.05.01.05.083</v>
          </cell>
          <cell r="I2466" t="str">
            <v>Alat Penghancur Plastik</v>
          </cell>
        </row>
        <row r="2467">
          <cell r="H2467" t="str">
            <v>1.3.2.05.01.05.084</v>
          </cell>
          <cell r="I2467" t="str">
            <v>Proteksi Petir Terpadu</v>
          </cell>
        </row>
        <row r="2468">
          <cell r="H2468" t="str">
            <v>1.3.2.05.01.05.085</v>
          </cell>
          <cell r="I2468" t="str">
            <v>Pakaian Toga</v>
          </cell>
        </row>
        <row r="2469">
          <cell r="H2469" t="str">
            <v>1.3.2.05.01.05.086</v>
          </cell>
          <cell r="I2469" t="str">
            <v>Sirine</v>
          </cell>
        </row>
        <row r="2470">
          <cell r="H2470" t="str">
            <v>1.3.2.05.01.05.087</v>
          </cell>
          <cell r="I2470" t="str">
            <v>Tongkat Pedel</v>
          </cell>
        </row>
        <row r="2471">
          <cell r="H2471" t="str">
            <v>1.3.2.05.01.05.088</v>
          </cell>
          <cell r="I2471" t="str">
            <v>Spanduk/umbul-umbul</v>
          </cell>
        </row>
        <row r="2472">
          <cell r="H2472" t="str">
            <v>1.3.2.05.01.05.089</v>
          </cell>
          <cell r="I2472" t="str">
            <v>Bracket Speaker</v>
          </cell>
        </row>
        <row r="2473">
          <cell r="H2473" t="str">
            <v>1.3.2.05.01.05.090</v>
          </cell>
          <cell r="I2473" t="str">
            <v>Mesin Proses IPAL</v>
          </cell>
        </row>
        <row r="2474">
          <cell r="H2474" t="str">
            <v>1.3.2.05.01.05.091</v>
          </cell>
          <cell r="I2474" t="str">
            <v>Media Bio Filter IPAL</v>
          </cell>
        </row>
        <row r="2475">
          <cell r="H2475" t="str">
            <v>1.3.2.05.01.05.092</v>
          </cell>
          <cell r="I2475" t="str">
            <v>Rack Mound DVD Player</v>
          </cell>
        </row>
        <row r="2476">
          <cell r="H2476" t="str">
            <v>......</v>
          </cell>
        </row>
        <row r="2477">
          <cell r="H2477" t="str">
            <v>......</v>
          </cell>
        </row>
        <row r="2478">
          <cell r="H2478" t="str">
            <v>......</v>
          </cell>
        </row>
        <row r="2479">
          <cell r="H2479" t="str">
            <v>......</v>
          </cell>
        </row>
        <row r="2480">
          <cell r="H2480" t="str">
            <v>1.3.2.05.02..</v>
          </cell>
          <cell r="I2480" t="str">
            <v>ALAT RUMAH TANGGA</v>
          </cell>
        </row>
        <row r="2481">
          <cell r="H2481" t="str">
            <v>1.3.2.05.02.01.</v>
          </cell>
          <cell r="I2481" t="str">
            <v xml:space="preserve">MEUBELAIR </v>
          </cell>
        </row>
        <row r="2482">
          <cell r="H2482" t="str">
            <v>1.3.2.05.02.01.001</v>
          </cell>
          <cell r="I2482" t="str">
            <v>Meja Kerja Besi/Metal</v>
          </cell>
        </row>
        <row r="2483">
          <cell r="H2483" t="str">
            <v>1.3.2.05.02.01.002</v>
          </cell>
          <cell r="I2483" t="str">
            <v>Meja Kerja Kayu</v>
          </cell>
        </row>
        <row r="2484">
          <cell r="H2484" t="str">
            <v>1.3.2.05.02.01.003</v>
          </cell>
          <cell r="I2484" t="str">
            <v>Kursi Besi/Metal</v>
          </cell>
        </row>
        <row r="2485">
          <cell r="H2485" t="str">
            <v>1.3.2.05.02.01.004</v>
          </cell>
          <cell r="I2485" t="str">
            <v>Kursi Kayu</v>
          </cell>
        </row>
        <row r="2486">
          <cell r="H2486" t="str">
            <v>1.3.2.05.02.01.005</v>
          </cell>
          <cell r="I2486" t="str">
            <v>zice</v>
          </cell>
        </row>
        <row r="2487">
          <cell r="H2487" t="str">
            <v>1.3.2.05.02.01.006</v>
          </cell>
          <cell r="I2487" t="str">
            <v>Bangku Panjang Besi/Metal</v>
          </cell>
        </row>
        <row r="2488">
          <cell r="H2488" t="str">
            <v>1.3.2.05.02.01.007</v>
          </cell>
          <cell r="I2488" t="str">
            <v>Bangku Panjang Kayu</v>
          </cell>
        </row>
        <row r="2489">
          <cell r="H2489" t="str">
            <v>1.3.2.05.02.01.008</v>
          </cell>
          <cell r="I2489" t="str">
            <v>Meja Rapat</v>
          </cell>
        </row>
        <row r="2490">
          <cell r="H2490" t="str">
            <v>1.3.2.05.02.01.009</v>
          </cell>
          <cell r="I2490" t="str">
            <v>Tempat Tidur Besi</v>
          </cell>
        </row>
        <row r="2491">
          <cell r="H2491" t="str">
            <v>1.3.2.05.02.01.010</v>
          </cell>
          <cell r="I2491" t="str">
            <v>Tempat Tidur Kayu</v>
          </cell>
        </row>
        <row r="2492">
          <cell r="H2492" t="str">
            <v>1.3.2.05.02.01.011</v>
          </cell>
          <cell r="I2492" t="str">
            <v>Meja Ketik</v>
          </cell>
        </row>
        <row r="2493">
          <cell r="H2493" t="str">
            <v>1.3.2.05.02.01.012</v>
          </cell>
          <cell r="I2493" t="str">
            <v>Meja Telepon</v>
          </cell>
        </row>
        <row r="2494">
          <cell r="H2494" t="str">
            <v>1.3.2.05.02.01.013</v>
          </cell>
          <cell r="I2494" t="str">
            <v>Meja Podium</v>
          </cell>
        </row>
        <row r="2495">
          <cell r="H2495" t="str">
            <v>1.3.2.05.02.01.014</v>
          </cell>
          <cell r="I2495" t="str">
            <v>Meja Resepsionis</v>
          </cell>
        </row>
        <row r="2496">
          <cell r="H2496" t="str">
            <v>1.3.2.05.02.01.015</v>
          </cell>
          <cell r="I2496" t="str">
            <v>Meja Marmer</v>
          </cell>
        </row>
        <row r="2497">
          <cell r="H2497" t="str">
            <v>1.3.2.05.02.01.016</v>
          </cell>
          <cell r="I2497" t="str">
            <v>Meja Tambahan</v>
          </cell>
        </row>
        <row r="2498">
          <cell r="H2498" t="str">
            <v>1.3.2.05.02.01.017</v>
          </cell>
          <cell r="I2498" t="str">
            <v>Meja Panjang</v>
          </cell>
        </row>
        <row r="2499">
          <cell r="H2499" t="str">
            <v>1.3.2.05.02.01.018</v>
          </cell>
          <cell r="I2499" t="str">
            <v>Meja Bundar</v>
          </cell>
        </row>
        <row r="2500">
          <cell r="H2500" t="str">
            <v>1.3.2.05.02.01.019</v>
          </cell>
          <cell r="I2500" t="str">
            <v>Meja Periksa Pasien</v>
          </cell>
        </row>
        <row r="2501">
          <cell r="H2501" t="str">
            <v>1.3.2.05.02.01.020</v>
          </cell>
          <cell r="I2501" t="str">
            <v>Meja Obat</v>
          </cell>
        </row>
        <row r="2502">
          <cell r="H2502" t="str">
            <v>1.3.2.05.02.01.021</v>
          </cell>
          <cell r="I2502" t="str">
            <v>Meja Kartu</v>
          </cell>
        </row>
        <row r="2503">
          <cell r="H2503" t="str">
            <v>1.3.2.05.02.01.022</v>
          </cell>
          <cell r="I2503" t="str">
            <v>Meja Bayi</v>
          </cell>
        </row>
        <row r="2504">
          <cell r="H2504" t="str">
            <v>1.3.2.05.02.01.023</v>
          </cell>
          <cell r="I2504" t="str">
            <v>Meja Sekolah</v>
          </cell>
        </row>
        <row r="2505">
          <cell r="H2505" t="str">
            <v>1.3.2.05.02.01.024</v>
          </cell>
          <cell r="I2505" t="str">
            <v>Meja 1/2 Biro</v>
          </cell>
        </row>
        <row r="2506">
          <cell r="H2506" t="str">
            <v>1.3.2.05.02.01.025</v>
          </cell>
          <cell r="I2506" t="str">
            <v>Kasur/Spring Bed</v>
          </cell>
        </row>
        <row r="2507">
          <cell r="H2507" t="str">
            <v>1.3.2.05.02.01.026</v>
          </cell>
          <cell r="I2507" t="str">
            <v>Sketsel</v>
          </cell>
        </row>
        <row r="2508">
          <cell r="H2508" t="str">
            <v>1.3.2.05.02.01.027</v>
          </cell>
          <cell r="I2508" t="str">
            <v>Meja Makan Besi</v>
          </cell>
        </row>
        <row r="2509">
          <cell r="H2509" t="str">
            <v>1.3.2.05.02.01.028</v>
          </cell>
          <cell r="I2509" t="str">
            <v>Meja Makan Kayu</v>
          </cell>
        </row>
        <row r="2510">
          <cell r="H2510" t="str">
            <v>1.3.2.05.02.01.029</v>
          </cell>
          <cell r="I2510" t="str">
            <v>Kursi Fiber Glas/Plastik</v>
          </cell>
        </row>
        <row r="2511">
          <cell r="H2511" t="str">
            <v>1.3.2.05.02.01.030</v>
          </cell>
          <cell r="I2511" t="str">
            <v>Kursi Rapat</v>
          </cell>
        </row>
        <row r="2512">
          <cell r="H2512" t="str">
            <v>1.3.2.05.02.01.031</v>
          </cell>
          <cell r="I2512" t="str">
            <v>Kursi Tamu</v>
          </cell>
        </row>
        <row r="2513">
          <cell r="H2513" t="str">
            <v>1.3.2.05.02.01.032</v>
          </cell>
          <cell r="I2513" t="str">
            <v>Kursi Putar</v>
          </cell>
        </row>
        <row r="2514">
          <cell r="H2514" t="str">
            <v>1.3.2.05.02.01.033</v>
          </cell>
          <cell r="I2514" t="str">
            <v>Kursi Biasa</v>
          </cell>
        </row>
        <row r="2515">
          <cell r="H2515" t="str">
            <v>1.3.2.05.02.01.034</v>
          </cell>
          <cell r="I2515" t="str">
            <v>Bangku Sekolah</v>
          </cell>
        </row>
        <row r="2516">
          <cell r="H2516" t="str">
            <v>1.3.2.05.02.01.035</v>
          </cell>
          <cell r="I2516" t="str">
            <v>Bangku Tunggu</v>
          </cell>
        </row>
        <row r="2517">
          <cell r="H2517" t="str">
            <v>1.3.2.05.02.01.036</v>
          </cell>
          <cell r="I2517" t="str">
            <v>Kursi Lipat</v>
          </cell>
        </row>
        <row r="2518">
          <cell r="H2518" t="str">
            <v>1.3.2.05.02.01.037</v>
          </cell>
          <cell r="I2518" t="str">
            <v>Bangku Injak</v>
          </cell>
        </row>
        <row r="2519">
          <cell r="H2519" t="str">
            <v>1.3.2.05.02.01.038</v>
          </cell>
          <cell r="I2519" t="str">
            <v>Meja Cetakan</v>
          </cell>
        </row>
        <row r="2520">
          <cell r="H2520" t="str">
            <v>1.3.2.05.02.01.039</v>
          </cell>
          <cell r="I2520" t="str">
            <v>Meja Komputer</v>
          </cell>
        </row>
        <row r="2521">
          <cell r="H2521" t="str">
            <v>1.3.2.05.02.01.040</v>
          </cell>
          <cell r="I2521" t="str">
            <v>Pot Bunga /  vas bunga</v>
          </cell>
        </row>
        <row r="2522">
          <cell r="H2522" t="str">
            <v>1.3.2.05.02.01.041</v>
          </cell>
          <cell r="I2522" t="str">
            <v>Partisi</v>
          </cell>
        </row>
        <row r="2523">
          <cell r="H2523" t="str">
            <v>1.3.2.05.02.01.042</v>
          </cell>
          <cell r="I2523" t="str">
            <v>Publik Astari (Pembatas Antrian)</v>
          </cell>
        </row>
        <row r="2524">
          <cell r="H2524" t="str">
            <v>1.3.2.05.02.01.043</v>
          </cell>
          <cell r="I2524" t="str">
            <v>Rak Sepatu ( Almunium )</v>
          </cell>
        </row>
        <row r="2525">
          <cell r="H2525" t="str">
            <v>1.3.2.05.02.01.044</v>
          </cell>
          <cell r="I2525" t="str">
            <v>Gantungan Jas</v>
          </cell>
        </row>
        <row r="2526">
          <cell r="H2526" t="str">
            <v>1.3.2.05.02.01.045</v>
          </cell>
          <cell r="I2526" t="str">
            <v>Nakas</v>
          </cell>
        </row>
        <row r="2527">
          <cell r="H2527" t="str">
            <v>1.3.2.05.02.01.046</v>
          </cell>
          <cell r="I2527" t="str">
            <v>Cubikal</v>
          </cell>
        </row>
        <row r="2528">
          <cell r="H2528" t="str">
            <v>1.3.2.05.02.01.047</v>
          </cell>
          <cell r="I2528" t="str">
            <v>Workstation</v>
          </cell>
        </row>
        <row r="2529">
          <cell r="H2529" t="str">
            <v>1.3.2.05.02.01.048</v>
          </cell>
          <cell r="I2529" t="str">
            <v>Sofa</v>
          </cell>
        </row>
        <row r="2530">
          <cell r="H2530" t="str">
            <v>1.3.2.05.02.01.049</v>
          </cell>
          <cell r="I2530" t="str">
            <v>Meja Rias</v>
          </cell>
        </row>
        <row r="2531">
          <cell r="H2531" t="str">
            <v>1.3.2.05.02.01.050</v>
          </cell>
          <cell r="I2531" t="str">
            <v>Lemari Gantung</v>
          </cell>
        </row>
        <row r="2532">
          <cell r="H2532" t="str">
            <v>1.3.2.05.02.01.051</v>
          </cell>
          <cell r="I2532" t="str">
            <v>Meja Satpam</v>
          </cell>
        </row>
        <row r="2533">
          <cell r="H2533" t="str">
            <v>1.3.2.05.02.01.052</v>
          </cell>
          <cell r="I2533" t="str">
            <v>Meja Belajar</v>
          </cell>
        </row>
        <row r="2534">
          <cell r="H2534" t="str">
            <v>1.3.2.05.02.01.053</v>
          </cell>
          <cell r="I2534" t="str">
            <v>Tenda</v>
          </cell>
        </row>
        <row r="2535">
          <cell r="H2535" t="str">
            <v>1.3.2.05.02.01.054</v>
          </cell>
          <cell r="I2535" t="str">
            <v>Tikar</v>
          </cell>
        </row>
        <row r="2536">
          <cell r="H2536" t="str">
            <v>1.3.2.05.02.01.055</v>
          </cell>
          <cell r="I2536" t="str">
            <v>Lemari Penyimpan Senjata</v>
          </cell>
        </row>
        <row r="2537">
          <cell r="H2537" t="str">
            <v>1.3.2.05.02.01.056</v>
          </cell>
          <cell r="I2537" t="str">
            <v>Lemari Peta</v>
          </cell>
        </row>
        <row r="2538">
          <cell r="H2538" t="str">
            <v>1.3.2.05.02.01.057</v>
          </cell>
          <cell r="I2538" t="str">
            <v>Lemari Penyimpanan Obat</v>
          </cell>
        </row>
        <row r="2539">
          <cell r="H2539" t="str">
            <v>1.3.2.05.02.01.058</v>
          </cell>
          <cell r="I2539" t="str">
            <v>Kursi Direksi</v>
          </cell>
        </row>
        <row r="2540">
          <cell r="H2540" t="str">
            <v>1.3.2.05.02.01.059</v>
          </cell>
          <cell r="I2540" t="str">
            <v>Meja Direksi</v>
          </cell>
        </row>
        <row r="2541">
          <cell r="H2541" t="str">
            <v>1.3.2.05.02.01.060</v>
          </cell>
          <cell r="I2541" t="str">
            <v>Zice</v>
          </cell>
        </row>
        <row r="2542">
          <cell r="H2542" t="str">
            <v>1.3.2.05.02.01.061</v>
          </cell>
          <cell r="I2542" t="str">
            <v>Kaca Riben</v>
          </cell>
        </row>
        <row r="2543">
          <cell r="H2543" t="str">
            <v>1.3.2.05.02.01.062</v>
          </cell>
          <cell r="I2543" t="str">
            <v>Kursi Penjaga</v>
          </cell>
        </row>
        <row r="2544">
          <cell r="H2544" t="str">
            <v>1.3.2.05.02.01.063</v>
          </cell>
          <cell r="I2544" t="str">
            <v>Meja Persegi</v>
          </cell>
        </row>
        <row r="2545">
          <cell r="H2545" t="str">
            <v>1.3.2.05.02.01.064</v>
          </cell>
          <cell r="I2545" t="str">
            <v>Meja bulat</v>
          </cell>
        </row>
        <row r="2546">
          <cell r="H2546" t="str">
            <v>1.3.2.05.02.01.065</v>
          </cell>
          <cell r="I2546" t="str">
            <v>stool (kursi bar)</v>
          </cell>
        </row>
        <row r="2547">
          <cell r="H2547" t="str">
            <v>1.3.2.05.02.01.066</v>
          </cell>
          <cell r="I2547" t="str">
            <v>Meja Pantograf</v>
          </cell>
        </row>
        <row r="2548">
          <cell r="H2548" t="str">
            <v>1.3.2.05.02.01.067</v>
          </cell>
          <cell r="I2548" t="str">
            <v>Kursi taman</v>
          </cell>
        </row>
        <row r="2549">
          <cell r="H2549" t="str">
            <v>1.3.2.05.02.01.068</v>
          </cell>
          <cell r="I2549" t="str">
            <v>Rak Dachang Shelving</v>
          </cell>
        </row>
        <row r="2550">
          <cell r="H2550" t="str">
            <v>......</v>
          </cell>
        </row>
        <row r="2551">
          <cell r="H2551" t="str">
            <v>......</v>
          </cell>
        </row>
        <row r="2552">
          <cell r="H2552" t="str">
            <v>......</v>
          </cell>
        </row>
        <row r="2553">
          <cell r="H2553" t="str">
            <v>......</v>
          </cell>
        </row>
        <row r="2554">
          <cell r="H2554" t="str">
            <v>......</v>
          </cell>
        </row>
        <row r="2555">
          <cell r="H2555" t="str">
            <v>......</v>
          </cell>
        </row>
        <row r="2556">
          <cell r="H2556" t="str">
            <v>......</v>
          </cell>
        </row>
        <row r="2557">
          <cell r="H2557" t="str">
            <v>......</v>
          </cell>
        </row>
        <row r="2558">
          <cell r="H2558" t="str">
            <v>......</v>
          </cell>
        </row>
        <row r="2559">
          <cell r="H2559" t="str">
            <v>......</v>
          </cell>
        </row>
        <row r="2560">
          <cell r="H2560" t="str">
            <v>......</v>
          </cell>
        </row>
        <row r="2561">
          <cell r="H2561" t="str">
            <v>......</v>
          </cell>
        </row>
        <row r="2562">
          <cell r="H2562" t="str">
            <v>1.3.2.05.02.02.</v>
          </cell>
          <cell r="I2562" t="str">
            <v xml:space="preserve">ALAT PENGUKUR WAKTU </v>
          </cell>
        </row>
        <row r="2563">
          <cell r="H2563" t="str">
            <v>1.3.2.05.02.02.001</v>
          </cell>
          <cell r="I2563" t="str">
            <v>Jam Mekanis</v>
          </cell>
        </row>
        <row r="2564">
          <cell r="H2564" t="str">
            <v>1.3.2.05.02.02.002</v>
          </cell>
          <cell r="I2564" t="str">
            <v>Jam Listrik</v>
          </cell>
        </row>
        <row r="2565">
          <cell r="H2565" t="str">
            <v>1.3.2.05.02.02.003</v>
          </cell>
          <cell r="I2565" t="str">
            <v>Jam Elektronik</v>
          </cell>
        </row>
        <row r="2566">
          <cell r="H2566" t="str">
            <v>1.3.2.05.02.02.004</v>
          </cell>
          <cell r="I2566" t="str">
            <v>Control Clock</v>
          </cell>
        </row>
        <row r="2567">
          <cell r="H2567" t="str">
            <v>......</v>
          </cell>
        </row>
        <row r="2568">
          <cell r="H2568" t="str">
            <v>1.3.2.05.02.03.</v>
          </cell>
          <cell r="I2568" t="str">
            <v xml:space="preserve">ALAT PEMBERSIH </v>
          </cell>
        </row>
        <row r="2569">
          <cell r="H2569" t="str">
            <v>1.3.2.05.02.03.001</v>
          </cell>
          <cell r="I2569" t="str">
            <v>Mesin Penghisap Debu/Vacuum Cleaner</v>
          </cell>
        </row>
        <row r="2570">
          <cell r="H2570" t="str">
            <v>1.3.2.05.02.03.002</v>
          </cell>
          <cell r="I2570" t="str">
            <v>Mesin Pel/Poles</v>
          </cell>
        </row>
        <row r="2571">
          <cell r="H2571" t="str">
            <v>1.3.2.05.02.03.003</v>
          </cell>
          <cell r="I2571" t="str">
            <v>Mesin Pemotong Rumput</v>
          </cell>
        </row>
        <row r="2572">
          <cell r="H2572" t="str">
            <v>1.3.2.05.02.03.004</v>
          </cell>
          <cell r="I2572" t="str">
            <v>Mesin Cuci</v>
          </cell>
        </row>
        <row r="2573">
          <cell r="H2573" t="str">
            <v>1.3.2.05.02.03.005</v>
          </cell>
          <cell r="I2573" t="str">
            <v>Air Cleaner</v>
          </cell>
        </row>
        <row r="2574">
          <cell r="H2574" t="str">
            <v>1.3.2.05.02.03.006</v>
          </cell>
          <cell r="I2574" t="str">
            <v>Alat Pembersih Salju</v>
          </cell>
        </row>
        <row r="2575">
          <cell r="H2575" t="str">
            <v>......</v>
          </cell>
        </row>
        <row r="2576">
          <cell r="H2576" t="str">
            <v>1.3.2.05.02.04.</v>
          </cell>
          <cell r="I2576" t="str">
            <v xml:space="preserve">ALAT PENDINGIN </v>
          </cell>
        </row>
        <row r="2577">
          <cell r="H2577" t="str">
            <v>1.3.2.05.02.04.001</v>
          </cell>
          <cell r="I2577" t="str">
            <v>Lemari Es</v>
          </cell>
        </row>
        <row r="2578">
          <cell r="H2578" t="str">
            <v>1.3.2.05.02.04.002</v>
          </cell>
          <cell r="I2578" t="str">
            <v>A.C. Sentral</v>
          </cell>
        </row>
        <row r="2579">
          <cell r="H2579" t="str">
            <v>1.3.2.05.02.04.003</v>
          </cell>
          <cell r="I2579" t="str">
            <v>A.C. Window</v>
          </cell>
        </row>
        <row r="2580">
          <cell r="H2580" t="str">
            <v>1.3.2.05.02.04.004</v>
          </cell>
          <cell r="I2580" t="str">
            <v>A.C. Split</v>
          </cell>
        </row>
        <row r="2581">
          <cell r="H2581" t="str">
            <v>1.3.2.05.02.04.005</v>
          </cell>
          <cell r="I2581" t="str">
            <v>Portable Air Conditioner (Alat Pendingin)</v>
          </cell>
        </row>
        <row r="2582">
          <cell r="H2582" t="str">
            <v>1.3.2.05.02.04.006</v>
          </cell>
          <cell r="I2582" t="str">
            <v>Kipas Angin</v>
          </cell>
        </row>
        <row r="2583">
          <cell r="H2583" t="str">
            <v>1.3.2.05.02.04.007</v>
          </cell>
          <cell r="I2583" t="str">
            <v>Exhause Fan</v>
          </cell>
        </row>
        <row r="2584">
          <cell r="H2584" t="str">
            <v>1.3.2.05.02.04.008</v>
          </cell>
          <cell r="I2584" t="str">
            <v>Cold Storage (Alat Pendingin)</v>
          </cell>
        </row>
        <row r="2585">
          <cell r="H2585" t="str">
            <v>1.3.2.05.02.04.009</v>
          </cell>
          <cell r="I2585" t="str">
            <v>Reach In Frezzer</v>
          </cell>
        </row>
        <row r="2586">
          <cell r="H2586" t="str">
            <v>1.3.2.05.02.04.010</v>
          </cell>
          <cell r="I2586" t="str">
            <v>Reach In Chiller</v>
          </cell>
        </row>
        <row r="2587">
          <cell r="H2587" t="str">
            <v>1.3.2.05.02.04.011</v>
          </cell>
          <cell r="I2587" t="str">
            <v>Up Right Chiller/Frezzer</v>
          </cell>
        </row>
        <row r="2588">
          <cell r="H2588" t="str">
            <v>1.3.2.05.02.04.012</v>
          </cell>
          <cell r="I2588" t="str">
            <v>Cold Room Frezzer</v>
          </cell>
        </row>
        <row r="2589">
          <cell r="H2589" t="str">
            <v>1.3.2.05.02.04.013</v>
          </cell>
          <cell r="I2589" t="str">
            <v>Air Curtain</v>
          </cell>
        </row>
        <row r="2590">
          <cell r="H2590" t="str">
            <v>1.3.2.05.02.04.014</v>
          </cell>
          <cell r="I2590" t="str">
            <v>Air Handling Unit</v>
          </cell>
        </row>
        <row r="2591">
          <cell r="H2591" t="str">
            <v>1.3.2.05.02.04.015</v>
          </cell>
          <cell r="I2591" t="str">
            <v>Refrigator</v>
          </cell>
        </row>
        <row r="2592">
          <cell r="H2592" t="str">
            <v>1.3.2.05.02.04.016</v>
          </cell>
          <cell r="I2592" t="str">
            <v>Cold Chain (Penyimpan Obat)</v>
          </cell>
        </row>
        <row r="2593">
          <cell r="H2593" t="str">
            <v>......</v>
          </cell>
        </row>
        <row r="2594">
          <cell r="H2594" t="str">
            <v>1.3.2.05.02.05.</v>
          </cell>
          <cell r="I2594" t="str">
            <v xml:space="preserve">ALAT DAPUR </v>
          </cell>
        </row>
        <row r="2595">
          <cell r="H2595" t="str">
            <v>1.3.2.05.02.05.001</v>
          </cell>
          <cell r="I2595" t="str">
            <v>Kompor Listrik (Alat Dapur)</v>
          </cell>
        </row>
        <row r="2596">
          <cell r="H2596" t="str">
            <v>1.3.2.05.02.05.002</v>
          </cell>
          <cell r="I2596" t="str">
            <v>Kompor Gas (Alat Dapur)</v>
          </cell>
        </row>
        <row r="2597">
          <cell r="H2597" t="str">
            <v>1.3.2.05.02.05.003</v>
          </cell>
          <cell r="I2597" t="str">
            <v>Kompor Minyak</v>
          </cell>
        </row>
        <row r="2598">
          <cell r="H2598" t="str">
            <v>1.3.2.05.02.05.004</v>
          </cell>
          <cell r="I2598" t="str">
            <v>Teko Listrik</v>
          </cell>
        </row>
        <row r="2599">
          <cell r="H2599" t="str">
            <v>1.3.2.05.02.05.005</v>
          </cell>
          <cell r="I2599" t="str">
            <v>Rice Cooker (Alat Dapur)</v>
          </cell>
        </row>
        <row r="2600">
          <cell r="H2600" t="str">
            <v>1.3.2.05.02.05.006</v>
          </cell>
          <cell r="I2600" t="str">
            <v>Oven Listrik</v>
          </cell>
        </row>
        <row r="2601">
          <cell r="H2601" t="str">
            <v>1.3.2.05.02.05.007</v>
          </cell>
          <cell r="I2601" t="str">
            <v>Rice Warmer</v>
          </cell>
        </row>
        <row r="2602">
          <cell r="H2602" t="str">
            <v>1.3.2.05.02.05.008</v>
          </cell>
          <cell r="I2602" t="str">
            <v>Kitchen Set</v>
          </cell>
        </row>
        <row r="2603">
          <cell r="H2603" t="str">
            <v>1.3.2.05.02.05.009</v>
          </cell>
          <cell r="I2603" t="str">
            <v>Tabung Gas</v>
          </cell>
        </row>
        <row r="2604">
          <cell r="H2604" t="str">
            <v>1.3.2.05.02.05.010</v>
          </cell>
          <cell r="I2604" t="str">
            <v>Mesin Giling Bumbu</v>
          </cell>
        </row>
        <row r="2605">
          <cell r="H2605" t="str">
            <v>1.3.2.05.02.05.011</v>
          </cell>
          <cell r="I2605" t="str">
            <v>Treng Air/Tandon Air</v>
          </cell>
        </row>
        <row r="2606">
          <cell r="H2606" t="str">
            <v>1.3.2.05.02.05.012</v>
          </cell>
          <cell r="I2606" t="str">
            <v>Mesin Parutan Kelapa</v>
          </cell>
        </row>
        <row r="2607">
          <cell r="H2607" t="str">
            <v>1.3.2.05.02.05.013</v>
          </cell>
          <cell r="I2607" t="str">
            <v>Kompor Kompresor</v>
          </cell>
        </row>
        <row r="2608">
          <cell r="H2608" t="str">
            <v>1.3.2.05.02.05.014</v>
          </cell>
          <cell r="I2608" t="str">
            <v>Alat Pemanggang Roti/Sate</v>
          </cell>
        </row>
        <row r="2609">
          <cell r="H2609" t="str">
            <v>1.3.2.05.02.05.015</v>
          </cell>
          <cell r="I2609" t="str">
            <v>Rak Piring Alumunium</v>
          </cell>
        </row>
        <row r="2610">
          <cell r="H2610" t="str">
            <v>1.3.2.05.02.05.016</v>
          </cell>
          <cell r="I2610" t="str">
            <v>Alat Penyimpan Beras</v>
          </cell>
        </row>
        <row r="2611">
          <cell r="H2611" t="str">
            <v>1.3.2.05.02.05.017</v>
          </cell>
          <cell r="I2611" t="str">
            <v>Panci</v>
          </cell>
        </row>
        <row r="2612">
          <cell r="H2612" t="str">
            <v>1.3.2.05.02.05.018</v>
          </cell>
          <cell r="I2612" t="str">
            <v>Blender</v>
          </cell>
        </row>
        <row r="2613">
          <cell r="H2613" t="str">
            <v>1.3.2.05.02.05.019</v>
          </cell>
          <cell r="I2613" t="str">
            <v>Mixer</v>
          </cell>
        </row>
        <row r="2614">
          <cell r="H2614" t="str">
            <v>1.3.2.05.02.05.020</v>
          </cell>
          <cell r="I2614" t="str">
            <v>Oven Gas</v>
          </cell>
        </row>
        <row r="2615">
          <cell r="H2615" t="str">
            <v>1.3.2.05.02.05.021</v>
          </cell>
          <cell r="I2615" t="str">
            <v>Presto Cooker</v>
          </cell>
        </row>
        <row r="2616">
          <cell r="H2616" t="str">
            <v>1.3.2.05.02.05.022</v>
          </cell>
          <cell r="I2616" t="str">
            <v>Wonder Pan</v>
          </cell>
        </row>
        <row r="2617">
          <cell r="H2617" t="str">
            <v>1.3.2.05.02.05.023</v>
          </cell>
          <cell r="I2617" t="str">
            <v>Mesin Giling Daging</v>
          </cell>
        </row>
        <row r="2618">
          <cell r="H2618" t="str">
            <v>1.3.2.05.02.05.024</v>
          </cell>
          <cell r="I2618" t="str">
            <v>Heating Set</v>
          </cell>
        </row>
        <row r="2619">
          <cell r="H2619" t="str">
            <v>1.3.2.05.02.05.025</v>
          </cell>
          <cell r="I2619" t="str">
            <v>Thermos Air</v>
          </cell>
        </row>
        <row r="2620">
          <cell r="H2620" t="str">
            <v>1.3.2.05.02.05.026</v>
          </cell>
          <cell r="I2620" t="str">
            <v>Mesin Air</v>
          </cell>
        </row>
        <row r="2621">
          <cell r="H2621" t="str">
            <v>1.3.2.05.02.05.027</v>
          </cell>
          <cell r="I2621" t="str">
            <v>Piring,Gelas,Sendok,Mangkok,dll</v>
          </cell>
        </row>
        <row r="2622">
          <cell r="H2622" t="str">
            <v>1.3.2.05.02.05.028</v>
          </cell>
          <cell r="I2622" t="str">
            <v>Regulator Gas</v>
          </cell>
        </row>
        <row r="2623">
          <cell r="H2623" t="str">
            <v>......</v>
          </cell>
        </row>
        <row r="2624">
          <cell r="H2624" t="str">
            <v>......</v>
          </cell>
        </row>
        <row r="2625">
          <cell r="H2625" t="str">
            <v>......</v>
          </cell>
        </row>
        <row r="2626">
          <cell r="H2626" t="str">
            <v>......</v>
          </cell>
        </row>
        <row r="2627">
          <cell r="H2627" t="str">
            <v>1.3.2.05.02.06.</v>
          </cell>
          <cell r="I2627" t="str">
            <v xml:space="preserve">ALAT RUMAH TANGGA LAINNYA (HOME USE) </v>
          </cell>
        </row>
        <row r="2628">
          <cell r="H2628" t="str">
            <v>1.3.2.05.02.06.001</v>
          </cell>
          <cell r="I2628" t="str">
            <v>Radio</v>
          </cell>
        </row>
        <row r="2629">
          <cell r="H2629" t="str">
            <v>1.3.2.05.02.06.002</v>
          </cell>
          <cell r="I2629" t="str">
            <v>Televisi</v>
          </cell>
        </row>
        <row r="2630">
          <cell r="H2630" t="str">
            <v>1.3.2.05.02.06.003</v>
          </cell>
          <cell r="I2630" t="str">
            <v>Video Cassette</v>
          </cell>
        </row>
        <row r="2631">
          <cell r="H2631" t="str">
            <v>1.3.2.05.02.06.004</v>
          </cell>
          <cell r="I2631" t="str">
            <v>Tape Recorder (Alat Rumah Tangga Lainnya ( Home Use )</v>
          </cell>
        </row>
        <row r="2632">
          <cell r="H2632" t="str">
            <v>1.3.2.05.02.06.005</v>
          </cell>
          <cell r="I2632" t="str">
            <v>Amplifier</v>
          </cell>
        </row>
        <row r="2633">
          <cell r="H2633" t="str">
            <v>1.3.2.05.02.06.006</v>
          </cell>
          <cell r="I2633" t="str">
            <v>Equalizer</v>
          </cell>
        </row>
        <row r="2634">
          <cell r="H2634" t="str">
            <v>1.3.2.05.02.06.007</v>
          </cell>
          <cell r="I2634" t="str">
            <v>Loudspeaker</v>
          </cell>
        </row>
        <row r="2635">
          <cell r="H2635" t="str">
            <v>1.3.2.05.02.06.008</v>
          </cell>
          <cell r="I2635" t="str">
            <v>Sound System</v>
          </cell>
        </row>
        <row r="2636">
          <cell r="H2636" t="str">
            <v>1.3.2.05.02.06.009</v>
          </cell>
          <cell r="I2636" t="str">
            <v>Compact Disc</v>
          </cell>
        </row>
        <row r="2637">
          <cell r="H2637" t="str">
            <v>1.3.2.05.02.06.010</v>
          </cell>
          <cell r="I2637" t="str">
            <v>Laser Disc</v>
          </cell>
        </row>
        <row r="2638">
          <cell r="H2638" t="str">
            <v>1.3.2.05.02.06.011</v>
          </cell>
          <cell r="I2638" t="str">
            <v>Karaoke</v>
          </cell>
        </row>
        <row r="2639">
          <cell r="H2639" t="str">
            <v>1.3.2.05.02.06.012</v>
          </cell>
          <cell r="I2639" t="str">
            <v>Wireless</v>
          </cell>
        </row>
        <row r="2640">
          <cell r="H2640" t="str">
            <v>1.3.2.05.02.06.013</v>
          </cell>
          <cell r="I2640" t="str">
            <v>Megaphone</v>
          </cell>
        </row>
        <row r="2641">
          <cell r="H2641" t="str">
            <v>1.3.2.05.02.06.014</v>
          </cell>
          <cell r="I2641" t="str">
            <v>Microphone</v>
          </cell>
        </row>
        <row r="2642">
          <cell r="H2642" t="str">
            <v>1.3.2.05.02.06.015</v>
          </cell>
          <cell r="I2642" t="str">
            <v>Microphone Floor Stand</v>
          </cell>
        </row>
        <row r="2643">
          <cell r="H2643" t="str">
            <v>1.3.2.05.02.06.016</v>
          </cell>
          <cell r="I2643" t="str">
            <v>Microphone Table Stand</v>
          </cell>
        </row>
        <row r="2644">
          <cell r="H2644" t="str">
            <v>1.3.2.05.02.06.017</v>
          </cell>
          <cell r="I2644" t="str">
            <v>Mic Conference</v>
          </cell>
        </row>
        <row r="2645">
          <cell r="H2645" t="str">
            <v>1.3.2.05.02.06.018</v>
          </cell>
          <cell r="I2645" t="str">
            <v>Unit Power Supply</v>
          </cell>
        </row>
        <row r="2646">
          <cell r="H2646" t="str">
            <v>1.3.2.05.02.06.019</v>
          </cell>
          <cell r="I2646" t="str">
            <v>Step Up/Down (Alat Rumah Tangga Lainnya ( Home Use )</v>
          </cell>
        </row>
        <row r="2647">
          <cell r="H2647" t="str">
            <v>1.3.2.05.02.06.020</v>
          </cell>
          <cell r="I2647" t="str">
            <v>Stabilisator</v>
          </cell>
        </row>
        <row r="2648">
          <cell r="H2648" t="str">
            <v>1.3.2.05.02.06.021</v>
          </cell>
          <cell r="I2648" t="str">
            <v>Camera Video</v>
          </cell>
        </row>
        <row r="2649">
          <cell r="H2649" t="str">
            <v>1.3.2.05.02.06.022</v>
          </cell>
          <cell r="I2649" t="str">
            <v>Camera film</v>
          </cell>
        </row>
        <row r="2650">
          <cell r="H2650" t="str">
            <v>1.3.2.05.02.06.023</v>
          </cell>
          <cell r="I2650" t="str">
            <v>Tustel</v>
          </cell>
        </row>
        <row r="2651">
          <cell r="H2651" t="str">
            <v>1.3.2.05.02.06.024</v>
          </cell>
          <cell r="I2651" t="str">
            <v>Mesin Jahit</v>
          </cell>
        </row>
        <row r="2652">
          <cell r="H2652" t="str">
            <v>1.3.2.05.02.06.025</v>
          </cell>
          <cell r="I2652" t="str">
            <v>Timbangan Orang</v>
          </cell>
        </row>
        <row r="2653">
          <cell r="H2653" t="str">
            <v>1.3.2.05.02.06.026</v>
          </cell>
          <cell r="I2653" t="str">
            <v>Timbangan Barang</v>
          </cell>
        </row>
        <row r="2654">
          <cell r="H2654" t="str">
            <v>1.3.2.05.02.06.027</v>
          </cell>
          <cell r="I2654" t="str">
            <v>Alat Hiasan</v>
          </cell>
        </row>
        <row r="2655">
          <cell r="H2655" t="str">
            <v>1.3.2.05.02.06.028</v>
          </cell>
          <cell r="I2655" t="str">
            <v>Lambang Garuda Pancasila</v>
          </cell>
        </row>
        <row r="2656">
          <cell r="H2656" t="str">
            <v>1.3.2.05.02.06.029</v>
          </cell>
          <cell r="I2656" t="str">
            <v>Gambar Presiden/Wakil Presiden</v>
          </cell>
        </row>
        <row r="2657">
          <cell r="H2657" t="str">
            <v>1.3.2.05.02.06.030</v>
          </cell>
          <cell r="I2657" t="str">
            <v>Lambang Korpri/Dharma Wanita</v>
          </cell>
        </row>
        <row r="2658">
          <cell r="H2658" t="str">
            <v>1.3.2.05.02.06.031</v>
          </cell>
          <cell r="I2658" t="str">
            <v>Aquarium (Alat Rumah Tangga Lainnya ( Home Use )</v>
          </cell>
        </row>
        <row r="2659">
          <cell r="H2659" t="str">
            <v>1.3.2.05.02.06.032</v>
          </cell>
          <cell r="I2659" t="str">
            <v>Tiang Bendera</v>
          </cell>
        </row>
        <row r="2660">
          <cell r="H2660" t="str">
            <v>1.3.2.05.02.06.033</v>
          </cell>
          <cell r="I2660" t="str">
            <v>Pataka</v>
          </cell>
        </row>
        <row r="2661">
          <cell r="H2661" t="str">
            <v>1.3.2.05.02.06.034</v>
          </cell>
          <cell r="I2661" t="str">
            <v>Seterika</v>
          </cell>
        </row>
        <row r="2662">
          <cell r="H2662" t="str">
            <v>1.3.2.05.02.06.035</v>
          </cell>
          <cell r="I2662" t="str">
            <v>Water Filter</v>
          </cell>
        </row>
        <row r="2663">
          <cell r="H2663" t="str">
            <v>1.3.2.05.02.06.036</v>
          </cell>
          <cell r="I2663" t="str">
            <v>Tangga Aluminium</v>
          </cell>
        </row>
        <row r="2664">
          <cell r="H2664" t="str">
            <v>1.3.2.05.02.06.037</v>
          </cell>
          <cell r="I2664" t="str">
            <v>Kaca Hias</v>
          </cell>
        </row>
        <row r="2665">
          <cell r="H2665" t="str">
            <v>1.3.2.05.02.06.038</v>
          </cell>
          <cell r="I2665" t="str">
            <v>Dispenser</v>
          </cell>
        </row>
        <row r="2666">
          <cell r="H2666" t="str">
            <v>1.3.2.05.02.06.039</v>
          </cell>
          <cell r="I2666" t="str">
            <v>Mimbar/Podium</v>
          </cell>
        </row>
        <row r="2667">
          <cell r="H2667" t="str">
            <v>1.3.2.05.02.06.040</v>
          </cell>
          <cell r="I2667" t="str">
            <v>Gucci</v>
          </cell>
        </row>
        <row r="2668">
          <cell r="H2668" t="str">
            <v>1.3.2.05.02.06.041</v>
          </cell>
          <cell r="I2668" t="str">
            <v>Tangga Hidrolik</v>
          </cell>
        </row>
        <row r="2669">
          <cell r="H2669" t="str">
            <v>1.3.2.05.02.06.042</v>
          </cell>
          <cell r="I2669" t="str">
            <v>Palu Sidang</v>
          </cell>
        </row>
        <row r="2670">
          <cell r="H2670" t="str">
            <v>1.3.2.05.02.06.043</v>
          </cell>
          <cell r="I2670" t="str">
            <v>Mesin Pengering Pakaian</v>
          </cell>
        </row>
        <row r="2671">
          <cell r="H2671" t="str">
            <v>1.3.2.05.02.06.044</v>
          </cell>
          <cell r="I2671" t="str">
            <v>Lambang Instansi</v>
          </cell>
        </row>
        <row r="2672">
          <cell r="H2672" t="str">
            <v>1.3.2.05.02.06.045</v>
          </cell>
          <cell r="I2672" t="str">
            <v>Lonceng/Genta</v>
          </cell>
        </row>
        <row r="2673">
          <cell r="H2673" t="str">
            <v>1.3.2.05.02.06.046</v>
          </cell>
          <cell r="I2673" t="str">
            <v>Mesin Pemotong Keramik</v>
          </cell>
        </row>
        <row r="2674">
          <cell r="H2674" t="str">
            <v>1.3.2.05.02.06.047</v>
          </cell>
          <cell r="I2674" t="str">
            <v>Coffee Maker</v>
          </cell>
        </row>
        <row r="2675">
          <cell r="H2675" t="str">
            <v>1.3.2.05.02.06.048</v>
          </cell>
          <cell r="I2675" t="str">
            <v>Handy Cam</v>
          </cell>
        </row>
        <row r="2676">
          <cell r="H2676" t="str">
            <v>1.3.2.05.02.06.049</v>
          </cell>
          <cell r="I2676" t="str">
            <v>Mesin Obras</v>
          </cell>
        </row>
        <row r="2677">
          <cell r="H2677" t="str">
            <v>1.3.2.05.02.06.050</v>
          </cell>
          <cell r="I2677" t="str">
            <v>Mesin Potong Kain</v>
          </cell>
        </row>
        <row r="2678">
          <cell r="H2678" t="str">
            <v>1.3.2.05.02.06.051</v>
          </cell>
          <cell r="I2678" t="str">
            <v>Mesin Pelubang Kancing</v>
          </cell>
        </row>
        <row r="2679">
          <cell r="H2679" t="str">
            <v>1.3.2.05.02.06.052</v>
          </cell>
          <cell r="I2679" t="str">
            <v>Meja Potong</v>
          </cell>
        </row>
        <row r="2680">
          <cell r="H2680" t="str">
            <v>1.3.2.05.02.06.053</v>
          </cell>
          <cell r="I2680" t="str">
            <v>Rader</v>
          </cell>
        </row>
        <row r="2681">
          <cell r="H2681" t="str">
            <v>1.3.2.05.02.06.054</v>
          </cell>
          <cell r="I2681" t="str">
            <v>Manequin (Boneka)</v>
          </cell>
        </row>
        <row r="2682">
          <cell r="H2682" t="str">
            <v>1.3.2.05.02.06.055</v>
          </cell>
          <cell r="I2682" t="str">
            <v>Mini Compo</v>
          </cell>
        </row>
        <row r="2683">
          <cell r="H2683" t="str">
            <v>1.3.2.05.02.06.056</v>
          </cell>
          <cell r="I2683" t="str">
            <v>Heater (Alat Rumah Tangga Lainnya ( Home Use )</v>
          </cell>
        </row>
        <row r="2684">
          <cell r="H2684" t="str">
            <v>1.3.2.05.02.06.057</v>
          </cell>
          <cell r="I2684" t="str">
            <v>Karpet</v>
          </cell>
        </row>
        <row r="2685">
          <cell r="H2685" t="str">
            <v>1.3.2.05.02.06.058</v>
          </cell>
          <cell r="I2685" t="str">
            <v>Vertikal Blind</v>
          </cell>
        </row>
        <row r="2686">
          <cell r="H2686" t="str">
            <v>1.3.2.05.02.06.059</v>
          </cell>
          <cell r="I2686" t="str">
            <v>Gordyin/Kray</v>
          </cell>
        </row>
        <row r="2687">
          <cell r="H2687" t="str">
            <v>1.3.2.05.02.06.060</v>
          </cell>
          <cell r="I2687" t="str">
            <v>Asbak Tinggi</v>
          </cell>
        </row>
        <row r="2688">
          <cell r="H2688" t="str">
            <v>1.3.2.05.02.06.061</v>
          </cell>
          <cell r="I2688" t="str">
            <v>Sun Screen</v>
          </cell>
        </row>
        <row r="2689">
          <cell r="H2689" t="str">
            <v>1.3.2.05.02.06.062</v>
          </cell>
          <cell r="I2689" t="str">
            <v>Alat Pemanas Ruangan</v>
          </cell>
        </row>
        <row r="2690">
          <cell r="H2690" t="str">
            <v>1.3.2.05.02.06.063</v>
          </cell>
          <cell r="I2690" t="str">
            <v>Lemari Plastik</v>
          </cell>
        </row>
        <row r="2691">
          <cell r="H2691" t="str">
            <v>1.3.2.05.02.06.064</v>
          </cell>
          <cell r="I2691" t="str">
            <v>Mesin Pengering Tangan</v>
          </cell>
        </row>
        <row r="2692">
          <cell r="H2692" t="str">
            <v>1.3.2.05.02.06.065</v>
          </cell>
          <cell r="I2692" t="str">
            <v>Panggung</v>
          </cell>
        </row>
        <row r="2693">
          <cell r="H2693" t="str">
            <v>1.3.2.05.02.06.066</v>
          </cell>
          <cell r="I2693" t="str">
            <v>Mesin Pedding</v>
          </cell>
        </row>
        <row r="2694">
          <cell r="H2694" t="str">
            <v>1.3.2.05.02.06.067</v>
          </cell>
          <cell r="I2694" t="str">
            <v>DVD Player</v>
          </cell>
        </row>
        <row r="2695">
          <cell r="H2695" t="str">
            <v>1.3.2.05.02.06.068</v>
          </cell>
          <cell r="I2695" t="str">
            <v>Tangga</v>
          </cell>
        </row>
        <row r="2696">
          <cell r="H2696" t="str">
            <v>1.3.2.05.02.06.069</v>
          </cell>
          <cell r="I2696" t="str">
            <v>Lampu</v>
          </cell>
        </row>
        <row r="2697">
          <cell r="H2697" t="str">
            <v>1.3.2.05.02.06.070</v>
          </cell>
          <cell r="I2697" t="str">
            <v>Jemuran</v>
          </cell>
        </row>
        <row r="2698">
          <cell r="H2698" t="str">
            <v>1.3.2.05.02.06.071</v>
          </cell>
          <cell r="I2698" t="str">
            <v>Patung Peraga Pakaian</v>
          </cell>
        </row>
        <row r="2699">
          <cell r="H2699" t="str">
            <v>1.3.2.05.02.06.072</v>
          </cell>
          <cell r="I2699" t="str">
            <v>Gendola</v>
          </cell>
        </row>
        <row r="2700">
          <cell r="H2700" t="str">
            <v>1.3.2.05.02.06.073</v>
          </cell>
          <cell r="I2700" t="str">
            <v>Alat Pangkas Rambut Listrik</v>
          </cell>
        </row>
        <row r="2701">
          <cell r="H2701" t="str">
            <v>1.3.2.05.02.06.074</v>
          </cell>
          <cell r="I2701" t="str">
            <v>Bracket Standing Peralatan</v>
          </cell>
        </row>
        <row r="2702">
          <cell r="H2702" t="str">
            <v>1.3.2.05.02.06.075</v>
          </cell>
          <cell r="I2702" t="str">
            <v>Tangki Air</v>
          </cell>
        </row>
        <row r="2703">
          <cell r="H2703" t="str">
            <v>1.3.2.05.02.06.076</v>
          </cell>
          <cell r="I2703" t="str">
            <v>Home Theater</v>
          </cell>
        </row>
        <row r="2704">
          <cell r="H2704" t="str">
            <v>1.3.2.05.02.06.077</v>
          </cell>
          <cell r="I2704" t="str">
            <v>Gorden</v>
          </cell>
        </row>
        <row r="2705">
          <cell r="H2705" t="str">
            <v>1.3.2.05.02.06.078</v>
          </cell>
          <cell r="I2705" t="str">
            <v>Sajadah</v>
          </cell>
        </row>
        <row r="2706">
          <cell r="H2706" t="str">
            <v>1.3.2.05.02.06.079</v>
          </cell>
          <cell r="I2706" t="str">
            <v>Sajadah imam</v>
          </cell>
        </row>
        <row r="2707">
          <cell r="H2707" t="str">
            <v>1.3.2.05.02.06.080</v>
          </cell>
          <cell r="I2707" t="str">
            <v>stabilizer / UPS</v>
          </cell>
        </row>
        <row r="2708">
          <cell r="H2708" t="str">
            <v>1.3.2.05.02.06.081</v>
          </cell>
          <cell r="I2708" t="str">
            <v>Patok Tanah</v>
          </cell>
        </row>
        <row r="2709">
          <cell r="H2709" t="str">
            <v>1.3.2.05.02.06.082</v>
          </cell>
          <cell r="I2709" t="str">
            <v>Bendera</v>
          </cell>
        </row>
        <row r="2710">
          <cell r="H2710" t="str">
            <v>1.3.2.05.02.06.083</v>
          </cell>
          <cell r="I2710" t="str">
            <v>Tedmon</v>
          </cell>
        </row>
        <row r="2711">
          <cell r="H2711" t="str">
            <v>1.3.2.05.02.06.084</v>
          </cell>
          <cell r="I2711" t="str">
            <v>Selimut</v>
          </cell>
        </row>
        <row r="2712">
          <cell r="H2712" t="str">
            <v>1.3.2.05.02.06.085</v>
          </cell>
          <cell r="I2712" t="str">
            <v>Alas Meja</v>
          </cell>
        </row>
        <row r="2713">
          <cell r="H2713" t="str">
            <v>1.3.2.05.02.06.086</v>
          </cell>
          <cell r="I2713" t="str">
            <v>Ambal</v>
          </cell>
        </row>
        <row r="2714">
          <cell r="H2714" t="str">
            <v>1.3.2.05.02.06.087</v>
          </cell>
          <cell r="I2714" t="str">
            <v>Kembang / Bunga</v>
          </cell>
        </row>
        <row r="2715">
          <cell r="H2715" t="str">
            <v>1.3.2.05.02.06.088</v>
          </cell>
          <cell r="I2715" t="str">
            <v>Bingkai / Frame</v>
          </cell>
        </row>
        <row r="2716">
          <cell r="H2716" t="str">
            <v>1.3.2.05.02.06.089</v>
          </cell>
          <cell r="I2716" t="str">
            <v>Dinner Set</v>
          </cell>
        </row>
        <row r="2717">
          <cell r="H2717" t="str">
            <v>1.3.2.05.02.06.090</v>
          </cell>
          <cell r="I2717" t="str">
            <v>Parabola</v>
          </cell>
        </row>
        <row r="2718">
          <cell r="H2718" t="str">
            <v>1.3.2.05.02.06.091</v>
          </cell>
          <cell r="I2718" t="str">
            <v>Keset Kaki</v>
          </cell>
        </row>
        <row r="2719">
          <cell r="H2719" t="str">
            <v>1.3.2.05.02.06.092</v>
          </cell>
          <cell r="I2719" t="str">
            <v>Kitchen Set</v>
          </cell>
        </row>
        <row r="2720">
          <cell r="H2720" t="str">
            <v>1.3.2.05.02.06.093</v>
          </cell>
          <cell r="I2720" t="str">
            <v>Kolam Portable</v>
          </cell>
        </row>
        <row r="2721">
          <cell r="H2721" t="str">
            <v>1.3.2.05.02.06.094</v>
          </cell>
          <cell r="I2721" t="str">
            <v>Bantal / Guling</v>
          </cell>
        </row>
        <row r="2722">
          <cell r="H2722" t="str">
            <v>1.3.2.05.02.06.095</v>
          </cell>
          <cell r="I2722" t="str">
            <v>Kursi Pijat</v>
          </cell>
        </row>
        <row r="2723">
          <cell r="H2723" t="str">
            <v>1.3.2.05.02.06.096</v>
          </cell>
          <cell r="I2723" t="str">
            <v>Lampu Hias</v>
          </cell>
        </row>
        <row r="2724">
          <cell r="H2724" t="str">
            <v>1.3.2.05.02.06.097</v>
          </cell>
          <cell r="I2724" t="str">
            <v>Penjernih Udara</v>
          </cell>
        </row>
        <row r="2725">
          <cell r="H2725" t="str">
            <v>1.3.2.05.02.06.098</v>
          </cell>
          <cell r="I2725" t="str">
            <v>Rampel Meja</v>
          </cell>
        </row>
        <row r="2726">
          <cell r="H2726" t="str">
            <v>1.3.2.05.02.06.099</v>
          </cell>
          <cell r="I2726" t="str">
            <v>Sarung Kursi</v>
          </cell>
        </row>
        <row r="2727">
          <cell r="H2727" t="str">
            <v>1.3.2.05.02.06.100</v>
          </cell>
          <cell r="I2727" t="str">
            <v>Bad Cover</v>
          </cell>
        </row>
        <row r="2728">
          <cell r="H2728" t="str">
            <v>1.3.2.05.02.06.101</v>
          </cell>
          <cell r="I2728" t="str">
            <v>Tempat Sampah</v>
          </cell>
        </row>
        <row r="2729">
          <cell r="H2729" t="str">
            <v>1.3.2.05.02.06.102</v>
          </cell>
          <cell r="I2729" t="str">
            <v>Terpal</v>
          </cell>
        </row>
        <row r="2730">
          <cell r="H2730" t="str">
            <v>1.3.2.05.02.06.103</v>
          </cell>
          <cell r="I2730" t="str">
            <v>Toples</v>
          </cell>
        </row>
        <row r="2731">
          <cell r="H2731" t="str">
            <v>1.3.2.05.02.06.104</v>
          </cell>
          <cell r="I2731" t="str">
            <v>Nampan Makan</v>
          </cell>
        </row>
        <row r="2732">
          <cell r="H2732" t="str">
            <v>1.3.2.05.02.06.105</v>
          </cell>
          <cell r="I2732" t="str">
            <v>Cover Mobil</v>
          </cell>
        </row>
        <row r="2733">
          <cell r="H2733" t="str">
            <v>1.3.2.05.02.06.106</v>
          </cell>
          <cell r="I2733" t="str">
            <v>Panstop</v>
          </cell>
        </row>
        <row r="2734">
          <cell r="H2734" t="str">
            <v>1.3.2.05.02.06.107</v>
          </cell>
          <cell r="I2734" t="str">
            <v>Meterean</v>
          </cell>
        </row>
        <row r="2735">
          <cell r="H2735" t="str">
            <v>1.3.2.05.02.06.108</v>
          </cell>
          <cell r="I2735" t="str">
            <v>Karpet merah</v>
          </cell>
        </row>
        <row r="2736">
          <cell r="H2736" t="str">
            <v>1.3.2.05.02.06.109</v>
          </cell>
          <cell r="I2736" t="str">
            <v>Lukisan</v>
          </cell>
        </row>
        <row r="2737">
          <cell r="H2737" t="str">
            <v>1.3.2.05.02.06.110</v>
          </cell>
          <cell r="I2737" t="str">
            <v>Tangga Fiberglass</v>
          </cell>
        </row>
        <row r="2738">
          <cell r="H2738" t="str">
            <v>1.3.2.05.02.06.111</v>
          </cell>
          <cell r="I2738" t="str">
            <v xml:space="preserve">Tangga Multipurpose Aluminium </v>
          </cell>
        </row>
        <row r="2739">
          <cell r="H2739" t="str">
            <v>1.3.2.05.02.06.112</v>
          </cell>
          <cell r="I2739" t="str">
            <v>Keranda Jenazah</v>
          </cell>
        </row>
        <row r="2740">
          <cell r="H2740" t="str">
            <v>1.3.2.05.02.06.113</v>
          </cell>
          <cell r="I2740" t="str">
            <v>Rak TV</v>
          </cell>
        </row>
        <row r="2741">
          <cell r="H2741" t="str">
            <v>1.3.2.05.02.06.114</v>
          </cell>
          <cell r="I2741" t="str">
            <v>Tirai Pembatas</v>
          </cell>
        </row>
        <row r="2742">
          <cell r="H2742" t="str">
            <v>1.3.2.05.02.06.115</v>
          </cell>
          <cell r="I2742" t="str">
            <v>Gawangan</v>
          </cell>
        </row>
        <row r="2743">
          <cell r="H2743" t="str">
            <v>1.3.2.05.02.06.116</v>
          </cell>
          <cell r="I2743" t="str">
            <v>Kabel Listrik</v>
          </cell>
        </row>
        <row r="2744">
          <cell r="H2744" t="str">
            <v>1.3.2.05.02.06.117</v>
          </cell>
          <cell r="I2744" t="str">
            <v>Kunci Scuun</v>
          </cell>
        </row>
        <row r="2745">
          <cell r="H2745" t="str">
            <v>1.3.2.05.02.06.118</v>
          </cell>
          <cell r="I2745" t="str">
            <v>Kasebo</v>
          </cell>
        </row>
        <row r="2746">
          <cell r="H2746" t="str">
            <v>1.3.2.05.02.06.119</v>
          </cell>
          <cell r="I2746" t="str">
            <v>Kanopi</v>
          </cell>
        </row>
        <row r="2747">
          <cell r="H2747" t="str">
            <v>1.3.2.05.02.06.120</v>
          </cell>
          <cell r="I2747" t="str">
            <v>Menara Air</v>
          </cell>
        </row>
        <row r="2748">
          <cell r="H2748" t="str">
            <v>1.3.2.05.02.06.121</v>
          </cell>
          <cell r="I2748" t="str">
            <v>Jemuran Kasur</v>
          </cell>
        </row>
        <row r="2749">
          <cell r="H2749" t="str">
            <v>1.3.2.05.02.06.122</v>
          </cell>
          <cell r="I2749" t="str">
            <v>High Filling Cabinet Swing Panel</v>
          </cell>
        </row>
        <row r="2750">
          <cell r="H2750" t="str">
            <v>1.3.2.05.02.06.123</v>
          </cell>
          <cell r="I2750" t="str">
            <v>High Filling Cabinet Swing Glass</v>
          </cell>
        </row>
        <row r="2751">
          <cell r="H2751" t="str">
            <v>1.3.2.05.02.06.124</v>
          </cell>
          <cell r="I2751" t="str">
            <v>Air Purifier</v>
          </cell>
        </row>
        <row r="2752">
          <cell r="H2752" t="str">
            <v>1.3.2.05.02.06.125</v>
          </cell>
          <cell r="I2752" t="str">
            <v>Bed Cover Single bed</v>
          </cell>
        </row>
        <row r="2753">
          <cell r="H2753" t="str">
            <v>1.3.2.05.02.06.126</v>
          </cell>
          <cell r="I2753" t="str">
            <v>Billboard Running Text</v>
          </cell>
        </row>
        <row r="2754">
          <cell r="H2754" t="str">
            <v>1.3.2.05.02.06.127</v>
          </cell>
          <cell r="I2754" t="str">
            <v>Lampu Insect Killer</v>
          </cell>
        </row>
        <row r="2755">
          <cell r="H2755" t="str">
            <v>1.3.2.05.02.06.128</v>
          </cell>
          <cell r="I2755" t="str">
            <v>Hardcase Mixer</v>
          </cell>
        </row>
        <row r="2756">
          <cell r="H2756" t="str">
            <v>1.3.2.05.02.06.129</v>
          </cell>
          <cell r="I2756" t="str">
            <v>Hardcase Kabel</v>
          </cell>
        </row>
        <row r="2757">
          <cell r="H2757" t="str">
            <v>1.3.2.05.02.06.130</v>
          </cell>
          <cell r="I2757" t="str">
            <v>Ceiling Speaker</v>
          </cell>
        </row>
        <row r="2758">
          <cell r="H2758" t="str">
            <v>1.3.2.05.02.06.131</v>
          </cell>
          <cell r="I2758" t="str">
            <v>Column Speaker</v>
          </cell>
        </row>
        <row r="2759">
          <cell r="H2759" t="str">
            <v>......</v>
          </cell>
        </row>
        <row r="2760">
          <cell r="H2760" t="str">
            <v>......</v>
          </cell>
        </row>
        <row r="2761">
          <cell r="H2761" t="str">
            <v>......</v>
          </cell>
        </row>
        <row r="2762">
          <cell r="H2762" t="str">
            <v>1.3.2.05.02.07.</v>
          </cell>
          <cell r="I2762" t="str">
            <v>ALAT PEMADAM KEBAKARAN</v>
          </cell>
        </row>
        <row r="2763">
          <cell r="H2763" t="str">
            <v>1.3.2.05.02.07.001</v>
          </cell>
          <cell r="I2763" t="str">
            <v>Alat Pemadam/Portable</v>
          </cell>
        </row>
        <row r="2764">
          <cell r="H2764" t="str">
            <v>1.3.2.05.02.07.002</v>
          </cell>
          <cell r="I2764" t="str">
            <v>Pompa Kebakaran/Portable</v>
          </cell>
        </row>
        <row r="2765">
          <cell r="H2765" t="str">
            <v>1.3.2.05.02.07.003</v>
          </cell>
          <cell r="I2765" t="str">
            <v>Generator Busa</v>
          </cell>
        </row>
        <row r="2766">
          <cell r="H2766" t="str">
            <v>1.3.2.05.02.07.004</v>
          </cell>
          <cell r="I2766" t="str">
            <v>Detektor Kebakaran</v>
          </cell>
        </row>
        <row r="2767">
          <cell r="H2767" t="str">
            <v>1.3.2.05.02.07.005</v>
          </cell>
          <cell r="I2767" t="str">
            <v xml:space="preserve">Alat Spinker </v>
          </cell>
        </row>
        <row r="2768">
          <cell r="H2768" t="str">
            <v>1.3.2.05.02.07.006</v>
          </cell>
          <cell r="I2768" t="str">
            <v>Panel Pengontrol Kebakaran</v>
          </cell>
        </row>
        <row r="2769">
          <cell r="H2769" t="str">
            <v>1.3.2.05.02.07.007</v>
          </cell>
          <cell r="I2769" t="str">
            <v>Tombol Kebakaran/Alarm</v>
          </cell>
        </row>
        <row r="2770">
          <cell r="H2770" t="str">
            <v>1.3.2.05.02.07.008</v>
          </cell>
          <cell r="I2770" t="str">
            <v>Hidran Kebakaran</v>
          </cell>
        </row>
        <row r="2771">
          <cell r="H2771" t="str">
            <v>1.3.2.05.02.07.009</v>
          </cell>
          <cell r="I2771" t="str">
            <v>Pipa Pemancar Kebakaran</v>
          </cell>
        </row>
        <row r="2772">
          <cell r="H2772" t="str">
            <v>1.3.2.05.02.07.010</v>
          </cell>
          <cell r="I2772" t="str">
            <v>Pakaian Panas/Lengkap</v>
          </cell>
        </row>
        <row r="2773">
          <cell r="H2773" t="str">
            <v>1.3.2.05.02.07.011</v>
          </cell>
          <cell r="I2773" t="str">
            <v>Topeng (masker) Oxigen</v>
          </cell>
        </row>
        <row r="2774">
          <cell r="H2774" t="str">
            <v>1.3.2.05.02.07.012</v>
          </cell>
          <cell r="I2774" t="str">
            <v>Topeng (masker) Gas</v>
          </cell>
        </row>
        <row r="2775">
          <cell r="H2775" t="str">
            <v>1.3.2.05.02.07.013</v>
          </cell>
          <cell r="I2775" t="str">
            <v>Alat Pelencur Kebakaran</v>
          </cell>
        </row>
        <row r="2776">
          <cell r="H2776" t="str">
            <v>1.3.2.05.02.07.014</v>
          </cell>
          <cell r="I2776" t="str">
            <v>Lemari Slang</v>
          </cell>
        </row>
        <row r="2777">
          <cell r="H2777" t="str">
            <v>1.3.2.05.02.07.015</v>
          </cell>
          <cell r="I2777" t="str">
            <v>Lonceng Kebakaran</v>
          </cell>
        </row>
        <row r="2778">
          <cell r="H2778" t="str">
            <v>1.3.2.05.02.07.016</v>
          </cell>
          <cell r="I2778" t="str">
            <v>Alat Pembantu Kebakaran</v>
          </cell>
        </row>
        <row r="2779">
          <cell r="H2779" t="str">
            <v>1.3.2.05.02.07.017</v>
          </cell>
          <cell r="I2779" t="str">
            <v>Helm Pemadam Kebakaran</v>
          </cell>
        </row>
        <row r="2780">
          <cell r="H2780" t="str">
            <v>1.3.2.05.02.07.018</v>
          </cell>
          <cell r="I2780" t="str">
            <v>Racun Api</v>
          </cell>
        </row>
        <row r="2781">
          <cell r="H2781" t="str">
            <v>1.3.2.05.02.07.019</v>
          </cell>
          <cell r="I2781" t="str">
            <v>Hose Firebreek</v>
          </cell>
        </row>
        <row r="2782">
          <cell r="H2782" t="str">
            <v>1.3.2.05.02.07.020</v>
          </cell>
          <cell r="I2782" t="str">
            <v>Nozzle</v>
          </cell>
        </row>
        <row r="2783">
          <cell r="H2783" t="str">
            <v>1.3.2.05.02.07.021</v>
          </cell>
          <cell r="I2783" t="str">
            <v>Pump Fire</v>
          </cell>
        </row>
        <row r="2784">
          <cell r="H2784" t="str">
            <v>1.3.2.05.02.07.022</v>
          </cell>
          <cell r="I2784" t="str">
            <v>Selang Krim</v>
          </cell>
        </row>
        <row r="2785">
          <cell r="H2785" t="str">
            <v>1.3.2.05.02.07.023</v>
          </cell>
          <cell r="I2785" t="str">
            <v>Y Connector</v>
          </cell>
        </row>
        <row r="2786">
          <cell r="H2786" t="str">
            <v>1.3.2.05.02.07.024</v>
          </cell>
          <cell r="I2786" t="str">
            <v>Coupling/ Storz (Penyambung)</v>
          </cell>
        </row>
        <row r="2787">
          <cell r="H2787" t="str">
            <v>......</v>
          </cell>
        </row>
        <row r="2788">
          <cell r="H2788" t="str">
            <v>......</v>
          </cell>
        </row>
        <row r="2789">
          <cell r="H2789" t="str">
            <v>1.3.2.05.03..</v>
          </cell>
          <cell r="I2789" t="str">
            <v>MEJA DAN KURSI KERJA/RAPAT PEJABAT</v>
          </cell>
        </row>
        <row r="2790">
          <cell r="H2790" t="str">
            <v>1.3.2.05.03.01.</v>
          </cell>
          <cell r="I2790" t="str">
            <v>MEJA KERJA PEJABAT</v>
          </cell>
        </row>
        <row r="2791">
          <cell r="H2791" t="str">
            <v>1.3.2.05.03.01.001</v>
          </cell>
          <cell r="I2791" t="str">
            <v>Meja Kerja Menteri/Gubernur/Bupati/Walikota</v>
          </cell>
        </row>
        <row r="2792">
          <cell r="H2792" t="str">
            <v>1.3.2.05.03.01.002</v>
          </cell>
          <cell r="I2792" t="str">
            <v>Meja Kerja Pejabat Eselon I/Wakil Gubernur/Wakil Bupati/Wakil Walikota</v>
          </cell>
        </row>
        <row r="2793">
          <cell r="H2793" t="str">
            <v>1.3.2.05.03.01.003</v>
          </cell>
          <cell r="I2793" t="str">
            <v>Meja Kerja Ketua/Wakil Ketua DPRD</v>
          </cell>
        </row>
        <row r="2794">
          <cell r="H2794" t="str">
            <v>1.3.2.05.03.01.004</v>
          </cell>
          <cell r="I2794" t="str">
            <v>Meja Kerja Pejabat Eselon II</v>
          </cell>
        </row>
        <row r="2795">
          <cell r="H2795" t="str">
            <v>1.3.2.05.03.01.005</v>
          </cell>
          <cell r="I2795" t="str">
            <v>Meja Kerja Pejabat Eselon III</v>
          </cell>
        </row>
        <row r="2796">
          <cell r="H2796" t="str">
            <v>1.3.2.05.03.01.006</v>
          </cell>
          <cell r="I2796" t="str">
            <v>Meja Kerja Pejabat Eselon IV</v>
          </cell>
        </row>
        <row r="2797">
          <cell r="H2797" t="str">
            <v>1.3.2.05.03.01.007</v>
          </cell>
          <cell r="I2797" t="str">
            <v>Meja Kerja Pejabat Eselon V</v>
          </cell>
        </row>
        <row r="2798">
          <cell r="H2798" t="str">
            <v>1.3.2.05.03.01.008</v>
          </cell>
          <cell r="I2798" t="str">
            <v>Meja Kerja Pegawai Non Struktural</v>
          </cell>
        </row>
        <row r="2799">
          <cell r="H2799" t="str">
            <v>......</v>
          </cell>
        </row>
        <row r="2800">
          <cell r="H2800" t="str">
            <v>1.3.2.05.03.02.</v>
          </cell>
          <cell r="I2800" t="str">
            <v>MEJA RAPAT PEJABAT</v>
          </cell>
        </row>
        <row r="2801">
          <cell r="H2801" t="str">
            <v>1.3.2.05.03.02.001</v>
          </cell>
          <cell r="I2801" t="str">
            <v>Meja Rapat Menteri/Gubernur/Bupati/Walikota</v>
          </cell>
        </row>
        <row r="2802">
          <cell r="H2802" t="str">
            <v>1.3.2.05.03.02.002</v>
          </cell>
          <cell r="I2802" t="str">
            <v>Meja Rapat Pejabat Eselon I/Wakil Gubernur/Wakil Bupati/Wakil Walikota</v>
          </cell>
        </row>
        <row r="2803">
          <cell r="H2803" t="str">
            <v>1.3.2.05.03.02.003</v>
          </cell>
          <cell r="I2803" t="str">
            <v>Meja Rapat Ketua/Wakil Ketua DPRD</v>
          </cell>
        </row>
        <row r="2804">
          <cell r="H2804" t="str">
            <v>1.3.2.05.03.02.004</v>
          </cell>
          <cell r="I2804" t="str">
            <v>Meja Rapat Pejabat Eselon II</v>
          </cell>
        </row>
        <row r="2805">
          <cell r="H2805" t="str">
            <v>1.3.2.05.03.02.005</v>
          </cell>
          <cell r="I2805" t="str">
            <v>Meja Rapat Pejabat Eselon III</v>
          </cell>
        </row>
        <row r="2806">
          <cell r="H2806" t="str">
            <v>1.3.2.05.03.02.006</v>
          </cell>
          <cell r="I2806" t="str">
            <v>Meja Tamu Ruangan Tunggu Menteri/Gubernur/Bupati/Walikota</v>
          </cell>
        </row>
        <row r="2807">
          <cell r="H2807" t="str">
            <v>1.3.2.05.03.02.007</v>
          </cell>
          <cell r="I2807" t="str">
            <v>Meja Tamu Ruangan Tunggu Pejabat Eselon I/Wakil Gubernur/Wakil Bupati/Wakil Walikota</v>
          </cell>
        </row>
        <row r="2808">
          <cell r="H2808" t="str">
            <v>1.3.2.05.03.02.008</v>
          </cell>
          <cell r="I2808" t="str">
            <v>Meja Tamu Ruangan Tunggu Ketua/Wakil Ketua DPRD</v>
          </cell>
        </row>
        <row r="2809">
          <cell r="H2809" t="str">
            <v>1.3.2.05.03.02.009</v>
          </cell>
          <cell r="I2809" t="str">
            <v>Meja Tamu Ruangan Tunggu Pejabat Eselon II</v>
          </cell>
        </row>
        <row r="2810">
          <cell r="H2810" t="str">
            <v>1.3.2.05.03.02.010</v>
          </cell>
          <cell r="I2810" t="str">
            <v>Meja Tamu Ruangan Tunggu Pejabat Eselon III</v>
          </cell>
        </row>
        <row r="2811">
          <cell r="H2811" t="str">
            <v>1.3.2.05.03.02.011</v>
          </cell>
          <cell r="I2811" t="str">
            <v>Meja Tamu Biasa</v>
          </cell>
        </row>
        <row r="2812">
          <cell r="H2812" t="str">
            <v>1.3.2.05.03.02.012</v>
          </cell>
          <cell r="I2812" t="str">
            <v>Meja Maket/Peta</v>
          </cell>
        </row>
        <row r="2813">
          <cell r="H2813" t="str">
            <v>1.3.2.05.03.02.013</v>
          </cell>
          <cell r="I2813" t="str">
            <v>Meja Operator</v>
          </cell>
        </row>
        <row r="2814">
          <cell r="H2814" t="str">
            <v>......</v>
          </cell>
        </row>
        <row r="2815">
          <cell r="H2815" t="str">
            <v>1.3.2.05.03.03.</v>
          </cell>
          <cell r="I2815" t="str">
            <v>KURSI KERJA PEJABAT</v>
          </cell>
        </row>
        <row r="2816">
          <cell r="H2816" t="str">
            <v>1.3.2.05.03.03.001</v>
          </cell>
          <cell r="I2816" t="str">
            <v>Kursi Kerja Menteri/Gubernur/Bupati/Walikota</v>
          </cell>
        </row>
        <row r="2817">
          <cell r="H2817" t="str">
            <v>1.3.2.05.03.03.002</v>
          </cell>
          <cell r="I2817" t="str">
            <v>Kursi Kerja Pejabat Eselon I/Wakil Gubernur/Wakil Bupati/Wakil Walikota</v>
          </cell>
        </row>
        <row r="2818">
          <cell r="H2818" t="str">
            <v>1.3.2.05.03.03.003</v>
          </cell>
          <cell r="I2818" t="str">
            <v>Kursi Kerja Ketua/Wakil Ketua DPRD</v>
          </cell>
        </row>
        <row r="2819">
          <cell r="H2819" t="str">
            <v>1.3.2.05.03.03.004</v>
          </cell>
          <cell r="I2819" t="str">
            <v>Kursi Kerja Pejabat Eselon II</v>
          </cell>
        </row>
        <row r="2820">
          <cell r="H2820" t="str">
            <v>1.3.2.05.03.03.005</v>
          </cell>
          <cell r="I2820" t="str">
            <v>Kursi Kerja Pejabat Eselon III</v>
          </cell>
        </row>
        <row r="2821">
          <cell r="H2821" t="str">
            <v>1.3.2.05.03.03.006</v>
          </cell>
          <cell r="I2821" t="str">
            <v>Kursi Kerja Pejabat Eselon IV</v>
          </cell>
        </row>
        <row r="2822">
          <cell r="H2822" t="str">
            <v>1.3.2.05.03.03.007</v>
          </cell>
          <cell r="I2822" t="str">
            <v>Kursi Kerja Pejabat Eselon V</v>
          </cell>
        </row>
        <row r="2823">
          <cell r="H2823" t="str">
            <v>1.3.2.05.03.03.008</v>
          </cell>
          <cell r="I2823" t="str">
            <v>Kursi Kerja Pegawai Non Struktural</v>
          </cell>
        </row>
        <row r="2824">
          <cell r="H2824" t="str">
            <v>......</v>
          </cell>
        </row>
        <row r="2825">
          <cell r="H2825" t="str">
            <v>1.3.2.05.03.04.</v>
          </cell>
          <cell r="I2825" t="str">
            <v>KURSI RAPAT PEJABAT</v>
          </cell>
        </row>
        <row r="2826">
          <cell r="H2826" t="str">
            <v>1.3.2.05.03.04.001</v>
          </cell>
          <cell r="I2826" t="str">
            <v>Kursi Rapat Menteri/Gubernur/Bupati/Walikota</v>
          </cell>
        </row>
        <row r="2827">
          <cell r="H2827" t="str">
            <v>1.3.2.05.03.04.002</v>
          </cell>
          <cell r="I2827" t="str">
            <v>Kursi Rapat Ruangan Rapat Pejabat Eselon I/Wakil Gubernur/Wakil Bupati/Wakil Walikota</v>
          </cell>
        </row>
        <row r="2828">
          <cell r="H2828" t="str">
            <v>1.3.2.05.03.04.003</v>
          </cell>
          <cell r="I2828" t="str">
            <v>Kursi Rapat Ruangan Rapat Ketua/Wakil Ketua DPRD</v>
          </cell>
        </row>
        <row r="2829">
          <cell r="H2829" t="str">
            <v>1.3.2.05.03.04.004</v>
          </cell>
          <cell r="I2829" t="str">
            <v>Kursi Rapat Ruangan Rapat Pejabat Eselon II</v>
          </cell>
        </row>
        <row r="2830">
          <cell r="H2830" t="str">
            <v>1.3.2.05.03.04.005</v>
          </cell>
          <cell r="I2830" t="str">
            <v>Kursi Rapat Ruangan Rapat Pejabat Eselon III</v>
          </cell>
        </row>
        <row r="2831">
          <cell r="H2831" t="str">
            <v>1.3.2.05.03.04.006</v>
          </cell>
          <cell r="I2831" t="str">
            <v>Kursi Rapat Ruangan Data</v>
          </cell>
        </row>
        <row r="2832">
          <cell r="H2832" t="str">
            <v>1.3.2.05.03.04.007</v>
          </cell>
          <cell r="I2832" t="str">
            <v>Kursi Rapat Ruangan Rapat Staf</v>
          </cell>
        </row>
        <row r="2833">
          <cell r="H2833" t="str">
            <v>......</v>
          </cell>
        </row>
        <row r="2834">
          <cell r="H2834" t="str">
            <v>1.3.2.05.03.05.</v>
          </cell>
          <cell r="I2834" t="str">
            <v>KURSI HADAP DEPAN MEJA KERJA PEJABAT</v>
          </cell>
        </row>
        <row r="2835">
          <cell r="H2835" t="str">
            <v>1.3.2.05.03.05.001</v>
          </cell>
          <cell r="I2835" t="str">
            <v>Kursi Hadap Depan Meja Kerja Menteri/Gubernur/Bupati/Walikota</v>
          </cell>
        </row>
        <row r="2836">
          <cell r="H2836" t="str">
            <v>1.3.2.05.03.05.002</v>
          </cell>
          <cell r="I2836" t="str">
            <v>Kursi Hadap Depan Meja Kerja Pejabat Eselon I/Wakil Gubernur/Wakil Bupati/Wakil Walikota</v>
          </cell>
        </row>
        <row r="2837">
          <cell r="H2837" t="str">
            <v>1.3.2.05.03.05.003</v>
          </cell>
          <cell r="I2837" t="str">
            <v>Kursi Hadap Depan Meja Kerja Ketua/Wakil Ketua DPRD</v>
          </cell>
        </row>
        <row r="2838">
          <cell r="H2838" t="str">
            <v>1.3.2.05.03.05.004</v>
          </cell>
          <cell r="I2838" t="str">
            <v>Kursi Hadap Depan Meja Kerja Pejabat Eselon II</v>
          </cell>
        </row>
        <row r="2839">
          <cell r="H2839" t="str">
            <v>1.3.2.05.03.05.005</v>
          </cell>
          <cell r="I2839" t="str">
            <v>Kursi Hadap Depan Meja Kerja Pejabat Eselon III</v>
          </cell>
        </row>
        <row r="2840">
          <cell r="H2840" t="str">
            <v>1.3.2.05.03.05.006</v>
          </cell>
          <cell r="I2840" t="str">
            <v>Kursi Hadap Depan Meja Kerja Pejabat Eselon IV</v>
          </cell>
        </row>
        <row r="2841">
          <cell r="H2841" t="str">
            <v>1.3.2.05.03.05.007</v>
          </cell>
          <cell r="I2841" t="str">
            <v>Kursi Hadap Depan Meja Kerja Pejabat Eselon V</v>
          </cell>
        </row>
        <row r="2842">
          <cell r="H2842" t="str">
            <v>......</v>
          </cell>
        </row>
        <row r="2843">
          <cell r="H2843" t="str">
            <v>1.3.2.05.03.06.</v>
          </cell>
          <cell r="I2843" t="str">
            <v>KURSI TAMU DI RUANGAN PEJABAT</v>
          </cell>
        </row>
        <row r="2844">
          <cell r="H2844" t="str">
            <v>1.3.2.05.03.06.001</v>
          </cell>
          <cell r="I2844" t="str">
            <v>Kursi Tamu di Ruangan Menteri/Gubernur/Bupati/Walikota</v>
          </cell>
        </row>
        <row r="2845">
          <cell r="H2845" t="str">
            <v>1.3.2.05.03.06.002</v>
          </cell>
          <cell r="I2845" t="str">
            <v>Kursi Tamu di Ruangan Eselon I/Wakil Gubernur/Wakil Bupati/Wakil Walikota</v>
          </cell>
        </row>
        <row r="2846">
          <cell r="H2846" t="str">
            <v>1.3.2.05.03.06.003</v>
          </cell>
          <cell r="I2846" t="str">
            <v>Kursi Tamu di Ruangan Ketua/Wakil Ketua DPRD</v>
          </cell>
        </row>
        <row r="2847">
          <cell r="H2847" t="str">
            <v>1.3.2.05.03.06.004</v>
          </cell>
          <cell r="I2847" t="str">
            <v>Kursi Tamu di Ruangan Pejabat Eselon II</v>
          </cell>
        </row>
        <row r="2848">
          <cell r="H2848" t="str">
            <v>1.3.2.05.03.06.005</v>
          </cell>
          <cell r="I2848" t="str">
            <v>Kursi Tamu di Ruangan Pejabat Eselon III</v>
          </cell>
        </row>
        <row r="2849">
          <cell r="H2849" t="str">
            <v>1.3.2.05.03.06.006</v>
          </cell>
          <cell r="I2849" t="str">
            <v>Kursi Tamu di Ruangan Tunggu Menteri/Gubernur/Bupati/Walikota</v>
          </cell>
        </row>
        <row r="2850">
          <cell r="H2850" t="str">
            <v>1.3.2.05.03.06.007</v>
          </cell>
          <cell r="I2850" t="str">
            <v>Meja Tamu Ruangan Tunggu Pejabat Eselon I/Wakil Gubernur/Wakil Bupati/Wakil Walikota</v>
          </cell>
        </row>
        <row r="2851">
          <cell r="H2851" t="str">
            <v>1.3.2.05.03.06.008</v>
          </cell>
          <cell r="I2851" t="str">
            <v>Kursi Tamu di Ruangan Tunggu Ketua/Wakil Ketua DPRD</v>
          </cell>
        </row>
        <row r="2852">
          <cell r="H2852" t="str">
            <v>1.3.2.05.03.06.009</v>
          </cell>
          <cell r="I2852" t="str">
            <v>Kursi Tamu di Ruangan Tunggu Pejabat Eselon I</v>
          </cell>
        </row>
        <row r="2853">
          <cell r="H2853" t="str">
            <v>1.3.2.05.03.06.010</v>
          </cell>
          <cell r="I2853" t="str">
            <v>Kursi Tamu di Ruangan Tunggu Pejabat Eselon II</v>
          </cell>
        </row>
        <row r="2854">
          <cell r="H2854" t="str">
            <v>1.3.2.05.03.06.011</v>
          </cell>
          <cell r="I2854" t="str">
            <v>Kursi Tamu di Depan Ajudan Menteri/Gubernur/Bupati/Walikota</v>
          </cell>
        </row>
        <row r="2855">
          <cell r="H2855" t="str">
            <v>1.3.2.05.03.06.012</v>
          </cell>
          <cell r="I2855" t="str">
            <v>Kursi Tamu di Depan Ajudan Eselon I/Wakil Gubernur/Wakil Bupati/Wakil Walikota</v>
          </cell>
        </row>
        <row r="2856">
          <cell r="H2856" t="str">
            <v>1.3.2.05.03.06.013</v>
          </cell>
          <cell r="I2856" t="str">
            <v>Kursi Tamu di Ruangan Pejabat Lain-lain</v>
          </cell>
        </row>
        <row r="2857">
          <cell r="H2857" t="str">
            <v>......</v>
          </cell>
        </row>
        <row r="2858">
          <cell r="H2858" t="str">
            <v>......</v>
          </cell>
        </row>
        <row r="2859">
          <cell r="H2859" t="str">
            <v>1.3.2.05.03.07.</v>
          </cell>
          <cell r="I2859" t="str">
            <v>LEMARI DAN ARSIP PEJABAT</v>
          </cell>
        </row>
        <row r="2860">
          <cell r="H2860" t="str">
            <v>1.3.2.05.03.07.001</v>
          </cell>
          <cell r="I2860" t="str">
            <v>Lemari Buku Untuk Menteri/Gubernur/Bupati/Walikota</v>
          </cell>
        </row>
        <row r="2861">
          <cell r="H2861" t="str">
            <v>1.3.2.05.03.07.002</v>
          </cell>
          <cell r="I2861" t="str">
            <v>Lemari Buku Untuk Pejabat Eselon I/Wakil Gubernur/Wakil Bupati/Wakil Walikota</v>
          </cell>
        </row>
        <row r="2862">
          <cell r="H2862" t="str">
            <v>1.3.2.05.03.07.003</v>
          </cell>
          <cell r="I2862" t="str">
            <v>Lemari Buku Untuk Ketua/Wakil Ketua DPRD</v>
          </cell>
        </row>
        <row r="2863">
          <cell r="H2863" t="str">
            <v>1.3.2.05.03.07.004</v>
          </cell>
          <cell r="I2863" t="str">
            <v>Lemari Buku Untuk Pejabat Eselon II</v>
          </cell>
        </row>
        <row r="2864">
          <cell r="H2864" t="str">
            <v>1.3.2.05.03.07.005</v>
          </cell>
          <cell r="I2864" t="str">
            <v>Lemari Buku Untuk Pejabat Eselon III</v>
          </cell>
        </row>
        <row r="2865">
          <cell r="H2865" t="str">
            <v>1.3.2.05.03.07.006</v>
          </cell>
          <cell r="I2865" t="str">
            <v>Lemari Buku Untuk Perpustakaan</v>
          </cell>
        </row>
        <row r="2866">
          <cell r="H2866" t="str">
            <v>1.3.2.05.03.07.007</v>
          </cell>
          <cell r="I2866" t="str">
            <v>Lemari Buku Arsip Untuk Arsip Dinamis</v>
          </cell>
        </row>
        <row r="2867">
          <cell r="H2867" t="str">
            <v>1.3.2.05.03.07.008</v>
          </cell>
          <cell r="I2867" t="str">
            <v>Buffet Kayu</v>
          </cell>
        </row>
        <row r="2868">
          <cell r="H2868" t="str">
            <v>1.3.2.05.03.07.009</v>
          </cell>
          <cell r="I2868" t="str">
            <v>Buffet Kaca</v>
          </cell>
        </row>
        <row r="2869">
          <cell r="H2869" t="str">
            <v>......</v>
          </cell>
        </row>
        <row r="2870">
          <cell r="H2870" t="str">
            <v>1.3.2.06...</v>
          </cell>
          <cell r="I2870" t="str">
            <v>ALAT STUDIO, KOMUNIKASI DAN PEMANCAR</v>
          </cell>
        </row>
        <row r="2871">
          <cell r="H2871" t="str">
            <v>1.3.2.06.01..</v>
          </cell>
          <cell r="I2871" t="str">
            <v>ALAT STUDIO</v>
          </cell>
        </row>
        <row r="2872">
          <cell r="H2872" t="str">
            <v>1.3.2.06.01.01.</v>
          </cell>
          <cell r="I2872" t="str">
            <v xml:space="preserve">PERALATAN STUDIO AUDIO </v>
          </cell>
        </row>
        <row r="2873">
          <cell r="H2873" t="str">
            <v>1.3.2.06.01.01.001</v>
          </cell>
          <cell r="I2873" t="str">
            <v>Audio Mixing Console</v>
          </cell>
        </row>
        <row r="2874">
          <cell r="H2874" t="str">
            <v>1.3.2.06.01.01.002</v>
          </cell>
          <cell r="I2874" t="str">
            <v>Audio Mixing Portable</v>
          </cell>
        </row>
        <row r="2875">
          <cell r="H2875" t="str">
            <v>1.3.2.06.01.01.003</v>
          </cell>
          <cell r="I2875" t="str">
            <v>Audio Mixing Stationer</v>
          </cell>
        </row>
        <row r="2876">
          <cell r="H2876" t="str">
            <v>1.3.2.06.01.01.004</v>
          </cell>
          <cell r="I2876" t="str">
            <v>Audio Attenuator</v>
          </cell>
        </row>
        <row r="2877">
          <cell r="H2877" t="str">
            <v>1.3.2.06.01.01.005</v>
          </cell>
          <cell r="I2877" t="str">
            <v>Audio Amplifier</v>
          </cell>
        </row>
        <row r="2878">
          <cell r="H2878" t="str">
            <v>1.3.2.06.01.01.006</v>
          </cell>
          <cell r="I2878" t="str">
            <v>Audio Erase Unit</v>
          </cell>
        </row>
        <row r="2879">
          <cell r="H2879" t="str">
            <v>1.3.2.06.01.01.007</v>
          </cell>
          <cell r="I2879" t="str">
            <v>Audio Video Selector (Peralatan Studio Audio)</v>
          </cell>
        </row>
        <row r="2880">
          <cell r="H2880" t="str">
            <v>1.3.2.06.01.01.008</v>
          </cell>
          <cell r="I2880" t="str">
            <v>Audio Monitor Active</v>
          </cell>
        </row>
        <row r="2881">
          <cell r="H2881" t="str">
            <v>1.3.2.06.01.01.009</v>
          </cell>
          <cell r="I2881" t="str">
            <v>Audio Monitor Passive</v>
          </cell>
        </row>
        <row r="2882">
          <cell r="H2882" t="str">
            <v>1.3.2.06.01.01.010</v>
          </cell>
          <cell r="I2882" t="str">
            <v>Audio Reverberation</v>
          </cell>
        </row>
        <row r="2883">
          <cell r="H2883" t="str">
            <v>1.3.2.06.01.01.011</v>
          </cell>
          <cell r="I2883" t="str">
            <v>Audio Patch Panel</v>
          </cell>
        </row>
        <row r="2884">
          <cell r="H2884" t="str">
            <v>1.3.2.06.01.01.012</v>
          </cell>
          <cell r="I2884" t="str">
            <v>Audio Distribution</v>
          </cell>
        </row>
        <row r="2885">
          <cell r="H2885" t="str">
            <v>1.3.2.06.01.01.013</v>
          </cell>
          <cell r="I2885" t="str">
            <v>Audio Tone Generator</v>
          </cell>
        </row>
        <row r="2886">
          <cell r="H2886" t="str">
            <v>1.3.2.06.01.01.014</v>
          </cell>
          <cell r="I2886" t="str">
            <v>Audio Catridge Recorder</v>
          </cell>
        </row>
        <row r="2887">
          <cell r="H2887" t="str">
            <v>1.3.2.06.01.01.015</v>
          </cell>
          <cell r="I2887" t="str">
            <v>Audio Logging Recorder</v>
          </cell>
        </row>
        <row r="2888">
          <cell r="H2888" t="str">
            <v>1.3.2.06.01.01.016</v>
          </cell>
          <cell r="I2888" t="str">
            <v>Compact Disc Player</v>
          </cell>
        </row>
        <row r="2889">
          <cell r="H2889" t="str">
            <v>1.3.2.06.01.01.017</v>
          </cell>
          <cell r="I2889" t="str">
            <v>Cassette Duplicator</v>
          </cell>
        </row>
        <row r="2890">
          <cell r="H2890" t="str">
            <v>1.3.2.06.01.01.018</v>
          </cell>
          <cell r="I2890" t="str">
            <v>Disc Record Player</v>
          </cell>
        </row>
        <row r="2891">
          <cell r="H2891" t="str">
            <v>1.3.2.06.01.01.019</v>
          </cell>
          <cell r="I2891" t="str">
            <v>Multitrack Recorder</v>
          </cell>
        </row>
        <row r="2892">
          <cell r="H2892" t="str">
            <v>1.3.2.06.01.01.020</v>
          </cell>
          <cell r="I2892" t="str">
            <v>Reel Tape Duplicator</v>
          </cell>
        </row>
        <row r="2893">
          <cell r="H2893" t="str">
            <v>1.3.2.06.01.01.021</v>
          </cell>
          <cell r="I2893" t="str">
            <v>Compact Disc Juke Box System</v>
          </cell>
        </row>
        <row r="2894">
          <cell r="H2894" t="str">
            <v>1.3.2.06.01.01.022</v>
          </cell>
          <cell r="I2894" t="str">
            <v>Telephone Hybrid</v>
          </cell>
        </row>
        <row r="2895">
          <cell r="H2895" t="str">
            <v>1.3.2.06.01.01.023</v>
          </cell>
          <cell r="I2895" t="str">
            <v>Audio Phone In</v>
          </cell>
        </row>
        <row r="2896">
          <cell r="H2896" t="str">
            <v>1.3.2.06.01.01.024</v>
          </cell>
          <cell r="I2896" t="str">
            <v>Profanity Delay System</v>
          </cell>
        </row>
        <row r="2897">
          <cell r="H2897" t="str">
            <v>1.3.2.06.01.01.025</v>
          </cell>
          <cell r="I2897" t="str">
            <v>Audio Visual</v>
          </cell>
        </row>
        <row r="2898">
          <cell r="H2898" t="str">
            <v>1.3.2.06.01.01.026</v>
          </cell>
          <cell r="I2898" t="str">
            <v>Audio Filter</v>
          </cell>
        </row>
        <row r="2899">
          <cell r="H2899" t="str">
            <v>1.3.2.06.01.01.027</v>
          </cell>
          <cell r="I2899" t="str">
            <v>Audio Limiter</v>
          </cell>
        </row>
        <row r="2900">
          <cell r="H2900" t="str">
            <v>1.3.2.06.01.01.028</v>
          </cell>
          <cell r="I2900" t="str">
            <v>Audio Compressor</v>
          </cell>
        </row>
        <row r="2901">
          <cell r="H2901" t="str">
            <v>1.3.2.06.01.01.029</v>
          </cell>
          <cell r="I2901" t="str">
            <v>Turn Table</v>
          </cell>
        </row>
        <row r="2902">
          <cell r="H2902" t="str">
            <v>1.3.2.06.01.01.030</v>
          </cell>
          <cell r="I2902" t="str">
            <v>Talk Back Unit</v>
          </cell>
        </row>
        <row r="2903">
          <cell r="H2903" t="str">
            <v>1.3.2.06.01.01.031</v>
          </cell>
          <cell r="I2903" t="str">
            <v>Intercom Unit</v>
          </cell>
        </row>
        <row r="2904">
          <cell r="H2904" t="str">
            <v>1.3.2.06.01.01.032</v>
          </cell>
          <cell r="I2904" t="str">
            <v>Buzzer</v>
          </cell>
        </row>
        <row r="2905">
          <cell r="H2905" t="str">
            <v>1.3.2.06.01.01.033</v>
          </cell>
          <cell r="I2905" t="str">
            <v>Set Studio Light Signal</v>
          </cell>
        </row>
        <row r="2906">
          <cell r="H2906" t="str">
            <v>1.3.2.06.01.01.034</v>
          </cell>
          <cell r="I2906" t="str">
            <v>Dolby Noise Reduction</v>
          </cell>
        </row>
        <row r="2907">
          <cell r="H2907" t="str">
            <v>1.3.2.06.01.01.035</v>
          </cell>
          <cell r="I2907" t="str">
            <v>Modulation Monitor Speaker Kabaret</v>
          </cell>
        </row>
        <row r="2908">
          <cell r="H2908" t="str">
            <v>1.3.2.06.01.01.036</v>
          </cell>
          <cell r="I2908" t="str">
            <v>Microphone/Wireless MIC</v>
          </cell>
        </row>
        <row r="2909">
          <cell r="H2909" t="str">
            <v>1.3.2.06.01.01.037</v>
          </cell>
          <cell r="I2909" t="str">
            <v>Microphone/Boom Stand</v>
          </cell>
        </row>
        <row r="2910">
          <cell r="H2910" t="str">
            <v>1.3.2.06.01.01.038</v>
          </cell>
          <cell r="I2910" t="str">
            <v>Microphone Connector Box</v>
          </cell>
        </row>
        <row r="2911">
          <cell r="H2911" t="str">
            <v>1.3.2.06.01.01.039</v>
          </cell>
          <cell r="I2911" t="str">
            <v>Light Signal</v>
          </cell>
        </row>
        <row r="2912">
          <cell r="H2912" t="str">
            <v>1.3.2.06.01.01.040</v>
          </cell>
          <cell r="I2912" t="str">
            <v>Power Supply Microphone</v>
          </cell>
        </row>
        <row r="2913">
          <cell r="H2913" t="str">
            <v>1.3.2.06.01.01.041</v>
          </cell>
          <cell r="I2913" t="str">
            <v>Professional Sound System</v>
          </cell>
        </row>
        <row r="2914">
          <cell r="H2914" t="str">
            <v>1.3.2.06.01.01.042</v>
          </cell>
          <cell r="I2914" t="str">
            <v>Audio Master Control Unit</v>
          </cell>
        </row>
        <row r="2915">
          <cell r="H2915" t="str">
            <v>1.3.2.06.01.01.043</v>
          </cell>
          <cell r="I2915" t="str">
            <v>Time Indetification Unit</v>
          </cell>
        </row>
        <row r="2916">
          <cell r="H2916" t="str">
            <v>1.3.2.06.01.01.044</v>
          </cell>
          <cell r="I2916" t="str">
            <v>Audio Announcer Desk</v>
          </cell>
        </row>
        <row r="2917">
          <cell r="H2917" t="str">
            <v>1.3.2.06.01.01.045</v>
          </cell>
          <cell r="I2917" t="str">
            <v>Master Clock (Peralatan Studio Audio)</v>
          </cell>
        </row>
        <row r="2918">
          <cell r="H2918" t="str">
            <v>1.3.2.06.01.01.046</v>
          </cell>
          <cell r="I2918" t="str">
            <v>Slave Clock (Peralatan Studio Audio)</v>
          </cell>
        </row>
        <row r="2919">
          <cell r="H2919" t="str">
            <v>1.3.2.06.01.01.047</v>
          </cell>
          <cell r="I2919" t="str">
            <v>Audio Command Desk</v>
          </cell>
        </row>
        <row r="2920">
          <cell r="H2920" t="str">
            <v>1.3.2.06.01.01.048</v>
          </cell>
          <cell r="I2920" t="str">
            <v>Uninterruptible Power Supply (UPS)</v>
          </cell>
        </row>
        <row r="2921">
          <cell r="H2921" t="str">
            <v>1.3.2.06.01.01.049</v>
          </cell>
          <cell r="I2921" t="str">
            <v>Master Control Desk</v>
          </cell>
        </row>
        <row r="2922">
          <cell r="H2922" t="str">
            <v>1.3.2.06.01.01.050</v>
          </cell>
          <cell r="I2922" t="str">
            <v>Head Compensator</v>
          </cell>
        </row>
        <row r="2923">
          <cell r="H2923" t="str">
            <v>1.3.2.06.01.01.051</v>
          </cell>
          <cell r="I2923" t="str">
            <v>Automatic Voltage Regulator (AVR)</v>
          </cell>
        </row>
        <row r="2924">
          <cell r="H2924" t="str">
            <v>1.3.2.06.01.01.052</v>
          </cell>
          <cell r="I2924" t="str">
            <v>HUM/Cable Conpensator</v>
          </cell>
        </row>
        <row r="2925">
          <cell r="H2925" t="str">
            <v>1.3.2.06.01.01.053</v>
          </cell>
          <cell r="I2925" t="str">
            <v>Editing &amp; Dubbing System</v>
          </cell>
        </row>
        <row r="2926">
          <cell r="H2926" t="str">
            <v>1.3.2.06.01.01.054</v>
          </cell>
          <cell r="I2926" t="str">
            <v>Analog Delay (Peralatan Studio Audio)</v>
          </cell>
        </row>
        <row r="2927">
          <cell r="H2927" t="str">
            <v>1.3.2.06.01.01.055</v>
          </cell>
          <cell r="I2927" t="str">
            <v>Battery Charger (Peralatan Studio Audio)</v>
          </cell>
        </row>
        <row r="2928">
          <cell r="H2928" t="str">
            <v>1.3.2.06.01.01.056</v>
          </cell>
          <cell r="I2928" t="str">
            <v>Blank Panel</v>
          </cell>
        </row>
        <row r="2929">
          <cell r="H2929" t="str">
            <v>1.3.2.06.01.01.057</v>
          </cell>
          <cell r="I2929" t="str">
            <v>Control Unit HF</v>
          </cell>
        </row>
        <row r="2930">
          <cell r="H2930" t="str">
            <v>1.3.2.06.01.01.058</v>
          </cell>
          <cell r="I2930" t="str">
            <v>Delay Unit</v>
          </cell>
        </row>
        <row r="2931">
          <cell r="H2931" t="str">
            <v>1.3.2.06.01.01.059</v>
          </cell>
          <cell r="I2931" t="str">
            <v>Power Amplifier</v>
          </cell>
        </row>
        <row r="2932">
          <cell r="H2932" t="str">
            <v>1.3.2.06.01.01.060</v>
          </cell>
          <cell r="I2932" t="str">
            <v>Paging Mic</v>
          </cell>
        </row>
        <row r="2933">
          <cell r="H2933" t="str">
            <v>1.3.2.06.01.01.061</v>
          </cell>
          <cell r="I2933" t="str">
            <v>Compact Monitor Panel For Stereo</v>
          </cell>
        </row>
        <row r="2934">
          <cell r="H2934" t="str">
            <v>1.3.2.06.01.01.062</v>
          </cell>
          <cell r="I2934" t="str">
            <v>Pistol Grip</v>
          </cell>
        </row>
        <row r="2935">
          <cell r="H2935" t="str">
            <v>1.3.2.06.01.01.063</v>
          </cell>
          <cell r="I2935" t="str">
            <v>Mounting Breaken</v>
          </cell>
        </row>
        <row r="2936">
          <cell r="H2936" t="str">
            <v>1.3.2.06.01.01.064</v>
          </cell>
          <cell r="I2936" t="str">
            <v>Chairman/Audio Conference</v>
          </cell>
        </row>
        <row r="2937">
          <cell r="H2937" t="str">
            <v>1.3.2.06.01.01.065</v>
          </cell>
          <cell r="I2937" t="str">
            <v>Time Switching</v>
          </cell>
        </row>
        <row r="2938">
          <cell r="H2938" t="str">
            <v>1.3.2.06.01.01.066</v>
          </cell>
          <cell r="I2938" t="str">
            <v>Terminal Board</v>
          </cell>
        </row>
        <row r="2939">
          <cell r="H2939" t="str">
            <v>1.3.2.06.01.01.067</v>
          </cell>
          <cell r="I2939" t="str">
            <v>Encoder/Decoder</v>
          </cell>
        </row>
        <row r="2940">
          <cell r="H2940" t="str">
            <v>1.3.2.06.01.01.068</v>
          </cell>
          <cell r="I2940" t="str">
            <v>Wind Shield</v>
          </cell>
        </row>
        <row r="2941">
          <cell r="H2941" t="str">
            <v>1.3.2.06.01.01.069</v>
          </cell>
          <cell r="I2941" t="str">
            <v>Receiver HF/LF</v>
          </cell>
        </row>
        <row r="2942">
          <cell r="H2942" t="str">
            <v>1.3.2.06.01.01.070</v>
          </cell>
          <cell r="I2942" t="str">
            <v>Receiver VHF/FM</v>
          </cell>
        </row>
        <row r="2943">
          <cell r="H2943" t="str">
            <v>1.3.2.06.01.01.071</v>
          </cell>
          <cell r="I2943" t="str">
            <v>Audio Tape Reel Recorder</v>
          </cell>
        </row>
        <row r="2944">
          <cell r="H2944" t="str">
            <v>1.3.2.06.01.01.072</v>
          </cell>
          <cell r="I2944" t="str">
            <v>Audio Cassette Recorder</v>
          </cell>
        </row>
        <row r="2945">
          <cell r="H2945" t="str">
            <v>1.3.2.06.01.01.073</v>
          </cell>
          <cell r="I2945" t="str">
            <v>Compact Disc Recorder</v>
          </cell>
        </row>
        <row r="2946">
          <cell r="H2946" t="str">
            <v>1.3.2.06.01.01.074</v>
          </cell>
          <cell r="I2946" t="str">
            <v>Digital Audio Storage System</v>
          </cell>
        </row>
        <row r="2947">
          <cell r="H2947" t="str">
            <v>1.3.2.06.01.01.075</v>
          </cell>
          <cell r="I2947" t="str">
            <v>Digital Audio Taperecorder</v>
          </cell>
        </row>
        <row r="2948">
          <cell r="H2948" t="str">
            <v>1.3.2.06.01.01.076</v>
          </cell>
          <cell r="I2948" t="str">
            <v>Blitzzer</v>
          </cell>
        </row>
        <row r="2949">
          <cell r="H2949" t="str">
            <v>1.3.2.06.01.01.077</v>
          </cell>
          <cell r="I2949" t="str">
            <v>Audio Maximizer</v>
          </cell>
        </row>
        <row r="2950">
          <cell r="H2950" t="str">
            <v>1.3.2.06.01.01.078</v>
          </cell>
          <cell r="I2950" t="str">
            <v>Microphone Cable</v>
          </cell>
        </row>
        <row r="2951">
          <cell r="H2951" t="str">
            <v>1.3.2.06.01.01.079</v>
          </cell>
          <cell r="I2951" t="str">
            <v>Signal Instrument Switcer</v>
          </cell>
        </row>
        <row r="2952">
          <cell r="H2952" t="str">
            <v>1.3.2.06.01.01.080</v>
          </cell>
          <cell r="I2952" t="str">
            <v>Celling Mount Bracket</v>
          </cell>
        </row>
        <row r="2953">
          <cell r="H2953" t="str">
            <v>1.3.2.06.01.01.081</v>
          </cell>
          <cell r="I2953" t="str">
            <v>Interfaceboard</v>
          </cell>
        </row>
        <row r="2954">
          <cell r="H2954" t="str">
            <v>1.3.2.06.01.01.082</v>
          </cell>
          <cell r="I2954" t="str">
            <v>Video Presenter</v>
          </cell>
        </row>
        <row r="2955">
          <cell r="H2955" t="str">
            <v>1.3.2.06.01.01.083</v>
          </cell>
          <cell r="I2955" t="str">
            <v>Multiscan Proyector</v>
          </cell>
        </row>
        <row r="2956">
          <cell r="H2956" t="str">
            <v>1.3.2.06.01.01.084</v>
          </cell>
          <cell r="I2956" t="str">
            <v>Cable</v>
          </cell>
        </row>
        <row r="2957">
          <cell r="H2957" t="str">
            <v>1.3.2.06.01.01.085</v>
          </cell>
          <cell r="I2957" t="str">
            <v>Scanner Coir, Presst</v>
          </cell>
        </row>
        <row r="2958">
          <cell r="H2958" t="str">
            <v>1.3.2.06.01.01.086</v>
          </cell>
          <cell r="I2958" t="str">
            <v>Komp. Interface Boar</v>
          </cell>
        </row>
        <row r="2959">
          <cell r="H2959" t="str">
            <v>1.3.2.06.01.01.087</v>
          </cell>
          <cell r="I2959" t="str">
            <v>Voice Recorder</v>
          </cell>
        </row>
        <row r="2960">
          <cell r="H2960" t="str">
            <v>1.3.2.06.01.01.088</v>
          </cell>
          <cell r="I2960" t="str">
            <v>AM/FM Measurement</v>
          </cell>
        </row>
        <row r="2961">
          <cell r="H2961" t="str">
            <v>1.3.2.06.01.01.089</v>
          </cell>
          <cell r="I2961" t="str">
            <v>Signal On Air</v>
          </cell>
        </row>
        <row r="2962">
          <cell r="H2962" t="str">
            <v>1.3.2.06.01.01.090</v>
          </cell>
          <cell r="I2962" t="str">
            <v>Digital LED Running Text</v>
          </cell>
        </row>
        <row r="2963">
          <cell r="H2963" t="str">
            <v>1.3.2.06.01.01.091</v>
          </cell>
          <cell r="I2963" t="str">
            <v>Analog/Digital Receiver</v>
          </cell>
        </row>
        <row r="2964">
          <cell r="H2964" t="str">
            <v>1.3.2.06.01.01.092</v>
          </cell>
          <cell r="I2964" t="str">
            <v>Digital Keyboard Technics</v>
          </cell>
        </row>
        <row r="2965">
          <cell r="H2965" t="str">
            <v>1.3.2.06.01.01.093</v>
          </cell>
          <cell r="I2965" t="str">
            <v>Explorist 600</v>
          </cell>
        </row>
        <row r="2966">
          <cell r="H2966" t="str">
            <v>1.3.2.06.01.01.094</v>
          </cell>
          <cell r="I2966" t="str">
            <v>Paging System</v>
          </cell>
        </row>
        <row r="2967">
          <cell r="H2967" t="str">
            <v>1.3.2.06.01.01.095</v>
          </cell>
          <cell r="I2967" t="str">
            <v>Stand Partitur</v>
          </cell>
        </row>
        <row r="2968">
          <cell r="H2968" t="str">
            <v>1.3.2.06.01.01.096</v>
          </cell>
          <cell r="I2968" t="str">
            <v>Headphone/Earphone</v>
          </cell>
        </row>
        <row r="2969">
          <cell r="H2969" t="str">
            <v>1.3.2.06.01.01.097</v>
          </cell>
          <cell r="I2969" t="str">
            <v>crossover Audio</v>
          </cell>
        </row>
        <row r="2970">
          <cell r="H2970" t="str">
            <v>1.3.2.06.01.01.098</v>
          </cell>
          <cell r="I2970" t="str">
            <v>Tape Wireles</v>
          </cell>
        </row>
        <row r="2971">
          <cell r="H2971" t="str">
            <v>1.3.2.06.01.01.099</v>
          </cell>
          <cell r="I2971" t="str">
            <v>Clip on mic</v>
          </cell>
        </row>
        <row r="2972">
          <cell r="H2972" t="str">
            <v>......</v>
          </cell>
        </row>
        <row r="2973">
          <cell r="H2973" t="str">
            <v>......</v>
          </cell>
        </row>
        <row r="2974">
          <cell r="H2974" t="str">
            <v>......</v>
          </cell>
        </row>
        <row r="2975">
          <cell r="H2975" t="str">
            <v>......</v>
          </cell>
        </row>
        <row r="2976">
          <cell r="H2976" t="str">
            <v>......</v>
          </cell>
        </row>
        <row r="2977">
          <cell r="H2977" t="str">
            <v>......</v>
          </cell>
        </row>
        <row r="2978">
          <cell r="H2978" t="str">
            <v>......</v>
          </cell>
        </row>
        <row r="2979">
          <cell r="H2979" t="str">
            <v>......</v>
          </cell>
        </row>
        <row r="2980">
          <cell r="H2980" t="str">
            <v>......</v>
          </cell>
        </row>
        <row r="2981">
          <cell r="H2981" t="str">
            <v>......</v>
          </cell>
        </row>
        <row r="2982">
          <cell r="H2982" t="str">
            <v>1.3.2.06.01.02.</v>
          </cell>
          <cell r="I2982" t="str">
            <v xml:space="preserve">PERALATAN STUDIO VIDEO DAN FILM </v>
          </cell>
        </row>
        <row r="2983">
          <cell r="H2983" t="str">
            <v>1.3.2.06.01.02.001</v>
          </cell>
          <cell r="I2983" t="str">
            <v>Assignment Switcher</v>
          </cell>
        </row>
        <row r="2984">
          <cell r="H2984" t="str">
            <v>1.3.2.06.01.02.002</v>
          </cell>
          <cell r="I2984" t="str">
            <v>Off Air TV Monitor</v>
          </cell>
        </row>
        <row r="2985">
          <cell r="H2985" t="str">
            <v>1.3.2.06.01.02.003</v>
          </cell>
          <cell r="I2985" t="str">
            <v>Camera Electronic</v>
          </cell>
        </row>
        <row r="2986">
          <cell r="H2986" t="str">
            <v>1.3.2.06.01.02.004</v>
          </cell>
          <cell r="I2986" t="str">
            <v>Pulse Generator (Peralatan Studio Video Dan Film)</v>
          </cell>
        </row>
        <row r="2987">
          <cell r="H2987" t="str">
            <v>1.3.2.06.01.02.005</v>
          </cell>
          <cell r="I2987" t="str">
            <v>Pulse Distribution Amplifier</v>
          </cell>
        </row>
        <row r="2988">
          <cell r="H2988" t="str">
            <v>1.3.2.06.01.02.006</v>
          </cell>
          <cell r="I2988" t="str">
            <v>Pulse Switcher</v>
          </cell>
        </row>
        <row r="2989">
          <cell r="H2989" t="str">
            <v>1.3.2.06.01.02.007</v>
          </cell>
          <cell r="I2989" t="str">
            <v>Pulse Delay Line</v>
          </cell>
        </row>
        <row r="2990">
          <cell r="H2990" t="str">
            <v>1.3.2.06.01.02.008</v>
          </cell>
          <cell r="I2990" t="str">
            <v>Character Generator (Peralatan Studio Video Dan Film)</v>
          </cell>
        </row>
        <row r="2991">
          <cell r="H2991" t="str">
            <v>1.3.2.06.01.02.009</v>
          </cell>
          <cell r="I2991" t="str">
            <v>Caption Generator</v>
          </cell>
        </row>
        <row r="2992">
          <cell r="H2992" t="str">
            <v>1.3.2.06.01.02.010</v>
          </cell>
          <cell r="I2992" t="str">
            <v>Telecine</v>
          </cell>
        </row>
        <row r="2993">
          <cell r="H2993" t="str">
            <v>1.3.2.06.01.02.011</v>
          </cell>
          <cell r="I2993" t="str">
            <v>Video Distribution Amplifier</v>
          </cell>
        </row>
        <row r="2994">
          <cell r="H2994" t="str">
            <v>1.3.2.06.01.02.012</v>
          </cell>
          <cell r="I2994" t="str">
            <v>Video Monitor</v>
          </cell>
        </row>
        <row r="2995">
          <cell r="H2995" t="str">
            <v>1.3.2.06.01.02.013</v>
          </cell>
          <cell r="I2995" t="str">
            <v>Video Tape Recorder Portable</v>
          </cell>
        </row>
        <row r="2996">
          <cell r="H2996" t="str">
            <v>1.3.2.06.01.02.014</v>
          </cell>
          <cell r="I2996" t="str">
            <v>Video Tape Recorder Stationer</v>
          </cell>
        </row>
        <row r="2997">
          <cell r="H2997" t="str">
            <v>1.3.2.06.01.02.015</v>
          </cell>
          <cell r="I2997" t="str">
            <v>Video Mixer</v>
          </cell>
        </row>
        <row r="2998">
          <cell r="H2998" t="str">
            <v>1.3.2.06.01.02.016</v>
          </cell>
          <cell r="I2998" t="str">
            <v>Video Switcher</v>
          </cell>
        </row>
        <row r="2999">
          <cell r="H2999" t="str">
            <v>1.3.2.06.01.02.017</v>
          </cell>
          <cell r="I2999" t="str">
            <v>Video Equalizer Amplifier</v>
          </cell>
        </row>
        <row r="3000">
          <cell r="H3000" t="str">
            <v>1.3.2.06.01.02.018</v>
          </cell>
          <cell r="I3000" t="str">
            <v>Video Color Bar Generator</v>
          </cell>
        </row>
        <row r="3001">
          <cell r="H3001" t="str">
            <v>1.3.2.06.01.02.019</v>
          </cell>
          <cell r="I3001" t="str">
            <v>Video Cross Bar Switch</v>
          </cell>
        </row>
        <row r="3002">
          <cell r="H3002" t="str">
            <v>1.3.2.06.01.02.020</v>
          </cell>
          <cell r="I3002" t="str">
            <v>Video Test Signal Generator</v>
          </cell>
        </row>
        <row r="3003">
          <cell r="H3003" t="str">
            <v>1.3.2.06.01.02.021</v>
          </cell>
          <cell r="I3003" t="str">
            <v>Video Corrector</v>
          </cell>
        </row>
        <row r="3004">
          <cell r="H3004" t="str">
            <v>1.3.2.06.01.02.022</v>
          </cell>
          <cell r="I3004" t="str">
            <v>Video Caption Adder</v>
          </cell>
        </row>
        <row r="3005">
          <cell r="H3005" t="str">
            <v>1.3.2.06.01.02.023</v>
          </cell>
          <cell r="I3005" t="str">
            <v>Video Hum Compensator</v>
          </cell>
        </row>
        <row r="3006">
          <cell r="H3006" t="str">
            <v>1.3.2.06.01.02.024</v>
          </cell>
          <cell r="I3006" t="str">
            <v>Video Processor</v>
          </cell>
        </row>
        <row r="3007">
          <cell r="H3007" t="str">
            <v>1.3.2.06.01.02.025</v>
          </cell>
          <cell r="I3007" t="str">
            <v>Video Station Id Generator</v>
          </cell>
        </row>
        <row r="3008">
          <cell r="H3008" t="str">
            <v>1.3.2.06.01.02.026</v>
          </cell>
          <cell r="I3008" t="str">
            <v>Video Patch Panel</v>
          </cell>
        </row>
        <row r="3009">
          <cell r="H3009" t="str">
            <v>1.3.2.06.01.02.027</v>
          </cell>
          <cell r="I3009" t="str">
            <v>Video Delay Unit</v>
          </cell>
        </row>
        <row r="3010">
          <cell r="H3010" t="str">
            <v>1.3.2.06.01.02.028</v>
          </cell>
          <cell r="I3010" t="str">
            <v>Video Processing Amplifier</v>
          </cell>
        </row>
        <row r="3011">
          <cell r="H3011" t="str">
            <v>1.3.2.06.01.02.029</v>
          </cell>
          <cell r="I3011" t="str">
            <v>Video Equalizer</v>
          </cell>
        </row>
        <row r="3012">
          <cell r="H3012" t="str">
            <v>1.3.2.06.01.02.030</v>
          </cell>
          <cell r="I3012" t="str">
            <v>Video Tape Evaluator</v>
          </cell>
        </row>
        <row r="3013">
          <cell r="H3013" t="str">
            <v>1.3.2.06.01.02.031</v>
          </cell>
          <cell r="I3013" t="str">
            <v>Video Effect Generator</v>
          </cell>
        </row>
        <row r="3014">
          <cell r="H3014" t="str">
            <v>1.3.2.06.01.02.032</v>
          </cell>
          <cell r="I3014" t="str">
            <v>VITS Inserter Generator</v>
          </cell>
        </row>
        <row r="3015">
          <cell r="H3015" t="str">
            <v>1.3.2.06.01.02.033</v>
          </cell>
          <cell r="I3015" t="str">
            <v>Camera Wall Box</v>
          </cell>
        </row>
        <row r="3016">
          <cell r="H3016" t="str">
            <v>1.3.2.06.01.02.034</v>
          </cell>
          <cell r="I3016" t="str">
            <v>Teleprompter</v>
          </cell>
        </row>
        <row r="3017">
          <cell r="H3017" t="str">
            <v>1.3.2.06.01.02.035</v>
          </cell>
          <cell r="I3017" t="str">
            <v>Time Base Corrector</v>
          </cell>
        </row>
        <row r="3018">
          <cell r="H3018" t="str">
            <v>1.3.2.06.01.02.036</v>
          </cell>
          <cell r="I3018" t="str">
            <v>Gun Smoke</v>
          </cell>
        </row>
        <row r="3019">
          <cell r="H3019" t="str">
            <v>1.3.2.06.01.02.037</v>
          </cell>
          <cell r="I3019" t="str">
            <v>Automatic Editing Control (Peralatan Studio Video Dan Film)</v>
          </cell>
        </row>
        <row r="3020">
          <cell r="H3020" t="str">
            <v>1.3.2.06.01.02.038</v>
          </cell>
          <cell r="I3020" t="str">
            <v>Power Supply (Peralatan Studio Video Dan Film)</v>
          </cell>
        </row>
        <row r="3021">
          <cell r="H3021" t="str">
            <v>1.3.2.06.01.02.039</v>
          </cell>
          <cell r="I3021" t="str">
            <v>Editing Electronic</v>
          </cell>
        </row>
        <row r="3022">
          <cell r="H3022" t="str">
            <v>1.3.2.06.01.02.040</v>
          </cell>
          <cell r="I3022" t="str">
            <v>Rectifier Unit</v>
          </cell>
        </row>
        <row r="3023">
          <cell r="H3023" t="str">
            <v>1.3.2.06.01.02.041</v>
          </cell>
          <cell r="I3023" t="str">
            <v>Remote Control Unit</v>
          </cell>
        </row>
        <row r="3024">
          <cell r="H3024" t="str">
            <v>1.3.2.06.01.02.042</v>
          </cell>
          <cell r="I3024" t="str">
            <v>Rak Peralatan</v>
          </cell>
        </row>
        <row r="3025">
          <cell r="H3025" t="str">
            <v>1.3.2.06.01.02.043</v>
          </cell>
          <cell r="I3025" t="str">
            <v>Stabilizing Amplifier</v>
          </cell>
        </row>
        <row r="3026">
          <cell r="H3026" t="str">
            <v>1.3.2.06.01.02.044</v>
          </cell>
          <cell r="I3026" t="str">
            <v>Digital Video Effect</v>
          </cell>
        </row>
        <row r="3027">
          <cell r="H3027" t="str">
            <v>1.3.2.06.01.02.045</v>
          </cell>
          <cell r="I3027" t="str">
            <v>Tripod Camera</v>
          </cell>
        </row>
        <row r="3028">
          <cell r="H3028" t="str">
            <v>1.3.2.06.01.02.046</v>
          </cell>
          <cell r="I3028" t="str">
            <v>Dimmer</v>
          </cell>
        </row>
        <row r="3029">
          <cell r="H3029" t="str">
            <v>1.3.2.06.01.02.047</v>
          </cell>
          <cell r="I3029" t="str">
            <v>Chiller</v>
          </cell>
        </row>
        <row r="3030">
          <cell r="H3030" t="str">
            <v>1.3.2.06.01.02.048</v>
          </cell>
          <cell r="I3030" t="str">
            <v>Slave Clock (Peralatan Studio Video Dan Film)</v>
          </cell>
        </row>
        <row r="3031">
          <cell r="H3031" t="str">
            <v>1.3.2.06.01.02.049</v>
          </cell>
          <cell r="I3031" t="str">
            <v>Master Clock (Peralatan Studio Video Dan Film)</v>
          </cell>
        </row>
        <row r="3032">
          <cell r="H3032" t="str">
            <v>1.3.2.06.01.02.050</v>
          </cell>
          <cell r="I3032" t="str">
            <v>Teledyne</v>
          </cell>
        </row>
        <row r="3033">
          <cell r="H3033" t="str">
            <v>1.3.2.06.01.02.051</v>
          </cell>
          <cell r="I3033" t="str">
            <v>Flying Spot Scanner</v>
          </cell>
        </row>
        <row r="3034">
          <cell r="H3034" t="str">
            <v>1.3.2.06.01.02.052</v>
          </cell>
          <cell r="I3034" t="str">
            <v>Synchronizing Pulse Generator</v>
          </cell>
        </row>
        <row r="3035">
          <cell r="H3035" t="str">
            <v>1.3.2.06.01.02.053</v>
          </cell>
          <cell r="I3035" t="str">
            <v>DC Converter</v>
          </cell>
        </row>
        <row r="3036">
          <cell r="H3036" t="str">
            <v>1.3.2.06.01.02.054</v>
          </cell>
          <cell r="I3036" t="str">
            <v>Black Burst Generator</v>
          </cell>
        </row>
        <row r="3037">
          <cell r="H3037" t="str">
            <v>1.3.2.06.01.02.055</v>
          </cell>
          <cell r="I3037" t="str">
            <v>Lighting Stand Tripod</v>
          </cell>
        </row>
        <row r="3038">
          <cell r="H3038" t="str">
            <v>1.3.2.06.01.02.056</v>
          </cell>
          <cell r="I3038" t="str">
            <v>Film Projector</v>
          </cell>
        </row>
        <row r="3039">
          <cell r="H3039" t="str">
            <v>1.3.2.06.01.02.057</v>
          </cell>
          <cell r="I3039" t="str">
            <v>Slide Projector</v>
          </cell>
        </row>
        <row r="3040">
          <cell r="H3040" t="str">
            <v>1.3.2.06.01.02.058</v>
          </cell>
          <cell r="I3040" t="str">
            <v>Command Desk</v>
          </cell>
        </row>
        <row r="3041">
          <cell r="H3041" t="str">
            <v>1.3.2.06.01.02.059</v>
          </cell>
          <cell r="I3041" t="str">
            <v>Announcer Desk</v>
          </cell>
        </row>
        <row r="3042">
          <cell r="H3042" t="str">
            <v>1.3.2.06.01.02.060</v>
          </cell>
          <cell r="I3042" t="str">
            <v>Camera Film</v>
          </cell>
        </row>
        <row r="3043">
          <cell r="H3043" t="str">
            <v>1.3.2.06.01.02.061</v>
          </cell>
          <cell r="I3043" t="str">
            <v>Lensa Kamera</v>
          </cell>
        </row>
        <row r="3044">
          <cell r="H3044" t="str">
            <v>1.3.2.06.01.02.062</v>
          </cell>
          <cell r="I3044" t="str">
            <v>Film Magazine</v>
          </cell>
        </row>
        <row r="3045">
          <cell r="H3045" t="str">
            <v>1.3.2.06.01.02.063</v>
          </cell>
          <cell r="I3045" t="str">
            <v>Claper</v>
          </cell>
        </row>
        <row r="3046">
          <cell r="H3046" t="str">
            <v>1.3.2.06.01.02.064</v>
          </cell>
          <cell r="I3046" t="str">
            <v>Changing Bag</v>
          </cell>
        </row>
        <row r="3047">
          <cell r="H3047" t="str">
            <v>1.3.2.06.01.02.065</v>
          </cell>
          <cell r="I3047" t="str">
            <v>Conditioner</v>
          </cell>
        </row>
        <row r="3048">
          <cell r="H3048" t="str">
            <v>1.3.2.06.01.02.066</v>
          </cell>
          <cell r="I3048" t="str">
            <v>Colour Film Analyzer</v>
          </cell>
        </row>
        <row r="3049">
          <cell r="H3049" t="str">
            <v>1.3.2.06.01.02.067</v>
          </cell>
          <cell r="I3049" t="str">
            <v>Film Sound Recorder</v>
          </cell>
        </row>
        <row r="3050">
          <cell r="H3050" t="str">
            <v>1.3.2.06.01.02.068</v>
          </cell>
          <cell r="I3050" t="str">
            <v>Tele Recorder</v>
          </cell>
        </row>
        <row r="3051">
          <cell r="H3051" t="str">
            <v>1.3.2.06.01.02.069</v>
          </cell>
          <cell r="I3051" t="str">
            <v>Camera View Finder</v>
          </cell>
        </row>
        <row r="3052">
          <cell r="H3052" t="str">
            <v>1.3.2.06.01.02.070</v>
          </cell>
          <cell r="I3052" t="str">
            <v>Servo Zoom Lens</v>
          </cell>
        </row>
        <row r="3053">
          <cell r="H3053" t="str">
            <v>1.3.2.06.01.02.071</v>
          </cell>
          <cell r="I3053" t="str">
            <v>Camera Adaptor</v>
          </cell>
        </row>
        <row r="3054">
          <cell r="H3054" t="str">
            <v>1.3.2.06.01.02.072</v>
          </cell>
          <cell r="I3054" t="str">
            <v>Photo Processing Set</v>
          </cell>
        </row>
        <row r="3055">
          <cell r="H3055" t="str">
            <v>1.3.2.06.01.02.073</v>
          </cell>
          <cell r="I3055" t="str">
            <v>Micro Film</v>
          </cell>
        </row>
        <row r="3056">
          <cell r="H3056" t="str">
            <v>1.3.2.06.01.02.074</v>
          </cell>
          <cell r="I3056" t="str">
            <v>Mixer PVC</v>
          </cell>
        </row>
        <row r="3057">
          <cell r="H3057" t="str">
            <v>1.3.2.06.01.02.075</v>
          </cell>
          <cell r="I3057" t="str">
            <v>Unit Replenieser Tank</v>
          </cell>
        </row>
        <row r="3058">
          <cell r="H3058" t="str">
            <v>1.3.2.06.01.02.076</v>
          </cell>
          <cell r="I3058" t="str">
            <v>Horizontal Motorized Film Rewinder</v>
          </cell>
        </row>
        <row r="3059">
          <cell r="H3059" t="str">
            <v>1.3.2.06.01.02.077</v>
          </cell>
          <cell r="I3059" t="str">
            <v>Vertical Motorized Film Rewinder</v>
          </cell>
        </row>
        <row r="3060">
          <cell r="H3060" t="str">
            <v>1.3.2.06.01.02.078</v>
          </cell>
          <cell r="I3060" t="str">
            <v>Manual Film Rewinder</v>
          </cell>
        </row>
        <row r="3061">
          <cell r="H3061" t="str">
            <v>1.3.2.06.01.02.079</v>
          </cell>
          <cell r="I3061" t="str">
            <v>Mesin Prosesing Film Negatif</v>
          </cell>
        </row>
        <row r="3062">
          <cell r="H3062" t="str">
            <v>1.3.2.06.01.02.080</v>
          </cell>
          <cell r="I3062" t="str">
            <v>Mesin Prosesing Film Positif</v>
          </cell>
        </row>
        <row r="3063">
          <cell r="H3063" t="str">
            <v>1.3.2.06.01.02.081</v>
          </cell>
          <cell r="I3063" t="str">
            <v>Mesin Prosesing Film Warna Negatif (ECN)</v>
          </cell>
        </row>
        <row r="3064">
          <cell r="H3064" t="str">
            <v>1.3.2.06.01.02.082</v>
          </cell>
          <cell r="I3064" t="str">
            <v>Mesin Prosesing Film Warna Positif (ECP)</v>
          </cell>
        </row>
        <row r="3065">
          <cell r="H3065" t="str">
            <v>1.3.2.06.01.02.083</v>
          </cell>
          <cell r="I3065" t="str">
            <v>Mesin Film Color Analyzer</v>
          </cell>
        </row>
        <row r="3066">
          <cell r="H3066" t="str">
            <v>1.3.2.06.01.02.084</v>
          </cell>
          <cell r="I3066" t="str">
            <v>Analitical Balance (Peralatan Studio Video Dan Film)</v>
          </cell>
        </row>
        <row r="3067">
          <cell r="H3067" t="str">
            <v>1.3.2.06.01.02.085</v>
          </cell>
          <cell r="I3067" t="str">
            <v>Alat Pemanas Prosesing ( Water Heater )</v>
          </cell>
        </row>
        <row r="3068">
          <cell r="H3068" t="str">
            <v>1.3.2.06.01.02.086</v>
          </cell>
          <cell r="I3068" t="str">
            <v>Stapler Film</v>
          </cell>
        </row>
        <row r="3069">
          <cell r="H3069" t="str">
            <v>1.3.2.06.01.02.087</v>
          </cell>
          <cell r="I3069" t="str">
            <v>Magnetic Stip</v>
          </cell>
        </row>
        <row r="3070">
          <cell r="H3070" t="str">
            <v>1.3.2.06.01.02.088</v>
          </cell>
          <cell r="I3070" t="str">
            <v>Splitzer Tape</v>
          </cell>
        </row>
        <row r="3071">
          <cell r="H3071" t="str">
            <v>1.3.2.06.01.02.089</v>
          </cell>
          <cell r="I3071" t="str">
            <v>Meja Editing Film</v>
          </cell>
        </row>
        <row r="3072">
          <cell r="H3072" t="str">
            <v>1.3.2.06.01.02.090</v>
          </cell>
          <cell r="I3072" t="str">
            <v>Digital Tbc</v>
          </cell>
        </row>
        <row r="3073">
          <cell r="H3073" t="str">
            <v>1.3.2.06.01.02.091</v>
          </cell>
          <cell r="I3073" t="str">
            <v>Titanium Tank Single Shaft</v>
          </cell>
        </row>
        <row r="3074">
          <cell r="H3074" t="str">
            <v>1.3.2.06.01.02.092</v>
          </cell>
          <cell r="I3074" t="str">
            <v>Temperatur Control C/W</v>
          </cell>
        </row>
        <row r="3075">
          <cell r="H3075" t="str">
            <v>1.3.2.06.01.02.093</v>
          </cell>
          <cell r="I3075" t="str">
            <v>Gear Box Sun Assy</v>
          </cell>
        </row>
        <row r="3076">
          <cell r="H3076" t="str">
            <v>1.3.2.06.01.02.094</v>
          </cell>
          <cell r="I3076" t="str">
            <v>Tacho Generator For Drive Motor Raching</v>
          </cell>
        </row>
        <row r="3077">
          <cell r="H3077" t="str">
            <v>1.3.2.06.01.02.095</v>
          </cell>
          <cell r="I3077" t="str">
            <v>Circulation System Complet</v>
          </cell>
        </row>
        <row r="3078">
          <cell r="H3078" t="str">
            <v>1.3.2.06.01.02.096</v>
          </cell>
          <cell r="I3078" t="str">
            <v>Chiller Water Complet</v>
          </cell>
        </row>
        <row r="3079">
          <cell r="H3079" t="str">
            <v>1.3.2.06.01.02.097</v>
          </cell>
          <cell r="I3079" t="str">
            <v>Video Audio Jack Panel</v>
          </cell>
        </row>
        <row r="3080">
          <cell r="H3080" t="str">
            <v>1.3.2.06.01.02.098</v>
          </cell>
          <cell r="I3080" t="str">
            <v>Automatic Emergency Light</v>
          </cell>
        </row>
        <row r="3081">
          <cell r="H3081" t="str">
            <v>1.3.2.06.01.02.099</v>
          </cell>
          <cell r="I3081" t="str">
            <v>Film Chain Multiplier</v>
          </cell>
        </row>
        <row r="3082">
          <cell r="H3082" t="str">
            <v>1.3.2.06.01.02.100</v>
          </cell>
          <cell r="I3082" t="str">
            <v>Photo Tustel</v>
          </cell>
        </row>
        <row r="3083">
          <cell r="H3083" t="str">
            <v>1.3.2.06.01.02.101</v>
          </cell>
          <cell r="I3083" t="str">
            <v>Photo Tustel Polaroid</v>
          </cell>
        </row>
        <row r="3084">
          <cell r="H3084" t="str">
            <v>1.3.2.06.01.02.102</v>
          </cell>
          <cell r="I3084" t="str">
            <v>Betacam Recorder/Player</v>
          </cell>
        </row>
        <row r="3085">
          <cell r="H3085" t="str">
            <v>1.3.2.06.01.02.103</v>
          </cell>
          <cell r="I3085" t="str">
            <v>Slide Rail</v>
          </cell>
        </row>
        <row r="3086">
          <cell r="H3086" t="str">
            <v>1.3.2.06.01.02.104</v>
          </cell>
          <cell r="I3086" t="str">
            <v>Weapon &amp; Metal Detector ( Check Gate )</v>
          </cell>
        </row>
        <row r="3087">
          <cell r="H3087" t="str">
            <v>1.3.2.06.01.02.105</v>
          </cell>
          <cell r="I3087" t="str">
            <v>Layar Film/Projector</v>
          </cell>
        </row>
        <row r="3088">
          <cell r="H3088" t="str">
            <v>1.3.2.06.01.02.106</v>
          </cell>
          <cell r="I3088" t="str">
            <v>Camera Tune Simulator</v>
          </cell>
        </row>
        <row r="3089">
          <cell r="H3089" t="str">
            <v>1.3.2.06.01.02.107</v>
          </cell>
          <cell r="I3089" t="str">
            <v>Dry Splitzer Film</v>
          </cell>
        </row>
        <row r="3090">
          <cell r="H3090" t="str">
            <v>1.3.2.06.01.02.108</v>
          </cell>
          <cell r="I3090" t="str">
            <v>Video Tone Cleaner</v>
          </cell>
        </row>
        <row r="3091">
          <cell r="H3091" t="str">
            <v>1.3.2.06.01.02.109</v>
          </cell>
          <cell r="I3091" t="str">
            <v>Mini Viewer</v>
          </cell>
        </row>
        <row r="3092">
          <cell r="H3092" t="str">
            <v>1.3.2.06.01.02.110</v>
          </cell>
          <cell r="I3092" t="str">
            <v>Push Button Control Panel</v>
          </cell>
        </row>
        <row r="3093">
          <cell r="H3093" t="str">
            <v>1.3.2.06.01.02.111</v>
          </cell>
          <cell r="I3093" t="str">
            <v>Rak Terminal Vencing</v>
          </cell>
        </row>
        <row r="3094">
          <cell r="H3094" t="str">
            <v>1.3.2.06.01.02.112</v>
          </cell>
          <cell r="I3094" t="str">
            <v>Standard True Signal/Master Rack</v>
          </cell>
        </row>
        <row r="3095">
          <cell r="H3095" t="str">
            <v>1.3.2.06.01.02.113</v>
          </cell>
          <cell r="I3095" t="str">
            <v>Motor Driver</v>
          </cell>
        </row>
        <row r="3096">
          <cell r="H3096" t="str">
            <v>1.3.2.06.01.02.114</v>
          </cell>
          <cell r="I3096" t="str">
            <v>Analog Delay (Peralatan Studio Video Dan Film)</v>
          </cell>
        </row>
        <row r="3097">
          <cell r="H3097" t="str">
            <v>1.3.2.06.01.02.115</v>
          </cell>
          <cell r="I3097" t="str">
            <v>Standard Point Animation</v>
          </cell>
        </row>
        <row r="3098">
          <cell r="H3098" t="str">
            <v>1.3.2.06.01.02.116</v>
          </cell>
          <cell r="I3098" t="str">
            <v>Head Set</v>
          </cell>
        </row>
        <row r="3099">
          <cell r="H3099" t="str">
            <v>1.3.2.06.01.02.117</v>
          </cell>
          <cell r="I3099" t="str">
            <v>Character Effect Interface</v>
          </cell>
        </row>
        <row r="3100">
          <cell r="H3100" t="str">
            <v>1.3.2.06.01.02.118</v>
          </cell>
          <cell r="I3100" t="str">
            <v>Lighting Head Body</v>
          </cell>
        </row>
        <row r="3101">
          <cell r="H3101" t="str">
            <v>1.3.2.06.01.02.119</v>
          </cell>
          <cell r="I3101" t="str">
            <v>Lighting Mechanic</v>
          </cell>
        </row>
        <row r="3102">
          <cell r="H3102" t="str">
            <v>1.3.2.06.01.02.120</v>
          </cell>
          <cell r="I3102" t="str">
            <v>Alos 321 Fiche Reader</v>
          </cell>
        </row>
        <row r="3103">
          <cell r="H3103" t="str">
            <v>1.3.2.06.01.02.121</v>
          </cell>
          <cell r="I3103" t="str">
            <v>Alos 321 Alos Reader</v>
          </cell>
        </row>
        <row r="3104">
          <cell r="H3104" t="str">
            <v>1.3.2.06.01.02.122</v>
          </cell>
          <cell r="I3104" t="str">
            <v>Inserter Jacket Filmnes Model Frf-160 &amp; 3500</v>
          </cell>
        </row>
        <row r="3105">
          <cell r="H3105" t="str">
            <v>1.3.2.06.01.02.123</v>
          </cell>
          <cell r="I3105" t="str">
            <v>Diaso Printer, 404</v>
          </cell>
        </row>
        <row r="3106">
          <cell r="H3106" t="str">
            <v>1.3.2.06.01.02.124</v>
          </cell>
          <cell r="I3106" t="str">
            <v>Diaso Processor 404 dan 404 D</v>
          </cell>
        </row>
        <row r="3107">
          <cell r="H3107" t="str">
            <v>1.3.2.06.01.02.125</v>
          </cell>
          <cell r="I3107" t="str">
            <v>Camera Under Water</v>
          </cell>
        </row>
        <row r="3108">
          <cell r="H3108" t="str">
            <v>1.3.2.06.01.02.126</v>
          </cell>
          <cell r="I3108" t="str">
            <v>Camera Digital</v>
          </cell>
        </row>
        <row r="3109">
          <cell r="H3109" t="str">
            <v>1.3.2.06.01.02.127</v>
          </cell>
          <cell r="I3109" t="str">
            <v>Tas Kamera</v>
          </cell>
        </row>
        <row r="3110">
          <cell r="H3110" t="str">
            <v>1.3.2.06.01.02.128</v>
          </cell>
          <cell r="I3110" t="str">
            <v>Lampu Blitz Kamera</v>
          </cell>
        </row>
        <row r="3111">
          <cell r="H3111" t="str">
            <v>1.3.2.06.01.02.129</v>
          </cell>
          <cell r="I3111" t="str">
            <v>Lensa Filter</v>
          </cell>
        </row>
        <row r="3112">
          <cell r="H3112" t="str">
            <v>1.3.2.06.01.02.130</v>
          </cell>
          <cell r="I3112" t="str">
            <v>Video Conference</v>
          </cell>
        </row>
        <row r="3113">
          <cell r="H3113" t="str">
            <v>1.3.2.06.01.02.131</v>
          </cell>
          <cell r="I3113" t="str">
            <v>Turbo IDDR (Intelligent Digital Disk Recorder)</v>
          </cell>
        </row>
        <row r="3114">
          <cell r="H3114" t="str">
            <v>1.3.2.06.01.02.132</v>
          </cell>
          <cell r="I3114" t="str">
            <v>Video Router</v>
          </cell>
        </row>
        <row r="3115">
          <cell r="H3115" t="str">
            <v>1.3.2.06.01.02.133</v>
          </cell>
          <cell r="I3115" t="str">
            <v>LCD Monitor</v>
          </cell>
        </row>
        <row r="3116">
          <cell r="H3116" t="str">
            <v>1.3.2.06.01.02.134</v>
          </cell>
          <cell r="I3116" t="str">
            <v>Sdi Rasteriser</v>
          </cell>
        </row>
        <row r="3117">
          <cell r="H3117" t="str">
            <v>1.3.2.06.01.02.135</v>
          </cell>
          <cell r="I3117" t="str">
            <v>Audio Monitoring Unit</v>
          </cell>
        </row>
        <row r="3118">
          <cell r="H3118" t="str">
            <v>1.3.2.06.01.02.136</v>
          </cell>
          <cell r="I3118" t="str">
            <v>Frame Synchronizer</v>
          </cell>
        </row>
        <row r="3119">
          <cell r="H3119" t="str">
            <v>1.3.2.06.01.02.137</v>
          </cell>
          <cell r="I3119" t="str">
            <v>Audio Transcoder</v>
          </cell>
        </row>
        <row r="3120">
          <cell r="H3120" t="str">
            <v>1.3.2.06.01.02.138</v>
          </cell>
          <cell r="I3120" t="str">
            <v>Audio Converter</v>
          </cell>
        </row>
        <row r="3121">
          <cell r="H3121" t="str">
            <v>1.3.2.06.01.02.139</v>
          </cell>
          <cell r="I3121" t="str">
            <v>Automation Main</v>
          </cell>
        </row>
        <row r="3122">
          <cell r="H3122" t="str">
            <v>1.3.2.06.01.02.140</v>
          </cell>
          <cell r="I3122" t="str">
            <v>Recording Workstation</v>
          </cell>
        </row>
        <row r="3123">
          <cell r="H3123" t="str">
            <v>1.3.2.06.01.02.141</v>
          </cell>
          <cell r="I3123" t="str">
            <v>Editor Workstation</v>
          </cell>
        </row>
        <row r="3124">
          <cell r="H3124" t="str">
            <v>1.3.2.06.01.02.142</v>
          </cell>
          <cell r="I3124" t="str">
            <v>On Air Recording</v>
          </cell>
        </row>
        <row r="3125">
          <cell r="H3125" t="str">
            <v>1.3.2.06.01.02.143</v>
          </cell>
          <cell r="I3125" t="str">
            <v>Connectors</v>
          </cell>
        </row>
        <row r="3126">
          <cell r="H3126" t="str">
            <v>1.3.2.06.01.02.144</v>
          </cell>
          <cell r="I3126" t="str">
            <v>Patch Cord</v>
          </cell>
        </row>
        <row r="3127">
          <cell r="H3127" t="str">
            <v>1.3.2.06.01.02.145</v>
          </cell>
          <cell r="I3127" t="str">
            <v>Audio Embedder</v>
          </cell>
        </row>
        <row r="3128">
          <cell r="H3128" t="str">
            <v>1.3.2.06.01.02.146</v>
          </cell>
          <cell r="I3128" t="str">
            <v>VTR Recorder</v>
          </cell>
        </row>
        <row r="3129">
          <cell r="H3129" t="str">
            <v>1.3.2.06.01.02.147</v>
          </cell>
          <cell r="I3129" t="str">
            <v>Analog Video Router</v>
          </cell>
        </row>
        <row r="3130">
          <cell r="H3130" t="str">
            <v>1.3.2.06.01.02.148</v>
          </cell>
          <cell r="I3130" t="str">
            <v>Broadband Amlifier</v>
          </cell>
        </row>
        <row r="3131">
          <cell r="H3131" t="str">
            <v>1.3.2.06.01.02.149</v>
          </cell>
          <cell r="I3131" t="str">
            <v>Splitter</v>
          </cell>
        </row>
        <row r="3132">
          <cell r="H3132" t="str">
            <v>1.3.2.06.01.02.150</v>
          </cell>
          <cell r="I3132" t="str">
            <v>RF Cable</v>
          </cell>
        </row>
        <row r="3133">
          <cell r="H3133" t="str">
            <v>1.3.2.06.01.02.151</v>
          </cell>
          <cell r="I3133" t="str">
            <v>F Connector</v>
          </cell>
        </row>
        <row r="3134">
          <cell r="H3134" t="str">
            <v>1.3.2.06.01.02.152</v>
          </cell>
          <cell r="I3134" t="str">
            <v>TV Connector</v>
          </cell>
        </row>
        <row r="3135">
          <cell r="H3135" t="str">
            <v>1.3.2.06.01.02.153</v>
          </cell>
          <cell r="I3135" t="str">
            <v>Thermo Bind Machine</v>
          </cell>
        </row>
        <row r="3136">
          <cell r="H3136" t="str">
            <v>1.3.2.06.01.02.154</v>
          </cell>
          <cell r="I3136" t="str">
            <v>Kamera Stile</v>
          </cell>
        </row>
        <row r="3137">
          <cell r="H3137" t="str">
            <v>1.3.2.06.01.02.155</v>
          </cell>
          <cell r="I3137" t="str">
            <v>Mini DV</v>
          </cell>
        </row>
        <row r="3138">
          <cell r="H3138" t="str">
            <v>1.3.2.06.01.02.156</v>
          </cell>
          <cell r="I3138" t="str">
            <v>Monopod</v>
          </cell>
        </row>
        <row r="3139">
          <cell r="H3139" t="str">
            <v>1.3.2.06.01.02.157</v>
          </cell>
          <cell r="I3139" t="str">
            <v>Clipp On</v>
          </cell>
        </row>
        <row r="3140">
          <cell r="H3140" t="str">
            <v>1.3.2.06.01.02.158</v>
          </cell>
          <cell r="I3140" t="str">
            <v>Computer Editing</v>
          </cell>
        </row>
        <row r="3141">
          <cell r="H3141" t="str">
            <v>1.3.2.06.01.02.159</v>
          </cell>
          <cell r="I3141" t="str">
            <v>Cut Editing</v>
          </cell>
        </row>
        <row r="3142">
          <cell r="H3142" t="str">
            <v>1.3.2.06.01.02.160</v>
          </cell>
          <cell r="I3142" t="str">
            <v>Duplicator VCD</v>
          </cell>
        </row>
        <row r="3143">
          <cell r="H3143" t="str">
            <v>1.3.2.06.01.02.161</v>
          </cell>
          <cell r="I3143" t="str">
            <v>Duplicator DVD</v>
          </cell>
        </row>
        <row r="3144">
          <cell r="H3144" t="str">
            <v>1.3.2.06.01.02.162</v>
          </cell>
          <cell r="I3144" t="str">
            <v>Video Splitter</v>
          </cell>
        </row>
        <row r="3145">
          <cell r="H3145" t="str">
            <v>1.3.2.06.01.02.163</v>
          </cell>
          <cell r="I3145" t="str">
            <v>Camera Conference</v>
          </cell>
        </row>
        <row r="3146">
          <cell r="H3146" t="str">
            <v>1.3.2.06.01.02.164</v>
          </cell>
          <cell r="I3146" t="str">
            <v>Digital Video Recorded (DVR)</v>
          </cell>
        </row>
        <row r="3147">
          <cell r="H3147" t="str">
            <v>1.3.2.06.01.02.165</v>
          </cell>
          <cell r="I3147" t="str">
            <v>Videotron</v>
          </cell>
        </row>
        <row r="3148">
          <cell r="H3148" t="str">
            <v>1.3.2.06.01.02.166</v>
          </cell>
          <cell r="I3148" t="str">
            <v>Camera Drone</v>
          </cell>
        </row>
        <row r="3149">
          <cell r="H3149" t="str">
            <v>......</v>
          </cell>
        </row>
        <row r="3150">
          <cell r="H3150" t="str">
            <v>1.3.2.06.01.03.</v>
          </cell>
          <cell r="I3150" t="str">
            <v xml:space="preserve">PERALATAN STUDIO GAMBAR </v>
          </cell>
        </row>
        <row r="3151">
          <cell r="H3151" t="str">
            <v>1.3.2.06.01.03.001</v>
          </cell>
          <cell r="I3151" t="str">
            <v>Meja Gambar</v>
          </cell>
        </row>
        <row r="3152">
          <cell r="H3152" t="str">
            <v>1.3.2.06.01.03.002</v>
          </cell>
          <cell r="I3152" t="str">
            <v>Lichdruck Apparaat</v>
          </cell>
        </row>
        <row r="3153">
          <cell r="H3153" t="str">
            <v>1.3.2.06.01.03.003</v>
          </cell>
          <cell r="I3153" t="str">
            <v>Sablon Set</v>
          </cell>
        </row>
        <row r="3154">
          <cell r="H3154" t="str">
            <v>1.3.2.06.01.03.004</v>
          </cell>
          <cell r="I3154" t="str">
            <v>Alat Tulis Gambar</v>
          </cell>
        </row>
        <row r="3155">
          <cell r="H3155" t="str">
            <v>1.3.2.06.01.03.005</v>
          </cell>
          <cell r="I3155" t="str">
            <v>Busur Gambar</v>
          </cell>
        </row>
        <row r="3156">
          <cell r="H3156" t="str">
            <v>1.3.2.06.01.03.006</v>
          </cell>
          <cell r="I3156" t="str">
            <v>Jangka Gambar</v>
          </cell>
        </row>
        <row r="3157">
          <cell r="H3157" t="str">
            <v>......</v>
          </cell>
        </row>
        <row r="3158">
          <cell r="H3158" t="str">
            <v>......</v>
          </cell>
        </row>
        <row r="3159">
          <cell r="H3159" t="str">
            <v>......</v>
          </cell>
        </row>
        <row r="3160">
          <cell r="H3160" t="str">
            <v>......</v>
          </cell>
        </row>
        <row r="3161">
          <cell r="H3161" t="str">
            <v>......</v>
          </cell>
        </row>
        <row r="3162">
          <cell r="H3162" t="str">
            <v>......</v>
          </cell>
        </row>
        <row r="3163">
          <cell r="H3163" t="str">
            <v>1.3.2.06.01.04.</v>
          </cell>
          <cell r="I3163" t="str">
            <v xml:space="preserve">PERALATAN CETAK </v>
          </cell>
        </row>
        <row r="3164">
          <cell r="H3164" t="str">
            <v>1.3.2.06.01.04.001</v>
          </cell>
          <cell r="I3164" t="str">
            <v>Meja Membuat Klise</v>
          </cell>
        </row>
        <row r="3165">
          <cell r="H3165" t="str">
            <v>1.3.2.06.01.04.002</v>
          </cell>
          <cell r="I3165" t="str">
            <v>Meja Cetak Tangan</v>
          </cell>
        </row>
        <row r="3166">
          <cell r="H3166" t="str">
            <v>1.3.2.06.01.04.003</v>
          </cell>
          <cell r="I3166" t="str">
            <v>Mesin Cetak Listrik Sheet</v>
          </cell>
        </row>
        <row r="3167">
          <cell r="H3167" t="str">
            <v>1.3.2.06.01.04.004</v>
          </cell>
          <cell r="I3167" t="str">
            <v>Mesin Cetak Listrik Roll</v>
          </cell>
        </row>
        <row r="3168">
          <cell r="H3168" t="str">
            <v>1.3.2.06.01.04.005</v>
          </cell>
          <cell r="I3168" t="str">
            <v>Mesin Cetak Elektronik</v>
          </cell>
        </row>
        <row r="3169">
          <cell r="H3169" t="str">
            <v>1.3.2.06.01.04.006</v>
          </cell>
          <cell r="I3169" t="str">
            <v>Mesin Cetak</v>
          </cell>
        </row>
        <row r="3170">
          <cell r="H3170" t="str">
            <v>1.3.2.06.01.04.007</v>
          </cell>
          <cell r="I3170" t="str">
            <v>Mesin Cetak Offset Sheet</v>
          </cell>
        </row>
        <row r="3171">
          <cell r="H3171" t="str">
            <v>1.3.2.06.01.04.008</v>
          </cell>
          <cell r="I3171" t="str">
            <v>Mesin Cetak Offset Roll</v>
          </cell>
        </row>
        <row r="3172">
          <cell r="H3172" t="str">
            <v>1.3.2.06.01.04.009</v>
          </cell>
          <cell r="I3172" t="str">
            <v>Mesin Cetak Offset Mini</v>
          </cell>
        </row>
        <row r="3173">
          <cell r="H3173" t="str">
            <v>1.3.2.06.01.04.010</v>
          </cell>
          <cell r="I3173" t="str">
            <v>Mesin Pemotong Biasa</v>
          </cell>
        </row>
        <row r="3174">
          <cell r="H3174" t="str">
            <v>1.3.2.06.01.04.011</v>
          </cell>
          <cell r="I3174" t="str">
            <v>Mesin Pemotong Biasa Tiga Pisau</v>
          </cell>
        </row>
        <row r="3175">
          <cell r="H3175" t="str">
            <v>1.3.2.06.01.04.012</v>
          </cell>
          <cell r="I3175" t="str">
            <v>Mesin Jilid Bundar</v>
          </cell>
        </row>
        <row r="3176">
          <cell r="H3176" t="str">
            <v>1.3.2.06.01.04.013</v>
          </cell>
          <cell r="I3176" t="str">
            <v>Mesin Jilid Besar</v>
          </cell>
        </row>
        <row r="3177">
          <cell r="H3177" t="str">
            <v>1.3.2.06.01.04.014</v>
          </cell>
          <cell r="I3177" t="str">
            <v>Mesin Jilid</v>
          </cell>
        </row>
        <row r="3178">
          <cell r="H3178" t="str">
            <v>1.3.2.06.01.04.015</v>
          </cell>
          <cell r="I3178" t="str">
            <v>Mesin Lipat</v>
          </cell>
        </row>
        <row r="3179">
          <cell r="H3179" t="str">
            <v>1.3.2.06.01.04.016</v>
          </cell>
          <cell r="I3179" t="str">
            <v>Mesin Pembuat Huruf</v>
          </cell>
        </row>
        <row r="3180">
          <cell r="H3180" t="str">
            <v>1.3.2.06.01.04.017</v>
          </cell>
          <cell r="I3180" t="str">
            <v>Mesin Penyusun Huruf Biasa</v>
          </cell>
        </row>
        <row r="3181">
          <cell r="H3181" t="str">
            <v>1.3.2.06.01.04.018</v>
          </cell>
          <cell r="I3181" t="str">
            <v>Mesin Penyusun Huruf Foto (Foto Type Setting)</v>
          </cell>
        </row>
        <row r="3182">
          <cell r="H3182" t="str">
            <v>1.3.2.06.01.04.019</v>
          </cell>
          <cell r="I3182" t="str">
            <v>Mesin Pelubang (Peralatan Cetak)</v>
          </cell>
        </row>
        <row r="3183">
          <cell r="H3183" t="str">
            <v>1.3.2.06.01.04.020</v>
          </cell>
          <cell r="I3183" t="str">
            <v>Mesin Proof</v>
          </cell>
        </row>
        <row r="3184">
          <cell r="H3184" t="str">
            <v>1.3.2.06.01.04.021</v>
          </cell>
          <cell r="I3184" t="str">
            <v>Camera Vertical</v>
          </cell>
        </row>
        <row r="3185">
          <cell r="H3185" t="str">
            <v>1.3.2.06.01.04.022</v>
          </cell>
          <cell r="I3185" t="str">
            <v>Mesin Pres</v>
          </cell>
        </row>
        <row r="3186">
          <cell r="H3186" t="str">
            <v>1.3.2.06.01.04.023</v>
          </cell>
          <cell r="I3186" t="str">
            <v>Mesin Jahit Kawat</v>
          </cell>
        </row>
        <row r="3187">
          <cell r="H3187" t="str">
            <v>1.3.2.06.01.04.024</v>
          </cell>
          <cell r="I3187" t="str">
            <v>Mesin Jahit Benang</v>
          </cell>
        </row>
        <row r="3188">
          <cell r="H3188" t="str">
            <v>1.3.2.06.01.04.025</v>
          </cell>
          <cell r="I3188" t="str">
            <v>Mesin Pilung</v>
          </cell>
        </row>
        <row r="3189">
          <cell r="H3189" t="str">
            <v>1.3.2.06.01.04.026</v>
          </cell>
          <cell r="I3189" t="str">
            <v>Mesin Garis</v>
          </cell>
        </row>
        <row r="3190">
          <cell r="H3190" t="str">
            <v>1.3.2.06.01.04.027</v>
          </cell>
          <cell r="I3190" t="str">
            <v>Mesin Perekam Stensil Folio</v>
          </cell>
        </row>
        <row r="3191">
          <cell r="H3191" t="str">
            <v>1.3.2.06.01.04.028</v>
          </cell>
          <cell r="I3191" t="str">
            <v>Mesin Perekam Stensil Double Folio</v>
          </cell>
        </row>
        <row r="3192">
          <cell r="H3192" t="str">
            <v>1.3.2.06.01.04.029</v>
          </cell>
          <cell r="I3192" t="str">
            <v>Mesin Plate Maker Folio</v>
          </cell>
        </row>
        <row r="3193">
          <cell r="H3193" t="str">
            <v>1.3.2.06.01.04.030</v>
          </cell>
          <cell r="I3193" t="str">
            <v>Mesin Plate Maker Double Folio</v>
          </cell>
        </row>
        <row r="3194">
          <cell r="H3194" t="str">
            <v>1.3.2.06.01.04.031</v>
          </cell>
          <cell r="I3194" t="str">
            <v>Mesin Potong</v>
          </cell>
        </row>
        <row r="3195">
          <cell r="H3195" t="str">
            <v>1.3.2.06.01.04.032</v>
          </cell>
          <cell r="I3195" t="str">
            <v>Mesin Handpress</v>
          </cell>
        </row>
        <row r="3196">
          <cell r="H3196" t="str">
            <v>1.3.2.06.01.04.033</v>
          </cell>
          <cell r="I3196" t="str">
            <v>Mesin Stahd</v>
          </cell>
        </row>
        <row r="3197">
          <cell r="H3197" t="str">
            <v>1.3.2.06.01.04.034</v>
          </cell>
          <cell r="I3197" t="str">
            <v>Mesin Kertas</v>
          </cell>
        </row>
        <row r="3198">
          <cell r="H3198" t="str">
            <v>1.3.2.06.01.04.035</v>
          </cell>
          <cell r="I3198" t="str">
            <v>Kacip Potong Sudut</v>
          </cell>
        </row>
        <row r="3199">
          <cell r="H3199" t="str">
            <v>1.3.2.06.01.04.036</v>
          </cell>
          <cell r="I3199" t="str">
            <v>Alat Pembuat Vormstand</v>
          </cell>
        </row>
        <row r="3200">
          <cell r="H3200" t="str">
            <v>1.3.2.06.01.04.037</v>
          </cell>
          <cell r="I3200" t="str">
            <v>Mesin Paset</v>
          </cell>
        </row>
        <row r="3201">
          <cell r="H3201" t="str">
            <v>1.3.2.06.01.04.038</v>
          </cell>
          <cell r="I3201" t="str">
            <v>Mesin Prasise Klise</v>
          </cell>
        </row>
        <row r="3202">
          <cell r="H3202" t="str">
            <v>1.3.2.06.01.04.039</v>
          </cell>
          <cell r="I3202" t="str">
            <v>Mesin Pembolong Film Setengah Plano</v>
          </cell>
        </row>
        <row r="3203">
          <cell r="H3203" t="str">
            <v>1.3.2.06.01.04.040</v>
          </cell>
          <cell r="I3203" t="str">
            <v>Mesin Cetak Mas</v>
          </cell>
        </row>
        <row r="3204">
          <cell r="H3204" t="str">
            <v>1.3.2.06.01.04.041</v>
          </cell>
          <cell r="I3204" t="str">
            <v>Mesin Cetak Stereo Typer</v>
          </cell>
        </row>
        <row r="3205">
          <cell r="H3205" t="str">
            <v>1.3.2.06.01.04.042</v>
          </cell>
          <cell r="I3205" t="str">
            <v>Mesin Cetak Braille</v>
          </cell>
        </row>
        <row r="3206">
          <cell r="H3206" t="str">
            <v>1.3.2.06.01.04.043</v>
          </cell>
          <cell r="I3206" t="str">
            <v>Mesin Fonds</v>
          </cell>
        </row>
        <row r="3207">
          <cell r="H3207" t="str">
            <v>1.3.2.06.01.04.044</v>
          </cell>
          <cell r="I3207" t="str">
            <v>Mesin Folding</v>
          </cell>
        </row>
        <row r="3208">
          <cell r="H3208" t="str">
            <v>1.3.2.06.01.04.045</v>
          </cell>
          <cell r="I3208" t="str">
            <v>Mesin Barcode</v>
          </cell>
        </row>
        <row r="3209">
          <cell r="H3209" t="str">
            <v>1.3.2.06.01.04.046</v>
          </cell>
          <cell r="I3209" t="str">
            <v>Mesin Profesional Velobinder</v>
          </cell>
        </row>
        <row r="3210">
          <cell r="H3210" t="str">
            <v>1.3.2.06.01.04.047</v>
          </cell>
          <cell r="I3210" t="str">
            <v>Mesin Cacah</v>
          </cell>
        </row>
        <row r="3211">
          <cell r="H3211" t="str">
            <v>1.3.2.06.01.04.048</v>
          </cell>
          <cell r="I3211" t="str">
            <v>Image Setter</v>
          </cell>
        </row>
        <row r="3212">
          <cell r="H3212" t="str">
            <v>1.3.2.06.01.04.049</v>
          </cell>
          <cell r="I3212" t="str">
            <v>Mesin Sparasi</v>
          </cell>
        </row>
        <row r="3213">
          <cell r="H3213" t="str">
            <v>1.3.2.06.01.04.050</v>
          </cell>
          <cell r="I3213" t="str">
            <v>Camera Horizontal</v>
          </cell>
        </row>
        <row r="3214">
          <cell r="H3214" t="str">
            <v>1.3.2.06.01.04.051</v>
          </cell>
          <cell r="I3214" t="str">
            <v>Alat Cover Creasing</v>
          </cell>
        </row>
        <row r="3215">
          <cell r="H3215" t="str">
            <v>1.3.2.06.01.04.052</v>
          </cell>
          <cell r="I3215" t="str">
            <v>Mesin Pembuat ID Card</v>
          </cell>
        </row>
        <row r="3216">
          <cell r="H3216" t="str">
            <v>......</v>
          </cell>
        </row>
        <row r="3217">
          <cell r="H3217" t="str">
            <v>......</v>
          </cell>
        </row>
        <row r="3218">
          <cell r="H3218" t="str">
            <v>1.3.2.06.01.05.</v>
          </cell>
          <cell r="I3218" t="str">
            <v xml:space="preserve">PERALATAN STUDIO PEMETAAN/PERALATAN UKUR TANAH </v>
          </cell>
        </row>
        <row r="3219">
          <cell r="H3219" t="str">
            <v>1.3.2.06.01.05.001</v>
          </cell>
          <cell r="I3219" t="str">
            <v>Autograph Unit</v>
          </cell>
        </row>
        <row r="3220">
          <cell r="H3220" t="str">
            <v>1.3.2.06.01.05.002</v>
          </cell>
          <cell r="I3220" t="str">
            <v>Aviograph Plus Ploting Table</v>
          </cell>
        </row>
        <row r="3221">
          <cell r="H3221" t="str">
            <v>1.3.2.06.01.05.003</v>
          </cell>
          <cell r="I3221" t="str">
            <v>Planitop</v>
          </cell>
        </row>
        <row r="3222">
          <cell r="H3222" t="str">
            <v>1.3.2.06.01.05.004</v>
          </cell>
          <cell r="I3222" t="str">
            <v>Point Tranter Device</v>
          </cell>
        </row>
        <row r="3223">
          <cell r="H3223" t="str">
            <v>1.3.2.06.01.05.005</v>
          </cell>
          <cell r="I3223" t="str">
            <v>Trestirial Camera</v>
          </cell>
        </row>
        <row r="3224">
          <cell r="H3224" t="str">
            <v>1.3.2.06.01.05.006</v>
          </cell>
          <cell r="I3224" t="str">
            <v>Slohed Temlet</v>
          </cell>
        </row>
        <row r="3225">
          <cell r="H3225" t="str">
            <v>1.3.2.06.01.05.007</v>
          </cell>
          <cell r="I3225" t="str">
            <v>Sketch Master</v>
          </cell>
        </row>
        <row r="3226">
          <cell r="H3226" t="str">
            <v>1.3.2.06.01.05.008</v>
          </cell>
          <cell r="I3226" t="str">
            <v>Rectifier (Peralatan Studio Pemetaan/peralatan Ukur Tanah)</v>
          </cell>
        </row>
        <row r="3227">
          <cell r="H3227" t="str">
            <v>1.3.2.06.01.05.009</v>
          </cell>
          <cell r="I3227" t="str">
            <v>Optical Pantograph</v>
          </cell>
        </row>
        <row r="3228">
          <cell r="H3228" t="str">
            <v>1.3.2.06.01.05.010</v>
          </cell>
          <cell r="I3228" t="str">
            <v>Contact Printer</v>
          </cell>
        </row>
        <row r="3229">
          <cell r="H3229" t="str">
            <v>1.3.2.06.01.05.011</v>
          </cell>
          <cell r="I3229" t="str">
            <v>Pengering Photo</v>
          </cell>
        </row>
        <row r="3230">
          <cell r="H3230" t="str">
            <v>1.3.2.06.01.05.012</v>
          </cell>
          <cell r="I3230" t="str">
            <v>Vacum Frame</v>
          </cell>
        </row>
        <row r="3231">
          <cell r="H3231" t="str">
            <v>1.3.2.06.01.05.013</v>
          </cell>
          <cell r="I3231" t="str">
            <v>Coordinatograph</v>
          </cell>
        </row>
        <row r="3232">
          <cell r="H3232" t="str">
            <v>1.3.2.06.01.05.014</v>
          </cell>
          <cell r="I3232" t="str">
            <v>Pemotong Film</v>
          </cell>
        </row>
        <row r="3233">
          <cell r="H3233" t="str">
            <v>1.3.2.06.01.05.015</v>
          </cell>
          <cell r="I3233" t="str">
            <v>Streoscope Tanah</v>
          </cell>
        </row>
        <row r="3234">
          <cell r="H3234" t="str">
            <v>1.3.2.06.01.05.016</v>
          </cell>
          <cell r="I3234" t="str">
            <v>Waterpas</v>
          </cell>
        </row>
        <row r="3235">
          <cell r="H3235" t="str">
            <v>1.3.2.06.01.05.017</v>
          </cell>
          <cell r="I3235" t="str">
            <v>Theodolite (Peralatan Studio Pemetaan/peralatan Ukur Tanah)</v>
          </cell>
        </row>
        <row r="3236">
          <cell r="H3236" t="str">
            <v>1.3.2.06.01.05.018</v>
          </cell>
          <cell r="I3236" t="str">
            <v>Distomat</v>
          </cell>
        </row>
        <row r="3237">
          <cell r="H3237" t="str">
            <v>1.3.2.06.01.05.019</v>
          </cell>
          <cell r="I3237" t="str">
            <v>B.T.M</v>
          </cell>
        </row>
        <row r="3238">
          <cell r="H3238" t="str">
            <v>1.3.2.06.01.05.020</v>
          </cell>
          <cell r="I3238" t="str">
            <v>Level</v>
          </cell>
        </row>
        <row r="3239">
          <cell r="H3239" t="str">
            <v>1.3.2.06.01.05.021</v>
          </cell>
          <cell r="I3239" t="str">
            <v>Jalon</v>
          </cell>
        </row>
        <row r="3240">
          <cell r="H3240" t="str">
            <v>1.3.2.06.01.05.022</v>
          </cell>
          <cell r="I3240" t="str">
            <v>Rambu/Bak Ukur</v>
          </cell>
        </row>
        <row r="3241">
          <cell r="H3241" t="str">
            <v>1.3.2.06.01.05.023</v>
          </cell>
          <cell r="I3241" t="str">
            <v>Kompas Geologi</v>
          </cell>
        </row>
        <row r="3242">
          <cell r="H3242" t="str">
            <v>1.3.2.06.01.05.024</v>
          </cell>
          <cell r="I3242" t="str">
            <v>Clinometer</v>
          </cell>
        </row>
        <row r="3243">
          <cell r="H3243" t="str">
            <v>1.3.2.06.01.05.025</v>
          </cell>
          <cell r="I3243" t="str">
            <v>Altimeter (Peralatan Studio Pemetaan/peralatan Ukur Tanah)</v>
          </cell>
        </row>
        <row r="3244">
          <cell r="H3244" t="str">
            <v>1.3.2.06.01.05.026</v>
          </cell>
          <cell r="I3244" t="str">
            <v>Holiometer</v>
          </cell>
        </row>
        <row r="3245">
          <cell r="H3245" t="str">
            <v>1.3.2.06.01.05.027</v>
          </cell>
          <cell r="I3245" t="str">
            <v>Telescope (Peralatan Studio Pemetaan/peralatan Ukur Tanah)</v>
          </cell>
        </row>
        <row r="3246">
          <cell r="H3246" t="str">
            <v>1.3.2.06.01.05.028</v>
          </cell>
          <cell r="I3246" t="str">
            <v>Passer Doss</v>
          </cell>
        </row>
        <row r="3247">
          <cell r="H3247" t="str">
            <v>1.3.2.06.01.05.029</v>
          </cell>
          <cell r="I3247" t="str">
            <v>Curvermeter</v>
          </cell>
        </row>
        <row r="3248">
          <cell r="H3248" t="str">
            <v>1.3.2.06.01.05.030</v>
          </cell>
          <cell r="I3248" t="str">
            <v>Rollmeter</v>
          </cell>
        </row>
        <row r="3249">
          <cell r="H3249" t="str">
            <v>1.3.2.06.01.05.031</v>
          </cell>
          <cell r="I3249" t="str">
            <v>Meet Band</v>
          </cell>
        </row>
        <row r="3250">
          <cell r="H3250" t="str">
            <v>1.3.2.06.01.05.032</v>
          </cell>
          <cell r="I3250" t="str">
            <v>Busur Derajat</v>
          </cell>
        </row>
        <row r="3251">
          <cell r="H3251" t="str">
            <v>1.3.2.06.01.05.033</v>
          </cell>
          <cell r="I3251" t="str">
            <v>Chronometer (Peralatan Studio Pemetaan/peralatan Ukur Tanah)</v>
          </cell>
        </row>
        <row r="3252">
          <cell r="H3252" t="str">
            <v>1.3.2.06.01.05.034</v>
          </cell>
          <cell r="I3252" t="str">
            <v>Gawang Lokasi</v>
          </cell>
        </row>
        <row r="3253">
          <cell r="H3253" t="str">
            <v>1.3.2.06.01.05.035</v>
          </cell>
          <cell r="I3253" t="str">
            <v>Kompas (Peralatan Studio Pemetaan/peralatan Ukur Tanah)</v>
          </cell>
        </row>
        <row r="3254">
          <cell r="H3254" t="str">
            <v>1.3.2.06.01.05.036</v>
          </cell>
          <cell r="I3254" t="str">
            <v>Sextant</v>
          </cell>
        </row>
        <row r="3255">
          <cell r="H3255" t="str">
            <v>1.3.2.06.01.05.037</v>
          </cell>
          <cell r="I3255" t="str">
            <v>Teropong/Keker</v>
          </cell>
        </row>
        <row r="3256">
          <cell r="H3256" t="str">
            <v>1.3.2.06.01.05.038</v>
          </cell>
          <cell r="I3256" t="str">
            <v>GPS Receiver</v>
          </cell>
        </row>
        <row r="3257">
          <cell r="H3257" t="str">
            <v>1.3.2.06.01.05.039</v>
          </cell>
          <cell r="I3257" t="str">
            <v>Ground Paretrating Radar</v>
          </cell>
        </row>
        <row r="3258">
          <cell r="H3258" t="str">
            <v>1.3.2.06.01.05.040</v>
          </cell>
          <cell r="I3258" t="str">
            <v>Teken Schaal/Jangka Tusuk</v>
          </cell>
        </row>
        <row r="3259">
          <cell r="H3259" t="str">
            <v>1.3.2.06.01.05.041</v>
          </cell>
          <cell r="I3259" t="str">
            <v>Pantograph</v>
          </cell>
        </row>
        <row r="3260">
          <cell r="H3260" t="str">
            <v>1.3.2.06.01.05.042</v>
          </cell>
          <cell r="I3260" t="str">
            <v>Plani Meter</v>
          </cell>
        </row>
        <row r="3261">
          <cell r="H3261" t="str">
            <v>1.3.2.06.01.05.043</v>
          </cell>
          <cell r="I3261" t="str">
            <v>Prisma Roelak</v>
          </cell>
        </row>
        <row r="3262">
          <cell r="H3262" t="str">
            <v>1.3.2.06.01.05.044</v>
          </cell>
          <cell r="I3262" t="str">
            <v>Prisma Meter</v>
          </cell>
        </row>
        <row r="3263">
          <cell r="H3263" t="str">
            <v>1.3.2.06.01.05.045</v>
          </cell>
          <cell r="I3263" t="str">
            <v>Prisma Ukur</v>
          </cell>
        </row>
        <row r="3264">
          <cell r="H3264" t="str">
            <v>1.3.2.06.01.05.046</v>
          </cell>
          <cell r="I3264" t="str">
            <v>Ruiter Plaat</v>
          </cell>
        </row>
        <row r="3265">
          <cell r="H3265" t="str">
            <v>1.3.2.06.01.05.047</v>
          </cell>
          <cell r="I3265" t="str">
            <v>Kamera Udara</v>
          </cell>
        </row>
        <row r="3266">
          <cell r="H3266" t="str">
            <v>1.3.2.06.01.05.048</v>
          </cell>
          <cell r="I3266" t="str">
            <v>Stereoplotter</v>
          </cell>
        </row>
        <row r="3267">
          <cell r="H3267" t="str">
            <v>1.3.2.06.01.05.049</v>
          </cell>
          <cell r="I3267" t="str">
            <v>Planicomp</v>
          </cell>
        </row>
        <row r="3268">
          <cell r="H3268" t="str">
            <v>1.3.2.06.01.05.050</v>
          </cell>
          <cell r="I3268" t="str">
            <v>Meja Sinar</v>
          </cell>
        </row>
        <row r="3269">
          <cell r="H3269" t="str">
            <v>1.3.2.06.01.05.051</v>
          </cell>
          <cell r="I3269" t="str">
            <v>Graver</v>
          </cell>
        </row>
        <row r="3270">
          <cell r="H3270" t="str">
            <v>1.3.2.06.01.05.052</v>
          </cell>
          <cell r="I3270" t="str">
            <v>Pen Holder</v>
          </cell>
        </row>
        <row r="3271">
          <cell r="H3271" t="str">
            <v>1.3.2.06.01.05.053</v>
          </cell>
          <cell r="I3271" t="str">
            <v>Simcard (untuk GPS)</v>
          </cell>
        </row>
        <row r="3272">
          <cell r="H3272" t="str">
            <v>......</v>
          </cell>
        </row>
        <row r="3273">
          <cell r="H3273" t="str">
            <v>......</v>
          </cell>
        </row>
        <row r="3274">
          <cell r="H3274" t="str">
            <v>......</v>
          </cell>
        </row>
        <row r="3275">
          <cell r="H3275" t="str">
            <v>......</v>
          </cell>
        </row>
        <row r="3276">
          <cell r="H3276" t="str">
            <v>......</v>
          </cell>
        </row>
        <row r="3277">
          <cell r="H3277" t="str">
            <v>......</v>
          </cell>
        </row>
        <row r="3278">
          <cell r="H3278" t="str">
            <v>1.3.2.06.01.06.</v>
          </cell>
          <cell r="I3278" t="str">
            <v xml:space="preserve">ALAT STUDIO LAINNYA </v>
          </cell>
        </row>
        <row r="3279">
          <cell r="H3279" t="str">
            <v>......</v>
          </cell>
        </row>
        <row r="3280">
          <cell r="H3280" t="str">
            <v>1.3.2.06.02..</v>
          </cell>
          <cell r="I3280" t="str">
            <v>ALAT KOMUNIKASI</v>
          </cell>
        </row>
        <row r="3281">
          <cell r="H3281" t="str">
            <v>1.3.2.06.02.01.</v>
          </cell>
          <cell r="I3281" t="str">
            <v xml:space="preserve">ALAT KOMUNIKASI TELEPHONE </v>
          </cell>
        </row>
        <row r="3282">
          <cell r="H3282" t="str">
            <v>1.3.2.06.02.01.001</v>
          </cell>
          <cell r="I3282" t="str">
            <v>Telephone (PABX)</v>
          </cell>
        </row>
        <row r="3283">
          <cell r="H3283" t="str">
            <v>1.3.2.06.02.01.002</v>
          </cell>
          <cell r="I3283" t="str">
            <v>Intermediate Telephone/Key Telephone</v>
          </cell>
        </row>
        <row r="3284">
          <cell r="H3284" t="str">
            <v>1.3.2.06.02.01.003</v>
          </cell>
          <cell r="I3284" t="str">
            <v>Pesawat Telephone</v>
          </cell>
        </row>
        <row r="3285">
          <cell r="H3285" t="str">
            <v>1.3.2.06.02.01.004</v>
          </cell>
          <cell r="I3285" t="str">
            <v>Telephone Mobile</v>
          </cell>
        </row>
        <row r="3286">
          <cell r="H3286" t="str">
            <v>1.3.2.06.02.01.005</v>
          </cell>
          <cell r="I3286" t="str">
            <v>Pager</v>
          </cell>
        </row>
        <row r="3287">
          <cell r="H3287" t="str">
            <v>1.3.2.06.02.01.006</v>
          </cell>
          <cell r="I3287" t="str">
            <v>Handy Talky (HT)</v>
          </cell>
        </row>
        <row r="3288">
          <cell r="H3288" t="str">
            <v>1.3.2.06.02.01.007</v>
          </cell>
          <cell r="I3288" t="str">
            <v>Telex</v>
          </cell>
        </row>
        <row r="3289">
          <cell r="H3289" t="str">
            <v>1.3.2.06.02.01.008</v>
          </cell>
          <cell r="I3289" t="str">
            <v>Selective Colling</v>
          </cell>
        </row>
        <row r="3290">
          <cell r="H3290" t="str">
            <v>1.3.2.06.02.01.009</v>
          </cell>
          <cell r="I3290" t="str">
            <v>Peralatan Spech Plas</v>
          </cell>
        </row>
        <row r="3291">
          <cell r="H3291" t="str">
            <v>1.3.2.06.02.01.010</v>
          </cell>
          <cell r="I3291" t="str">
            <v>Facsimile</v>
          </cell>
        </row>
        <row r="3292">
          <cell r="H3292" t="str">
            <v>1.3.2.06.02.01.011</v>
          </cell>
          <cell r="I3292" t="str">
            <v>Bidding Pit</v>
          </cell>
        </row>
        <row r="3293">
          <cell r="H3293" t="str">
            <v>1.3.2.06.02.01.012</v>
          </cell>
          <cell r="I3293" t="str">
            <v>Local Battery Telephone</v>
          </cell>
        </row>
        <row r="3294">
          <cell r="H3294" t="str">
            <v>1.3.2.06.02.01.013</v>
          </cell>
          <cell r="I3294" t="str">
            <v>Senhub Fixed</v>
          </cell>
        </row>
        <row r="3295">
          <cell r="H3295" t="str">
            <v>1.3.2.06.02.01.014</v>
          </cell>
          <cell r="I3295" t="str">
            <v>Senhub Mobile</v>
          </cell>
        </row>
        <row r="3296">
          <cell r="H3296" t="str">
            <v>1.3.2.06.02.01.015</v>
          </cell>
          <cell r="I3296" t="str">
            <v>Telepon Lapangan</v>
          </cell>
        </row>
        <row r="3297">
          <cell r="H3297" t="str">
            <v>1.3.2.06.02.01.016</v>
          </cell>
          <cell r="I3297" t="str">
            <v>Sentral Telepon Lapangan</v>
          </cell>
        </row>
        <row r="3298">
          <cell r="H3298" t="str">
            <v>1.3.2.06.02.01.017</v>
          </cell>
          <cell r="I3298" t="str">
            <v>Telepon Satelit</v>
          </cell>
        </row>
        <row r="3299">
          <cell r="H3299" t="str">
            <v>1.3.2.06.02.01.018</v>
          </cell>
          <cell r="I3299" t="str">
            <v>Kom Data</v>
          </cell>
        </row>
        <row r="3300">
          <cell r="H3300" t="str">
            <v>1.3.2.06.02.01.019</v>
          </cell>
          <cell r="I3300" t="str">
            <v>PDA</v>
          </cell>
        </row>
        <row r="3301">
          <cell r="H3301" t="str">
            <v>1.3.2.06.02.01.020</v>
          </cell>
          <cell r="I3301" t="str">
            <v>Telepon Digital</v>
          </cell>
        </row>
        <row r="3302">
          <cell r="H3302" t="str">
            <v>1.3.2.06.02.01.021</v>
          </cell>
          <cell r="I3302" t="str">
            <v>Telepon Analog</v>
          </cell>
        </row>
        <row r="3303">
          <cell r="H3303" t="str">
            <v>1.3.2.06.02.01.022</v>
          </cell>
          <cell r="I3303" t="str">
            <v>Intercom</v>
          </cell>
        </row>
        <row r="3304">
          <cell r="H3304" t="str">
            <v>1.3.2.06.02.01.023</v>
          </cell>
          <cell r="I3304" t="str">
            <v>Ip Phone System</v>
          </cell>
        </row>
        <row r="3305">
          <cell r="H3305" t="str">
            <v>......</v>
          </cell>
        </row>
        <row r="3306">
          <cell r="H3306" t="str">
            <v>......</v>
          </cell>
        </row>
        <row r="3307">
          <cell r="H3307" t="str">
            <v>......</v>
          </cell>
        </row>
        <row r="3308">
          <cell r="H3308" t="str">
            <v>......</v>
          </cell>
        </row>
        <row r="3309">
          <cell r="H3309" t="str">
            <v>......</v>
          </cell>
        </row>
        <row r="3310">
          <cell r="H3310" t="str">
            <v>......</v>
          </cell>
        </row>
        <row r="3311">
          <cell r="H3311" t="str">
            <v>......</v>
          </cell>
        </row>
        <row r="3312">
          <cell r="H3312" t="str">
            <v>......</v>
          </cell>
        </row>
        <row r="3313">
          <cell r="H3313" t="str">
            <v>......</v>
          </cell>
        </row>
        <row r="3314">
          <cell r="H3314" t="str">
            <v>......</v>
          </cell>
        </row>
        <row r="3315">
          <cell r="H3315" t="str">
            <v>......</v>
          </cell>
        </row>
        <row r="3316">
          <cell r="H3316" t="str">
            <v>......</v>
          </cell>
        </row>
        <row r="3317">
          <cell r="H3317" t="str">
            <v>......</v>
          </cell>
        </row>
        <row r="3318">
          <cell r="H3318" t="str">
            <v>......</v>
          </cell>
        </row>
        <row r="3319">
          <cell r="H3319" t="str">
            <v>......</v>
          </cell>
        </row>
        <row r="3320">
          <cell r="H3320" t="str">
            <v>......</v>
          </cell>
        </row>
        <row r="3321">
          <cell r="H3321" t="str">
            <v>......</v>
          </cell>
        </row>
        <row r="3322">
          <cell r="H3322" t="str">
            <v>......</v>
          </cell>
        </row>
        <row r="3323">
          <cell r="H3323" t="str">
            <v>......</v>
          </cell>
        </row>
        <row r="3324">
          <cell r="H3324" t="str">
            <v>......</v>
          </cell>
        </row>
        <row r="3325">
          <cell r="H3325" t="str">
            <v>......</v>
          </cell>
        </row>
        <row r="3326">
          <cell r="H3326" t="str">
            <v>......</v>
          </cell>
        </row>
        <row r="3327">
          <cell r="H3327" t="str">
            <v>......</v>
          </cell>
        </row>
        <row r="3328">
          <cell r="H3328" t="str">
            <v>......</v>
          </cell>
        </row>
        <row r="3329">
          <cell r="H3329" t="str">
            <v>......</v>
          </cell>
        </row>
        <row r="3330">
          <cell r="H3330" t="str">
            <v>......</v>
          </cell>
        </row>
        <row r="3331">
          <cell r="H3331" t="str">
            <v>1.3.2.06.02.02.</v>
          </cell>
          <cell r="I3331" t="str">
            <v xml:space="preserve">ALAT KOMUNIKASI RADIO SSB </v>
          </cell>
        </row>
        <row r="3332">
          <cell r="H3332" t="str">
            <v>1.3.2.06.02.02.001</v>
          </cell>
          <cell r="I3332" t="str">
            <v>Unit Tranceiver Ssb Portable</v>
          </cell>
        </row>
        <row r="3333">
          <cell r="H3333" t="str">
            <v>1.3.2.06.02.02.002</v>
          </cell>
          <cell r="I3333" t="str">
            <v>Unit Tranceiver Ssb Transportable</v>
          </cell>
        </row>
        <row r="3334">
          <cell r="H3334" t="str">
            <v>1.3.2.06.02.02.003</v>
          </cell>
          <cell r="I3334" t="str">
            <v>Unit Tranceiver Ssb Stationery</v>
          </cell>
        </row>
        <row r="3335">
          <cell r="H3335" t="str">
            <v>......</v>
          </cell>
        </row>
        <row r="3336">
          <cell r="H3336" t="str">
            <v>1.3.2.06.02.03.</v>
          </cell>
          <cell r="I3336" t="str">
            <v xml:space="preserve">ALAT KOMUNIKASI RADIO HF/FM </v>
          </cell>
        </row>
        <row r="3337">
          <cell r="H3337" t="str">
            <v>1.3.2.06.02.03.001</v>
          </cell>
          <cell r="I3337" t="str">
            <v>Unit Tranceiver HF Portable</v>
          </cell>
        </row>
        <row r="3338">
          <cell r="H3338" t="str">
            <v>1.3.2.06.02.03.002</v>
          </cell>
          <cell r="I3338" t="str">
            <v>Unit Tranceiver HF Transportable</v>
          </cell>
        </row>
        <row r="3339">
          <cell r="H3339" t="str">
            <v>1.3.2.06.02.03.003</v>
          </cell>
          <cell r="I3339" t="str">
            <v>Unit Tranceiver HF Stationery</v>
          </cell>
        </row>
        <row r="3340">
          <cell r="H3340" t="str">
            <v>1.3.2.06.02.03.004</v>
          </cell>
          <cell r="I3340" t="str">
            <v>Unit Tranceiver FM</v>
          </cell>
        </row>
        <row r="3341">
          <cell r="H3341" t="str">
            <v>......</v>
          </cell>
        </row>
        <row r="3342">
          <cell r="H3342" t="str">
            <v>1.3.2.06.02.04.</v>
          </cell>
          <cell r="I3342" t="str">
            <v xml:space="preserve">ALAT KOMUNIKASI RADIO VHF </v>
          </cell>
        </row>
        <row r="3343">
          <cell r="H3343" t="str">
            <v>1.3.2.06.02.04.001</v>
          </cell>
          <cell r="I3343" t="str">
            <v>Unit Tranceiver VHF Portable</v>
          </cell>
        </row>
        <row r="3344">
          <cell r="H3344" t="str">
            <v>1.3.2.06.02.04.002</v>
          </cell>
          <cell r="I3344" t="str">
            <v>Unit Tranceiver VHF Transportable</v>
          </cell>
        </row>
        <row r="3345">
          <cell r="H3345" t="str">
            <v>1.3.2.06.02.04.003</v>
          </cell>
          <cell r="I3345" t="str">
            <v>Unit Tranceiver VHF Stationary</v>
          </cell>
        </row>
        <row r="3346">
          <cell r="H3346" t="str">
            <v>......</v>
          </cell>
        </row>
        <row r="3347">
          <cell r="H3347" t="str">
            <v>1.3.2.06.02.05.</v>
          </cell>
          <cell r="I3347" t="str">
            <v xml:space="preserve">ALAT KOMUNIKASI RADIO UHF </v>
          </cell>
        </row>
        <row r="3348">
          <cell r="H3348" t="str">
            <v>1.3.2.06.02.05.001</v>
          </cell>
          <cell r="I3348" t="str">
            <v>Unit Tranceiver UHF Portable</v>
          </cell>
        </row>
        <row r="3349">
          <cell r="H3349" t="str">
            <v>1.3.2.06.02.05.002</v>
          </cell>
          <cell r="I3349" t="str">
            <v>Unit Tranceiver UHF Transportable</v>
          </cell>
        </row>
        <row r="3350">
          <cell r="H3350" t="str">
            <v>1.3.2.06.02.05.003</v>
          </cell>
          <cell r="I3350" t="str">
            <v>Unit Tranceiver UHF Stationary</v>
          </cell>
        </row>
        <row r="3351">
          <cell r="H3351" t="str">
            <v>......</v>
          </cell>
        </row>
        <row r="3352">
          <cell r="H3352" t="str">
            <v>1.3.2.06.02.06.</v>
          </cell>
          <cell r="I3352" t="str">
            <v xml:space="preserve">ALAT KOMUNIKASI SOSIAL </v>
          </cell>
        </row>
        <row r="3353">
          <cell r="H3353" t="str">
            <v>1.3.2.06.02.06.001</v>
          </cell>
          <cell r="I3353" t="str">
            <v>Publik Address (Lapangan)</v>
          </cell>
        </row>
        <row r="3354">
          <cell r="H3354" t="str">
            <v>1.3.2.06.02.06.002</v>
          </cell>
          <cell r="I3354" t="str">
            <v>Wireless Amplifier</v>
          </cell>
        </row>
        <row r="3355">
          <cell r="H3355" t="str">
            <v>1.3.2.06.02.06.003</v>
          </cell>
          <cell r="I3355" t="str">
            <v>Slide Projector (Lapangan)</v>
          </cell>
        </row>
        <row r="3356">
          <cell r="H3356" t="str">
            <v>1.3.2.06.02.06.004</v>
          </cell>
          <cell r="I3356" t="str">
            <v>Multiplex System</v>
          </cell>
        </row>
        <row r="3357">
          <cell r="H3357" t="str">
            <v>1.3.2.06.02.06.005</v>
          </cell>
          <cell r="I3357" t="str">
            <v>Frequency Systhesizer Unit</v>
          </cell>
        </row>
        <row r="3358">
          <cell r="H3358" t="str">
            <v>1.3.2.06.02.06.006</v>
          </cell>
          <cell r="I3358" t="str">
            <v>Patching Board</v>
          </cell>
        </row>
        <row r="3359">
          <cell r="H3359" t="str">
            <v>......</v>
          </cell>
        </row>
        <row r="3360">
          <cell r="H3360" t="str">
            <v>1.3.2.06.02.07.</v>
          </cell>
          <cell r="I3360" t="str">
            <v xml:space="preserve">ALAT-ALAT SANDI </v>
          </cell>
        </row>
        <row r="3361">
          <cell r="H3361" t="str">
            <v>1.3.2.06.02.07.001</v>
          </cell>
          <cell r="I3361" t="str">
            <v>Morse Keyer</v>
          </cell>
        </row>
        <row r="3362">
          <cell r="H3362" t="str">
            <v>1.3.2.06.02.07.002</v>
          </cell>
          <cell r="I3362" t="str">
            <v>Automatic Deorse Keyer</v>
          </cell>
        </row>
        <row r="3363">
          <cell r="H3363" t="str">
            <v>1.3.2.06.02.07.003</v>
          </cell>
          <cell r="I3363" t="str">
            <v>Alat Semboyan</v>
          </cell>
        </row>
        <row r="3364">
          <cell r="H3364" t="str">
            <v>1.3.2.06.02.07.004</v>
          </cell>
          <cell r="I3364" t="str">
            <v>Mesin Sandi dan Kelengkapannya</v>
          </cell>
        </row>
        <row r="3365">
          <cell r="H3365" t="str">
            <v>1.3.2.06.02.07.005</v>
          </cell>
          <cell r="I3365" t="str">
            <v>Finger Printer Time and Attandance Acces Control System</v>
          </cell>
        </row>
        <row r="3366">
          <cell r="H3366" t="str">
            <v>1.3.2.06.02.07.006</v>
          </cell>
          <cell r="I3366" t="str">
            <v>Mesin Sandi Teks</v>
          </cell>
        </row>
        <row r="3367">
          <cell r="H3367" t="str">
            <v>1.3.2.06.02.07.007</v>
          </cell>
          <cell r="I3367" t="str">
            <v>Mesin Sandi Suara</v>
          </cell>
        </row>
        <row r="3368">
          <cell r="H3368" t="str">
            <v>1.3.2.06.02.07.008</v>
          </cell>
          <cell r="I3368" t="str">
            <v>Mesin Sandi Data</v>
          </cell>
        </row>
        <row r="3369">
          <cell r="H3369" t="str">
            <v>1.3.2.06.02.07.009</v>
          </cell>
          <cell r="I3369" t="str">
            <v>Mesin Sandi Berbasis Software</v>
          </cell>
        </row>
        <row r="3370">
          <cell r="H3370" t="str">
            <v>1.3.2.06.02.07.010</v>
          </cell>
          <cell r="I3370" t="str">
            <v>Mesin Sandi Berbasis Hardware</v>
          </cell>
        </row>
        <row r="3371">
          <cell r="H3371" t="str">
            <v>1.3.2.06.02.07.011</v>
          </cell>
          <cell r="I3371" t="str">
            <v>Mesin Sandi Berbasis Software dan Hardware</v>
          </cell>
        </row>
        <row r="3372">
          <cell r="H3372" t="str">
            <v>1.3.2.06.02.07.012</v>
          </cell>
          <cell r="I3372" t="str">
            <v>Alat Pembangkit Kunci</v>
          </cell>
        </row>
        <row r="3373">
          <cell r="H3373" t="str">
            <v>1.3.2.06.02.07.013</v>
          </cell>
          <cell r="I3373" t="str">
            <v>Alat Pendistribusi Kunci</v>
          </cell>
        </row>
        <row r="3374">
          <cell r="H3374" t="str">
            <v>1.3.2.06.02.07.014</v>
          </cell>
          <cell r="I3374" t="str">
            <v>Crypthopone</v>
          </cell>
        </row>
        <row r="3375">
          <cell r="H3375" t="str">
            <v>1.3.2.06.02.07.015</v>
          </cell>
          <cell r="I3375" t="str">
            <v>Crytofax</v>
          </cell>
        </row>
        <row r="3376">
          <cell r="H3376" t="str">
            <v>1.3.2.06.02.07.016</v>
          </cell>
          <cell r="I3376" t="str">
            <v>Server Encription</v>
          </cell>
        </row>
        <row r="3377">
          <cell r="H3377" t="str">
            <v>1.3.2.06.02.07.017</v>
          </cell>
          <cell r="I3377" t="str">
            <v>Handphone Encription</v>
          </cell>
        </row>
        <row r="3378">
          <cell r="H3378" t="str">
            <v>1.3.2.06.02.07.018</v>
          </cell>
          <cell r="I3378" t="str">
            <v>GSM Jammer</v>
          </cell>
        </row>
        <row r="3379">
          <cell r="H3379" t="str">
            <v>1.3.2.06.02.07.019</v>
          </cell>
          <cell r="I3379" t="str">
            <v>CDMA Jammer</v>
          </cell>
        </row>
        <row r="3380">
          <cell r="H3380" t="str">
            <v>......</v>
          </cell>
        </row>
        <row r="3381">
          <cell r="H3381" t="str">
            <v>1.3.2.06.02.08.</v>
          </cell>
          <cell r="I3381" t="str">
            <v xml:space="preserve">ALAT KOMUNIKASI KHUSUS </v>
          </cell>
        </row>
        <row r="3382">
          <cell r="H3382" t="str">
            <v>1.3.2.06.02.08.001</v>
          </cell>
          <cell r="I3382" t="str">
            <v>Alat DF Radio SSB</v>
          </cell>
        </row>
        <row r="3383">
          <cell r="H3383" t="str">
            <v>1.3.2.06.02.08.002</v>
          </cell>
          <cell r="I3383" t="str">
            <v>Super Broom</v>
          </cell>
        </row>
        <row r="3384">
          <cell r="H3384" t="str">
            <v>1.3.2.06.02.08.003</v>
          </cell>
          <cell r="I3384" t="str">
            <v>Alat DF Radio HF/FM</v>
          </cell>
        </row>
        <row r="3385">
          <cell r="H3385" t="str">
            <v>1.3.2.06.02.08.004</v>
          </cell>
          <cell r="I3385" t="str">
            <v>Scanlock Plus Ceberus</v>
          </cell>
        </row>
        <row r="3386">
          <cell r="H3386" t="str">
            <v>1.3.2.06.02.08.005</v>
          </cell>
          <cell r="I3386" t="str">
            <v>Alat DF Radio VHF</v>
          </cell>
        </row>
        <row r="3387">
          <cell r="H3387" t="str">
            <v>1.3.2.06.02.08.006</v>
          </cell>
          <cell r="I3387" t="str">
            <v>Stelath Digital Repeater</v>
          </cell>
        </row>
        <row r="3388">
          <cell r="H3388" t="str">
            <v>1.3.2.06.02.08.007</v>
          </cell>
          <cell r="I3388" t="str">
            <v>Alat DF Radio UHF</v>
          </cell>
        </row>
        <row r="3389">
          <cell r="H3389" t="str">
            <v>1.3.2.06.02.08.008</v>
          </cell>
          <cell r="I3389" t="str">
            <v>Tranking</v>
          </cell>
        </row>
        <row r="3390">
          <cell r="H3390" t="str">
            <v>1.3.2.06.02.08.009</v>
          </cell>
          <cell r="I3390" t="str">
            <v>Telepon Taping</v>
          </cell>
        </row>
        <row r="3391">
          <cell r="H3391" t="str">
            <v>1.3.2.06.02.08.010</v>
          </cell>
          <cell r="I3391" t="str">
            <v>Stelath</v>
          </cell>
        </row>
        <row r="3392">
          <cell r="H3392" t="str">
            <v>1.3.2.06.02.08.011</v>
          </cell>
          <cell r="I3392" t="str">
            <v>Visatelit</v>
          </cell>
        </row>
        <row r="3393">
          <cell r="H3393" t="str">
            <v>1.3.2.06.02.08.012</v>
          </cell>
          <cell r="I3393" t="str">
            <v>Mainframe (Alat Komunikasi Khusus)</v>
          </cell>
        </row>
        <row r="3394">
          <cell r="H3394" t="str">
            <v>1.3.2.06.02.08.013</v>
          </cell>
          <cell r="I3394" t="str">
            <v>Safe Light Filter</v>
          </cell>
        </row>
        <row r="3395">
          <cell r="H3395" t="str">
            <v>1.3.2.06.02.08.014</v>
          </cell>
          <cell r="I3395" t="str">
            <v>Anti Sadap Telepon (Scanbler)</v>
          </cell>
        </row>
        <row r="3396">
          <cell r="H3396" t="str">
            <v>1.3.2.06.02.08.015</v>
          </cell>
          <cell r="I3396" t="str">
            <v>Billinf System</v>
          </cell>
        </row>
        <row r="3397">
          <cell r="H3397" t="str">
            <v>1.3.2.06.02.08.016</v>
          </cell>
          <cell r="I3397" t="str">
            <v>Room Monitoring MC06</v>
          </cell>
        </row>
        <row r="3398">
          <cell r="H3398" t="str">
            <v>1.3.2.06.02.08.017</v>
          </cell>
          <cell r="I3398" t="str">
            <v>Watch Transmiter</v>
          </cell>
        </row>
        <row r="3399">
          <cell r="H3399" t="str">
            <v>1.3.2.06.02.08.018</v>
          </cell>
          <cell r="I3399" t="str">
            <v>Ashtray</v>
          </cell>
        </row>
        <row r="3400">
          <cell r="H3400" t="str">
            <v>1.3.2.06.02.08.019</v>
          </cell>
          <cell r="I3400" t="str">
            <v>Non Direction Beacon (NDB)</v>
          </cell>
        </row>
        <row r="3401">
          <cell r="H3401" t="str">
            <v>1.3.2.06.02.08.020</v>
          </cell>
          <cell r="I3401" t="str">
            <v>Radio Link</v>
          </cell>
        </row>
        <row r="3402">
          <cell r="H3402" t="str">
            <v>1.3.2.06.02.08.021</v>
          </cell>
          <cell r="I3402" t="str">
            <v>Localizer</v>
          </cell>
        </row>
        <row r="3403">
          <cell r="H3403" t="str">
            <v>1.3.2.06.02.08.022</v>
          </cell>
          <cell r="I3403" t="str">
            <v>Glade Path</v>
          </cell>
        </row>
        <row r="3404">
          <cell r="H3404" t="str">
            <v>1.3.2.06.02.08.023</v>
          </cell>
          <cell r="I3404" t="str">
            <v>Midle Marker</v>
          </cell>
        </row>
        <row r="3405">
          <cell r="H3405" t="str">
            <v>1.3.2.06.02.08.024</v>
          </cell>
          <cell r="I3405" t="str">
            <v>Radio Communication Matching Switch (RCMS)</v>
          </cell>
        </row>
        <row r="3406">
          <cell r="H3406" t="str">
            <v>1.3.2.06.02.08.025</v>
          </cell>
          <cell r="I3406" t="str">
            <v>Direction Very Omni Range (DVOR)</v>
          </cell>
        </row>
        <row r="3407">
          <cell r="H3407" t="str">
            <v>1.3.2.06.02.08.026</v>
          </cell>
          <cell r="I3407" t="str">
            <v>Integrated Ground Caommunication System (SGRS)</v>
          </cell>
        </row>
        <row r="3408">
          <cell r="H3408" t="str">
            <v>1.3.2.06.02.08.027</v>
          </cell>
          <cell r="I3408" t="str">
            <v>Switching Ground Receiver System (SGRS)</v>
          </cell>
        </row>
        <row r="3409">
          <cell r="H3409" t="str">
            <v>1.3.2.06.02.08.028</v>
          </cell>
          <cell r="I3409" t="str">
            <v>Alat Rx Radio SSb</v>
          </cell>
        </row>
        <row r="3410">
          <cell r="H3410" t="str">
            <v>1.3.2.06.02.08.029</v>
          </cell>
          <cell r="I3410" t="str">
            <v>Alat Rx Radio HF/FM</v>
          </cell>
        </row>
        <row r="3411">
          <cell r="H3411" t="str">
            <v>1.3.2.06.02.08.030</v>
          </cell>
          <cell r="I3411" t="str">
            <v>Alat Rx Radio VHF</v>
          </cell>
        </row>
        <row r="3412">
          <cell r="H3412" t="str">
            <v>1.3.2.06.02.08.031</v>
          </cell>
          <cell r="I3412" t="str">
            <v>Alat Rx Radio UHF</v>
          </cell>
        </row>
        <row r="3413">
          <cell r="H3413" t="str">
            <v>1.3.2.06.02.08.032</v>
          </cell>
          <cell r="I3413" t="str">
            <v>Alat Jamming Radio SSB</v>
          </cell>
        </row>
        <row r="3414">
          <cell r="H3414" t="str">
            <v>1.3.2.06.02.08.033</v>
          </cell>
          <cell r="I3414" t="str">
            <v>Alat Jamming Radio HF/FM</v>
          </cell>
        </row>
        <row r="3415">
          <cell r="H3415" t="str">
            <v>1.3.2.06.02.08.034</v>
          </cell>
          <cell r="I3415" t="str">
            <v>Alat Jamming Radio VHF</v>
          </cell>
        </row>
        <row r="3416">
          <cell r="H3416" t="str">
            <v>1.3.2.06.02.08.035</v>
          </cell>
          <cell r="I3416" t="str">
            <v>Alat Jamming Radio UHF</v>
          </cell>
        </row>
        <row r="3417">
          <cell r="H3417" t="str">
            <v>1.3.2.06.02.08.036</v>
          </cell>
          <cell r="I3417" t="str">
            <v>Alat Spektrum Frek Monitor SSB</v>
          </cell>
        </row>
        <row r="3418">
          <cell r="H3418" t="str">
            <v>1.3.2.06.02.08.037</v>
          </cell>
          <cell r="I3418" t="str">
            <v>Alat Spektrum Frek Monitor HF/FM</v>
          </cell>
        </row>
        <row r="3419">
          <cell r="H3419" t="str">
            <v>1.3.2.06.02.08.038</v>
          </cell>
          <cell r="I3419" t="str">
            <v>Alat Spektrum Frek Monitor VHF</v>
          </cell>
        </row>
        <row r="3420">
          <cell r="H3420" t="str">
            <v>1.3.2.06.02.08.039</v>
          </cell>
          <cell r="I3420" t="str">
            <v>Alat Spektrum Frek Monitor UHF</v>
          </cell>
        </row>
        <row r="3421">
          <cell r="H3421" t="str">
            <v>1.3.2.06.02.08.040</v>
          </cell>
          <cell r="I3421" t="str">
            <v>Alat Traffic Analysis</v>
          </cell>
        </row>
        <row r="3422">
          <cell r="H3422" t="str">
            <v>1.3.2.06.02.08.041</v>
          </cell>
          <cell r="I3422" t="str">
            <v>Alat Countersurveillance</v>
          </cell>
        </row>
        <row r="3423">
          <cell r="H3423" t="str">
            <v>1.3.2.06.02.08.042</v>
          </cell>
          <cell r="I3423" t="str">
            <v>Alat Surveillance</v>
          </cell>
        </row>
        <row r="3424">
          <cell r="H3424" t="str">
            <v>1.3.2.06.02.08.043</v>
          </cell>
          <cell r="I3424" t="str">
            <v>Alat Jamming Frekuensi</v>
          </cell>
        </row>
        <row r="3425">
          <cell r="H3425" t="str">
            <v>1.3.2.06.02.08.044</v>
          </cell>
          <cell r="I3425" t="str">
            <v>Alat Pengendali Pancaran Gelombang Elektromagnetik (Tempest)</v>
          </cell>
        </row>
        <row r="3426">
          <cell r="H3426" t="str">
            <v>1.3.2.06.02.08.045</v>
          </cell>
          <cell r="I3426" t="str">
            <v>Maritim Communication (Marcom)</v>
          </cell>
        </row>
        <row r="3427">
          <cell r="H3427" t="str">
            <v>1.3.2.06.02.08.046</v>
          </cell>
          <cell r="I3427" t="str">
            <v>Navigation Telex (NAVTEX)</v>
          </cell>
        </row>
        <row r="3428">
          <cell r="H3428" t="str">
            <v>......</v>
          </cell>
        </row>
        <row r="3429">
          <cell r="H3429" t="str">
            <v>1.3.2.06.02.09.</v>
          </cell>
          <cell r="I3429" t="str">
            <v xml:space="preserve">ALAT KOMUNIKASI DIGITAL DAN KONVENSIONAL </v>
          </cell>
        </row>
        <row r="3430">
          <cell r="H3430" t="str">
            <v>1.3.2.06.02.09.001</v>
          </cell>
          <cell r="I3430" t="str">
            <v>System Control Node Multi Site System</v>
          </cell>
        </row>
        <row r="3431">
          <cell r="H3431" t="str">
            <v>1.3.2.06.02.09.002</v>
          </cell>
          <cell r="I3431" t="str">
            <v>Site Base stataion Multi Site System</v>
          </cell>
        </row>
        <row r="3432">
          <cell r="H3432" t="str">
            <v>1.3.2.06.02.09.003</v>
          </cell>
          <cell r="I3432" t="str">
            <v>Controll Center</v>
          </cell>
        </row>
        <row r="3433">
          <cell r="H3433" t="str">
            <v>1.3.2.06.02.09.004</v>
          </cell>
          <cell r="I3433" t="str">
            <v>E2EEncryption Management Tools</v>
          </cell>
        </row>
        <row r="3434">
          <cell r="H3434" t="str">
            <v>1.3.2.06.02.09.005</v>
          </cell>
          <cell r="I3434" t="str">
            <v>Network Monitoring System</v>
          </cell>
        </row>
        <row r="3435">
          <cell r="H3435" t="str">
            <v>1.3.2.06.02.09.006</v>
          </cell>
          <cell r="I3435" t="str">
            <v>Switching Matrix and Server</v>
          </cell>
        </row>
        <row r="3436">
          <cell r="H3436" t="str">
            <v>1.3.2.06.02.09.007</v>
          </cell>
          <cell r="I3436" t="str">
            <v>Digital Recording System</v>
          </cell>
        </row>
        <row r="3437">
          <cell r="H3437" t="str">
            <v>1.3.2.06.02.09.008</v>
          </cell>
          <cell r="I3437" t="str">
            <v>Official Pheripheral</v>
          </cell>
        </row>
        <row r="3438">
          <cell r="H3438" t="str">
            <v>1.3.2.06.02.09.009</v>
          </cell>
          <cell r="I3438" t="str">
            <v>Mobile Unit</v>
          </cell>
        </row>
        <row r="3439">
          <cell r="H3439" t="str">
            <v>1.3.2.06.02.09.010</v>
          </cell>
          <cell r="I3439" t="str">
            <v>Mobile Gateway</v>
          </cell>
        </row>
        <row r="3440">
          <cell r="H3440" t="str">
            <v>1.3.2.06.02.09.011</v>
          </cell>
          <cell r="I3440" t="str">
            <v>Convert Body</v>
          </cell>
        </row>
        <row r="3441">
          <cell r="H3441" t="str">
            <v>1.3.2.06.02.09.012</v>
          </cell>
          <cell r="I3441" t="str">
            <v>Repeater RX/TX</v>
          </cell>
        </row>
        <row r="3442">
          <cell r="H3442" t="str">
            <v>1.3.2.06.02.09.013</v>
          </cell>
          <cell r="I3442" t="str">
            <v>Repeater Multiband Combiner 4 in 4out</v>
          </cell>
        </row>
        <row r="3443">
          <cell r="H3443" t="str">
            <v>1.3.2.06.02.09.014</v>
          </cell>
          <cell r="I3443" t="str">
            <v>Repeater Multiband Combiner 4 in 2out</v>
          </cell>
        </row>
        <row r="3444">
          <cell r="H3444" t="str">
            <v>1.3.2.06.02.09.015</v>
          </cell>
          <cell r="I3444" t="str">
            <v>Repeater Multiband Combiner 2 in 2out</v>
          </cell>
        </row>
        <row r="3445">
          <cell r="H3445" t="str">
            <v>1.3.2.06.02.09.016</v>
          </cell>
          <cell r="I3445" t="str">
            <v>Repeater CDMA 80PO MHz</v>
          </cell>
        </row>
        <row r="3446">
          <cell r="H3446" t="str">
            <v>1.3.2.06.02.09.017</v>
          </cell>
          <cell r="I3446" t="str">
            <v>Repeater CDS 1800 MHz</v>
          </cell>
        </row>
        <row r="3447">
          <cell r="H3447" t="str">
            <v>1.3.2.06.02.09.018</v>
          </cell>
          <cell r="I3447" t="str">
            <v>Radio Transmisi</v>
          </cell>
        </row>
        <row r="3448">
          <cell r="H3448" t="str">
            <v>1.3.2.06.02.10.</v>
          </cell>
          <cell r="I3448" t="str">
            <v xml:space="preserve">ALAT KOMUNIKASI SATELIT </v>
          </cell>
        </row>
        <row r="3449">
          <cell r="H3449" t="str">
            <v>1.3.2.06.02.10.001</v>
          </cell>
          <cell r="I3449" t="str">
            <v>Fully System HUB</v>
          </cell>
        </row>
        <row r="3450">
          <cell r="H3450" t="str">
            <v>1.3.2.06.02.10.002</v>
          </cell>
          <cell r="I3450" t="str">
            <v>VSAT System for Remote Terminal</v>
          </cell>
        </row>
        <row r="3451">
          <cell r="H3451" t="str">
            <v>1.3.2.06.02.10.003</v>
          </cell>
          <cell r="I3451" t="str">
            <v>Commob (Communication Mobile) VSAT</v>
          </cell>
        </row>
        <row r="3452">
          <cell r="H3452" t="str">
            <v>1.3.2.06.02.10.004</v>
          </cell>
          <cell r="I3452" t="str">
            <v>Wireless Base Station + Surveillance Manpack Kit</v>
          </cell>
        </row>
        <row r="3453">
          <cell r="H3453" t="str">
            <v>1.3.2.06.02.10.005</v>
          </cell>
          <cell r="I3453" t="str">
            <v>Flyaway</v>
          </cell>
        </row>
        <row r="3454">
          <cell r="H3454" t="str">
            <v>1.3.2.06.02.10.006</v>
          </cell>
          <cell r="I3454" t="str">
            <v>Encryption</v>
          </cell>
        </row>
        <row r="3455">
          <cell r="H3455" t="str">
            <v>1.3.2.06.02.10.007</v>
          </cell>
          <cell r="I3455" t="str">
            <v>Remote Data Connection Distribution</v>
          </cell>
        </row>
        <row r="3456">
          <cell r="H3456" t="str">
            <v>1.3.2.06.02.10.008</v>
          </cell>
          <cell r="I3456" t="str">
            <v>Remote VoIP Gateway E1 Card Interface</v>
          </cell>
        </row>
        <row r="3457">
          <cell r="H3457" t="str">
            <v>1.3.2.06.02.10.009</v>
          </cell>
          <cell r="I3457" t="str">
            <v>Spectrum Analyzer for HUB Station</v>
          </cell>
        </row>
        <row r="3458">
          <cell r="H3458" t="str">
            <v>1.3.2.06.02.10.010</v>
          </cell>
          <cell r="I3458" t="str">
            <v>Spectrum Analyzer Portable for Field Use</v>
          </cell>
        </row>
        <row r="3459">
          <cell r="H3459" t="str">
            <v>1.3.2.06.02.10.011</v>
          </cell>
          <cell r="I3459" t="str">
            <v>UPS 15 KVA for HUB Station</v>
          </cell>
        </row>
        <row r="3460">
          <cell r="H3460" t="str">
            <v>1.3.2.06.02.10.012</v>
          </cell>
          <cell r="I3460" t="str">
            <v>UPS 1 KVA for Remote Station</v>
          </cell>
        </row>
        <row r="3461">
          <cell r="H3461" t="str">
            <v>......</v>
          </cell>
        </row>
        <row r="3462">
          <cell r="H3462" t="str">
            <v>1.3.2.06.02.11.</v>
          </cell>
          <cell r="I3462" t="str">
            <v xml:space="preserve">ALAT KOMUNIKASI LAINNYA </v>
          </cell>
        </row>
        <row r="3463">
          <cell r="H3463" t="str">
            <v>......</v>
          </cell>
        </row>
        <row r="3464">
          <cell r="H3464" t="str">
            <v>1.3.2.06.03..</v>
          </cell>
          <cell r="I3464" t="str">
            <v>PERALATAN PEMANCAR</v>
          </cell>
        </row>
        <row r="3465">
          <cell r="H3465" t="str">
            <v>1.3.2.06.03.01.</v>
          </cell>
          <cell r="I3465" t="str">
            <v xml:space="preserve">PERALATAN PEMANCAR MF/MW </v>
          </cell>
        </row>
        <row r="3466">
          <cell r="H3466" t="str">
            <v>1.3.2.06.03.01.001</v>
          </cell>
          <cell r="I3466" t="str">
            <v>Unit Pemancar MF/MW Portable</v>
          </cell>
        </row>
        <row r="3467">
          <cell r="H3467" t="str">
            <v>1.3.2.06.03.01.002</v>
          </cell>
          <cell r="I3467" t="str">
            <v>Unit Pemancar MF/MW Transportable</v>
          </cell>
        </row>
        <row r="3468">
          <cell r="H3468" t="str">
            <v>1.3.2.06.03.01.003</v>
          </cell>
          <cell r="I3468" t="str">
            <v>Unit Pemancar MF/MW Stationary</v>
          </cell>
        </row>
        <row r="3469">
          <cell r="H3469" t="str">
            <v>......</v>
          </cell>
        </row>
        <row r="3470">
          <cell r="H3470" t="str">
            <v>1.3.2.06.03.02.</v>
          </cell>
          <cell r="I3470" t="str">
            <v xml:space="preserve">PERALATAN PEMANCAR HF/SW </v>
          </cell>
        </row>
        <row r="3471">
          <cell r="H3471" t="str">
            <v>1.3.2.06.03.02.001</v>
          </cell>
          <cell r="I3471" t="str">
            <v>Unit Pemancar HF/SW Portable</v>
          </cell>
        </row>
        <row r="3472">
          <cell r="H3472" t="str">
            <v>1.3.2.06.03.02.002</v>
          </cell>
          <cell r="I3472" t="str">
            <v>Unit Pemancar HF/SW Transportable</v>
          </cell>
        </row>
        <row r="3473">
          <cell r="H3473" t="str">
            <v>1.3.2.06.03.02.003</v>
          </cell>
          <cell r="I3473" t="str">
            <v>Unit Pemancar HF/SW Stationary</v>
          </cell>
        </row>
        <row r="3474">
          <cell r="H3474" t="str">
            <v>......</v>
          </cell>
        </row>
        <row r="3475">
          <cell r="H3475" t="str">
            <v>1.3.2.06.03.03.</v>
          </cell>
          <cell r="I3475" t="str">
            <v xml:space="preserve">PERALATAN PEMANCAR VHF/FM </v>
          </cell>
        </row>
        <row r="3476">
          <cell r="H3476" t="str">
            <v>1.3.2.06.03.03.001</v>
          </cell>
          <cell r="I3476" t="str">
            <v>Unit Pemancar VHF/FM Portable</v>
          </cell>
        </row>
        <row r="3477">
          <cell r="H3477" t="str">
            <v>1.3.2.06.03.03.002</v>
          </cell>
          <cell r="I3477" t="str">
            <v>Unit Pemancar VHF/FM Transportable</v>
          </cell>
        </row>
        <row r="3478">
          <cell r="H3478" t="str">
            <v>1.3.2.06.03.03.003</v>
          </cell>
          <cell r="I3478" t="str">
            <v>Unit Pemancar VHF/FM Stationary</v>
          </cell>
        </row>
        <row r="3479">
          <cell r="H3479" t="str">
            <v>......</v>
          </cell>
        </row>
        <row r="3480">
          <cell r="H3480" t="str">
            <v>1.3.2.06.03.04.</v>
          </cell>
          <cell r="I3480" t="str">
            <v xml:space="preserve">PERALATAN PEMANCAR UHF </v>
          </cell>
        </row>
        <row r="3481">
          <cell r="H3481" t="str">
            <v>1.3.2.06.03.04.001</v>
          </cell>
          <cell r="I3481" t="str">
            <v>Unit Pemancar UHF Portable</v>
          </cell>
        </row>
        <row r="3482">
          <cell r="H3482" t="str">
            <v>1.3.2.06.03.04.002</v>
          </cell>
          <cell r="I3482" t="str">
            <v>Unit Pemancar UHF Transportable</v>
          </cell>
        </row>
        <row r="3483">
          <cell r="H3483" t="str">
            <v>1.3.2.06.03.04.003</v>
          </cell>
          <cell r="I3483" t="str">
            <v>Unit Pemancar UHF Stationary</v>
          </cell>
        </row>
        <row r="3484">
          <cell r="H3484" t="str">
            <v>1.3.2.06.03.04.004</v>
          </cell>
          <cell r="I3484" t="str">
            <v>Portable Reporter Link</v>
          </cell>
        </row>
        <row r="3485">
          <cell r="H3485" t="str">
            <v>......</v>
          </cell>
        </row>
        <row r="3486">
          <cell r="H3486" t="str">
            <v>1.3.2.06.03.05.</v>
          </cell>
          <cell r="I3486" t="str">
            <v xml:space="preserve">PERALATAN PEMANCAR SHF </v>
          </cell>
        </row>
        <row r="3487">
          <cell r="H3487" t="str">
            <v>1.3.2.06.03.05.001</v>
          </cell>
          <cell r="I3487" t="str">
            <v>Unit Pemancar SHF Portable</v>
          </cell>
        </row>
        <row r="3488">
          <cell r="H3488" t="str">
            <v>1.3.2.06.03.05.002</v>
          </cell>
          <cell r="I3488" t="str">
            <v>Unit Pemancar SHF Transportable</v>
          </cell>
        </row>
        <row r="3489">
          <cell r="H3489" t="str">
            <v>1.3.2.06.03.05.003</v>
          </cell>
          <cell r="I3489" t="str">
            <v>Unit Pemancar SHF Stationary</v>
          </cell>
        </row>
        <row r="3490">
          <cell r="H3490" t="str">
            <v>1.3.2.06.03.05.004</v>
          </cell>
          <cell r="I3490" t="str">
            <v>Satellite Link ( Up/Down Link )</v>
          </cell>
        </row>
        <row r="3491">
          <cell r="H3491" t="str">
            <v>......</v>
          </cell>
        </row>
        <row r="3492">
          <cell r="H3492" t="str">
            <v>1.3.2.06.03.06.</v>
          </cell>
          <cell r="I3492" t="str">
            <v xml:space="preserve">PERALATAN ANTENA MF/MW </v>
          </cell>
        </row>
        <row r="3493">
          <cell r="H3493" t="str">
            <v>1.3.2.06.03.06.001</v>
          </cell>
          <cell r="I3493" t="str">
            <v>Antene MF/MW Portable</v>
          </cell>
        </row>
        <row r="3494">
          <cell r="H3494" t="str">
            <v>1.3.2.06.03.06.002</v>
          </cell>
          <cell r="I3494" t="str">
            <v>Antene MF/MW Transportable</v>
          </cell>
        </row>
        <row r="3495">
          <cell r="H3495" t="str">
            <v>1.3.2.06.03.06.003</v>
          </cell>
          <cell r="I3495" t="str">
            <v>Antene MF/MW Stationary</v>
          </cell>
        </row>
        <row r="3496">
          <cell r="H3496" t="str">
            <v>......</v>
          </cell>
        </row>
        <row r="3497">
          <cell r="H3497" t="str">
            <v>1.3.2.06.03.07.</v>
          </cell>
          <cell r="I3497" t="str">
            <v xml:space="preserve">PERALATAN ANTENA HF/SW </v>
          </cell>
        </row>
        <row r="3498">
          <cell r="H3498" t="str">
            <v>1.3.2.06.03.07.001</v>
          </cell>
          <cell r="I3498" t="str">
            <v>Antene HF/SW Portable</v>
          </cell>
        </row>
        <row r="3499">
          <cell r="H3499" t="str">
            <v>1.3.2.06.03.07.002</v>
          </cell>
          <cell r="I3499" t="str">
            <v>Antene HF/SW Transportable</v>
          </cell>
        </row>
        <row r="3500">
          <cell r="H3500" t="str">
            <v>1.3.2.06.03.07.003</v>
          </cell>
          <cell r="I3500" t="str">
            <v>Antene HF/SW Stationary</v>
          </cell>
        </row>
        <row r="3501">
          <cell r="H3501" t="str">
            <v>......</v>
          </cell>
        </row>
        <row r="3502">
          <cell r="H3502" t="str">
            <v>1.3.2.06.03.08.</v>
          </cell>
          <cell r="I3502" t="str">
            <v xml:space="preserve">PERALATAN ANTENA VHF/FM </v>
          </cell>
        </row>
        <row r="3503">
          <cell r="H3503" t="str">
            <v>1.3.2.06.03.08.001</v>
          </cell>
          <cell r="I3503" t="str">
            <v>Antene VHF/FM Portable</v>
          </cell>
        </row>
        <row r="3504">
          <cell r="H3504" t="str">
            <v>1.3.2.06.03.08.002</v>
          </cell>
          <cell r="I3504" t="str">
            <v>Antene VHF/FM Transportable</v>
          </cell>
        </row>
        <row r="3505">
          <cell r="H3505" t="str">
            <v>1.3.2.06.03.08.003</v>
          </cell>
          <cell r="I3505" t="str">
            <v>Antene VHF/FM Stationary</v>
          </cell>
        </row>
        <row r="3506">
          <cell r="H3506" t="str">
            <v>......</v>
          </cell>
        </row>
        <row r="3507">
          <cell r="H3507" t="str">
            <v>1.3.2.06.03.09.</v>
          </cell>
          <cell r="I3507" t="str">
            <v xml:space="preserve">PERALATAN ANTENA UHF </v>
          </cell>
        </row>
        <row r="3508">
          <cell r="H3508" t="str">
            <v>1.3.2.06.03.09.001</v>
          </cell>
          <cell r="I3508" t="str">
            <v>Antene UHF Portable</v>
          </cell>
        </row>
        <row r="3509">
          <cell r="H3509" t="str">
            <v>1.3.2.06.03.09.002</v>
          </cell>
          <cell r="I3509" t="str">
            <v>Antene UHF Transportable</v>
          </cell>
        </row>
        <row r="3510">
          <cell r="H3510" t="str">
            <v>1.3.2.06.03.09.003</v>
          </cell>
          <cell r="I3510" t="str">
            <v>Antene UHF Stationary</v>
          </cell>
        </row>
        <row r="3511">
          <cell r="H3511" t="str">
            <v>......</v>
          </cell>
        </row>
        <row r="3512">
          <cell r="H3512" t="str">
            <v>1.3.2.06.03.10.</v>
          </cell>
          <cell r="I3512" t="str">
            <v xml:space="preserve">PEERALATAN ANTENA SHF/PARABOLA </v>
          </cell>
        </row>
        <row r="3513">
          <cell r="H3513" t="str">
            <v>1.3.2.06.03.10.001</v>
          </cell>
          <cell r="I3513" t="str">
            <v>Antene SHF Portable</v>
          </cell>
        </row>
        <row r="3514">
          <cell r="H3514" t="str">
            <v>1.3.2.06.03.10.002</v>
          </cell>
          <cell r="I3514" t="str">
            <v>Antene SHF Transportable</v>
          </cell>
        </row>
        <row r="3515">
          <cell r="H3515" t="str">
            <v>1.3.2.06.03.10.003</v>
          </cell>
          <cell r="I3515" t="str">
            <v>Antene SHF Stationary</v>
          </cell>
        </row>
        <row r="3516">
          <cell r="H3516" t="str">
            <v>1.3.2.06.03.10.004</v>
          </cell>
          <cell r="I3516" t="str">
            <v>Antena All Band</v>
          </cell>
        </row>
        <row r="3517">
          <cell r="H3517" t="str">
            <v>1.3.2.06.03.10.005</v>
          </cell>
          <cell r="I3517" t="str">
            <v>Antena SSB</v>
          </cell>
        </row>
        <row r="3518">
          <cell r="H3518" t="str">
            <v>......</v>
          </cell>
        </row>
        <row r="3519">
          <cell r="H3519" t="str">
            <v>1.3.2.06.03.11.</v>
          </cell>
          <cell r="I3519" t="str">
            <v xml:space="preserve">PERALATAN TRANSLATOR VHF/VHF </v>
          </cell>
        </row>
        <row r="3520">
          <cell r="H3520" t="str">
            <v>1.3.2.06.03.11.001</v>
          </cell>
          <cell r="I3520" t="str">
            <v>Translator VHF/VHF Portable</v>
          </cell>
        </row>
        <row r="3521">
          <cell r="H3521" t="str">
            <v>1.3.2.06.03.11.002</v>
          </cell>
          <cell r="I3521" t="str">
            <v>Translator VHF/VHF Transportable</v>
          </cell>
        </row>
        <row r="3522">
          <cell r="H3522" t="str">
            <v>1.3.2.06.03.11.003</v>
          </cell>
          <cell r="I3522" t="str">
            <v>Translator VHF/VHF Stationary</v>
          </cell>
        </row>
        <row r="3523">
          <cell r="H3523" t="str">
            <v>......</v>
          </cell>
        </row>
        <row r="3524">
          <cell r="H3524" t="str">
            <v>1.3.2.06.03.12.</v>
          </cell>
          <cell r="I3524" t="str">
            <v xml:space="preserve">PERALATAN TRANSLATOR UHF/UHF </v>
          </cell>
        </row>
        <row r="3525">
          <cell r="H3525" t="str">
            <v>1.3.2.06.03.12.001</v>
          </cell>
          <cell r="I3525" t="str">
            <v>Translator UHF/UHF Portable</v>
          </cell>
        </row>
        <row r="3526">
          <cell r="H3526" t="str">
            <v>1.3.2.06.03.12.002</v>
          </cell>
          <cell r="I3526" t="str">
            <v>Translator UHF/UHF Transportable</v>
          </cell>
        </row>
        <row r="3527">
          <cell r="H3527" t="str">
            <v>1.3.2.06.03.12.003</v>
          </cell>
          <cell r="I3527" t="str">
            <v>Translator UHF/UHF Stationary</v>
          </cell>
        </row>
        <row r="3528">
          <cell r="H3528" t="str">
            <v>......</v>
          </cell>
        </row>
        <row r="3529">
          <cell r="H3529" t="str">
            <v>1.3.2.06.03.13.</v>
          </cell>
          <cell r="I3529" t="str">
            <v xml:space="preserve">PERALATAN TRANSLATOR VHF/UHF </v>
          </cell>
        </row>
        <row r="3530">
          <cell r="H3530" t="str">
            <v>1.3.2.06.03.13.001</v>
          </cell>
          <cell r="I3530" t="str">
            <v>Translator VHF/UHF Portable</v>
          </cell>
        </row>
        <row r="3531">
          <cell r="H3531" t="str">
            <v>1.3.2.06.03.13.002</v>
          </cell>
          <cell r="I3531" t="str">
            <v>Translator VHF/UHF Transportable</v>
          </cell>
        </row>
        <row r="3532">
          <cell r="H3532" t="str">
            <v>1.3.2.06.03.13.003</v>
          </cell>
          <cell r="I3532" t="str">
            <v>Translator VHF/UHF Stationary</v>
          </cell>
        </row>
        <row r="3533">
          <cell r="H3533" t="str">
            <v>......</v>
          </cell>
        </row>
        <row r="3534">
          <cell r="H3534" t="str">
            <v>1.3.2.06.03.14.</v>
          </cell>
          <cell r="I3534" t="str">
            <v xml:space="preserve">PERALATAN TRANSLATOR UHF/VHF </v>
          </cell>
        </row>
        <row r="3535">
          <cell r="H3535" t="str">
            <v>1.3.2.06.03.14.001</v>
          </cell>
          <cell r="I3535" t="str">
            <v>Translator UHF/VHF Portable</v>
          </cell>
        </row>
        <row r="3536">
          <cell r="H3536" t="str">
            <v>1.3.2.06.03.14.002</v>
          </cell>
          <cell r="I3536" t="str">
            <v>Translator UHF/VHF Transportable</v>
          </cell>
        </row>
        <row r="3537">
          <cell r="H3537" t="str">
            <v>1.3.2.06.03.14.003</v>
          </cell>
          <cell r="I3537" t="str">
            <v>Translator UHF/VHF Stationary</v>
          </cell>
        </row>
        <row r="3538">
          <cell r="H3538" t="str">
            <v>......</v>
          </cell>
        </row>
        <row r="3539">
          <cell r="H3539" t="str">
            <v>1.3.2.06.03.15.</v>
          </cell>
          <cell r="I3539" t="str">
            <v xml:space="preserve">PERALATAN MICROWAVE F P U </v>
          </cell>
        </row>
        <row r="3540">
          <cell r="H3540" t="str">
            <v>1.3.2.06.03.15.001</v>
          </cell>
          <cell r="I3540" t="str">
            <v>Microwave F P U Portable</v>
          </cell>
        </row>
        <row r="3541">
          <cell r="H3541" t="str">
            <v>1.3.2.06.03.15.002</v>
          </cell>
          <cell r="I3541" t="str">
            <v>Microwave F P U Transportable</v>
          </cell>
        </row>
        <row r="3542">
          <cell r="H3542" t="str">
            <v>1.3.2.06.03.15.003</v>
          </cell>
          <cell r="I3542" t="str">
            <v>Microwave F P U Stationary</v>
          </cell>
        </row>
        <row r="3543">
          <cell r="H3543" t="str">
            <v>......</v>
          </cell>
        </row>
        <row r="3544">
          <cell r="H3544" t="str">
            <v>1.3.2.06.03.16.</v>
          </cell>
          <cell r="I3544" t="str">
            <v xml:space="preserve">PERALATAN MICROWAVE TERESTRIAL </v>
          </cell>
        </row>
        <row r="3545">
          <cell r="H3545" t="str">
            <v>1.3.2.06.03.16.001</v>
          </cell>
          <cell r="I3545" t="str">
            <v>Microwave Terestrial Portable</v>
          </cell>
        </row>
        <row r="3546">
          <cell r="H3546" t="str">
            <v>1.3.2.06.03.16.002</v>
          </cell>
          <cell r="I3546" t="str">
            <v>Microwave Terestrial Transportable</v>
          </cell>
        </row>
        <row r="3547">
          <cell r="H3547" t="str">
            <v>1.3.2.06.03.16.003</v>
          </cell>
          <cell r="I3547" t="str">
            <v>Microwave Terestrial Stationary</v>
          </cell>
        </row>
        <row r="3548">
          <cell r="H3548" t="str">
            <v>......</v>
          </cell>
        </row>
        <row r="3549">
          <cell r="H3549" t="str">
            <v>1.3.2.06.03.17.</v>
          </cell>
          <cell r="I3549" t="str">
            <v xml:space="preserve">PERALATAN MICROWAVE TVRO </v>
          </cell>
        </row>
        <row r="3550">
          <cell r="H3550" t="str">
            <v>1.3.2.06.03.17.001</v>
          </cell>
          <cell r="I3550" t="str">
            <v>Microwave TVRO Portable</v>
          </cell>
        </row>
        <row r="3551">
          <cell r="H3551" t="str">
            <v>1.3.2.06.03.17.002</v>
          </cell>
          <cell r="I3551" t="str">
            <v>Microwave TVRO Transportable</v>
          </cell>
        </row>
        <row r="3552">
          <cell r="H3552" t="str">
            <v>1.3.2.06.03.17.003</v>
          </cell>
          <cell r="I3552" t="str">
            <v>Microwave TVRO Stationary</v>
          </cell>
        </row>
        <row r="3553">
          <cell r="H3553" t="str">
            <v>......</v>
          </cell>
        </row>
        <row r="3554">
          <cell r="H3554" t="str">
            <v>1.3.2.06.03.18.</v>
          </cell>
          <cell r="I3554" t="str">
            <v xml:space="preserve">PERALATAN DUMMY LOAD </v>
          </cell>
        </row>
        <row r="3555">
          <cell r="H3555" t="str">
            <v>1.3.2.06.03.18.001</v>
          </cell>
          <cell r="I3555" t="str">
            <v>Dummy Load Pendingin Udara</v>
          </cell>
        </row>
        <row r="3556">
          <cell r="H3556" t="str">
            <v>1.3.2.06.03.18.002</v>
          </cell>
          <cell r="I3556" t="str">
            <v>Dummy Load Pendingin Air</v>
          </cell>
        </row>
        <row r="3557">
          <cell r="H3557" t="str">
            <v>1.3.2.06.03.18.003</v>
          </cell>
          <cell r="I3557" t="str">
            <v>Dummy Load Pendingin Minyak</v>
          </cell>
        </row>
        <row r="3558">
          <cell r="H3558" t="str">
            <v>1.3.2.06.03.18.004</v>
          </cell>
          <cell r="I3558" t="str">
            <v>Dummy Load Pendingin Gas</v>
          </cell>
        </row>
        <row r="3559">
          <cell r="H3559" t="str">
            <v>......</v>
          </cell>
        </row>
        <row r="3560">
          <cell r="H3560" t="str">
            <v>1.3.2.06.03.19.</v>
          </cell>
          <cell r="I3560" t="str">
            <v xml:space="preserve">SWITCHER ANTENA </v>
          </cell>
        </row>
        <row r="3561">
          <cell r="H3561" t="str">
            <v>1.3.2.06.03.19.001</v>
          </cell>
          <cell r="I3561" t="str">
            <v>Switcher Combination</v>
          </cell>
        </row>
        <row r="3562">
          <cell r="H3562" t="str">
            <v>1.3.2.06.03.19.002</v>
          </cell>
          <cell r="I3562" t="str">
            <v>Switcher Manual</v>
          </cell>
        </row>
        <row r="3563">
          <cell r="H3563" t="str">
            <v>1.3.2.06.03.19.003</v>
          </cell>
          <cell r="I3563" t="str">
            <v>Switcher Automatic Motor</v>
          </cell>
        </row>
        <row r="3564">
          <cell r="H3564" t="str">
            <v>......</v>
          </cell>
        </row>
        <row r="3565">
          <cell r="H3565" t="str">
            <v>1.3.2.06.03.20.</v>
          </cell>
          <cell r="I3565" t="str">
            <v xml:space="preserve">SWITCHER/MENARA ANTENA </v>
          </cell>
        </row>
        <row r="3566">
          <cell r="H3566" t="str">
            <v>1.3.2.06.03.20.001</v>
          </cell>
          <cell r="I3566" t="str">
            <v>Self Supporting Tower</v>
          </cell>
        </row>
        <row r="3567">
          <cell r="H3567" t="str">
            <v>1.3.2.06.03.20.002</v>
          </cell>
          <cell r="I3567" t="str">
            <v>Guy Tower</v>
          </cell>
        </row>
        <row r="3568">
          <cell r="H3568" t="str">
            <v>1.3.2.06.03.20.003</v>
          </cell>
          <cell r="I3568" t="str">
            <v>Mast Tower</v>
          </cell>
        </row>
        <row r="3569">
          <cell r="H3569" t="str">
            <v>1.3.2.06.03.20.004</v>
          </cell>
          <cell r="I3569" t="str">
            <v>Concrete Tower</v>
          </cell>
        </row>
        <row r="3570">
          <cell r="H3570" t="str">
            <v>1.3.2.06.03.21.005</v>
          </cell>
          <cell r="I3570" t="str">
            <v>Tower untuk Jaringan</v>
          </cell>
        </row>
        <row r="3571">
          <cell r="H3571" t="str">
            <v>......</v>
          </cell>
        </row>
        <row r="3572">
          <cell r="H3572" t="str">
            <v>1.3.2.06.03.21.</v>
          </cell>
          <cell r="I3572" t="str">
            <v xml:space="preserve">FEEDER </v>
          </cell>
        </row>
        <row r="3573">
          <cell r="H3573" t="str">
            <v>1.3.2.06.03.21.001</v>
          </cell>
          <cell r="I3573" t="str">
            <v>Open Wire</v>
          </cell>
        </row>
        <row r="3574">
          <cell r="H3574" t="str">
            <v>1.3.2.06.03.21.002</v>
          </cell>
          <cell r="I3574" t="str">
            <v>Coaxial Feeder</v>
          </cell>
        </row>
        <row r="3575">
          <cell r="H3575" t="str">
            <v>1.3.2.06.03.21.003</v>
          </cell>
          <cell r="I3575" t="str">
            <v>Antenna Tuning Unit</v>
          </cell>
        </row>
        <row r="3576">
          <cell r="H3576" t="str">
            <v>1.3.2.06.03.21.004</v>
          </cell>
          <cell r="I3576" t="str">
            <v>Dehydrator</v>
          </cell>
        </row>
        <row r="3577">
          <cell r="H3577" t="str">
            <v>......</v>
          </cell>
        </row>
        <row r="3578">
          <cell r="H3578" t="str">
            <v>1.3.2.06.03.22.</v>
          </cell>
          <cell r="I3578" t="str">
            <v xml:space="preserve">HUMIDITY CONTROL </v>
          </cell>
        </row>
        <row r="3579">
          <cell r="H3579" t="str">
            <v>1.3.2.06.03.22.001</v>
          </cell>
          <cell r="I3579" t="str">
            <v>Dehumidifier (Humidity Control)</v>
          </cell>
        </row>
        <row r="3580">
          <cell r="H3580" t="str">
            <v>......</v>
          </cell>
        </row>
        <row r="3581">
          <cell r="H3581" t="str">
            <v>1.3.2.06.03.23.</v>
          </cell>
          <cell r="I3581" t="str">
            <v xml:space="preserve">PROGRAM INPUT EQUIPMENT </v>
          </cell>
        </row>
        <row r="3582">
          <cell r="H3582" t="str">
            <v>1.3.2.06.03.23.001</v>
          </cell>
          <cell r="I3582" t="str">
            <v>Receiver STL/VHF ( FM)</v>
          </cell>
        </row>
        <row r="3583">
          <cell r="H3583" t="str">
            <v>1.3.2.06.03.23.002</v>
          </cell>
          <cell r="I3583" t="str">
            <v>Receiver STL/UHF</v>
          </cell>
        </row>
        <row r="3584">
          <cell r="H3584" t="str">
            <v>1.3.2.06.03.23.003</v>
          </cell>
          <cell r="I3584" t="str">
            <v>Receiver STL/SHF</v>
          </cell>
        </row>
        <row r="3585">
          <cell r="H3585" t="str">
            <v>1.3.2.06.03.23.004</v>
          </cell>
          <cell r="I3585" t="str">
            <v>TVRO</v>
          </cell>
        </row>
        <row r="3586">
          <cell r="H3586" t="str">
            <v>1.3.2.06.03.23.005</v>
          </cell>
          <cell r="I3586" t="str">
            <v>Line Amplifier</v>
          </cell>
        </row>
        <row r="3587">
          <cell r="H3587" t="str">
            <v>1.3.2.06.03.23.006</v>
          </cell>
          <cell r="I3587" t="str">
            <v>S R O</v>
          </cell>
        </row>
        <row r="3588">
          <cell r="H3588" t="str">
            <v>1.3.2.06.03.23.007</v>
          </cell>
          <cell r="I3588" t="str">
            <v>Line Equalizer</v>
          </cell>
        </row>
        <row r="3589">
          <cell r="H3589" t="str">
            <v>1.3.2.06.03.23.008</v>
          </cell>
          <cell r="I3589" t="str">
            <v>Automatic Gain Control</v>
          </cell>
        </row>
        <row r="3590">
          <cell r="H3590" t="str">
            <v>1.3.2.06.03.23.009</v>
          </cell>
          <cell r="I3590" t="str">
            <v>Compressor Amplifier</v>
          </cell>
        </row>
        <row r="3591">
          <cell r="H3591" t="str">
            <v>1.3.2.06.03.23.010</v>
          </cell>
          <cell r="I3591" t="str">
            <v>Expander Amplifier</v>
          </cell>
        </row>
        <row r="3592">
          <cell r="H3592" t="str">
            <v>1.3.2.06.03.23.011</v>
          </cell>
          <cell r="I3592" t="str">
            <v>Attenuator</v>
          </cell>
        </row>
        <row r="3593">
          <cell r="H3593" t="str">
            <v>1.3.2.06.03.23.012</v>
          </cell>
          <cell r="I3593" t="str">
            <v>Audio Processor Am</v>
          </cell>
        </row>
        <row r="3594">
          <cell r="H3594" t="str">
            <v>1.3.2.06.03.23.013</v>
          </cell>
          <cell r="I3594" t="str">
            <v>Stereo Generator Fm</v>
          </cell>
        </row>
        <row r="3595">
          <cell r="H3595" t="str">
            <v>1.3.2.06.03.23.014</v>
          </cell>
          <cell r="I3595" t="str">
            <v>Distributor Amplifier</v>
          </cell>
        </row>
        <row r="3596">
          <cell r="H3596" t="str">
            <v>1.3.2.06.03.23.015</v>
          </cell>
          <cell r="I3596" t="str">
            <v>Switcher/Patch Panel</v>
          </cell>
        </row>
        <row r="3597">
          <cell r="H3597" t="str">
            <v>1.3.2.06.03.23.016</v>
          </cell>
          <cell r="I3597" t="str">
            <v>Audio Monitor</v>
          </cell>
        </row>
        <row r="3598">
          <cell r="H3598" t="str">
            <v>1.3.2.06.03.23.017</v>
          </cell>
          <cell r="I3598" t="str">
            <v>AM Monitor</v>
          </cell>
        </row>
        <row r="3599">
          <cell r="H3599" t="str">
            <v>1.3.2.06.03.23.018</v>
          </cell>
          <cell r="I3599" t="str">
            <v>FM Monitor</v>
          </cell>
        </row>
        <row r="3600">
          <cell r="H3600" t="str">
            <v>1.3.2.06.03.23.019</v>
          </cell>
          <cell r="I3600" t="str">
            <v>Power Distribution Board</v>
          </cell>
        </row>
        <row r="3601">
          <cell r="H3601" t="str">
            <v>1.3.2.06.03.23.020</v>
          </cell>
          <cell r="I3601" t="str">
            <v>Lightning Protector</v>
          </cell>
        </row>
        <row r="3602">
          <cell r="H3602" t="str">
            <v>1.3.2.06.03.23.021</v>
          </cell>
          <cell r="I3602" t="str">
            <v>All Band Receiver</v>
          </cell>
        </row>
        <row r="3603">
          <cell r="H3603" t="str">
            <v>1.3.2.06.03.23.022</v>
          </cell>
          <cell r="I3603" t="str">
            <v>Change Over Switch</v>
          </cell>
        </row>
        <row r="3604">
          <cell r="H3604" t="str">
            <v>......</v>
          </cell>
        </row>
        <row r="3605">
          <cell r="H3605" t="str">
            <v>1.3.2.06.03.24.</v>
          </cell>
          <cell r="I3605" t="str">
            <v xml:space="preserve">PERALATAN ANTENA PENERIMA VHF </v>
          </cell>
        </row>
        <row r="3606">
          <cell r="H3606" t="str">
            <v>1.3.2.06.03.24.001</v>
          </cell>
          <cell r="I3606" t="str">
            <v>Antene Penerima VHF</v>
          </cell>
        </row>
        <row r="3607">
          <cell r="H3607" t="str">
            <v>1.3.2.06.03.24.002</v>
          </cell>
          <cell r="I3607" t="str">
            <v>Peralatan Antena Penerima LF</v>
          </cell>
        </row>
        <row r="3608">
          <cell r="H3608" t="str">
            <v>1.3.2.06.03.24.003</v>
          </cell>
          <cell r="I3608" t="str">
            <v>Peralatan Antena Penerima MF</v>
          </cell>
        </row>
        <row r="3609">
          <cell r="H3609" t="str">
            <v>1.3.2.06.03.24.004</v>
          </cell>
          <cell r="I3609" t="str">
            <v>Peralatan Antena Penerima HF</v>
          </cell>
        </row>
        <row r="3610">
          <cell r="H3610" t="str">
            <v>1.3.2.06.03.24.005</v>
          </cell>
          <cell r="I3610" t="str">
            <v>Peralatan Antena Penerima MF+HF</v>
          </cell>
        </row>
        <row r="3611">
          <cell r="H3611" t="str">
            <v>1.3.2.06.03.24.006</v>
          </cell>
          <cell r="I3611" t="str">
            <v>Peralatan Antena Penerima VHF</v>
          </cell>
        </row>
        <row r="3612">
          <cell r="H3612" t="str">
            <v>1.3.2.06.03.24.007</v>
          </cell>
          <cell r="I3612" t="str">
            <v>Peralatan Antena Penerima UHF</v>
          </cell>
        </row>
        <row r="3613">
          <cell r="H3613" t="str">
            <v>1.3.2.06.03.24.008</v>
          </cell>
          <cell r="I3613" t="str">
            <v>Peralatan Antena Penerima SSHF</v>
          </cell>
        </row>
        <row r="3614">
          <cell r="H3614" t="str">
            <v>......</v>
          </cell>
        </row>
        <row r="3615">
          <cell r="H3615" t="str">
            <v>1.3.2.06.03.25.</v>
          </cell>
          <cell r="I3615" t="str">
            <v xml:space="preserve">PERALATAN PEMANCAR LF </v>
          </cell>
        </row>
        <row r="3616">
          <cell r="H3616" t="str">
            <v>1.3.2.06.03.25.001</v>
          </cell>
          <cell r="I3616" t="str">
            <v>Peralatan Pemancar LF Transportable</v>
          </cell>
        </row>
        <row r="3617">
          <cell r="H3617" t="str">
            <v>1.3.2.06.03.25.002</v>
          </cell>
          <cell r="I3617" t="str">
            <v>Peralatan Pemancar LF Portable</v>
          </cell>
        </row>
        <row r="3618">
          <cell r="H3618" t="str">
            <v>1.3.2.06.03.25.003</v>
          </cell>
          <cell r="I3618" t="str">
            <v>Peralatan Pemancar LF Stationary</v>
          </cell>
        </row>
        <row r="3619">
          <cell r="H3619" t="str">
            <v>......</v>
          </cell>
        </row>
        <row r="3620">
          <cell r="H3620" t="str">
            <v>1.3.2.06.03.26.</v>
          </cell>
          <cell r="I3620" t="str">
            <v xml:space="preserve">UNIT PEMANCAR MF+HF </v>
          </cell>
        </row>
        <row r="3621">
          <cell r="H3621" t="str">
            <v>1.3.2.06.03.26.001</v>
          </cell>
          <cell r="I3621" t="str">
            <v>Unit Pemancar MF+HF Transportable</v>
          </cell>
        </row>
        <row r="3622">
          <cell r="H3622" t="str">
            <v>1.3.2.06.03.26.002</v>
          </cell>
          <cell r="I3622" t="str">
            <v>Unit Pemancar MF+HF Portable</v>
          </cell>
        </row>
        <row r="3623">
          <cell r="H3623" t="str">
            <v>1.3.2.06.03.26.003</v>
          </cell>
          <cell r="I3623" t="str">
            <v>Unit Pemancar MF+HF Stationary</v>
          </cell>
        </row>
        <row r="3624">
          <cell r="H3624" t="str">
            <v>......</v>
          </cell>
        </row>
        <row r="3625">
          <cell r="H3625" t="str">
            <v>1.3.2.06.03.27.</v>
          </cell>
          <cell r="I3625" t="str">
            <v xml:space="preserve">PERALATAN ANTENA PEMANCAR MF+HF </v>
          </cell>
        </row>
        <row r="3626">
          <cell r="H3626" t="str">
            <v>1.3.2.06.03.27.001</v>
          </cell>
          <cell r="I3626" t="str">
            <v>Peralatan Antena Pemancar MF+HF Transportable</v>
          </cell>
        </row>
        <row r="3627">
          <cell r="H3627" t="str">
            <v>1.3.2.06.03.27.002</v>
          </cell>
          <cell r="I3627" t="str">
            <v>Peralatan Antena Pemancar MF+HF Portable</v>
          </cell>
        </row>
        <row r="3628">
          <cell r="H3628" t="str">
            <v>1.3.2.06.03.27.003</v>
          </cell>
          <cell r="I3628" t="str">
            <v>Peralatan Antena Pemancar MF+HF Stationary</v>
          </cell>
        </row>
        <row r="3629">
          <cell r="H3629" t="str">
            <v>......</v>
          </cell>
        </row>
        <row r="3630">
          <cell r="H3630" t="str">
            <v>1.3.2.06.03.28.</v>
          </cell>
          <cell r="I3630" t="str">
            <v xml:space="preserve">PERALATAN PENERIMA </v>
          </cell>
        </row>
        <row r="3631">
          <cell r="H3631" t="str">
            <v>1.3.2.06.03.28.001</v>
          </cell>
          <cell r="I3631" t="str">
            <v>Peralatan Penerima LF</v>
          </cell>
        </row>
        <row r="3632">
          <cell r="H3632" t="str">
            <v>1.3.2.06.03.28.002</v>
          </cell>
          <cell r="I3632" t="str">
            <v>Peralatan Penerima MF</v>
          </cell>
        </row>
        <row r="3633">
          <cell r="H3633" t="str">
            <v>1.3.2.06.03.28.003</v>
          </cell>
          <cell r="I3633" t="str">
            <v>Peralatan Penerima HF</v>
          </cell>
        </row>
        <row r="3634">
          <cell r="H3634" t="str">
            <v>1.3.2.06.03.28.004</v>
          </cell>
          <cell r="I3634" t="str">
            <v>Peralatan Penerima MF+HF</v>
          </cell>
        </row>
        <row r="3635">
          <cell r="H3635" t="str">
            <v>1.3.2.06.03.28.005</v>
          </cell>
          <cell r="I3635" t="str">
            <v>Peralatan Penerima UHF</v>
          </cell>
        </row>
        <row r="3636">
          <cell r="H3636" t="str">
            <v>1.3.2.06.03.28.006</v>
          </cell>
          <cell r="I3636" t="str">
            <v>Peralatan Penerima SHF</v>
          </cell>
        </row>
        <row r="3637">
          <cell r="H3637" t="str">
            <v>......</v>
          </cell>
        </row>
        <row r="3638">
          <cell r="H3638" t="str">
            <v>1.3.2.06.03.29.</v>
          </cell>
          <cell r="I3638" t="str">
            <v xml:space="preserve">PERALATAN PEMANCAR DAN PENERIMA LF </v>
          </cell>
        </row>
        <row r="3639">
          <cell r="H3639" t="str">
            <v>1.3.2.06.03.29.001</v>
          </cell>
          <cell r="I3639" t="str">
            <v>Unit Transceiver LF Transportable</v>
          </cell>
        </row>
        <row r="3640">
          <cell r="H3640" t="str">
            <v>1.3.2.06.03.29.002</v>
          </cell>
          <cell r="I3640" t="str">
            <v>Unit Transceiver LF Portable</v>
          </cell>
        </row>
        <row r="3641">
          <cell r="H3641" t="str">
            <v>1.3.2.06.03.29.003</v>
          </cell>
          <cell r="I3641" t="str">
            <v>Unit Transceiver LF Stationary</v>
          </cell>
        </row>
        <row r="3642">
          <cell r="H3642" t="str">
            <v>......</v>
          </cell>
        </row>
        <row r="3643">
          <cell r="H3643" t="str">
            <v>1.3.2.06.03.30.</v>
          </cell>
          <cell r="I3643" t="str">
            <v xml:space="preserve">PERALATAN PEMANCAR DAN PENERIMA MF </v>
          </cell>
        </row>
        <row r="3644">
          <cell r="H3644" t="str">
            <v>1.3.2.06.03.30.001</v>
          </cell>
          <cell r="I3644" t="str">
            <v>Unit Transceiver MF Transportable</v>
          </cell>
        </row>
        <row r="3645">
          <cell r="H3645" t="str">
            <v>1.3.2.06.03.30.002</v>
          </cell>
          <cell r="I3645" t="str">
            <v>Unit Transceiver MF Portable</v>
          </cell>
        </row>
        <row r="3646">
          <cell r="H3646" t="str">
            <v>1.3.2.06.03.30.003</v>
          </cell>
          <cell r="I3646" t="str">
            <v>Unit Transceiver MF Stationary</v>
          </cell>
        </row>
        <row r="3647">
          <cell r="H3647" t="str">
            <v>......</v>
          </cell>
        </row>
        <row r="3648">
          <cell r="H3648" t="str">
            <v>1.3.2.06.03.31.</v>
          </cell>
          <cell r="I3648" t="str">
            <v xml:space="preserve">PERALATAN PEMANCAR DAN PENERIMA HF </v>
          </cell>
        </row>
        <row r="3649">
          <cell r="H3649" t="str">
            <v>1.3.2.06.03.31.001</v>
          </cell>
          <cell r="I3649" t="str">
            <v>Unit Transceiver HF Transportable</v>
          </cell>
        </row>
        <row r="3650">
          <cell r="H3650" t="str">
            <v>1.3.2.06.03.31.002</v>
          </cell>
          <cell r="I3650" t="str">
            <v>Unit Transceiver HF Portable</v>
          </cell>
        </row>
        <row r="3651">
          <cell r="H3651" t="str">
            <v>1.3.2.06.03.31.003</v>
          </cell>
          <cell r="I3651" t="str">
            <v>Unit Transceiver HF Stationary</v>
          </cell>
        </row>
        <row r="3652">
          <cell r="H3652" t="str">
            <v>1.3.2.06.03.31.004</v>
          </cell>
          <cell r="I3652" t="str">
            <v>Rs Ssb Tranciever</v>
          </cell>
        </row>
        <row r="3653">
          <cell r="H3653" t="str">
            <v>1.3.2.06.03.31.005</v>
          </cell>
          <cell r="I3653" t="str">
            <v>Mini Ranger</v>
          </cell>
        </row>
        <row r="3654">
          <cell r="H3654" t="str">
            <v>1.3.2.06.03.31.006</v>
          </cell>
          <cell r="I3654" t="str">
            <v>Artemis</v>
          </cell>
        </row>
        <row r="3655">
          <cell r="H3655" t="str">
            <v>1.3.2.06.03.31.007</v>
          </cell>
          <cell r="I3655" t="str">
            <v>Telerometer</v>
          </cell>
        </row>
        <row r="3656">
          <cell r="H3656" t="str">
            <v>......</v>
          </cell>
        </row>
        <row r="3657">
          <cell r="H3657" t="str">
            <v>1.3.2.06.03.32.</v>
          </cell>
          <cell r="I3657" t="str">
            <v xml:space="preserve">PERALATAN PEMANCAR DAN PENERIMA MF+HF </v>
          </cell>
        </row>
        <row r="3658">
          <cell r="H3658" t="str">
            <v>1.3.2.06.03.32.001</v>
          </cell>
          <cell r="I3658" t="str">
            <v>Unit Transceiver MF+HF Transportable</v>
          </cell>
        </row>
        <row r="3659">
          <cell r="H3659" t="str">
            <v>1.3.2.06.03.32.002</v>
          </cell>
          <cell r="I3659" t="str">
            <v>Unit Transceiver MF+HF Portable</v>
          </cell>
        </row>
        <row r="3660">
          <cell r="H3660" t="str">
            <v>1.3.2.06.03.32.003</v>
          </cell>
          <cell r="I3660" t="str">
            <v>Unit Transceiver MF+HF Stationary</v>
          </cell>
        </row>
        <row r="3661">
          <cell r="H3661" t="str">
            <v>1.3.2.06.03.32.004</v>
          </cell>
          <cell r="I3661" t="str">
            <v>Differential Omega (Peralatan Pemancar Dan Penerima Mf+hf)</v>
          </cell>
        </row>
        <row r="3662">
          <cell r="H3662" t="str">
            <v>......</v>
          </cell>
        </row>
        <row r="3663">
          <cell r="H3663" t="str">
            <v>1.3.2.06.03.33.</v>
          </cell>
          <cell r="I3663" t="str">
            <v xml:space="preserve">PERALATAN PEMANCAR DAN PENERIMA VHF </v>
          </cell>
        </row>
        <row r="3664">
          <cell r="H3664" t="str">
            <v>1.3.2.06.03.33.001</v>
          </cell>
          <cell r="I3664" t="str">
            <v>Unit Transceiver VHF Transportable</v>
          </cell>
        </row>
        <row r="3665">
          <cell r="H3665" t="str">
            <v>1.3.2.06.03.33.002</v>
          </cell>
          <cell r="I3665" t="str">
            <v>Unit Transceiver VHF Portable</v>
          </cell>
        </row>
        <row r="3666">
          <cell r="H3666" t="str">
            <v>1.3.2.06.03.33.003</v>
          </cell>
          <cell r="I3666" t="str">
            <v>Unit Transceiver VHF Stationary</v>
          </cell>
        </row>
        <row r="3667">
          <cell r="H3667" t="str">
            <v>......</v>
          </cell>
        </row>
        <row r="3668">
          <cell r="H3668" t="str">
            <v>1.3.2.06.03.34.</v>
          </cell>
          <cell r="I3668" t="str">
            <v xml:space="preserve">PERALATAN PEMANCAR DAN PENERIMA UHF </v>
          </cell>
        </row>
        <row r="3669">
          <cell r="H3669" t="str">
            <v>1.3.2.06.03.34.001</v>
          </cell>
          <cell r="I3669" t="str">
            <v>Unit Transceiver UHF Transportable</v>
          </cell>
        </row>
        <row r="3670">
          <cell r="H3670" t="str">
            <v>1.3.2.06.03.34.002</v>
          </cell>
          <cell r="I3670" t="str">
            <v>Unit Transceiver UHF Portable</v>
          </cell>
        </row>
        <row r="3671">
          <cell r="H3671" t="str">
            <v>1.3.2.06.03.34.003</v>
          </cell>
          <cell r="I3671" t="str">
            <v>Unit Transceiver UHF Stationary</v>
          </cell>
        </row>
        <row r="3672">
          <cell r="H3672" t="str">
            <v>1.3.2.06.03.34.004</v>
          </cell>
          <cell r="I3672" t="str">
            <v>Ultra Hight Frequence Link</v>
          </cell>
        </row>
        <row r="3673">
          <cell r="H3673" t="str">
            <v>1.3.2.06.03.34.005</v>
          </cell>
          <cell r="I3673" t="str">
            <v>Auto Alarm Tustel (AAT)</v>
          </cell>
        </row>
        <row r="3674">
          <cell r="H3674" t="str">
            <v>1.3.2.06.03.34.006</v>
          </cell>
          <cell r="I3674" t="str">
            <v>Distribution Board and Signal Unit</v>
          </cell>
        </row>
        <row r="3675">
          <cell r="H3675" t="str">
            <v>1.3.2.06.03.34.007</v>
          </cell>
          <cell r="I3675" t="str">
            <v>Remote Terminal Unit</v>
          </cell>
        </row>
        <row r="3676">
          <cell r="H3676" t="str">
            <v>1.3.2.06.03.34.008</v>
          </cell>
          <cell r="I3676" t="str">
            <v>Multiplex Terminal Equipment</v>
          </cell>
        </row>
        <row r="3677">
          <cell r="H3677" t="str">
            <v>1.3.2.06.03.34.009</v>
          </cell>
          <cell r="I3677" t="str">
            <v>Signal Velvoger Grounding</v>
          </cell>
        </row>
        <row r="3678">
          <cell r="H3678" t="str">
            <v>1.3.2.06.03.34.010</v>
          </cell>
          <cell r="I3678" t="str">
            <v>Bridge Merger Testing</v>
          </cell>
        </row>
        <row r="3679">
          <cell r="H3679" t="str">
            <v>1.3.2.06.03.34.011</v>
          </cell>
          <cell r="I3679" t="str">
            <v>Message Repeater</v>
          </cell>
        </row>
        <row r="3680">
          <cell r="H3680" t="str">
            <v>1.3.2.06.03.34.012</v>
          </cell>
          <cell r="I3680" t="str">
            <v>Electric Cleaner</v>
          </cell>
        </row>
        <row r="3681">
          <cell r="H3681" t="str">
            <v>1.3.2.06.03.34.013</v>
          </cell>
          <cell r="I3681" t="str">
            <v>Aotomatic Aerlale</v>
          </cell>
        </row>
        <row r="3682">
          <cell r="H3682" t="str">
            <v>1.3.2.06.03.34.014</v>
          </cell>
          <cell r="I3682" t="str">
            <v>Power and Awr Meter Round</v>
          </cell>
        </row>
        <row r="3683">
          <cell r="H3683" t="str">
            <v>1.3.2.06.03.34.015</v>
          </cell>
          <cell r="I3683" t="str">
            <v>Voltage Regulator</v>
          </cell>
        </row>
        <row r="3684">
          <cell r="H3684" t="str">
            <v>1.3.2.06.03.34.016</v>
          </cell>
          <cell r="I3684" t="str">
            <v>Gyro Compass</v>
          </cell>
        </row>
        <row r="3685">
          <cell r="H3685" t="str">
            <v>1.3.2.06.03.34.017</v>
          </cell>
          <cell r="I3685" t="str">
            <v>Frequence Synthesizer Unit</v>
          </cell>
        </row>
        <row r="3686">
          <cell r="H3686" t="str">
            <v>1.3.2.06.03.34.018</v>
          </cell>
          <cell r="I3686" t="str">
            <v>Vodas (Voice Devise Anti Singing)</v>
          </cell>
        </row>
        <row r="3687">
          <cell r="H3687" t="str">
            <v>1.3.2.06.03.34.019</v>
          </cell>
          <cell r="I3687" t="str">
            <v>Anemometer (Peralatan Pemancar Dan Penerima UHF)</v>
          </cell>
        </row>
        <row r="3688">
          <cell r="H3688" t="str">
            <v>1.3.2.06.03.34.020</v>
          </cell>
          <cell r="I3688" t="str">
            <v>Clear View Screen</v>
          </cell>
        </row>
        <row r="3689">
          <cell r="H3689" t="str">
            <v>1.3.2.06.03.34.021</v>
          </cell>
          <cell r="I3689" t="str">
            <v>Arq unit</v>
          </cell>
        </row>
        <row r="3690">
          <cell r="H3690" t="str">
            <v>1.3.2.06.03.34.022</v>
          </cell>
          <cell r="I3690" t="str">
            <v>Radio Direction Finder</v>
          </cell>
        </row>
        <row r="3691">
          <cell r="H3691" t="str">
            <v>1.3.2.06.03.34.023</v>
          </cell>
          <cell r="I3691" t="str">
            <v>Power transmitter</v>
          </cell>
        </row>
        <row r="3692">
          <cell r="H3692" t="str">
            <v>1.3.2.06.03.34.024</v>
          </cell>
          <cell r="I3692" t="str">
            <v>Tele Controller</v>
          </cell>
        </row>
        <row r="3693">
          <cell r="H3693" t="str">
            <v>1.3.2.06.03.34.025</v>
          </cell>
          <cell r="I3693" t="str">
            <v>Local Terminal</v>
          </cell>
        </row>
        <row r="3694">
          <cell r="H3694" t="str">
            <v>1.3.2.06.03.34.026</v>
          </cell>
          <cell r="I3694" t="str">
            <v>Digital Selective Calling (DSC)</v>
          </cell>
        </row>
        <row r="3695">
          <cell r="H3695" t="str">
            <v>......</v>
          </cell>
        </row>
        <row r="3696">
          <cell r="H3696" t="str">
            <v>1.3.2.06.03.35.</v>
          </cell>
          <cell r="I3696" t="str">
            <v xml:space="preserve">PERALATAN PEMANCAR DAN PENERIMA SHF </v>
          </cell>
        </row>
        <row r="3697">
          <cell r="H3697" t="str">
            <v>1.3.2.06.03.35.001</v>
          </cell>
          <cell r="I3697" t="str">
            <v>Unit Transceiver SHF Transportable</v>
          </cell>
        </row>
        <row r="3698">
          <cell r="H3698" t="str">
            <v>1.3.2.06.03.35.002</v>
          </cell>
          <cell r="I3698" t="str">
            <v>Unit Transceiver SHF Portable</v>
          </cell>
        </row>
        <row r="3699">
          <cell r="H3699" t="str">
            <v>1.3.2.06.03.35.003</v>
          </cell>
          <cell r="I3699" t="str">
            <v>Unit Transceiver SHF Stationary</v>
          </cell>
        </row>
        <row r="3700">
          <cell r="H3700" t="str">
            <v>......</v>
          </cell>
        </row>
        <row r="3701">
          <cell r="H3701" t="str">
            <v>1.3.2.06.03.36.</v>
          </cell>
          <cell r="I3701" t="str">
            <v xml:space="preserve">PERALATAN ANTENA PEMANCAR DAN PENERIMA LF </v>
          </cell>
        </row>
        <row r="3702">
          <cell r="H3702" t="str">
            <v>1.3.2.06.03.36.001</v>
          </cell>
          <cell r="I3702" t="str">
            <v>Unit Antena Transceiver LF Transportable</v>
          </cell>
        </row>
        <row r="3703">
          <cell r="H3703" t="str">
            <v>1.3.2.06.03.36.002</v>
          </cell>
          <cell r="I3703" t="str">
            <v>Unit Antena Transceiver LF Portable</v>
          </cell>
        </row>
        <row r="3704">
          <cell r="H3704" t="str">
            <v>1.3.2.06.03.36.003</v>
          </cell>
          <cell r="I3704" t="str">
            <v>Unit Antena Transceiver LF Stationary</v>
          </cell>
        </row>
        <row r="3705">
          <cell r="H3705" t="str">
            <v>......</v>
          </cell>
        </row>
        <row r="3706">
          <cell r="H3706" t="str">
            <v>1.3.2.06.03.37.</v>
          </cell>
          <cell r="I3706" t="str">
            <v xml:space="preserve">PERALATAN ANTENA PEMANCAR DAN PENERIMA MF </v>
          </cell>
        </row>
        <row r="3707">
          <cell r="H3707" t="str">
            <v>1.3.2.06.03.37.001</v>
          </cell>
          <cell r="I3707" t="str">
            <v>Unit Antena Transceiver MF Transportable</v>
          </cell>
        </row>
        <row r="3708">
          <cell r="H3708" t="str">
            <v>1.3.2.06.03.37.002</v>
          </cell>
          <cell r="I3708" t="str">
            <v>Unit Antena Transceiver MF Portable</v>
          </cell>
        </row>
        <row r="3709">
          <cell r="H3709" t="str">
            <v>1.3.2.06.03.37.003</v>
          </cell>
          <cell r="I3709" t="str">
            <v>Unit Antena Transceiver MF Stationary</v>
          </cell>
        </row>
        <row r="3710">
          <cell r="H3710" t="str">
            <v>......</v>
          </cell>
        </row>
        <row r="3711">
          <cell r="H3711" t="str">
            <v>1.3.2.06.03.38.</v>
          </cell>
          <cell r="I3711" t="str">
            <v xml:space="preserve">PERALATAN ANTENA PEMANCAR DAN PENERIMA HF </v>
          </cell>
        </row>
        <row r="3712">
          <cell r="H3712" t="str">
            <v>1.3.2.06.03.38.001</v>
          </cell>
          <cell r="I3712" t="str">
            <v>Unit Antena Transceiver HF Transportable</v>
          </cell>
        </row>
        <row r="3713">
          <cell r="H3713" t="str">
            <v>1.3.2.06.03.38.002</v>
          </cell>
          <cell r="I3713" t="str">
            <v>Unit Antena Transceiver HF Portable</v>
          </cell>
        </row>
        <row r="3714">
          <cell r="H3714" t="str">
            <v>1.3.2.06.03.38.003</v>
          </cell>
          <cell r="I3714" t="str">
            <v>Unit Antena Transceiver HF Stationary</v>
          </cell>
        </row>
        <row r="3715">
          <cell r="H3715" t="str">
            <v>......</v>
          </cell>
        </row>
        <row r="3716">
          <cell r="H3716" t="str">
            <v>1.3.2.06.03.39.</v>
          </cell>
          <cell r="I3716" t="str">
            <v xml:space="preserve">PERALATAN ANTENA PEMANCAR DAN PENERIMA MF+HF </v>
          </cell>
        </row>
        <row r="3717">
          <cell r="H3717" t="str">
            <v>1.3.2.06.03.39.001</v>
          </cell>
          <cell r="I3717" t="str">
            <v>Unit Antena Transceiver MF+ HF Transportable</v>
          </cell>
        </row>
        <row r="3718">
          <cell r="H3718" t="str">
            <v>1.3.2.06.03.39.002</v>
          </cell>
          <cell r="I3718" t="str">
            <v>Unit Antena Transceiver MF+HF Portable</v>
          </cell>
        </row>
        <row r="3719">
          <cell r="H3719" t="str">
            <v>1.3.2.06.03.39.003</v>
          </cell>
          <cell r="I3719" t="str">
            <v>Unit Antena Transceiver MF+HF Stationary</v>
          </cell>
        </row>
        <row r="3720">
          <cell r="H3720" t="str">
            <v>......</v>
          </cell>
        </row>
        <row r="3721">
          <cell r="H3721" t="str">
            <v>1.3.2.06.03.40.</v>
          </cell>
          <cell r="I3721" t="str">
            <v xml:space="preserve">PERALATAN ANTENA PEMANCAR DAN PENERIMA VHF </v>
          </cell>
        </row>
        <row r="3722">
          <cell r="H3722" t="str">
            <v>1.3.2.06.03.40.001</v>
          </cell>
          <cell r="I3722" t="str">
            <v>Unit Antena Transceiver VHF Transportable</v>
          </cell>
        </row>
        <row r="3723">
          <cell r="H3723" t="str">
            <v>1.3.2.06.03.40.002</v>
          </cell>
          <cell r="I3723" t="str">
            <v>Unit Antena Transceiver VHF Portable</v>
          </cell>
        </row>
        <row r="3724">
          <cell r="H3724" t="str">
            <v>1.3.2.06.03.40.003</v>
          </cell>
          <cell r="I3724" t="str">
            <v>Unit Antena Transceiver VHF Stationary</v>
          </cell>
        </row>
        <row r="3725">
          <cell r="H3725" t="str">
            <v>......</v>
          </cell>
        </row>
        <row r="3726">
          <cell r="H3726" t="str">
            <v>1.3.2.06.03.41.</v>
          </cell>
          <cell r="I3726" t="str">
            <v xml:space="preserve">PERALATAN ANTENA PEMANCAR DAN PENERIMA UHF </v>
          </cell>
        </row>
        <row r="3727">
          <cell r="H3727" t="str">
            <v>1.3.2.06.03.41.001</v>
          </cell>
          <cell r="I3727" t="str">
            <v>Unit Antena Transceiver UHF Transportable</v>
          </cell>
        </row>
        <row r="3728">
          <cell r="H3728" t="str">
            <v>1.3.2.06.03.41.002</v>
          </cell>
          <cell r="I3728" t="str">
            <v>Unit Antena Transceiver UHF Portable</v>
          </cell>
        </row>
        <row r="3729">
          <cell r="H3729" t="str">
            <v>1.3.2.06.03.41.003</v>
          </cell>
          <cell r="I3729" t="str">
            <v>Unit Antena Transceiver UHF Stationary</v>
          </cell>
        </row>
        <row r="3730">
          <cell r="H3730" t="str">
            <v>......</v>
          </cell>
        </row>
        <row r="3731">
          <cell r="H3731" t="str">
            <v>1.3.2.06.03.42.</v>
          </cell>
          <cell r="I3731" t="str">
            <v xml:space="preserve">PERALATAN ANTENA PEMANCAR DAN PENERIMASHF </v>
          </cell>
        </row>
        <row r="3732">
          <cell r="H3732" t="str">
            <v>1.3.2.06.03.42.001</v>
          </cell>
          <cell r="I3732" t="str">
            <v>Unit Antena Transceiver SHF Transportable</v>
          </cell>
        </row>
        <row r="3733">
          <cell r="H3733" t="str">
            <v>1.3.2.06.03.42.002</v>
          </cell>
          <cell r="I3733" t="str">
            <v>Unit Antena Transceiver SHF Portable</v>
          </cell>
        </row>
        <row r="3734">
          <cell r="H3734" t="str">
            <v>1.3.2.06.03.42.003</v>
          </cell>
          <cell r="I3734" t="str">
            <v>Unit Antena Transceiver SHF Stationary</v>
          </cell>
        </row>
        <row r="3735">
          <cell r="H3735" t="str">
            <v>......</v>
          </cell>
        </row>
        <row r="3736">
          <cell r="H3736" t="str">
            <v>1.3.2.06.03.43.</v>
          </cell>
          <cell r="I3736" t="str">
            <v xml:space="preserve">PERALATAN PENERIMA CUACA CITRA SATELITE RESOLUSI RENDAH </v>
          </cell>
        </row>
        <row r="3737">
          <cell r="H3737" t="str">
            <v>1.3.2.06.03.43.001</v>
          </cell>
          <cell r="I3737" t="str">
            <v>Alat Penerima Satelite Cuaca</v>
          </cell>
        </row>
        <row r="3738">
          <cell r="H3738" t="str">
            <v>......</v>
          </cell>
        </row>
        <row r="3739">
          <cell r="H3739" t="str">
            <v>1.3.2.06.03.44.</v>
          </cell>
          <cell r="I3739" t="str">
            <v xml:space="preserve">PERALATAN PENERIMA CUACA CITRA SATELITE RESOLUSI TINGGI </v>
          </cell>
        </row>
        <row r="3740">
          <cell r="H3740" t="str">
            <v>1.3.2.06.03.44.001</v>
          </cell>
          <cell r="I3740" t="str">
            <v>Alat Penerima Satelite Cuaca Geo Stasimeter</v>
          </cell>
        </row>
        <row r="3741">
          <cell r="H3741" t="str">
            <v>1.3.2.06.03.44.002</v>
          </cell>
          <cell r="I3741" t="str">
            <v>Alat Penerima Satelite Cuaca Orbit Polar</v>
          </cell>
        </row>
        <row r="3742">
          <cell r="H3742" t="str">
            <v>......</v>
          </cell>
        </row>
        <row r="3743">
          <cell r="H3743" t="str">
            <v>1.3.2.06.03.45.</v>
          </cell>
          <cell r="I3743" t="str">
            <v xml:space="preserve">PERALATAN PENERIMA DAN PENGIRIM GAMBAR KE PERMUKAAN </v>
          </cell>
        </row>
        <row r="3744">
          <cell r="H3744" t="str">
            <v>1.3.2.06.03.45.001</v>
          </cell>
          <cell r="I3744" t="str">
            <v>Scanner Facsimile</v>
          </cell>
        </row>
        <row r="3745">
          <cell r="H3745" t="str">
            <v>1.3.2.06.03.45.002</v>
          </cell>
          <cell r="I3745" t="str">
            <v>Alden Minifax Recorder</v>
          </cell>
        </row>
        <row r="3746">
          <cell r="H3746" t="str">
            <v>1.3.2.06.03.45.003</v>
          </cell>
          <cell r="I3746" t="str">
            <v>Universal Graphic Recorder</v>
          </cell>
        </row>
        <row r="3747">
          <cell r="H3747" t="str">
            <v>1.3.2.06.03.45.004</v>
          </cell>
          <cell r="I3747" t="str">
            <v>Weather Chart Recorder</v>
          </cell>
        </row>
        <row r="3748">
          <cell r="H3748" t="str">
            <v>......</v>
          </cell>
        </row>
        <row r="3749">
          <cell r="H3749" t="str">
            <v>1.3.2.06.03.46.</v>
          </cell>
          <cell r="I3749" t="str">
            <v xml:space="preserve">PERALATAN PERLENGKAPAN RADIO </v>
          </cell>
        </row>
        <row r="3750">
          <cell r="H3750" t="str">
            <v>1.3.2.06.03.46.001</v>
          </cell>
          <cell r="I3750" t="str">
            <v>Box Battery</v>
          </cell>
        </row>
        <row r="3751">
          <cell r="H3751" t="str">
            <v>1.3.2.06.03.46.002</v>
          </cell>
          <cell r="I3751" t="str">
            <v>Cutton Duck</v>
          </cell>
        </row>
        <row r="3752">
          <cell r="H3752" t="str">
            <v>1.3.2.06.03.46.003</v>
          </cell>
          <cell r="I3752" t="str">
            <v>Carring Case</v>
          </cell>
        </row>
        <row r="3753">
          <cell r="H3753" t="str">
            <v>1.3.2.06.03.46.004</v>
          </cell>
          <cell r="I3753" t="str">
            <v>Hand Set</v>
          </cell>
        </row>
        <row r="3754">
          <cell r="H3754" t="str">
            <v>1.3.2.06.03.46.005</v>
          </cell>
          <cell r="I3754" t="str">
            <v>Conecctor</v>
          </cell>
        </row>
        <row r="3755">
          <cell r="H3755" t="str">
            <v>......</v>
          </cell>
        </row>
        <row r="3756">
          <cell r="H3756" t="str">
            <v>1.3.2.06.03.47.</v>
          </cell>
          <cell r="I3756" t="str">
            <v xml:space="preserve">SUMBER TENAGA </v>
          </cell>
        </row>
        <row r="3757">
          <cell r="H3757" t="str">
            <v>1.3.2.06.03.47.001</v>
          </cell>
          <cell r="I3757" t="str">
            <v>BA-30</v>
          </cell>
        </row>
        <row r="3758">
          <cell r="H3758" t="str">
            <v>1.3.2.06.03.47.002</v>
          </cell>
          <cell r="I3758" t="str">
            <v>Genset</v>
          </cell>
        </row>
        <row r="3759">
          <cell r="H3759" t="str">
            <v>1.3.2.06.03.47.003</v>
          </cell>
          <cell r="I3759" t="str">
            <v>Solar Cell</v>
          </cell>
        </row>
        <row r="3760">
          <cell r="H3760" t="str">
            <v>1.3.2.06.03.47.004</v>
          </cell>
          <cell r="I3760" t="str">
            <v>Charger</v>
          </cell>
        </row>
        <row r="3761">
          <cell r="H3761" t="str">
            <v>......</v>
          </cell>
        </row>
        <row r="3762">
          <cell r="H3762" t="str">
            <v>1.3.2.06.03.48.</v>
          </cell>
          <cell r="I3762" t="str">
            <v xml:space="preserve">PERALATAN PEMANCAR LAINNYA </v>
          </cell>
        </row>
        <row r="3763">
          <cell r="H3763" t="str">
            <v>......</v>
          </cell>
        </row>
        <row r="3764">
          <cell r="H3764" t="str">
            <v>1.3.2.06.04..</v>
          </cell>
          <cell r="I3764" t="str">
            <v xml:space="preserve">PERALATAN KOMUNIKASI NAVIGASI </v>
          </cell>
        </row>
        <row r="3765">
          <cell r="H3765" t="str">
            <v>1.3.2.06.04.01.</v>
          </cell>
          <cell r="I3765" t="str">
            <v xml:space="preserve">PERALATAN KOMUNIKASI NAVIGASI INSTRUMEN LANDING SYSTEM  </v>
          </cell>
        </row>
        <row r="3766">
          <cell r="H3766" t="str">
            <v>1.3.2.06.04.01.001</v>
          </cell>
          <cell r="I3766" t="str">
            <v>Standard Instrumen Landing System</v>
          </cell>
        </row>
        <row r="3767">
          <cell r="H3767" t="str">
            <v>1.3.2.06.04.01.002</v>
          </cell>
          <cell r="I3767" t="str">
            <v>Microwave Landing System</v>
          </cell>
        </row>
        <row r="3768">
          <cell r="H3768" t="str">
            <v>......</v>
          </cell>
        </row>
        <row r="3769">
          <cell r="H3769" t="str">
            <v>1.3.2.06.04.02.</v>
          </cell>
          <cell r="I3769" t="str">
            <v xml:space="preserve">VERY HIGH FREQUENCE OMNI RANGE (VOR) </v>
          </cell>
        </row>
        <row r="3770">
          <cell r="H3770" t="str">
            <v>1.3.2.06.04.02.001</v>
          </cell>
          <cell r="I3770" t="str">
            <v>Conventional VOR (CVOR)</v>
          </cell>
        </row>
        <row r="3771">
          <cell r="H3771" t="str">
            <v>1.3.2.06.04.02.002</v>
          </cell>
          <cell r="I3771" t="str">
            <v>Doople VOR (DVOR)</v>
          </cell>
        </row>
        <row r="3772">
          <cell r="H3772" t="str">
            <v>......</v>
          </cell>
        </row>
        <row r="3773">
          <cell r="H3773" t="str">
            <v>1.3.2.06.04.03.</v>
          </cell>
          <cell r="I3773" t="str">
            <v xml:space="preserve">DISTANCE MEASURING EQUIPMENT (DME) </v>
          </cell>
        </row>
        <row r="3774">
          <cell r="H3774" t="str">
            <v>1.3.2.06.04.03.001</v>
          </cell>
          <cell r="I3774" t="str">
            <v>Transponder DME</v>
          </cell>
        </row>
        <row r="3775">
          <cell r="H3775" t="str">
            <v>1.3.2.06.04.03.002</v>
          </cell>
          <cell r="I3775" t="str">
            <v>Antena DME</v>
          </cell>
        </row>
        <row r="3776">
          <cell r="H3776" t="str">
            <v>1.3.2.06.04.03.003</v>
          </cell>
          <cell r="I3776" t="str">
            <v>BEACON</v>
          </cell>
        </row>
        <row r="3777">
          <cell r="H3777" t="str">
            <v>1.3.2.06.04.03.004</v>
          </cell>
          <cell r="I3777" t="str">
            <v>NDB</v>
          </cell>
        </row>
        <row r="3778">
          <cell r="H3778" t="str">
            <v>1.3.2.06.04.03.005</v>
          </cell>
          <cell r="I3778" t="str">
            <v>DB</v>
          </cell>
        </row>
        <row r="3779">
          <cell r="H3779" t="str">
            <v>1.3.2.06.04.03.006</v>
          </cell>
          <cell r="I3779" t="str">
            <v>Radar Beacon</v>
          </cell>
        </row>
        <row r="3780">
          <cell r="H3780" t="str">
            <v>1.3.2.06.04.03.007</v>
          </cell>
          <cell r="I3780" t="str">
            <v>Differential Omega (Distance Measuring Equipment (dme))</v>
          </cell>
        </row>
        <row r="3781">
          <cell r="H3781" t="str">
            <v>1.3.2.06.04.03.008</v>
          </cell>
          <cell r="I3781" t="str">
            <v>Differential GPS</v>
          </cell>
        </row>
        <row r="3782">
          <cell r="H3782" t="str">
            <v>1.3.2.06.04.03.009</v>
          </cell>
          <cell r="I3782" t="str">
            <v>GPS Khusus Geofisika</v>
          </cell>
        </row>
        <row r="3783">
          <cell r="H3783" t="str">
            <v>......</v>
          </cell>
        </row>
        <row r="3784">
          <cell r="H3784" t="str">
            <v>1.3.2.06.04.04.</v>
          </cell>
          <cell r="I3784" t="str">
            <v xml:space="preserve">RADAR </v>
          </cell>
        </row>
        <row r="3785">
          <cell r="H3785" t="str">
            <v>1.3.2.06.04.04.001</v>
          </cell>
          <cell r="I3785" t="str">
            <v>Primary Surveillance Radar</v>
          </cell>
        </row>
        <row r="3786">
          <cell r="H3786" t="str">
            <v>1.3.2.06.04.04.002</v>
          </cell>
          <cell r="I3786" t="str">
            <v>Secondary Surveillance Radar</v>
          </cell>
        </row>
        <row r="3787">
          <cell r="H3787" t="str">
            <v>......</v>
          </cell>
        </row>
        <row r="3788">
          <cell r="H3788" t="str">
            <v>1.3.2.06.04.05.</v>
          </cell>
          <cell r="I3788" t="str">
            <v xml:space="preserve">ALAT PANGATUR TELEKOMUNIKASI </v>
          </cell>
        </row>
        <row r="3789">
          <cell r="H3789" t="str">
            <v>1.3.2.06.04.05.001</v>
          </cell>
          <cell r="I3789" t="str">
            <v>Message Switching Center (MSC)</v>
          </cell>
        </row>
        <row r="3790">
          <cell r="H3790" t="str">
            <v>1.3.2.06.04.05.002</v>
          </cell>
          <cell r="I3790" t="str">
            <v>Automatic Message Switching Center (AMSC)</v>
          </cell>
        </row>
        <row r="3791">
          <cell r="H3791" t="str">
            <v>1.3.2.06.04.05.003</v>
          </cell>
          <cell r="I3791" t="str">
            <v>Current Console Regulator</v>
          </cell>
        </row>
        <row r="3792">
          <cell r="H3792" t="str">
            <v>1.3.2.06.04.05.004</v>
          </cell>
          <cell r="I3792" t="str">
            <v>Controller Console PVC</v>
          </cell>
        </row>
        <row r="3793">
          <cell r="H3793" t="str">
            <v>1.3.2.06.04.05.005</v>
          </cell>
          <cell r="I3793" t="str">
            <v>No Break Casinet</v>
          </cell>
        </row>
        <row r="3794">
          <cell r="H3794" t="str">
            <v>1.3.2.06.04.05.006</v>
          </cell>
          <cell r="I3794" t="str">
            <v>Telegraphic Frame</v>
          </cell>
        </row>
        <row r="3795">
          <cell r="H3795" t="str">
            <v>1.3.2.06.04.05.007</v>
          </cell>
          <cell r="I3795" t="str">
            <v>Morden</v>
          </cell>
        </row>
        <row r="3796">
          <cell r="H3796" t="str">
            <v>1.3.2.06.04.05.008</v>
          </cell>
          <cell r="I3796" t="str">
            <v>Radio Console</v>
          </cell>
        </row>
        <row r="3797">
          <cell r="H3797" t="str">
            <v>1.3.2.06.04.05.009</v>
          </cell>
          <cell r="I3797" t="str">
            <v>Supervisori Console</v>
          </cell>
        </row>
        <row r="3798">
          <cell r="H3798" t="str">
            <v>......</v>
          </cell>
        </row>
        <row r="3799">
          <cell r="H3799" t="str">
            <v>1.3.2.06.04.06.</v>
          </cell>
          <cell r="I3799" t="str">
            <v xml:space="preserve">PERALATAN KOMUNIKASI UNTUK DOKUMENTASI </v>
          </cell>
        </row>
        <row r="3800">
          <cell r="H3800" t="str">
            <v>1.3.2.06.04.06.001</v>
          </cell>
          <cell r="I3800" t="str">
            <v>Unit Tape Recorder</v>
          </cell>
        </row>
        <row r="3801">
          <cell r="H3801" t="str">
            <v>1.3.2.06.04.06.002</v>
          </cell>
          <cell r="I3801" t="str">
            <v>Unit Time Announcing</v>
          </cell>
        </row>
        <row r="3802">
          <cell r="H3802" t="str">
            <v>1.3.2.06.04.06.003</v>
          </cell>
          <cell r="I3802" t="str">
            <v>Unit Master Clock</v>
          </cell>
        </row>
        <row r="3803">
          <cell r="H3803" t="str">
            <v>1.3.2.06.04.06.004</v>
          </cell>
          <cell r="I3803" t="str">
            <v>Unit Reproducer</v>
          </cell>
        </row>
        <row r="3804">
          <cell r="H3804" t="str">
            <v>1.3.2.06.04.06.005</v>
          </cell>
          <cell r="I3804" t="str">
            <v>Unit Remote Control</v>
          </cell>
        </row>
        <row r="3805">
          <cell r="H3805" t="str">
            <v>......</v>
          </cell>
        </row>
        <row r="3806">
          <cell r="H3806" t="str">
            <v>1.3.2.06.04.07.</v>
          </cell>
          <cell r="I3806" t="str">
            <v>PERALATAN KOMUNIKASI NAVIGASI LAINNYA</v>
          </cell>
        </row>
        <row r="3807">
          <cell r="H3807" t="str">
            <v>......</v>
          </cell>
        </row>
        <row r="3808">
          <cell r="H3808" t="str">
            <v>1.3.2.07...</v>
          </cell>
          <cell r="I3808" t="str">
            <v>ALAT KEDOKTERAN DAN KESEHATAN</v>
          </cell>
        </row>
        <row r="3809">
          <cell r="H3809" t="str">
            <v>1.3.2.07.01..</v>
          </cell>
          <cell r="I3809" t="str">
            <v>ALAT KEDOKTERAN</v>
          </cell>
        </row>
        <row r="3810">
          <cell r="H3810" t="str">
            <v>1.3.2.07.01.01.</v>
          </cell>
          <cell r="I3810" t="str">
            <v xml:space="preserve">ALAT KEDOKTERAN UMUM </v>
          </cell>
        </row>
        <row r="3811">
          <cell r="H3811" t="str">
            <v>1.3.2.07.01.01.001</v>
          </cell>
          <cell r="I3811" t="str">
            <v>Sterilisator</v>
          </cell>
        </row>
        <row r="3812">
          <cell r="H3812" t="str">
            <v>1.3.2.07.01.01.002</v>
          </cell>
          <cell r="I3812" t="str">
            <v>Minor Surgical Set (Alat Kedokteran Umum)</v>
          </cell>
        </row>
        <row r="3813">
          <cell r="H3813" t="str">
            <v>1.3.2.07.01.01.003</v>
          </cell>
          <cell r="I3813" t="str">
            <v>Diagnostik Set</v>
          </cell>
        </row>
        <row r="3814">
          <cell r="H3814" t="str">
            <v>1.3.2.07.01.01.004</v>
          </cell>
          <cell r="I3814" t="str">
            <v>Stetoscope (Alat Kedokteran Umum)</v>
          </cell>
        </row>
        <row r="3815">
          <cell r="H3815" t="str">
            <v>1.3.2.07.01.01.005</v>
          </cell>
          <cell r="I3815" t="str">
            <v>Tensimeter</v>
          </cell>
        </row>
        <row r="3816">
          <cell r="H3816" t="str">
            <v>1.3.2.07.01.01.006</v>
          </cell>
          <cell r="I3816" t="str">
            <v>Wickham</v>
          </cell>
        </row>
        <row r="3817">
          <cell r="H3817" t="str">
            <v>1.3.2.07.01.01.007</v>
          </cell>
          <cell r="I3817" t="str">
            <v>Head Lamp (Alat Kedokteran Umum)</v>
          </cell>
        </row>
        <row r="3818">
          <cell r="H3818" t="str">
            <v>1.3.2.07.01.01.008</v>
          </cell>
          <cell r="I3818" t="str">
            <v>Waskom</v>
          </cell>
        </row>
        <row r="3819">
          <cell r="H3819" t="str">
            <v>1.3.2.07.01.01.009</v>
          </cell>
          <cell r="I3819" t="str">
            <v>Timbangan Badan (Alat Kedokteran Umum)</v>
          </cell>
        </row>
        <row r="3820">
          <cell r="H3820" t="str">
            <v>1.3.2.07.01.01.010</v>
          </cell>
          <cell r="I3820" t="str">
            <v>Timbangan Bayi</v>
          </cell>
        </row>
        <row r="3821">
          <cell r="H3821" t="str">
            <v>1.3.2.07.01.01.011</v>
          </cell>
          <cell r="I3821" t="str">
            <v>Kocher</v>
          </cell>
        </row>
        <row r="3822">
          <cell r="H3822" t="str">
            <v>1.3.2.07.01.01.012</v>
          </cell>
          <cell r="I3822" t="str">
            <v>Metal Chatheeter</v>
          </cell>
        </row>
        <row r="3823">
          <cell r="H3823" t="str">
            <v>1.3.2.07.01.01.013</v>
          </cell>
          <cell r="I3823" t="str">
            <v>Sluf Zone</v>
          </cell>
        </row>
        <row r="3824">
          <cell r="H3824" t="str">
            <v>1.3.2.07.01.01.014</v>
          </cell>
          <cell r="I3824" t="str">
            <v>Anaromische Pinset</v>
          </cell>
        </row>
        <row r="3825">
          <cell r="H3825" t="str">
            <v>1.3.2.07.01.01.015</v>
          </cell>
          <cell r="I3825" t="str">
            <v>Chirurgical Pinset</v>
          </cell>
        </row>
        <row r="3826">
          <cell r="H3826" t="str">
            <v>1.3.2.07.01.01.016</v>
          </cell>
          <cell r="I3826" t="str">
            <v>Naalvoeder</v>
          </cell>
        </row>
        <row r="3827">
          <cell r="H3827" t="str">
            <v>1.3.2.07.01.01.017</v>
          </cell>
          <cell r="I3827" t="str">
            <v>Arteriklem</v>
          </cell>
        </row>
        <row r="3828">
          <cell r="H3828" t="str">
            <v>1.3.2.07.01.01.018</v>
          </cell>
          <cell r="I3828" t="str">
            <v>Instrumen Cabinet</v>
          </cell>
        </row>
        <row r="3829">
          <cell r="H3829" t="str">
            <v>1.3.2.07.01.01.019</v>
          </cell>
          <cell r="I3829" t="str">
            <v>Agraat</v>
          </cell>
        </row>
        <row r="3830">
          <cell r="H3830" t="str">
            <v>1.3.2.07.01.01.020</v>
          </cell>
          <cell r="I3830" t="str">
            <v>Gunting Bengkok</v>
          </cell>
        </row>
        <row r="3831">
          <cell r="H3831" t="str">
            <v>1.3.2.07.01.01.021</v>
          </cell>
          <cell r="I3831" t="str">
            <v>Gunting Lurus</v>
          </cell>
        </row>
        <row r="3832">
          <cell r="H3832" t="str">
            <v>1.3.2.07.01.01.022</v>
          </cell>
          <cell r="I3832" t="str">
            <v>Lemari Steriil</v>
          </cell>
        </row>
        <row r="3833">
          <cell r="H3833" t="str">
            <v>1.3.2.07.01.01.023</v>
          </cell>
          <cell r="I3833" t="str">
            <v>Air Viva</v>
          </cell>
        </row>
        <row r="3834">
          <cell r="H3834" t="str">
            <v>1.3.2.07.01.01.024</v>
          </cell>
          <cell r="I3834" t="str">
            <v>Alat Ganti YKBS</v>
          </cell>
        </row>
        <row r="3835">
          <cell r="H3835" t="str">
            <v>1.3.2.07.01.01.025</v>
          </cell>
          <cell r="I3835" t="str">
            <v>Ambubag</v>
          </cell>
        </row>
        <row r="3836">
          <cell r="H3836" t="str">
            <v>1.3.2.07.01.01.026</v>
          </cell>
          <cell r="I3836" t="str">
            <v>Tabung 02</v>
          </cell>
        </row>
        <row r="3837">
          <cell r="H3837" t="str">
            <v>1.3.2.07.01.01.027</v>
          </cell>
          <cell r="I3837" t="str">
            <v>Aplanation Termometer</v>
          </cell>
        </row>
        <row r="3838">
          <cell r="H3838" t="str">
            <v>1.3.2.07.01.01.028</v>
          </cell>
          <cell r="I3838" t="str">
            <v>Autoclave Table</v>
          </cell>
        </row>
        <row r="3839">
          <cell r="H3839" t="str">
            <v>1.3.2.07.01.01.029</v>
          </cell>
          <cell r="I3839" t="str">
            <v>Automatic Chart Proyektor</v>
          </cell>
        </row>
        <row r="3840">
          <cell r="H3840" t="str">
            <v>1.3.2.07.01.01.030</v>
          </cell>
          <cell r="I3840" t="str">
            <v>Automatic Spray Gonometer</v>
          </cell>
        </row>
        <row r="3841">
          <cell r="H3841" t="str">
            <v>1.3.2.07.01.01.031</v>
          </cell>
          <cell r="I3841" t="str">
            <v>Bak Catheter</v>
          </cell>
        </row>
        <row r="3842">
          <cell r="H3842" t="str">
            <v>1.3.2.07.01.01.032</v>
          </cell>
          <cell r="I3842" t="str">
            <v>Bak Instrument (Stainles,Kaca,Email)</v>
          </cell>
        </row>
        <row r="3843">
          <cell r="H3843" t="str">
            <v>1.3.2.07.01.01.033</v>
          </cell>
          <cell r="I3843" t="str">
            <v>Bak Korentang (Stainles)</v>
          </cell>
        </row>
        <row r="3844">
          <cell r="H3844" t="str">
            <v>1.3.2.07.01.01.034</v>
          </cell>
          <cell r="I3844" t="str">
            <v>Bak Spuit</v>
          </cell>
        </row>
        <row r="3845">
          <cell r="H3845" t="str">
            <v>1.3.2.07.01.01.035</v>
          </cell>
          <cell r="I3845" t="str">
            <v>Balon Spray</v>
          </cell>
        </row>
        <row r="3846">
          <cell r="H3846" t="str">
            <v>1.3.2.07.01.01.036</v>
          </cell>
          <cell r="I3846" t="str">
            <v>Bantal Angin/Wind Ring</v>
          </cell>
        </row>
        <row r="3847">
          <cell r="H3847" t="str">
            <v>1.3.2.07.01.01.037</v>
          </cell>
          <cell r="I3847" t="str">
            <v>Basic Diagnostic Kit (Alat Kedokteran Umum)</v>
          </cell>
        </row>
        <row r="3848">
          <cell r="H3848" t="str">
            <v>1.3.2.07.01.01.038</v>
          </cell>
          <cell r="I3848" t="str">
            <v>Bed Side Monitor</v>
          </cell>
        </row>
        <row r="3849">
          <cell r="H3849" t="str">
            <v>1.3.2.07.01.01.039</v>
          </cell>
          <cell r="I3849" t="str">
            <v>Bed Skreen/Sherm</v>
          </cell>
        </row>
        <row r="3850">
          <cell r="H3850" t="str">
            <v>1.3.2.07.01.01.040</v>
          </cell>
          <cell r="I3850" t="str">
            <v>Blass Spuit (Glass,Metal)</v>
          </cell>
        </row>
        <row r="3851">
          <cell r="H3851" t="str">
            <v>1.3.2.07.01.01.041</v>
          </cell>
          <cell r="I3851" t="str">
            <v>Blood Exchange Set (Alat Kedokteran Umum)</v>
          </cell>
        </row>
        <row r="3852">
          <cell r="H3852" t="str">
            <v>1.3.2.07.01.01.042</v>
          </cell>
          <cell r="I3852" t="str">
            <v>Brancard</v>
          </cell>
        </row>
        <row r="3853">
          <cell r="H3853" t="str">
            <v>1.3.2.07.01.01.043</v>
          </cell>
          <cell r="I3853" t="str">
            <v>Buli-Buli Panas</v>
          </cell>
        </row>
        <row r="3854">
          <cell r="H3854" t="str">
            <v>1.3.2.07.01.01.044</v>
          </cell>
          <cell r="I3854" t="str">
            <v>Butomous P 02 Modul</v>
          </cell>
        </row>
        <row r="3855">
          <cell r="H3855" t="str">
            <v>1.3.2.07.01.01.045</v>
          </cell>
          <cell r="I3855" t="str">
            <v>Canula Rectal</v>
          </cell>
        </row>
        <row r="3856">
          <cell r="H3856" t="str">
            <v>1.3.2.07.01.01.046</v>
          </cell>
          <cell r="I3856" t="str">
            <v>Capagati 3 L</v>
          </cell>
        </row>
        <row r="3857">
          <cell r="H3857" t="str">
            <v>1.3.2.07.01.01.047</v>
          </cell>
          <cell r="I3857" t="str">
            <v>Centrifuge (Alat Kedokteran Umum)</v>
          </cell>
        </row>
        <row r="3858">
          <cell r="H3858" t="str">
            <v>1.3.2.07.01.01.048</v>
          </cell>
          <cell r="I3858" t="str">
            <v>Chytologi Bantal</v>
          </cell>
        </row>
        <row r="3859">
          <cell r="H3859" t="str">
            <v>1.3.2.07.01.01.049</v>
          </cell>
          <cell r="I3859" t="str">
            <v>Clinical Thermometer (Alat Kedokteran Umum)</v>
          </cell>
        </row>
        <row r="3860">
          <cell r="H3860" t="str">
            <v>1.3.2.07.01.01.050</v>
          </cell>
          <cell r="I3860" t="str">
            <v>Co2 Analyzer (Alat Kedokteran Umum)</v>
          </cell>
        </row>
        <row r="3861">
          <cell r="H3861" t="str">
            <v>1.3.2.07.01.01.051</v>
          </cell>
          <cell r="I3861" t="str">
            <v>Colonofibers Cape</v>
          </cell>
        </row>
        <row r="3862">
          <cell r="H3862" t="str">
            <v>1.3.2.07.01.01.052</v>
          </cell>
          <cell r="I3862" t="str">
            <v>Combilag</v>
          </cell>
        </row>
        <row r="3863">
          <cell r="H3863" t="str">
            <v>1.3.2.07.01.01.053</v>
          </cell>
          <cell r="I3863" t="str">
            <v>Corn Image Interserver</v>
          </cell>
        </row>
        <row r="3864">
          <cell r="H3864" t="str">
            <v>1.3.2.07.01.01.054</v>
          </cell>
          <cell r="I3864" t="str">
            <v>Dale Dagion (Alat Kedokteran Umum)</v>
          </cell>
        </row>
        <row r="3865">
          <cell r="H3865" t="str">
            <v>1.3.2.07.01.01.055</v>
          </cell>
          <cell r="I3865" t="str">
            <v>Defision Sehafulla Telector</v>
          </cell>
        </row>
        <row r="3866">
          <cell r="H3866" t="str">
            <v>1.3.2.07.01.01.056</v>
          </cell>
          <cell r="I3866" t="str">
            <v>Desk Suction System</v>
          </cell>
        </row>
        <row r="3867">
          <cell r="H3867" t="str">
            <v>1.3.2.07.01.01.057</v>
          </cell>
          <cell r="I3867" t="str">
            <v>Digital Oscamolis</v>
          </cell>
        </row>
        <row r="3868">
          <cell r="H3868" t="str">
            <v>1.3.2.07.01.01.058</v>
          </cell>
          <cell r="I3868" t="str">
            <v>Direct Reading Desimeter</v>
          </cell>
        </row>
        <row r="3869">
          <cell r="H3869" t="str">
            <v>1.3.2.07.01.01.059</v>
          </cell>
          <cell r="I3869" t="str">
            <v>Dressing Card</v>
          </cell>
        </row>
        <row r="3870">
          <cell r="H3870" t="str">
            <v>1.3.2.07.01.01.060</v>
          </cell>
          <cell r="I3870" t="str">
            <v>Electro Cardiography (Alat Kedokteran Umum)</v>
          </cell>
        </row>
        <row r="3871">
          <cell r="H3871" t="str">
            <v>1.3.2.07.01.01.061</v>
          </cell>
          <cell r="I3871" t="str">
            <v>Elektro Counter</v>
          </cell>
        </row>
        <row r="3872">
          <cell r="H3872" t="str">
            <v>1.3.2.07.01.01.062</v>
          </cell>
          <cell r="I3872" t="str">
            <v>Ergometer Sensor</v>
          </cell>
        </row>
        <row r="3873">
          <cell r="H3873" t="str">
            <v>1.3.2.07.01.01.063</v>
          </cell>
          <cell r="I3873" t="str">
            <v>Esche Palce</v>
          </cell>
        </row>
        <row r="3874">
          <cell r="H3874" t="str">
            <v>1.3.2.07.01.01.064</v>
          </cell>
          <cell r="I3874" t="str">
            <v>Examination Lamp</v>
          </cell>
        </row>
        <row r="3875">
          <cell r="H3875" t="str">
            <v>1.3.2.07.01.01.065</v>
          </cell>
          <cell r="I3875" t="str">
            <v>Examination Table</v>
          </cell>
        </row>
        <row r="3876">
          <cell r="H3876" t="str">
            <v>1.3.2.07.01.01.066</v>
          </cell>
          <cell r="I3876" t="str">
            <v>Fantex Mark</v>
          </cell>
        </row>
        <row r="3877">
          <cell r="H3877" t="str">
            <v>1.3.2.07.01.01.067</v>
          </cell>
          <cell r="I3877" t="str">
            <v>Film Viewer</v>
          </cell>
        </row>
        <row r="3878">
          <cell r="H3878" t="str">
            <v>1.3.2.07.01.01.068</v>
          </cell>
          <cell r="I3878" t="str">
            <v>Flow Meter (Alat Kedokteran Umum)</v>
          </cell>
        </row>
        <row r="3879">
          <cell r="H3879" t="str">
            <v>1.3.2.07.01.01.069</v>
          </cell>
          <cell r="I3879" t="str">
            <v>Flow Meter 02</v>
          </cell>
        </row>
        <row r="3880">
          <cell r="H3880" t="str">
            <v>1.3.2.07.01.01.070</v>
          </cell>
          <cell r="I3880" t="str">
            <v>Flurecent Lamp Komplit</v>
          </cell>
        </row>
        <row r="3881">
          <cell r="H3881" t="str">
            <v>1.3.2.07.01.01.071</v>
          </cell>
          <cell r="I3881" t="str">
            <v>Forcep Neagle/Kieland/Piper</v>
          </cell>
        </row>
        <row r="3882">
          <cell r="H3882" t="str">
            <v>1.3.2.07.01.01.072</v>
          </cell>
          <cell r="I3882" t="str">
            <v>Freakter EF 502</v>
          </cell>
        </row>
        <row r="3883">
          <cell r="H3883" t="str">
            <v>1.3.2.07.01.01.073</v>
          </cell>
          <cell r="I3883" t="str">
            <v>Gantungan Urin Bag</v>
          </cell>
        </row>
        <row r="3884">
          <cell r="H3884" t="str">
            <v>1.3.2.07.01.01.074</v>
          </cell>
          <cell r="I3884" t="str">
            <v>Gilycerin Spuit</v>
          </cell>
        </row>
        <row r="3885">
          <cell r="H3885" t="str">
            <v>1.3.2.07.01.01.075</v>
          </cell>
          <cell r="I3885" t="str">
            <v>Giving Set (Alat Kedokteran Umum)</v>
          </cell>
        </row>
        <row r="3886">
          <cell r="H3886" t="str">
            <v>1.3.2.07.01.01.076</v>
          </cell>
          <cell r="I3886" t="str">
            <v>Groses Shalt Mogoglo Pamator</v>
          </cell>
        </row>
        <row r="3887">
          <cell r="H3887" t="str">
            <v>1.3.2.07.01.01.077</v>
          </cell>
          <cell r="I3887" t="str">
            <v>Hypeal Carter</v>
          </cell>
        </row>
        <row r="3888">
          <cell r="H3888" t="str">
            <v>1.3.2.07.01.01.078</v>
          </cell>
          <cell r="I3888" t="str">
            <v>Ice Crag</v>
          </cell>
        </row>
        <row r="3889">
          <cell r="H3889" t="str">
            <v>1.3.2.07.01.01.079</v>
          </cell>
          <cell r="I3889" t="str">
            <v>Ice Cup</v>
          </cell>
        </row>
        <row r="3890">
          <cell r="H3890" t="str">
            <v>1.3.2.07.01.01.080</v>
          </cell>
          <cell r="I3890" t="str">
            <v>Infusion Pump</v>
          </cell>
        </row>
        <row r="3891">
          <cell r="H3891" t="str">
            <v>1.3.2.07.01.01.081</v>
          </cell>
          <cell r="I3891" t="str">
            <v>Instrument Tray</v>
          </cell>
        </row>
        <row r="3892">
          <cell r="H3892" t="str">
            <v>1.3.2.07.01.01.082</v>
          </cell>
          <cell r="I3892" t="str">
            <v>IPPO</v>
          </cell>
        </row>
        <row r="3893">
          <cell r="H3893" t="str">
            <v>1.3.2.07.01.01.083</v>
          </cell>
          <cell r="I3893" t="str">
            <v>Irrigator</v>
          </cell>
        </row>
        <row r="3894">
          <cell r="H3894" t="str">
            <v>1.3.2.07.01.01.084</v>
          </cell>
          <cell r="I3894" t="str">
            <v>Kariek Half Lazer</v>
          </cell>
        </row>
        <row r="3895">
          <cell r="H3895" t="str">
            <v>1.3.2.07.01.01.085</v>
          </cell>
          <cell r="I3895" t="str">
            <v>Kom Kompres (Alat Kedokteran Umum)</v>
          </cell>
        </row>
        <row r="3896">
          <cell r="H3896" t="str">
            <v>1.3.2.07.01.01.086</v>
          </cell>
          <cell r="I3896" t="str">
            <v>Kom Stainles (Drain,Gaas,Tampon)</v>
          </cell>
        </row>
        <row r="3897">
          <cell r="H3897" t="str">
            <v>1.3.2.07.01.01.087</v>
          </cell>
          <cell r="I3897" t="str">
            <v>Korentang</v>
          </cell>
        </row>
        <row r="3898">
          <cell r="H3898" t="str">
            <v>1.3.2.07.01.01.088</v>
          </cell>
          <cell r="I3898" t="str">
            <v>Laundry Tuch</v>
          </cell>
        </row>
        <row r="3899">
          <cell r="H3899" t="str">
            <v>1.3.2.07.01.01.089</v>
          </cell>
          <cell r="I3899" t="str">
            <v>Laser Unit</v>
          </cell>
        </row>
        <row r="3900">
          <cell r="H3900" t="str">
            <v>1.3.2.07.01.01.090</v>
          </cell>
          <cell r="I3900" t="str">
            <v>Lono Premansi Stimulator Adi</v>
          </cell>
        </row>
        <row r="3901">
          <cell r="H3901" t="str">
            <v>1.3.2.07.01.01.091</v>
          </cell>
          <cell r="I3901" t="str">
            <v>Low Presure Continous</v>
          </cell>
        </row>
        <row r="3902">
          <cell r="H3902" t="str">
            <v>1.3.2.07.01.01.092</v>
          </cell>
          <cell r="I3902" t="str">
            <v>Magil Tang (Dewasa,Anak)</v>
          </cell>
        </row>
        <row r="3903">
          <cell r="H3903" t="str">
            <v>1.3.2.07.01.01.093</v>
          </cell>
          <cell r="I3903" t="str">
            <v>Mangkok/Kom Betadin (Stainless,Keramik/China)</v>
          </cell>
        </row>
        <row r="3904">
          <cell r="H3904" t="str">
            <v>1.3.2.07.01.01.094</v>
          </cell>
          <cell r="I3904" t="str">
            <v>Mark Biotazer</v>
          </cell>
        </row>
        <row r="3905">
          <cell r="H3905" t="str">
            <v>1.3.2.07.01.01.095</v>
          </cell>
          <cell r="I3905" t="str">
            <v>Meja Suntik Beroda</v>
          </cell>
        </row>
        <row r="3906">
          <cell r="H3906" t="str">
            <v>1.3.2.07.01.01.096</v>
          </cell>
          <cell r="I3906" t="str">
            <v>Lemari Obat (Kaca)</v>
          </cell>
        </row>
        <row r="3907">
          <cell r="H3907" t="str">
            <v>1.3.2.07.01.01.097</v>
          </cell>
          <cell r="I3907" t="str">
            <v>Module Parabeden Trandezer</v>
          </cell>
        </row>
        <row r="3908">
          <cell r="H3908" t="str">
            <v>1.3.2.07.01.01.098</v>
          </cell>
          <cell r="I3908" t="str">
            <v>Nasal Clip</v>
          </cell>
        </row>
        <row r="3909">
          <cell r="H3909" t="str">
            <v>1.3.2.07.01.01.099</v>
          </cell>
          <cell r="I3909" t="str">
            <v>Natrilisangfas Fas Instal</v>
          </cell>
        </row>
        <row r="3910">
          <cell r="H3910" t="str">
            <v>1.3.2.07.01.01.100</v>
          </cell>
          <cell r="I3910" t="str">
            <v>Nebulizer Perimeter (Anesthesi)</v>
          </cell>
        </row>
        <row r="3911">
          <cell r="H3911" t="str">
            <v>1.3.2.07.01.01.101</v>
          </cell>
          <cell r="I3911" t="str">
            <v>Needle Holder</v>
          </cell>
        </row>
        <row r="3912">
          <cell r="H3912" t="str">
            <v>1.3.2.07.01.01.102</v>
          </cell>
          <cell r="I3912" t="str">
            <v>Netlin</v>
          </cell>
        </row>
        <row r="3913">
          <cell r="H3913" t="str">
            <v>1.3.2.07.01.01.103</v>
          </cell>
          <cell r="I3913" t="str">
            <v>Nichulis</v>
          </cell>
        </row>
        <row r="3914">
          <cell r="H3914" t="str">
            <v>1.3.2.07.01.01.104</v>
          </cell>
          <cell r="I3914" t="str">
            <v>Nierbekhen</v>
          </cell>
        </row>
        <row r="3915">
          <cell r="H3915" t="str">
            <v>1.3.2.07.01.01.105</v>
          </cell>
          <cell r="I3915" t="str">
            <v>Neonatal Monitor (Alat Kedokteran Umum)</v>
          </cell>
        </row>
        <row r="3916">
          <cell r="H3916" t="str">
            <v>1.3.2.07.01.01.106</v>
          </cell>
          <cell r="I3916" t="str">
            <v>One Compartement Warrobe (Alat Kedokteran Umum)</v>
          </cell>
        </row>
        <row r="3917">
          <cell r="H3917" t="str">
            <v>1.3.2.07.01.01.107</v>
          </cell>
          <cell r="I3917" t="str">
            <v>Operating Lamp</v>
          </cell>
        </row>
        <row r="3918">
          <cell r="H3918" t="str">
            <v>1.3.2.07.01.01.108</v>
          </cell>
          <cell r="I3918" t="str">
            <v>Oxygen Therapy Set Lengkap</v>
          </cell>
        </row>
        <row r="3919">
          <cell r="H3919" t="str">
            <v>1.3.2.07.01.01.109</v>
          </cell>
          <cell r="I3919" t="str">
            <v>Pathologi Equipment</v>
          </cell>
        </row>
        <row r="3920">
          <cell r="H3920" t="str">
            <v>1.3.2.07.01.01.110</v>
          </cell>
          <cell r="I3920" t="str">
            <v>Pereksimea Fondus</v>
          </cell>
        </row>
        <row r="3921">
          <cell r="H3921" t="str">
            <v>1.3.2.07.01.01.111</v>
          </cell>
          <cell r="I3921" t="str">
            <v>Perfin Disposseri</v>
          </cell>
        </row>
        <row r="3922">
          <cell r="H3922" t="str">
            <v>1.3.2.07.01.01.112</v>
          </cell>
          <cell r="I3922" t="str">
            <v>Pispot Anak</v>
          </cell>
        </row>
        <row r="3923">
          <cell r="H3923" t="str">
            <v>1.3.2.07.01.01.113</v>
          </cell>
          <cell r="I3923" t="str">
            <v>Pispot Dewasa</v>
          </cell>
        </row>
        <row r="3924">
          <cell r="H3924" t="str">
            <v>1.3.2.07.01.01.114</v>
          </cell>
          <cell r="I3924" t="str">
            <v>Plase Phone Doples</v>
          </cell>
        </row>
        <row r="3925">
          <cell r="H3925" t="str">
            <v>1.3.2.07.01.01.115</v>
          </cell>
          <cell r="I3925" t="str">
            <v>Prape For Memory Dan Typloid</v>
          </cell>
        </row>
        <row r="3926">
          <cell r="H3926" t="str">
            <v>1.3.2.07.01.01.116</v>
          </cell>
          <cell r="I3926" t="str">
            <v>Presatre Module</v>
          </cell>
        </row>
        <row r="3927">
          <cell r="H3927" t="str">
            <v>1.3.2.07.01.01.117</v>
          </cell>
          <cell r="I3927" t="str">
            <v>Primatik Nidel</v>
          </cell>
        </row>
        <row r="3928">
          <cell r="H3928" t="str">
            <v>1.3.2.07.01.01.118</v>
          </cell>
          <cell r="I3928" t="str">
            <v>Pulse Oximeter</v>
          </cell>
        </row>
        <row r="3929">
          <cell r="H3929" t="str">
            <v>1.3.2.07.01.01.119</v>
          </cell>
          <cell r="I3929" t="str">
            <v>Reflex Hammer (Alat Kedokteran Umum)</v>
          </cell>
        </row>
        <row r="3930">
          <cell r="H3930" t="str">
            <v>1.3.2.07.01.01.120</v>
          </cell>
          <cell r="I3930" t="str">
            <v>Respirator (Alat Kedokteran Umum)</v>
          </cell>
        </row>
        <row r="3931">
          <cell r="H3931" t="str">
            <v>1.3.2.07.01.01.121</v>
          </cell>
          <cell r="I3931" t="str">
            <v>Resusitasi Dewasa</v>
          </cell>
        </row>
        <row r="3932">
          <cell r="H3932" t="str">
            <v>1.3.2.07.01.01.122</v>
          </cell>
          <cell r="I3932" t="str">
            <v>Resusitasi Anak</v>
          </cell>
        </row>
        <row r="3933">
          <cell r="H3933" t="str">
            <v>1.3.2.07.01.01.123</v>
          </cell>
          <cell r="I3933" t="str">
            <v>Resusitasi Bayi</v>
          </cell>
        </row>
        <row r="3934">
          <cell r="H3934" t="str">
            <v>1.3.2.07.01.01.124</v>
          </cell>
          <cell r="I3934" t="str">
            <v>Rinnon Miliable Resaftor</v>
          </cell>
        </row>
        <row r="3935">
          <cell r="H3935" t="str">
            <v>1.3.2.07.01.01.125</v>
          </cell>
          <cell r="I3935" t="str">
            <v>Rolling Seal Type</v>
          </cell>
        </row>
        <row r="3936">
          <cell r="H3936" t="str">
            <v>1.3.2.07.01.01.126</v>
          </cell>
          <cell r="I3936" t="str">
            <v>Kursi Dorong</v>
          </cell>
        </row>
        <row r="3937">
          <cell r="H3937" t="str">
            <v>1.3.2.07.01.01.127</v>
          </cell>
          <cell r="I3937" t="str">
            <v>R-HER Coacgulator</v>
          </cell>
        </row>
        <row r="3938">
          <cell r="H3938" t="str">
            <v>1.3.2.07.01.01.128</v>
          </cell>
          <cell r="I3938" t="str">
            <v>Saeperingsystem</v>
          </cell>
        </row>
        <row r="3939">
          <cell r="H3939" t="str">
            <v>1.3.2.07.01.01.129</v>
          </cell>
          <cell r="I3939" t="str">
            <v>Schates</v>
          </cell>
        </row>
        <row r="3940">
          <cell r="H3940" t="str">
            <v>1.3.2.07.01.01.130</v>
          </cell>
          <cell r="I3940" t="str">
            <v>Screm Holder Red</v>
          </cell>
        </row>
        <row r="3941">
          <cell r="H3941" t="str">
            <v>1.3.2.07.01.01.131</v>
          </cell>
          <cell r="I3941" t="str">
            <v>Setum Adrenalin</v>
          </cell>
        </row>
        <row r="3942">
          <cell r="H3942" t="str">
            <v>1.3.2.07.01.01.132</v>
          </cell>
          <cell r="I3942" t="str">
            <v>Seven Solar Duble Midel</v>
          </cell>
        </row>
        <row r="3943">
          <cell r="H3943" t="str">
            <v>1.3.2.07.01.01.133</v>
          </cell>
          <cell r="I3943" t="str">
            <v>Suction Pump</v>
          </cell>
        </row>
        <row r="3944">
          <cell r="H3944" t="str">
            <v>1.3.2.07.01.01.134</v>
          </cell>
          <cell r="I3944" t="str">
            <v>Sonde Uterus (Alat Kedokteran Umum)</v>
          </cell>
        </row>
        <row r="3945">
          <cell r="H3945" t="str">
            <v>1.3.2.07.01.01.135</v>
          </cell>
          <cell r="I3945" t="str">
            <v>Spatel Lidah</v>
          </cell>
        </row>
        <row r="3946">
          <cell r="H3946" t="str">
            <v>1.3.2.07.01.01.136</v>
          </cell>
          <cell r="I3946" t="str">
            <v>Spoon Oxigen Correction</v>
          </cell>
        </row>
        <row r="3947">
          <cell r="H3947" t="str">
            <v>1.3.2.07.01.01.137</v>
          </cell>
          <cell r="I3947" t="str">
            <v>Sputum Bak/Pot</v>
          </cell>
        </row>
        <row r="3948">
          <cell r="H3948" t="str">
            <v>1.3.2.07.01.01.138</v>
          </cell>
          <cell r="I3948" t="str">
            <v>Standar Infus</v>
          </cell>
        </row>
        <row r="3949">
          <cell r="H3949" t="str">
            <v>1.3.2.07.01.01.139</v>
          </cell>
          <cell r="I3949" t="str">
            <v>Standar Waskom</v>
          </cell>
        </row>
        <row r="3950">
          <cell r="H3950" t="str">
            <v>1.3.2.07.01.01.140</v>
          </cell>
          <cell r="I3950" t="str">
            <v>Standard Colector For Table</v>
          </cell>
        </row>
        <row r="3951">
          <cell r="H3951" t="str">
            <v>1.3.2.07.01.01.141</v>
          </cell>
          <cell r="I3951" t="str">
            <v>Steritionoscope Transpometer</v>
          </cell>
        </row>
        <row r="3952">
          <cell r="H3952" t="str">
            <v>1.3.2.07.01.01.142</v>
          </cell>
          <cell r="I3952" t="str">
            <v>Stimulator (Alat Kedokteran Umum)</v>
          </cell>
        </row>
        <row r="3953">
          <cell r="H3953" t="str">
            <v>1.3.2.07.01.01.143</v>
          </cell>
          <cell r="I3953" t="str">
            <v>Syringe Pump (Alat Kedokteran Umum)</v>
          </cell>
        </row>
        <row r="3954">
          <cell r="H3954" t="str">
            <v>1.3.2.07.01.01.144</v>
          </cell>
          <cell r="I3954" t="str">
            <v>Temperatur Monitor</v>
          </cell>
        </row>
        <row r="3955">
          <cell r="H3955" t="str">
            <v>1.3.2.07.01.01.145</v>
          </cell>
          <cell r="I3955" t="str">
            <v>Termometer Mercury Untuk Suhu Badan</v>
          </cell>
        </row>
        <row r="3956">
          <cell r="H3956" t="str">
            <v>1.3.2.07.01.01.146</v>
          </cell>
          <cell r="I3956" t="str">
            <v>The Newsillerstration Of Acpint</v>
          </cell>
        </row>
        <row r="3957">
          <cell r="H3957" t="str">
            <v>1.3.2.07.01.01.147</v>
          </cell>
          <cell r="I3957" t="str">
            <v>Timer Ekolo</v>
          </cell>
        </row>
        <row r="3958">
          <cell r="H3958" t="str">
            <v>1.3.2.07.01.01.148</v>
          </cell>
          <cell r="I3958" t="str">
            <v>Tre Chanel Extra Cardiografi</v>
          </cell>
        </row>
        <row r="3959">
          <cell r="H3959" t="str">
            <v>1.3.2.07.01.01.149</v>
          </cell>
          <cell r="I3959" t="str">
            <v>Trigatus</v>
          </cell>
        </row>
        <row r="3960">
          <cell r="H3960" t="str">
            <v>1.3.2.07.01.01.150</v>
          </cell>
          <cell r="I3960" t="str">
            <v>Tromol Has</v>
          </cell>
        </row>
        <row r="3961">
          <cell r="H3961" t="str">
            <v>1.3.2.07.01.01.151</v>
          </cell>
          <cell r="I3961" t="str">
            <v>Urinal</v>
          </cell>
        </row>
        <row r="3962">
          <cell r="H3962" t="str">
            <v>1.3.2.07.01.01.152</v>
          </cell>
          <cell r="I3962" t="str">
            <v>U S G</v>
          </cell>
        </row>
        <row r="3963">
          <cell r="H3963" t="str">
            <v>1.3.2.07.01.01.153</v>
          </cell>
          <cell r="I3963" t="str">
            <v>Utility Trolly</v>
          </cell>
        </row>
        <row r="3964">
          <cell r="H3964" t="str">
            <v>1.3.2.07.01.01.154</v>
          </cell>
          <cell r="I3964" t="str">
            <v>UV Sterilizer</v>
          </cell>
        </row>
        <row r="3965">
          <cell r="H3965" t="str">
            <v>1.3.2.07.01.01.155</v>
          </cell>
          <cell r="I3965" t="str">
            <v>Cool Light</v>
          </cell>
        </row>
        <row r="3966">
          <cell r="H3966" t="str">
            <v>1.3.2.07.01.01.156</v>
          </cell>
          <cell r="I3966" t="str">
            <v>Vegdes Labry Splyt Genotpone</v>
          </cell>
        </row>
        <row r="3967">
          <cell r="H3967" t="str">
            <v>1.3.2.07.01.01.157</v>
          </cell>
          <cell r="I3967" t="str">
            <v>Vena Sectie Set</v>
          </cell>
        </row>
        <row r="3968">
          <cell r="H3968" t="str">
            <v>1.3.2.07.01.01.158</v>
          </cell>
          <cell r="I3968" t="str">
            <v>Wall Rail System</v>
          </cell>
        </row>
        <row r="3969">
          <cell r="H3969" t="str">
            <v>1.3.2.07.01.01.159</v>
          </cell>
          <cell r="I3969" t="str">
            <v>Holter Panthon (RM)</v>
          </cell>
        </row>
        <row r="3970">
          <cell r="H3970" t="str">
            <v>1.3.2.07.01.01.160</v>
          </cell>
          <cell r="I3970" t="str">
            <v>Went Allyn Apthacape</v>
          </cell>
        </row>
        <row r="3971">
          <cell r="H3971" t="str">
            <v>1.3.2.07.01.01.161</v>
          </cell>
          <cell r="I3971" t="str">
            <v>Senter</v>
          </cell>
        </row>
        <row r="3972">
          <cell r="H3972" t="str">
            <v>1.3.2.07.01.01.162</v>
          </cell>
          <cell r="I3972" t="str">
            <v>Refloton</v>
          </cell>
        </row>
        <row r="3973">
          <cell r="H3973" t="str">
            <v>1.3.2.07.01.01.163</v>
          </cell>
          <cell r="I3973" t="str">
            <v>Meja Fisiotherapie</v>
          </cell>
        </row>
        <row r="3974">
          <cell r="H3974" t="str">
            <v>1.3.2.07.01.01.164</v>
          </cell>
          <cell r="I3974" t="str">
            <v>Aeskular</v>
          </cell>
        </row>
        <row r="3975">
          <cell r="H3975" t="str">
            <v>1.3.2.07.01.01.165</v>
          </cell>
          <cell r="I3975" t="str">
            <v>Pinset Anatomi</v>
          </cell>
        </row>
        <row r="3976">
          <cell r="H3976" t="str">
            <v>1.3.2.07.01.01.166</v>
          </cell>
          <cell r="I3976" t="str">
            <v>Fris Ard</v>
          </cell>
        </row>
        <row r="3977">
          <cell r="H3977" t="str">
            <v>1.3.2.07.01.01.167</v>
          </cell>
          <cell r="I3977" t="str">
            <v>Tong Spatel</v>
          </cell>
        </row>
        <row r="3978">
          <cell r="H3978" t="str">
            <v>1.3.2.07.01.01.168</v>
          </cell>
          <cell r="I3978" t="str">
            <v>The Sun Ancom Oxigen Exer</v>
          </cell>
        </row>
        <row r="3979">
          <cell r="H3979" t="str">
            <v>1.3.2.07.01.01.169</v>
          </cell>
          <cell r="I3979" t="str">
            <v>CPR Training</v>
          </cell>
        </row>
        <row r="3980">
          <cell r="H3980" t="str">
            <v>1.3.2.07.01.01.170</v>
          </cell>
          <cell r="I3980" t="str">
            <v>Chold CPR Training Manikin</v>
          </cell>
        </row>
        <row r="3981">
          <cell r="H3981" t="str">
            <v>1.3.2.07.01.01.171</v>
          </cell>
          <cell r="I3981" t="str">
            <v>Infan Cpr Tranining Manikin</v>
          </cell>
        </row>
        <row r="3982">
          <cell r="H3982" t="str">
            <v>1.3.2.07.01.01.172</v>
          </cell>
          <cell r="I3982" t="str">
            <v>Airway Intubation Simulator</v>
          </cell>
        </row>
        <row r="3983">
          <cell r="H3983" t="str">
            <v>1.3.2.07.01.01.173</v>
          </cell>
          <cell r="I3983" t="str">
            <v>Neonate Intubation Mobel</v>
          </cell>
        </row>
        <row r="3984">
          <cell r="H3984" t="str">
            <v>1.3.2.07.01.01.174</v>
          </cell>
          <cell r="I3984" t="str">
            <v>Nursing manikin ( male0</v>
          </cell>
        </row>
        <row r="3985">
          <cell r="H3985" t="str">
            <v>1.3.2.07.01.01.175</v>
          </cell>
          <cell r="I3985" t="str">
            <v>nursing manikin ( Female)</v>
          </cell>
        </row>
        <row r="3986">
          <cell r="H3986" t="str">
            <v>1.3.2.07.01.01.176</v>
          </cell>
          <cell r="I3986" t="str">
            <v>nursing baby</v>
          </cell>
        </row>
        <row r="3987">
          <cell r="H3987" t="str">
            <v>1.3.2.07.01.01.177</v>
          </cell>
          <cell r="I3987" t="str">
            <v>catheterization sumilator 9Male)</v>
          </cell>
        </row>
        <row r="3988">
          <cell r="H3988" t="str">
            <v>1.3.2.07.01.01.178</v>
          </cell>
          <cell r="I3988" t="str">
            <v>catheteriztion training simulator ( Famale)</v>
          </cell>
        </row>
        <row r="3989">
          <cell r="H3989" t="str">
            <v>1.3.2.07.01.01.179</v>
          </cell>
          <cell r="I3989" t="str">
            <v>multi functiinal iv arm</v>
          </cell>
        </row>
        <row r="3990">
          <cell r="H3990" t="str">
            <v>1.3.2.07.01.01.180</v>
          </cell>
          <cell r="I3990" t="str">
            <v>transparent contrastive instramuscular injection buttocks</v>
          </cell>
        </row>
        <row r="3991">
          <cell r="H3991" t="str">
            <v>1.3.2.07.01.01.181</v>
          </cell>
          <cell r="I3991" t="str">
            <v>matetnity examination simulator</v>
          </cell>
        </row>
        <row r="3992">
          <cell r="H3992" t="str">
            <v>1.3.2.07.01.01.182</v>
          </cell>
          <cell r="I3992" t="str">
            <v>vacum delivery simulator</v>
          </cell>
        </row>
        <row r="3993">
          <cell r="H3993" t="str">
            <v>1.3.2.07.01.01.183</v>
          </cell>
          <cell r="I3993" t="str">
            <v>Foer Ster Bellenger</v>
          </cell>
        </row>
        <row r="3994">
          <cell r="H3994" t="str">
            <v>1.3.2.07.01.01.184</v>
          </cell>
          <cell r="I3994" t="str">
            <v>Pocket Dosimetri</v>
          </cell>
        </row>
        <row r="3995">
          <cell r="H3995" t="str">
            <v>1.3.2.07.01.01.185</v>
          </cell>
          <cell r="I3995" t="str">
            <v>Kursi Roda Pasien</v>
          </cell>
        </row>
        <row r="3996">
          <cell r="H3996" t="str">
            <v>1.3.2.07.01.01.186</v>
          </cell>
          <cell r="I3996" t="str">
            <v>Stetoskop</v>
          </cell>
        </row>
        <row r="3997">
          <cell r="H3997" t="str">
            <v>1.3.2.07.01.01.187</v>
          </cell>
          <cell r="I3997" t="str">
            <v>Gunting Klem</v>
          </cell>
        </row>
        <row r="3998">
          <cell r="H3998" t="str">
            <v>1.3.2.07.01.01.188</v>
          </cell>
          <cell r="I3998" t="str">
            <v>Nier Beken</v>
          </cell>
        </row>
        <row r="3999">
          <cell r="H3999" t="str">
            <v>1.3.2.07.01.01.189</v>
          </cell>
          <cell r="I3999" t="str">
            <v>Brankar</v>
          </cell>
        </row>
        <row r="4000">
          <cell r="H4000" t="str">
            <v>1.3.2.07.01.01.190</v>
          </cell>
          <cell r="I4000" t="str">
            <v>Dometic Medical Refrigerator</v>
          </cell>
        </row>
        <row r="4001">
          <cell r="H4001" t="str">
            <v>1.3.2.07.01.01.191</v>
          </cell>
          <cell r="I4001" t="str">
            <v>Electrocautery</v>
          </cell>
        </row>
        <row r="4002">
          <cell r="H4002" t="str">
            <v>1.3.2.07.01.01.192</v>
          </cell>
          <cell r="I4002" t="str">
            <v>Poly Over Bed Table</v>
          </cell>
        </row>
        <row r="4003">
          <cell r="H4003" t="str">
            <v>1.3.2.07.01.01.193</v>
          </cell>
          <cell r="I4003" t="str">
            <v>Apron Tiroid</v>
          </cell>
        </row>
        <row r="4004">
          <cell r="H4004" t="str">
            <v>1.3.2.07.01.01.194</v>
          </cell>
          <cell r="I4004" t="str">
            <v>Kursi Periksa Pasien</v>
          </cell>
        </row>
        <row r="4005">
          <cell r="H4005" t="str">
            <v>1.3.2.07.01.01.195</v>
          </cell>
          <cell r="I4005" t="str">
            <v>Overbed Table</v>
          </cell>
        </row>
        <row r="4006">
          <cell r="H4006" t="str">
            <v>1.3.2.07.01.01.196</v>
          </cell>
          <cell r="I4006" t="str">
            <v>Bedside Cabinet</v>
          </cell>
        </row>
        <row r="4007">
          <cell r="H4007" t="str">
            <v>1.3.2.07.01.01.197</v>
          </cell>
          <cell r="I4007" t="str">
            <v>Maniken Full Body</v>
          </cell>
        </row>
        <row r="4008">
          <cell r="H4008" t="str">
            <v>1.3.2.07.01.01.198</v>
          </cell>
          <cell r="I4008" t="str">
            <v>Maniken Hall Body</v>
          </cell>
        </row>
        <row r="4009">
          <cell r="H4009" t="str">
            <v>1.3.2.07.01.01.199</v>
          </cell>
          <cell r="I4009" t="str">
            <v>Safe Ligh Lamp (Light Curig)</v>
          </cell>
        </row>
        <row r="4010">
          <cell r="H4010" t="str">
            <v>1.3.2.07.01.01.200</v>
          </cell>
          <cell r="I4010" t="str">
            <v>Tempat Tidur Operasi</v>
          </cell>
        </row>
        <row r="4011">
          <cell r="H4011" t="str">
            <v>1.3.2.07.01.01.201</v>
          </cell>
          <cell r="I4011" t="str">
            <v>Interferential Therapy</v>
          </cell>
        </row>
        <row r="4012">
          <cell r="H4012" t="str">
            <v>1.3.2.07.01.01.202</v>
          </cell>
          <cell r="I4012" t="str">
            <v>Paralel Bar</v>
          </cell>
        </row>
        <row r="4013">
          <cell r="H4013" t="str">
            <v>1.3.2.07.01.01.203</v>
          </cell>
          <cell r="I4013" t="str">
            <v>Electromagnetic Therapy Lamp</v>
          </cell>
        </row>
        <row r="4014">
          <cell r="H4014" t="str">
            <v>1.3.2.07.01.01.204</v>
          </cell>
          <cell r="I4014" t="str">
            <v>Instrumen Trolly</v>
          </cell>
        </row>
        <row r="4015">
          <cell r="H4015" t="str">
            <v>1.3.2.07.01.01.205</v>
          </cell>
          <cell r="I4015" t="str">
            <v>Instrumen Cupboard</v>
          </cell>
        </row>
        <row r="4016">
          <cell r="H4016" t="str">
            <v>1.3.2.07.01.01.206</v>
          </cell>
          <cell r="I4016" t="str">
            <v>Cassette (Alat Rontgen)</v>
          </cell>
        </row>
        <row r="4017">
          <cell r="H4017" t="str">
            <v>1.3.2.07.01.01.207</v>
          </cell>
          <cell r="I4017" t="str">
            <v>Cassette  Film (Alat Rontgen)</v>
          </cell>
        </row>
        <row r="4018">
          <cell r="H4018" t="str">
            <v>1.3.2.07.01.01.208</v>
          </cell>
          <cell r="I4018" t="str">
            <v>Screen Green</v>
          </cell>
        </row>
        <row r="4019">
          <cell r="H4019" t="str">
            <v>1.3.2.07.01.01.209</v>
          </cell>
          <cell r="I4019" t="str">
            <v>Cold Chain</v>
          </cell>
        </row>
        <row r="4020">
          <cell r="H4020" t="str">
            <v>1.3.2.07.01.01.210</v>
          </cell>
          <cell r="I4020" t="str">
            <v>Spuit Injeksi</v>
          </cell>
        </row>
        <row r="4021">
          <cell r="H4021" t="str">
            <v>......</v>
          </cell>
        </row>
        <row r="4022">
          <cell r="H4022" t="str">
            <v>......</v>
          </cell>
        </row>
        <row r="4023">
          <cell r="H4023" t="str">
            <v>......</v>
          </cell>
        </row>
        <row r="4024">
          <cell r="H4024" t="str">
            <v>......</v>
          </cell>
        </row>
        <row r="4025">
          <cell r="H4025" t="str">
            <v>......</v>
          </cell>
        </row>
        <row r="4026">
          <cell r="H4026" t="str">
            <v>......</v>
          </cell>
        </row>
        <row r="4027">
          <cell r="H4027" t="str">
            <v>......</v>
          </cell>
        </row>
        <row r="4028">
          <cell r="H4028" t="str">
            <v>......</v>
          </cell>
        </row>
        <row r="4029">
          <cell r="H4029" t="str">
            <v>......</v>
          </cell>
        </row>
        <row r="4030">
          <cell r="H4030" t="str">
            <v>......</v>
          </cell>
        </row>
        <row r="4031">
          <cell r="H4031" t="str">
            <v>......</v>
          </cell>
        </row>
        <row r="4032">
          <cell r="H4032" t="str">
            <v>......</v>
          </cell>
        </row>
        <row r="4033">
          <cell r="H4033" t="str">
            <v>......</v>
          </cell>
        </row>
        <row r="4034">
          <cell r="H4034" t="str">
            <v>......</v>
          </cell>
        </row>
        <row r="4035">
          <cell r="H4035" t="str">
            <v>......</v>
          </cell>
        </row>
        <row r="4036">
          <cell r="H4036" t="str">
            <v>......</v>
          </cell>
        </row>
        <row r="4037">
          <cell r="H4037" t="str">
            <v>......</v>
          </cell>
        </row>
        <row r="4038">
          <cell r="H4038" t="str">
            <v>......</v>
          </cell>
        </row>
        <row r="4039">
          <cell r="H4039" t="str">
            <v>......</v>
          </cell>
        </row>
        <row r="4040">
          <cell r="H4040" t="str">
            <v>......</v>
          </cell>
        </row>
        <row r="4041">
          <cell r="H4041" t="str">
            <v>......</v>
          </cell>
        </row>
        <row r="4042">
          <cell r="H4042" t="str">
            <v>......</v>
          </cell>
        </row>
        <row r="4043">
          <cell r="H4043" t="str">
            <v>......</v>
          </cell>
        </row>
        <row r="4044">
          <cell r="H4044" t="str">
            <v>......</v>
          </cell>
        </row>
        <row r="4045">
          <cell r="H4045" t="str">
            <v>......</v>
          </cell>
        </row>
        <row r="4046">
          <cell r="H4046" t="str">
            <v>......</v>
          </cell>
        </row>
        <row r="4047">
          <cell r="H4047" t="str">
            <v>......</v>
          </cell>
        </row>
        <row r="4048">
          <cell r="H4048" t="str">
            <v>......</v>
          </cell>
        </row>
        <row r="4049">
          <cell r="H4049" t="str">
            <v>......</v>
          </cell>
        </row>
        <row r="4050">
          <cell r="H4050" t="str">
            <v>......</v>
          </cell>
        </row>
        <row r="4051">
          <cell r="H4051" t="str">
            <v>......</v>
          </cell>
        </row>
        <row r="4052">
          <cell r="H4052" t="str">
            <v>......</v>
          </cell>
        </row>
        <row r="4053">
          <cell r="H4053" t="str">
            <v>......</v>
          </cell>
        </row>
        <row r="4054">
          <cell r="H4054" t="str">
            <v>......</v>
          </cell>
        </row>
        <row r="4055">
          <cell r="H4055" t="str">
            <v>......</v>
          </cell>
        </row>
        <row r="4056">
          <cell r="H4056" t="str">
            <v>......</v>
          </cell>
        </row>
        <row r="4057">
          <cell r="H4057" t="str">
            <v>......</v>
          </cell>
        </row>
        <row r="4058">
          <cell r="H4058" t="str">
            <v>......</v>
          </cell>
        </row>
        <row r="4059">
          <cell r="H4059" t="str">
            <v>......</v>
          </cell>
        </row>
        <row r="4060">
          <cell r="H4060" t="str">
            <v>......</v>
          </cell>
        </row>
        <row r="4061">
          <cell r="H4061" t="str">
            <v>......</v>
          </cell>
        </row>
        <row r="4062">
          <cell r="H4062" t="str">
            <v>......</v>
          </cell>
        </row>
        <row r="4063">
          <cell r="H4063" t="str">
            <v>......</v>
          </cell>
        </row>
        <row r="4064">
          <cell r="H4064" t="str">
            <v>......</v>
          </cell>
        </row>
        <row r="4065">
          <cell r="H4065" t="str">
            <v>......</v>
          </cell>
        </row>
        <row r="4066">
          <cell r="H4066" t="str">
            <v>......</v>
          </cell>
        </row>
        <row r="4067">
          <cell r="H4067" t="str">
            <v>......</v>
          </cell>
        </row>
        <row r="4068">
          <cell r="H4068" t="str">
            <v>......</v>
          </cell>
        </row>
        <row r="4069">
          <cell r="H4069" t="str">
            <v>......</v>
          </cell>
        </row>
        <row r="4070">
          <cell r="H4070" t="str">
            <v>......</v>
          </cell>
        </row>
        <row r="4071">
          <cell r="H4071" t="str">
            <v>......</v>
          </cell>
        </row>
        <row r="4072">
          <cell r="H4072" t="str">
            <v>......</v>
          </cell>
        </row>
        <row r="4073">
          <cell r="H4073" t="str">
            <v>......</v>
          </cell>
        </row>
        <row r="4074">
          <cell r="H4074" t="str">
            <v>......</v>
          </cell>
        </row>
        <row r="4075">
          <cell r="H4075" t="str">
            <v>......</v>
          </cell>
        </row>
        <row r="4076">
          <cell r="H4076" t="str">
            <v>......</v>
          </cell>
        </row>
        <row r="4077">
          <cell r="H4077" t="str">
            <v>......</v>
          </cell>
        </row>
        <row r="4078">
          <cell r="H4078" t="str">
            <v>1.3.2.07.01.02.</v>
          </cell>
          <cell r="I4078" t="str">
            <v xml:space="preserve">ALAT KEDOKTERAN GIGI </v>
          </cell>
        </row>
        <row r="4079">
          <cell r="H4079" t="str">
            <v>1.3.2.07.01.02.001</v>
          </cell>
          <cell r="I4079" t="str">
            <v>Dental Chair</v>
          </cell>
        </row>
        <row r="4080">
          <cell r="H4080" t="str">
            <v>1.3.2.07.01.02.002</v>
          </cell>
          <cell r="I4080" t="str">
            <v>Dental Unit</v>
          </cell>
        </row>
        <row r="4081">
          <cell r="H4081" t="str">
            <v>1.3.2.07.01.02.003</v>
          </cell>
          <cell r="I4081" t="str">
            <v>Dental X-Ray Unit</v>
          </cell>
        </row>
        <row r="4082">
          <cell r="H4082" t="str">
            <v>1.3.2.07.01.02.004</v>
          </cell>
          <cell r="I4082" t="str">
            <v>Air Set Airomatik</v>
          </cell>
        </row>
        <row r="4083">
          <cell r="H4083" t="str">
            <v>1.3.2.07.01.02.005</v>
          </cell>
          <cell r="I4083" t="str">
            <v>Dental Hand Instruments Set</v>
          </cell>
        </row>
        <row r="4084">
          <cell r="H4084" t="str">
            <v>1.3.2.07.01.02.006</v>
          </cell>
          <cell r="I4084" t="str">
            <v>Oral Surgical Set</v>
          </cell>
        </row>
        <row r="4085">
          <cell r="H4085" t="str">
            <v>1.3.2.07.01.02.007</v>
          </cell>
          <cell r="I4085" t="str">
            <v>Apdent Juster</v>
          </cell>
        </row>
        <row r="4086">
          <cell r="H4086" t="str">
            <v>1.3.2.07.01.02.008</v>
          </cell>
          <cell r="I4086" t="str">
            <v>Aero Sterisator</v>
          </cell>
        </row>
        <row r="4087">
          <cell r="H4087" t="str">
            <v>1.3.2.07.01.02.009</v>
          </cell>
          <cell r="I4087" t="str">
            <v>Operating Chair</v>
          </cell>
        </row>
        <row r="4088">
          <cell r="H4088" t="str">
            <v>1.3.2.07.01.02.010</v>
          </cell>
          <cell r="I4088" t="str">
            <v>Infra Red</v>
          </cell>
        </row>
        <row r="4089">
          <cell r="H4089" t="str">
            <v>1.3.2.07.01.02.011</v>
          </cell>
          <cell r="I4089" t="str">
            <v>Sendok Cetak</v>
          </cell>
        </row>
        <row r="4090">
          <cell r="H4090" t="str">
            <v>1.3.2.07.01.02.012</v>
          </cell>
          <cell r="I4090" t="str">
            <v>Clinical Chair</v>
          </cell>
        </row>
        <row r="4091">
          <cell r="H4091" t="str">
            <v>1.3.2.07.01.02.013</v>
          </cell>
          <cell r="I4091" t="str">
            <v>Dosator</v>
          </cell>
        </row>
        <row r="4092">
          <cell r="H4092" t="str">
            <v>1.3.2.07.01.02.014</v>
          </cell>
          <cell r="I4092" t="str">
            <v>Minor Surgical Set (Alat Kedokteran Gigi)</v>
          </cell>
        </row>
        <row r="4093">
          <cell r="H4093" t="str">
            <v>1.3.2.07.01.02.015</v>
          </cell>
          <cell r="I4093" t="str">
            <v>Detal Sergion Set</v>
          </cell>
        </row>
        <row r="4094">
          <cell r="H4094" t="str">
            <v>1.3.2.07.01.02.016</v>
          </cell>
          <cell r="I4094" t="str">
            <v>Polish Motor</v>
          </cell>
        </row>
        <row r="4095">
          <cell r="H4095" t="str">
            <v>1.3.2.07.01.02.017</v>
          </cell>
          <cell r="I4095" t="str">
            <v>Gavitron Generator</v>
          </cell>
        </row>
        <row r="4096">
          <cell r="H4096" t="str">
            <v>1.3.2.07.01.02.018</v>
          </cell>
          <cell r="I4096" t="str">
            <v>Niva Lite</v>
          </cell>
        </row>
        <row r="4097">
          <cell r="H4097" t="str">
            <v>1.3.2.07.01.02.019</v>
          </cell>
          <cell r="I4097" t="str">
            <v>Portable Dental Unit</v>
          </cell>
        </row>
        <row r="4098">
          <cell r="H4098" t="str">
            <v>1.3.2.07.01.02.020</v>
          </cell>
          <cell r="I4098" t="str">
            <v>Dental Ultra Sonic</v>
          </cell>
        </row>
        <row r="4099">
          <cell r="H4099" t="str">
            <v>1.3.2.07.01.02.021</v>
          </cell>
          <cell r="I4099" t="str">
            <v>U.V. Lamp (Alat Kedokteran Gigi)</v>
          </cell>
        </row>
        <row r="4100">
          <cell r="H4100" t="str">
            <v>1.3.2.07.01.02.022</v>
          </cell>
          <cell r="I4100" t="str">
            <v>Amalgamator</v>
          </cell>
        </row>
        <row r="4101">
          <cell r="H4101" t="str">
            <v>1.3.2.07.01.02.023</v>
          </cell>
          <cell r="I4101" t="str">
            <v>Terminator</v>
          </cell>
        </row>
        <row r="4102">
          <cell r="H4102" t="str">
            <v>1.3.2.07.01.02.024</v>
          </cell>
          <cell r="I4102" t="str">
            <v>Airimatik 205 Dental Unit</v>
          </cell>
        </row>
        <row r="4103">
          <cell r="H4103" t="str">
            <v>1.3.2.07.01.02.025</v>
          </cell>
          <cell r="I4103" t="str">
            <v>Amalgam Pistol/Stoper (Alat Kedokteran Gigi)</v>
          </cell>
        </row>
        <row r="4104">
          <cell r="H4104" t="str">
            <v>1.3.2.07.01.02.026</v>
          </cell>
          <cell r="I4104" t="str">
            <v>Articulator Free Place</v>
          </cell>
        </row>
        <row r="4105">
          <cell r="H4105" t="str">
            <v>1.3.2.07.01.02.027</v>
          </cell>
          <cell r="I4105" t="str">
            <v>Bend Pusher</v>
          </cell>
        </row>
        <row r="4106">
          <cell r="H4106" t="str">
            <v>1.3.2.07.01.02.028</v>
          </cell>
          <cell r="I4106" t="str">
            <v>Berge Fail</v>
          </cell>
        </row>
        <row r="4107">
          <cell r="H4107" t="str">
            <v>1.3.2.07.01.02.029</v>
          </cell>
          <cell r="I4107" t="str">
            <v>Bistal End Cutter</v>
          </cell>
        </row>
        <row r="4108">
          <cell r="H4108" t="str">
            <v>1.3.2.07.01.02.030</v>
          </cell>
          <cell r="I4108" t="str">
            <v>Bond Seater</v>
          </cell>
        </row>
        <row r="4109">
          <cell r="H4109" t="str">
            <v>1.3.2.07.01.02.031</v>
          </cell>
          <cell r="I4109" t="str">
            <v>Boor Gigi</v>
          </cell>
        </row>
        <row r="4110">
          <cell r="H4110" t="str">
            <v>1.3.2.07.01.02.032</v>
          </cell>
          <cell r="I4110" t="str">
            <v>Bracket Holder</v>
          </cell>
        </row>
        <row r="4111">
          <cell r="H4111" t="str">
            <v>1.3.2.07.01.02.033</v>
          </cell>
          <cell r="I4111" t="str">
            <v>Burnisher</v>
          </cell>
        </row>
        <row r="4112">
          <cell r="H4112" t="str">
            <v>1.3.2.07.01.02.034</v>
          </cell>
          <cell r="I4112" t="str">
            <v>Hand Piece</v>
          </cell>
        </row>
        <row r="4113">
          <cell r="H4113" t="str">
            <v>1.3.2.07.01.02.035</v>
          </cell>
          <cell r="I4113" t="str">
            <v>Chisel</v>
          </cell>
        </row>
        <row r="4114">
          <cell r="H4114" t="str">
            <v>1.3.2.07.01.02.036</v>
          </cell>
          <cell r="I4114" t="str">
            <v>Cirto Jec</v>
          </cell>
        </row>
        <row r="4115">
          <cell r="H4115" t="str">
            <v>1.3.2.07.01.02.037</v>
          </cell>
          <cell r="I4115" t="str">
            <v>Contra Angel</v>
          </cell>
        </row>
        <row r="4116">
          <cell r="H4116" t="str">
            <v>1.3.2.07.01.02.038</v>
          </cell>
          <cell r="I4116" t="str">
            <v>Crown Remover</v>
          </cell>
        </row>
        <row r="4117">
          <cell r="H4117" t="str">
            <v>1.3.2.07.01.02.039</v>
          </cell>
          <cell r="I4117" t="str">
            <v>Cryer</v>
          </cell>
        </row>
        <row r="4118">
          <cell r="H4118" t="str">
            <v>1.3.2.07.01.02.040</v>
          </cell>
          <cell r="I4118" t="str">
            <v>Curret Gigi</v>
          </cell>
        </row>
        <row r="4119">
          <cell r="H4119" t="str">
            <v>1.3.2.07.01.02.041</v>
          </cell>
          <cell r="I4119" t="str">
            <v>Curret Lurus/Bengkok</v>
          </cell>
        </row>
        <row r="4120">
          <cell r="H4120" t="str">
            <v>1.3.2.07.01.02.042</v>
          </cell>
          <cell r="I4120" t="str">
            <v>Cuvert</v>
          </cell>
        </row>
        <row r="4121">
          <cell r="H4121" t="str">
            <v>1.3.2.07.01.02.043</v>
          </cell>
          <cell r="I4121" t="str">
            <v>Dillarosa</v>
          </cell>
        </row>
        <row r="4122">
          <cell r="H4122" t="str">
            <v>1.3.2.07.01.02.044</v>
          </cell>
          <cell r="I4122" t="str">
            <v>Electro Lyte Polisher</v>
          </cell>
        </row>
        <row r="4123">
          <cell r="H4123" t="str">
            <v>1.3.2.07.01.02.045</v>
          </cell>
          <cell r="I4123" t="str">
            <v>Engine Machine</v>
          </cell>
        </row>
        <row r="4124">
          <cell r="H4124" t="str">
            <v>1.3.2.07.01.02.046</v>
          </cell>
          <cell r="I4124" t="str">
            <v>Engine Portable Lengkap</v>
          </cell>
        </row>
        <row r="4125">
          <cell r="H4125" t="str">
            <v>1.3.2.07.01.02.047</v>
          </cell>
          <cell r="I4125" t="str">
            <v>Exkavator</v>
          </cell>
        </row>
        <row r="4126">
          <cell r="H4126" t="str">
            <v>1.3.2.07.01.02.048</v>
          </cell>
          <cell r="I4126" t="str">
            <v>Finger Protector</v>
          </cell>
        </row>
        <row r="4127">
          <cell r="H4127" t="str">
            <v>1.3.2.07.01.02.049</v>
          </cell>
          <cell r="I4127" t="str">
            <v>Hand Stuk/Hand Pice</v>
          </cell>
        </row>
        <row r="4128">
          <cell r="H4128" t="str">
            <v>1.3.2.07.01.02.050</v>
          </cell>
          <cell r="I4128" t="str">
            <v>Handel Miss</v>
          </cell>
        </row>
        <row r="4129">
          <cell r="H4129" t="str">
            <v>1.3.2.07.01.02.051</v>
          </cell>
          <cell r="I4129" t="str">
            <v>Heliosit - Heliomat</v>
          </cell>
        </row>
        <row r="4130">
          <cell r="H4130" t="str">
            <v>1.3.2.07.01.02.052</v>
          </cell>
          <cell r="I4130" t="str">
            <v>Hendpiece Airbin 400.000 Rpm</v>
          </cell>
        </row>
        <row r="4131">
          <cell r="H4131" t="str">
            <v>1.3.2.07.01.02.053</v>
          </cell>
          <cell r="I4131" t="str">
            <v>Hoestuk (Mikrometer)</v>
          </cell>
        </row>
        <row r="4132">
          <cell r="H4132" t="str">
            <v>1.3.2.07.01.02.054</v>
          </cell>
          <cell r="I4132" t="str">
            <v>How Flier Bengkok Lurus</v>
          </cell>
        </row>
        <row r="4133">
          <cell r="H4133" t="str">
            <v>1.3.2.07.01.02.055</v>
          </cell>
          <cell r="I4133" t="str">
            <v>Intra Olral</v>
          </cell>
        </row>
        <row r="4134">
          <cell r="H4134" t="str">
            <v>1.3.2.07.01.02.056</v>
          </cell>
          <cell r="I4134" t="str">
            <v>Jangka</v>
          </cell>
        </row>
        <row r="4135">
          <cell r="H4135" t="str">
            <v>1.3.2.07.01.02.057</v>
          </cell>
          <cell r="I4135" t="str">
            <v>Jelenko Colid Bath</v>
          </cell>
        </row>
        <row r="4136">
          <cell r="H4136" t="str">
            <v>1.3.2.07.01.02.058</v>
          </cell>
          <cell r="I4136" t="str">
            <v>Kaca Mulut/Spigel</v>
          </cell>
        </row>
        <row r="4137">
          <cell r="H4137" t="str">
            <v>1.3.2.07.01.02.059</v>
          </cell>
          <cell r="I4137" t="str">
            <v>Kikir Gigi</v>
          </cell>
        </row>
        <row r="4138">
          <cell r="H4138" t="str">
            <v>1.3.2.07.01.02.060</v>
          </cell>
          <cell r="I4138" t="str">
            <v>Knabel Tang (Alat Kedokteran Gigi)</v>
          </cell>
        </row>
        <row r="4139">
          <cell r="H4139" t="str">
            <v>1.3.2.07.01.02.061</v>
          </cell>
          <cell r="I4139" t="str">
            <v>Knope Sonda</v>
          </cell>
        </row>
        <row r="4140">
          <cell r="H4140" t="str">
            <v>1.3.2.07.01.02.062</v>
          </cell>
          <cell r="I4140" t="str">
            <v>Laboratorium Hathe</v>
          </cell>
        </row>
        <row r="4141">
          <cell r="H4141" t="str">
            <v>1.3.2.07.01.02.063</v>
          </cell>
          <cell r="I4141" t="str">
            <v>Laring Suprane Dental Unit Shimatic 20 cc/Fontell</v>
          </cell>
        </row>
        <row r="4142">
          <cell r="H4142" t="str">
            <v>1.3.2.07.01.02.064</v>
          </cell>
          <cell r="I4142" t="str">
            <v>Laring Supreme Dental Unit</v>
          </cell>
        </row>
        <row r="4143">
          <cell r="H4143" t="str">
            <v>1.3.2.07.01.02.065</v>
          </cell>
          <cell r="I4143" t="str">
            <v>Light Curing Unit</v>
          </cell>
        </row>
        <row r="4144">
          <cell r="H4144" t="str">
            <v>1.3.2.07.01.02.066</v>
          </cell>
          <cell r="I4144" t="str">
            <v>LIP Retraktor</v>
          </cell>
        </row>
        <row r="4145">
          <cell r="H4145" t="str">
            <v>1.3.2.07.01.02.067</v>
          </cell>
          <cell r="I4145" t="str">
            <v>Mouth Piece</v>
          </cell>
        </row>
        <row r="4146">
          <cell r="H4146" t="str">
            <v>1.3.2.07.01.02.068</v>
          </cell>
          <cell r="I4146" t="str">
            <v>Motor Gigi Fora Tanpa Handpiece</v>
          </cell>
        </row>
        <row r="4147">
          <cell r="H4147" t="str">
            <v>1.3.2.07.01.02.069</v>
          </cell>
          <cell r="I4147" t="str">
            <v>Mouth Retraktor</v>
          </cell>
        </row>
        <row r="4148">
          <cell r="H4148" t="str">
            <v>1.3.2.07.01.02.070</v>
          </cell>
          <cell r="I4148" t="str">
            <v>Mouth Speder</v>
          </cell>
        </row>
        <row r="4149">
          <cell r="H4149" t="str">
            <v>1.3.2.07.01.02.071</v>
          </cell>
          <cell r="I4149" t="str">
            <v>Odner Bending</v>
          </cell>
        </row>
        <row r="4150">
          <cell r="H4150" t="str">
            <v>1.3.2.07.01.02.072</v>
          </cell>
          <cell r="I4150" t="str">
            <v>Okludator</v>
          </cell>
        </row>
        <row r="4151">
          <cell r="H4151" t="str">
            <v>1.3.2.07.01.02.073</v>
          </cell>
          <cell r="I4151" t="str">
            <v>Palishing Motor</v>
          </cell>
        </row>
        <row r="4152">
          <cell r="H4152" t="str">
            <v>1.3.2.07.01.02.074</v>
          </cell>
          <cell r="I4152" t="str">
            <v>Pengukur Bracket</v>
          </cell>
        </row>
        <row r="4153">
          <cell r="H4153" t="str">
            <v>1.3.2.07.01.02.075</v>
          </cell>
          <cell r="I4153" t="str">
            <v>Physiodispenser Implant + Microsurgery</v>
          </cell>
        </row>
        <row r="4154">
          <cell r="H4154" t="str">
            <v>1.3.2.07.01.02.076</v>
          </cell>
          <cell r="I4154" t="str">
            <v>PIK Hak Gigi</v>
          </cell>
        </row>
        <row r="4155">
          <cell r="H4155" t="str">
            <v>1.3.2.07.01.02.077</v>
          </cell>
          <cell r="I4155" t="str">
            <v>Pinset Dental</v>
          </cell>
        </row>
        <row r="4156">
          <cell r="H4156" t="str">
            <v>1.3.2.07.01.02.078</v>
          </cell>
          <cell r="I4156" t="str">
            <v>Pisau Lilin/Wasmess/Wax Knife</v>
          </cell>
        </row>
        <row r="4157">
          <cell r="H4157" t="str">
            <v>1.3.2.07.01.02.079</v>
          </cell>
          <cell r="I4157" t="str">
            <v>Plastik Instrument</v>
          </cell>
        </row>
        <row r="4158">
          <cell r="H4158" t="str">
            <v>1.3.2.07.01.02.080</v>
          </cell>
          <cell r="I4158" t="str">
            <v>Press Untuk Dua Kafet</v>
          </cell>
        </row>
        <row r="4159">
          <cell r="H4159" t="str">
            <v>1.3.2.07.01.02.081</v>
          </cell>
          <cell r="I4159" t="str">
            <v>Press Untuk Satu Kapet</v>
          </cell>
        </row>
        <row r="4160">
          <cell r="H4160" t="str">
            <v>1.3.2.07.01.02.082</v>
          </cell>
          <cell r="I4160" t="str">
            <v>Prostetic Engine</v>
          </cell>
        </row>
        <row r="4161">
          <cell r="H4161" t="str">
            <v>1.3.2.07.01.02.083</v>
          </cell>
          <cell r="I4161" t="str">
            <v>Raspatorium</v>
          </cell>
        </row>
        <row r="4162">
          <cell r="H4162" t="str">
            <v>1.3.2.07.01.02.084</v>
          </cell>
          <cell r="I4162" t="str">
            <v>Semen Stoper</v>
          </cell>
        </row>
        <row r="4163">
          <cell r="H4163" t="str">
            <v>1.3.2.07.01.02.085</v>
          </cell>
          <cell r="I4163" t="str">
            <v>Shade Guide</v>
          </cell>
        </row>
        <row r="4164">
          <cell r="H4164" t="str">
            <v>1.3.2.07.01.02.086</v>
          </cell>
          <cell r="I4164" t="str">
            <v>Slip Join</v>
          </cell>
        </row>
        <row r="4165">
          <cell r="H4165" t="str">
            <v>1.3.2.07.01.02.087</v>
          </cell>
          <cell r="I4165" t="str">
            <v>Spatel Gips</v>
          </cell>
        </row>
        <row r="4166">
          <cell r="H4166" t="str">
            <v>1.3.2.07.01.02.088</v>
          </cell>
          <cell r="I4166" t="str">
            <v>Speculum Gigi</v>
          </cell>
        </row>
        <row r="4167">
          <cell r="H4167" t="str">
            <v>1.3.2.07.01.02.089</v>
          </cell>
          <cell r="I4167" t="str">
            <v>Spoot Welder</v>
          </cell>
        </row>
        <row r="4168">
          <cell r="H4168" t="str">
            <v>1.3.2.07.01.02.090</v>
          </cell>
          <cell r="I4168" t="str">
            <v>Tang Clamer</v>
          </cell>
        </row>
        <row r="4169">
          <cell r="H4169" t="str">
            <v>1.3.2.07.01.02.091</v>
          </cell>
          <cell r="I4169" t="str">
            <v>Tang Ektrasi (Dewasa,Anak)</v>
          </cell>
        </row>
        <row r="4170">
          <cell r="H4170" t="str">
            <v>1.3.2.07.01.02.092</v>
          </cell>
          <cell r="I4170" t="str">
            <v>Tang Omega</v>
          </cell>
        </row>
        <row r="4171">
          <cell r="H4171" t="str">
            <v>1.3.2.07.01.02.093</v>
          </cell>
          <cell r="I4171" t="str">
            <v>Tang Pengukur Bracket Depan/Belakang</v>
          </cell>
        </row>
        <row r="4172">
          <cell r="H4172" t="str">
            <v>1.3.2.07.01.02.094</v>
          </cell>
          <cell r="I4172" t="str">
            <v>Tang Rahang Bawah</v>
          </cell>
        </row>
        <row r="4173">
          <cell r="H4173" t="str">
            <v>1.3.2.07.01.02.095</v>
          </cell>
          <cell r="I4173" t="str">
            <v>Tang Removable Appliance</v>
          </cell>
        </row>
        <row r="4174">
          <cell r="H4174" t="str">
            <v>1.3.2.07.01.02.096</v>
          </cell>
          <cell r="I4174" t="str">
            <v>Tang Serba Guna</v>
          </cell>
        </row>
        <row r="4175">
          <cell r="H4175" t="str">
            <v>1.3.2.07.01.02.097</v>
          </cell>
          <cell r="I4175" t="str">
            <v>Tang Set</v>
          </cell>
        </row>
        <row r="4176">
          <cell r="H4176" t="str">
            <v>1.3.2.07.01.02.098</v>
          </cell>
          <cell r="I4176" t="str">
            <v>Tang Spatel/Kawat</v>
          </cell>
        </row>
        <row r="4177">
          <cell r="H4177" t="str">
            <v>1.3.2.07.01.02.099</v>
          </cell>
          <cell r="I4177" t="str">
            <v>Tang Sporasi</v>
          </cell>
        </row>
        <row r="4178">
          <cell r="H4178" t="str">
            <v>1.3.2.07.01.02.100</v>
          </cell>
          <cell r="I4178" t="str">
            <v>Tang Tulang</v>
          </cell>
        </row>
        <row r="4179">
          <cell r="H4179" t="str">
            <v>1.3.2.07.01.02.101</v>
          </cell>
          <cell r="I4179" t="str">
            <v>Tastim Instrument Manual</v>
          </cell>
        </row>
        <row r="4180">
          <cell r="H4180" t="str">
            <v>1.3.2.07.01.02.102</v>
          </cell>
          <cell r="I4180" t="str">
            <v>Vacuum Mixer</v>
          </cell>
        </row>
        <row r="4181">
          <cell r="H4181" t="str">
            <v>1.3.2.07.01.02.103</v>
          </cell>
          <cell r="I4181" t="str">
            <v>Wang Hak</v>
          </cell>
        </row>
        <row r="4182">
          <cell r="H4182" t="str">
            <v>1.3.2.07.01.02.104</v>
          </cell>
          <cell r="I4182" t="str">
            <v>Yudir Klem</v>
          </cell>
        </row>
        <row r="4183">
          <cell r="H4183" t="str">
            <v>1.3.2.07.01.02.105</v>
          </cell>
          <cell r="I4183" t="str">
            <v>Zuig Kanule</v>
          </cell>
        </row>
        <row r="4184">
          <cell r="H4184" t="str">
            <v>1.3.2.07.01.02.106</v>
          </cell>
          <cell r="I4184" t="str">
            <v>Infus Standard Mac High 2 M</v>
          </cell>
        </row>
        <row r="4185">
          <cell r="H4185" t="str">
            <v>1.3.2.07.01.02.107</v>
          </cell>
          <cell r="I4185" t="str">
            <v>Kompresor Jun Air</v>
          </cell>
        </row>
        <row r="4186">
          <cell r="H4186" t="str">
            <v>1.3.2.07.01.02.108</v>
          </cell>
          <cell r="I4186" t="str">
            <v>Prisma Life System (Sinar Halogen)</v>
          </cell>
        </row>
        <row r="4187">
          <cell r="H4187" t="str">
            <v>1.3.2.07.01.02.109</v>
          </cell>
          <cell r="I4187" t="str">
            <v>Compresor Gigi</v>
          </cell>
        </row>
        <row r="4188">
          <cell r="H4188" t="str">
            <v>1.3.2.07.01.02.110</v>
          </cell>
          <cell r="I4188" t="str">
            <v>Scaller</v>
          </cell>
        </row>
        <row r="4189">
          <cell r="H4189" t="str">
            <v>1.3.2.07.01.02.111</v>
          </cell>
          <cell r="I4189" t="str">
            <v>Scaller Callat Scalling</v>
          </cell>
        </row>
        <row r="4190">
          <cell r="H4190" t="str">
            <v>1.3.2.07.01.02.112</v>
          </cell>
          <cell r="I4190" t="str">
            <v>Matrix</v>
          </cell>
        </row>
        <row r="4191">
          <cell r="H4191" t="str">
            <v>1.3.2.07.01.02.113</v>
          </cell>
          <cell r="I4191" t="str">
            <v>Mortir and B Stamper</v>
          </cell>
        </row>
        <row r="4192">
          <cell r="H4192" t="str">
            <v>1.3.2.07.01.02.114</v>
          </cell>
          <cell r="I4192" t="str">
            <v>Pisau Operasi/Scapel</v>
          </cell>
        </row>
        <row r="4193">
          <cell r="H4193" t="str">
            <v>1.3.2.07.01.02.115</v>
          </cell>
          <cell r="I4193" t="str">
            <v>Pisau Crown/Lecron</v>
          </cell>
        </row>
        <row r="4194">
          <cell r="H4194" t="str">
            <v>1.3.2.07.01.02.116</v>
          </cell>
          <cell r="I4194" t="str">
            <v>Bein</v>
          </cell>
        </row>
        <row r="4195">
          <cell r="H4195" t="str">
            <v>1.3.2.07.01.02.117</v>
          </cell>
          <cell r="I4195" t="str">
            <v>Alat Ra Foto</v>
          </cell>
        </row>
        <row r="4196">
          <cell r="H4196" t="str">
            <v>1.3.2.07.01.02.118</v>
          </cell>
          <cell r="I4196" t="str">
            <v>Tang Incicivus Atas Susu</v>
          </cell>
        </row>
        <row r="4197">
          <cell r="H4197" t="str">
            <v>1.3.2.07.01.02.119</v>
          </cell>
          <cell r="I4197" t="str">
            <v>Tang Molare Atas Susu</v>
          </cell>
        </row>
        <row r="4198">
          <cell r="H4198" t="str">
            <v>1.3.2.07.01.02.120</v>
          </cell>
          <cell r="I4198" t="str">
            <v>Tang Radix Atas Susu</v>
          </cell>
        </row>
        <row r="4199">
          <cell r="H4199" t="str">
            <v>1.3.2.07.01.02.121</v>
          </cell>
          <cell r="I4199" t="str">
            <v>Tang Radix Bawah Susu</v>
          </cell>
        </row>
        <row r="4200">
          <cell r="H4200" t="str">
            <v>1.3.2.07.01.02.122</v>
          </cell>
          <cell r="I4200" t="str">
            <v>Tang Incicivus Atas</v>
          </cell>
        </row>
        <row r="4201">
          <cell r="H4201" t="str">
            <v>1.3.2.07.01.02.123</v>
          </cell>
          <cell r="I4201" t="str">
            <v>Tang Radix Posterior Atas</v>
          </cell>
        </row>
        <row r="4202">
          <cell r="H4202" t="str">
            <v>1.3.2.07.01.02.124</v>
          </cell>
          <cell r="I4202" t="str">
            <v>Tang Radix Anterior Atas</v>
          </cell>
        </row>
        <row r="4203">
          <cell r="H4203" t="str">
            <v>1.3.2.07.01.02.125</v>
          </cell>
          <cell r="I4203" t="str">
            <v>Tang Molar Atas Kiri</v>
          </cell>
        </row>
        <row r="4204">
          <cell r="H4204" t="str">
            <v>1.3.2.07.01.02.126</v>
          </cell>
          <cell r="I4204" t="str">
            <v>Tang Molar Atas Kanan</v>
          </cell>
        </row>
        <row r="4205">
          <cell r="H4205" t="str">
            <v>1.3.2.07.01.02.127</v>
          </cell>
          <cell r="I4205" t="str">
            <v>Tang Molar Bawah</v>
          </cell>
        </row>
        <row r="4206">
          <cell r="H4206" t="str">
            <v>1.3.2.07.01.02.128</v>
          </cell>
          <cell r="I4206" t="str">
            <v>Tang Incicivus/Anterir Bawah</v>
          </cell>
        </row>
        <row r="4207">
          <cell r="H4207" t="str">
            <v>1.3.2.07.01.02.129</v>
          </cell>
          <cell r="I4207" t="str">
            <v>Tang Radix Bawah</v>
          </cell>
        </row>
        <row r="4208">
          <cell r="H4208" t="str">
            <v>1.3.2.07.01.02.130</v>
          </cell>
          <cell r="I4208" t="str">
            <v>Tang Molar Tiga Atas/Modifikasi</v>
          </cell>
        </row>
        <row r="4209">
          <cell r="H4209" t="str">
            <v>1.3.2.07.01.02.131</v>
          </cell>
          <cell r="I4209" t="str">
            <v>Alat Espe Eliper</v>
          </cell>
        </row>
        <row r="4210">
          <cell r="H4210" t="str">
            <v>1.3.2.07.01.02.132</v>
          </cell>
          <cell r="I4210" t="str">
            <v>Rasparaxtium</v>
          </cell>
        </row>
        <row r="4211">
          <cell r="H4211" t="str">
            <v>1.3.2.07.01.02.133</v>
          </cell>
          <cell r="I4211" t="str">
            <v>Carving Amalgam</v>
          </cell>
        </row>
        <row r="4212">
          <cell r="H4212" t="str">
            <v>1.3.2.07.01.02.134</v>
          </cell>
          <cell r="I4212" t="str">
            <v>Needle Halder</v>
          </cell>
        </row>
        <row r="4213">
          <cell r="H4213" t="str">
            <v>1.3.2.07.01.02.135</v>
          </cell>
          <cell r="I4213" t="str">
            <v>Alat tambalan Light Cure</v>
          </cell>
        </row>
        <row r="4214">
          <cell r="H4214" t="str">
            <v>1.3.2.07.01.02.136</v>
          </cell>
          <cell r="I4214" t="str">
            <v>Alat Scaler Ultrasonic</v>
          </cell>
        </row>
        <row r="4215">
          <cell r="H4215" t="str">
            <v>1.3.2.07.01.02.137</v>
          </cell>
          <cell r="I4215" t="str">
            <v>Stopper semen</v>
          </cell>
        </row>
        <row r="4216">
          <cell r="H4216" t="str">
            <v>1.3.2.07.01.02.139</v>
          </cell>
          <cell r="I4216" t="str">
            <v>Bor Gigi set</v>
          </cell>
        </row>
        <row r="4217">
          <cell r="H4217" t="str">
            <v>1.3.2.07.01.02.140</v>
          </cell>
          <cell r="I4217" t="str">
            <v>Gelas kumur</v>
          </cell>
        </row>
        <row r="4218">
          <cell r="H4218" t="str">
            <v>1.3.2.07.01.02.141</v>
          </cell>
          <cell r="I4218" t="str">
            <v>Thin Glass Plate</v>
          </cell>
        </row>
        <row r="4219">
          <cell r="H4219" t="str">
            <v>1.3.2.07.01.02.142</v>
          </cell>
          <cell r="I4219" t="str">
            <v>kunht corneal soarifler</v>
          </cell>
        </row>
        <row r="4220">
          <cell r="H4220" t="str">
            <v>1.3.2.07.01.02.143</v>
          </cell>
          <cell r="I4220" t="str">
            <v>Paufique graft knipe</v>
          </cell>
        </row>
        <row r="4221">
          <cell r="H4221" t="str">
            <v>1.3.2.07.01.02.144</v>
          </cell>
          <cell r="I4221" t="str">
            <v>castroviejo synechiae spatula double</v>
          </cell>
        </row>
        <row r="4222">
          <cell r="H4222" t="str">
            <v>1.3.2.07.01.02.145</v>
          </cell>
          <cell r="I4222" t="str">
            <v>MC - Phersom - westcott stich 5 cissors</v>
          </cell>
        </row>
        <row r="4223">
          <cell r="H4223" t="str">
            <v>1.3.2.07.01.02.146</v>
          </cell>
          <cell r="I4223" t="str">
            <v>Knolle pearce lirrigating vactis 4 mm wide 7</v>
          </cell>
        </row>
        <row r="4224">
          <cell r="H4224" t="str">
            <v>1.3.2.07.01.02.147</v>
          </cell>
          <cell r="I4224" t="str">
            <v>knolle pearce lirrigating vactis 4 mm wide 6</v>
          </cell>
        </row>
        <row r="4225">
          <cell r="H4225" t="str">
            <v>1.3.2.07.01.02.148</v>
          </cell>
          <cell r="I4225" t="str">
            <v>bunge eviscoration spoon model m</v>
          </cell>
        </row>
        <row r="4226">
          <cell r="H4226" t="str">
            <v>1.3.2.07.01.02.149</v>
          </cell>
          <cell r="I4226" t="str">
            <v>barraquer n holder shoort model m</v>
          </cell>
        </row>
        <row r="4227">
          <cell r="H4227" t="str">
            <v>1.3.2.07.01.02.150</v>
          </cell>
          <cell r="I4227" t="str">
            <v>Minijet Gnatus</v>
          </cell>
        </row>
        <row r="4228">
          <cell r="H4228" t="str">
            <v>......</v>
          </cell>
        </row>
        <row r="4229">
          <cell r="H4229" t="str">
            <v>......</v>
          </cell>
        </row>
        <row r="4230">
          <cell r="H4230" t="str">
            <v>......</v>
          </cell>
        </row>
        <row r="4231">
          <cell r="H4231" t="str">
            <v>......</v>
          </cell>
        </row>
        <row r="4232">
          <cell r="H4232" t="str">
            <v>......</v>
          </cell>
        </row>
        <row r="4233">
          <cell r="H4233" t="str">
            <v>......</v>
          </cell>
        </row>
        <row r="4234">
          <cell r="H4234" t="str">
            <v>......</v>
          </cell>
        </row>
        <row r="4235">
          <cell r="H4235" t="str">
            <v>......</v>
          </cell>
        </row>
        <row r="4236">
          <cell r="H4236" t="str">
            <v>......</v>
          </cell>
        </row>
        <row r="4237">
          <cell r="H4237" t="str">
            <v>......</v>
          </cell>
        </row>
        <row r="4238">
          <cell r="H4238" t="str">
            <v>......</v>
          </cell>
        </row>
        <row r="4239">
          <cell r="H4239" t="str">
            <v>......</v>
          </cell>
        </row>
        <row r="4240">
          <cell r="H4240" t="str">
            <v>......</v>
          </cell>
        </row>
        <row r="4241">
          <cell r="H4241" t="str">
            <v>......</v>
          </cell>
        </row>
        <row r="4242">
          <cell r="H4242" t="str">
            <v>......</v>
          </cell>
        </row>
        <row r="4243">
          <cell r="H4243" t="str">
            <v>......</v>
          </cell>
        </row>
        <row r="4244">
          <cell r="H4244" t="str">
            <v>......</v>
          </cell>
        </row>
        <row r="4245">
          <cell r="H4245" t="str">
            <v>......</v>
          </cell>
        </row>
        <row r="4246">
          <cell r="H4246" t="str">
            <v>......</v>
          </cell>
        </row>
        <row r="4247">
          <cell r="H4247" t="str">
            <v>......</v>
          </cell>
        </row>
        <row r="4248">
          <cell r="H4248" t="str">
            <v>......</v>
          </cell>
        </row>
        <row r="4249">
          <cell r="H4249" t="str">
            <v>......</v>
          </cell>
        </row>
        <row r="4250">
          <cell r="H4250" t="str">
            <v>......</v>
          </cell>
        </row>
        <row r="4251">
          <cell r="H4251" t="str">
            <v>......</v>
          </cell>
        </row>
        <row r="4252">
          <cell r="H4252" t="str">
            <v>......</v>
          </cell>
        </row>
        <row r="4253">
          <cell r="H4253" t="str">
            <v>......</v>
          </cell>
        </row>
        <row r="4254">
          <cell r="H4254" t="str">
            <v>......</v>
          </cell>
        </row>
        <row r="4255">
          <cell r="H4255" t="str">
            <v>......</v>
          </cell>
        </row>
        <row r="4256">
          <cell r="H4256" t="str">
            <v>......</v>
          </cell>
        </row>
        <row r="4257">
          <cell r="H4257" t="str">
            <v>......</v>
          </cell>
        </row>
        <row r="4258">
          <cell r="H4258" t="str">
            <v>......</v>
          </cell>
        </row>
        <row r="4259">
          <cell r="H4259" t="str">
            <v>......</v>
          </cell>
        </row>
        <row r="4260">
          <cell r="H4260" t="str">
            <v>......</v>
          </cell>
        </row>
        <row r="4261">
          <cell r="H4261" t="str">
            <v>......</v>
          </cell>
        </row>
        <row r="4262">
          <cell r="H4262" t="str">
            <v>1.3.2.07.01.03.</v>
          </cell>
          <cell r="I4262" t="str">
            <v xml:space="preserve">ALAT KEDOKTERAN KELUARGA BERENCANA </v>
          </cell>
        </row>
        <row r="4263">
          <cell r="H4263" t="str">
            <v>1.3.2.07.01.03.001</v>
          </cell>
          <cell r="I4263" t="str">
            <v>Genekologi Tabel</v>
          </cell>
        </row>
        <row r="4264">
          <cell r="H4264" t="str">
            <v>1.3.2.07.01.03.002</v>
          </cell>
          <cell r="I4264" t="str">
            <v>Tromol Gaas</v>
          </cell>
        </row>
        <row r="4265">
          <cell r="H4265" t="str">
            <v>1.3.2.07.01.03.003</v>
          </cell>
          <cell r="I4265" t="str">
            <v>Service Model Kit</v>
          </cell>
        </row>
        <row r="4266">
          <cell r="H4266" t="str">
            <v>1.3.2.07.01.03.004</v>
          </cell>
          <cell r="I4266" t="str">
            <v>Speculum Model Kit</v>
          </cell>
        </row>
        <row r="4267">
          <cell r="H4267" t="str">
            <v>1.3.2.07.01.03.005</v>
          </cell>
          <cell r="I4267" t="str">
            <v>Uterin Dressing</v>
          </cell>
        </row>
        <row r="4268">
          <cell r="H4268" t="str">
            <v>1.3.2.07.01.03.006</v>
          </cell>
          <cell r="I4268" t="str">
            <v>Speculum</v>
          </cell>
        </row>
        <row r="4269">
          <cell r="H4269" t="str">
            <v>1.3.2.07.01.03.007</v>
          </cell>
          <cell r="I4269" t="str">
            <v>Instrumen Tray</v>
          </cell>
        </row>
        <row r="4270">
          <cell r="H4270" t="str">
            <v>1.3.2.07.01.03.008</v>
          </cell>
          <cell r="I4270" t="str">
            <v>Uterin Zone</v>
          </cell>
        </row>
        <row r="4271">
          <cell r="H4271" t="str">
            <v>1.3.2.07.01.03.009</v>
          </cell>
          <cell r="I4271" t="str">
            <v>Extraktur IUD</v>
          </cell>
        </row>
        <row r="4272">
          <cell r="H4272" t="str">
            <v>1.3.2.07.01.03.010</v>
          </cell>
          <cell r="I4272" t="str">
            <v>Model Implan</v>
          </cell>
        </row>
        <row r="4273">
          <cell r="H4273" t="str">
            <v>1.3.2.07.01.03.011</v>
          </cell>
          <cell r="I4273" t="str">
            <v>Pengait IUD</v>
          </cell>
        </row>
        <row r="4274">
          <cell r="H4274" t="str">
            <v>1.3.2.07.01.03.012</v>
          </cell>
          <cell r="I4274" t="str">
            <v>Trocar Implan</v>
          </cell>
        </row>
        <row r="4275">
          <cell r="H4275" t="str">
            <v>1.3.2.07.01.03.013</v>
          </cell>
          <cell r="I4275" t="str">
            <v>Vasektomi Dissecting Clam</v>
          </cell>
        </row>
        <row r="4276">
          <cell r="H4276" t="str">
            <v>1.3.2.07.01.03.014</v>
          </cell>
          <cell r="I4276" t="str">
            <v>Vasektomi Kit Fix Ing Clam</v>
          </cell>
        </row>
        <row r="4277">
          <cell r="H4277" t="str">
            <v>......</v>
          </cell>
        </row>
        <row r="4278">
          <cell r="H4278" t="str">
            <v>......</v>
          </cell>
        </row>
        <row r="4279">
          <cell r="H4279" t="str">
            <v>......</v>
          </cell>
        </row>
        <row r="4280">
          <cell r="H4280" t="str">
            <v>......</v>
          </cell>
        </row>
        <row r="4281">
          <cell r="H4281" t="str">
            <v>......</v>
          </cell>
        </row>
        <row r="4282">
          <cell r="H4282" t="str">
            <v>......</v>
          </cell>
        </row>
        <row r="4283">
          <cell r="H4283" t="str">
            <v>......</v>
          </cell>
        </row>
        <row r="4284">
          <cell r="H4284" t="str">
            <v>......</v>
          </cell>
        </row>
        <row r="4285">
          <cell r="H4285" t="str">
            <v>......</v>
          </cell>
        </row>
        <row r="4286">
          <cell r="H4286" t="str">
            <v>......</v>
          </cell>
        </row>
        <row r="4287">
          <cell r="H4287" t="str">
            <v>......</v>
          </cell>
        </row>
        <row r="4288">
          <cell r="H4288" t="str">
            <v>......</v>
          </cell>
        </row>
        <row r="4289">
          <cell r="H4289" t="str">
            <v>......</v>
          </cell>
        </row>
        <row r="4290">
          <cell r="H4290" t="str">
            <v>......</v>
          </cell>
        </row>
        <row r="4291">
          <cell r="H4291" t="str">
            <v>......</v>
          </cell>
        </row>
        <row r="4292">
          <cell r="H4292" t="str">
            <v>......</v>
          </cell>
        </row>
        <row r="4293">
          <cell r="H4293" t="str">
            <v>......</v>
          </cell>
        </row>
        <row r="4294">
          <cell r="H4294" t="str">
            <v>......</v>
          </cell>
        </row>
        <row r="4295">
          <cell r="H4295" t="str">
            <v>......</v>
          </cell>
        </row>
        <row r="4296">
          <cell r="H4296" t="str">
            <v>......</v>
          </cell>
        </row>
        <row r="4297">
          <cell r="H4297" t="str">
            <v>......</v>
          </cell>
        </row>
        <row r="4298">
          <cell r="H4298" t="str">
            <v>......</v>
          </cell>
        </row>
        <row r="4299">
          <cell r="H4299" t="str">
            <v>......</v>
          </cell>
        </row>
        <row r="4300">
          <cell r="H4300" t="str">
            <v>......</v>
          </cell>
        </row>
        <row r="4301">
          <cell r="H4301" t="str">
            <v>......</v>
          </cell>
        </row>
        <row r="4302">
          <cell r="H4302" t="str">
            <v>......</v>
          </cell>
        </row>
        <row r="4303">
          <cell r="H4303" t="str">
            <v>......</v>
          </cell>
        </row>
        <row r="4304">
          <cell r="H4304" t="str">
            <v>......</v>
          </cell>
        </row>
        <row r="4305">
          <cell r="H4305" t="str">
            <v>......</v>
          </cell>
        </row>
        <row r="4306">
          <cell r="H4306" t="str">
            <v>......</v>
          </cell>
        </row>
        <row r="4307">
          <cell r="H4307" t="str">
            <v>......</v>
          </cell>
        </row>
        <row r="4308">
          <cell r="H4308" t="str">
            <v>......</v>
          </cell>
        </row>
        <row r="4309">
          <cell r="H4309" t="str">
            <v>......</v>
          </cell>
        </row>
        <row r="4310">
          <cell r="H4310" t="str">
            <v>......</v>
          </cell>
        </row>
        <row r="4311">
          <cell r="H4311" t="str">
            <v>......</v>
          </cell>
        </row>
        <row r="4312">
          <cell r="H4312" t="str">
            <v>......</v>
          </cell>
        </row>
        <row r="4313">
          <cell r="H4313" t="str">
            <v>......</v>
          </cell>
        </row>
        <row r="4314">
          <cell r="H4314" t="str">
            <v>......</v>
          </cell>
        </row>
        <row r="4315">
          <cell r="H4315" t="str">
            <v>......</v>
          </cell>
        </row>
        <row r="4316">
          <cell r="H4316" t="str">
            <v>......</v>
          </cell>
        </row>
        <row r="4317">
          <cell r="H4317" t="str">
            <v>......</v>
          </cell>
        </row>
        <row r="4318">
          <cell r="H4318" t="str">
            <v>......</v>
          </cell>
        </row>
        <row r="4319">
          <cell r="H4319" t="str">
            <v>......</v>
          </cell>
        </row>
        <row r="4320">
          <cell r="H4320" t="str">
            <v>......</v>
          </cell>
        </row>
        <row r="4321">
          <cell r="H4321" t="str">
            <v>......</v>
          </cell>
        </row>
        <row r="4322">
          <cell r="H4322" t="str">
            <v>......</v>
          </cell>
        </row>
        <row r="4323">
          <cell r="H4323" t="str">
            <v>......</v>
          </cell>
        </row>
        <row r="4324">
          <cell r="H4324" t="str">
            <v>......</v>
          </cell>
        </row>
        <row r="4325">
          <cell r="H4325" t="str">
            <v>......</v>
          </cell>
        </row>
        <row r="4326">
          <cell r="H4326" t="str">
            <v>......</v>
          </cell>
        </row>
        <row r="4327">
          <cell r="H4327" t="str">
            <v>......</v>
          </cell>
        </row>
        <row r="4328">
          <cell r="H4328" t="str">
            <v>......</v>
          </cell>
        </row>
        <row r="4329">
          <cell r="H4329" t="str">
            <v>......</v>
          </cell>
        </row>
        <row r="4330">
          <cell r="H4330" t="str">
            <v>......</v>
          </cell>
        </row>
        <row r="4331">
          <cell r="H4331" t="str">
            <v>......</v>
          </cell>
        </row>
        <row r="4332">
          <cell r="H4332" t="str">
            <v>......</v>
          </cell>
        </row>
        <row r="4333">
          <cell r="H4333" t="str">
            <v>......</v>
          </cell>
        </row>
        <row r="4334">
          <cell r="H4334" t="str">
            <v>......</v>
          </cell>
        </row>
        <row r="4335">
          <cell r="H4335" t="str">
            <v>1.3.2.07.01.04.</v>
          </cell>
          <cell r="I4335" t="str">
            <v xml:space="preserve">ALAT KEDOKTERAN BEDAH </v>
          </cell>
        </row>
        <row r="4336">
          <cell r="H4336" t="str">
            <v>1.3.2.07.01.04.001</v>
          </cell>
          <cell r="I4336" t="str">
            <v>Minor Surgeri Set</v>
          </cell>
        </row>
        <row r="4337">
          <cell r="H4337" t="str">
            <v>1.3.2.07.01.04.002</v>
          </cell>
          <cell r="I4337" t="str">
            <v>Mayor Surgeri Set</v>
          </cell>
        </row>
        <row r="4338">
          <cell r="H4338" t="str">
            <v>1.3.2.07.01.04.003</v>
          </cell>
          <cell r="I4338" t="str">
            <v>Nephrectomy Set</v>
          </cell>
        </row>
        <row r="4339">
          <cell r="H4339" t="str">
            <v>1.3.2.07.01.04.004</v>
          </cell>
          <cell r="I4339" t="str">
            <v>Circumsision Set</v>
          </cell>
        </row>
        <row r="4340">
          <cell r="H4340" t="str">
            <v>1.3.2.07.01.04.005</v>
          </cell>
          <cell r="I4340" t="str">
            <v>Orthopedy Set</v>
          </cell>
        </row>
        <row r="4341">
          <cell r="H4341" t="str">
            <v>1.3.2.07.01.04.006</v>
          </cell>
          <cell r="I4341" t="str">
            <v>Rectum Set</v>
          </cell>
        </row>
        <row r="4342">
          <cell r="H4342" t="str">
            <v>1.3.2.07.01.04.007</v>
          </cell>
          <cell r="I4342" t="str">
            <v>Tractheotomy Set</v>
          </cell>
        </row>
        <row r="4343">
          <cell r="H4343" t="str">
            <v>1.3.2.07.01.04.008</v>
          </cell>
          <cell r="I4343" t="str">
            <v>Gastro Instestinal Set</v>
          </cell>
        </row>
        <row r="4344">
          <cell r="H4344" t="str">
            <v>1.3.2.07.01.04.009</v>
          </cell>
          <cell r="I4344" t="str">
            <v>Blas And Urology Set</v>
          </cell>
        </row>
        <row r="4345">
          <cell r="H4345" t="str">
            <v>1.3.2.07.01.04.010</v>
          </cell>
          <cell r="I4345" t="str">
            <v>Thyroidectomy Set</v>
          </cell>
        </row>
        <row r="4346">
          <cell r="H4346" t="str">
            <v>1.3.2.07.01.04.011</v>
          </cell>
          <cell r="I4346" t="str">
            <v>Anaesthesi App</v>
          </cell>
        </row>
        <row r="4347">
          <cell r="H4347" t="str">
            <v>1.3.2.07.01.04.012</v>
          </cell>
          <cell r="I4347" t="str">
            <v>Operating Table Bedah</v>
          </cell>
        </row>
        <row r="4348">
          <cell r="H4348" t="str">
            <v>1.3.2.07.01.04.013</v>
          </cell>
          <cell r="I4348" t="str">
            <v>Electro Surgery Unit</v>
          </cell>
        </row>
        <row r="4349">
          <cell r="H4349" t="str">
            <v>1.3.2.07.01.04.014</v>
          </cell>
          <cell r="I4349" t="str">
            <v>Endoscopy Unit</v>
          </cell>
        </row>
        <row r="4350">
          <cell r="H4350" t="str">
            <v>1.3.2.07.01.04.015</v>
          </cell>
          <cell r="I4350" t="str">
            <v>Operating Microscope (Alat Kedokteran Bedah)</v>
          </cell>
        </row>
        <row r="4351">
          <cell r="H4351" t="str">
            <v>1.3.2.07.01.04.016</v>
          </cell>
          <cell r="I4351" t="str">
            <v>Cryo Surgery</v>
          </cell>
        </row>
        <row r="4352">
          <cell r="H4352" t="str">
            <v>1.3.2.07.01.04.017</v>
          </cell>
          <cell r="I4352" t="str">
            <v>Ultra Sound Cleaner</v>
          </cell>
        </row>
        <row r="4353">
          <cell r="H4353" t="str">
            <v>1.3.2.07.01.04.018</v>
          </cell>
          <cell r="I4353" t="str">
            <v>Colposcope (Alat Kedokteran Bedah)</v>
          </cell>
        </row>
        <row r="4354">
          <cell r="H4354" t="str">
            <v>1.3.2.07.01.04.019</v>
          </cell>
          <cell r="I4354" t="str">
            <v>Echotonometer</v>
          </cell>
        </row>
        <row r="4355">
          <cell r="H4355" t="str">
            <v>1.3.2.07.01.04.020</v>
          </cell>
          <cell r="I4355" t="str">
            <v>Instalasi Gas Medik</v>
          </cell>
        </row>
        <row r="4356">
          <cell r="H4356" t="str">
            <v>1.3.2.07.01.04.021</v>
          </cell>
          <cell r="I4356" t="str">
            <v>Laser Coagulator</v>
          </cell>
        </row>
        <row r="4357">
          <cell r="H4357" t="str">
            <v>1.3.2.07.01.04.022</v>
          </cell>
          <cell r="I4357" t="str">
            <v>Mobile Operating Lamp</v>
          </cell>
        </row>
        <row r="4358">
          <cell r="H4358" t="str">
            <v>1.3.2.07.01.04.023</v>
          </cell>
          <cell r="I4358" t="str">
            <v>Polygraph</v>
          </cell>
        </row>
        <row r="4359">
          <cell r="H4359" t="str">
            <v>1.3.2.07.01.04.024</v>
          </cell>
          <cell r="I4359" t="str">
            <v>Mobile X-Ray C-Arm</v>
          </cell>
        </row>
        <row r="4360">
          <cell r="H4360" t="str">
            <v>1.3.2.07.01.04.025</v>
          </cell>
          <cell r="I4360" t="str">
            <v>Abdomal Surgery Set</v>
          </cell>
        </row>
        <row r="4361">
          <cell r="H4361" t="str">
            <v>1.3.2.07.01.04.026</v>
          </cell>
          <cell r="I4361" t="str">
            <v>Abdominal Spatulas</v>
          </cell>
        </row>
        <row r="4362">
          <cell r="H4362" t="str">
            <v>1.3.2.07.01.04.027</v>
          </cell>
          <cell r="I4362" t="str">
            <v>Instrument Bedah Syaraf</v>
          </cell>
        </row>
        <row r="4363">
          <cell r="H4363" t="str">
            <v>1.3.2.07.01.04.028</v>
          </cell>
          <cell r="I4363" t="str">
            <v>Allis Klem</v>
          </cell>
        </row>
        <row r="4364">
          <cell r="H4364" t="str">
            <v>1.3.2.07.01.04.029</v>
          </cell>
          <cell r="I4364" t="str">
            <v>Amputation Surgery Set</v>
          </cell>
        </row>
        <row r="4365">
          <cell r="H4365" t="str">
            <v>1.3.2.07.01.04.030</v>
          </cell>
          <cell r="I4365" t="str">
            <v>Anuscope (Anak,Dewasa)</v>
          </cell>
        </row>
        <row r="4366">
          <cell r="H4366" t="str">
            <v>1.3.2.07.01.04.031</v>
          </cell>
          <cell r="I4366" t="str">
            <v>Anuscopy Set</v>
          </cell>
        </row>
        <row r="4367">
          <cell r="H4367" t="str">
            <v>1.3.2.07.01.04.032</v>
          </cell>
          <cell r="I4367" t="str">
            <v>Operating Teaches Light Strestes</v>
          </cell>
        </row>
        <row r="4368">
          <cell r="H4368" t="str">
            <v>1.3.2.07.01.04.033</v>
          </cell>
          <cell r="I4368" t="str">
            <v>Appendectomy Instrumen Set</v>
          </cell>
        </row>
        <row r="4369">
          <cell r="H4369" t="str">
            <v>1.3.2.07.01.04.034</v>
          </cell>
          <cell r="I4369" t="str">
            <v>Approach Sinator</v>
          </cell>
        </row>
        <row r="4370">
          <cell r="H4370" t="str">
            <v>1.3.2.07.01.04.035</v>
          </cell>
          <cell r="I4370" t="str">
            <v>Arthroscopy</v>
          </cell>
        </row>
        <row r="4371">
          <cell r="H4371" t="str">
            <v>1.3.2.07.01.04.036</v>
          </cell>
          <cell r="I4371" t="str">
            <v>Basic Surgical Instrument</v>
          </cell>
        </row>
        <row r="4372">
          <cell r="H4372" t="str">
            <v>1.3.2.07.01.04.037</v>
          </cell>
          <cell r="I4372" t="str">
            <v>Biopsi Forceps TB.100 (Olympus)</v>
          </cell>
        </row>
        <row r="4373">
          <cell r="H4373" t="str">
            <v>1.3.2.07.01.04.038</v>
          </cell>
          <cell r="I4373" t="str">
            <v>Biopsi Tang</v>
          </cell>
        </row>
        <row r="4374">
          <cell r="H4374" t="str">
            <v>1.3.2.07.01.04.039</v>
          </cell>
          <cell r="I4374" t="str">
            <v>Boor Listrik</v>
          </cell>
        </row>
        <row r="4375">
          <cell r="H4375" t="str">
            <v>1.3.2.07.01.04.040</v>
          </cell>
          <cell r="I4375" t="str">
            <v>Bougie (Higar, Metal,Urethra)</v>
          </cell>
        </row>
        <row r="4376">
          <cell r="H4376" t="str">
            <v>1.3.2.07.01.04.041</v>
          </cell>
          <cell r="I4376" t="str">
            <v>Buldog</v>
          </cell>
        </row>
        <row r="4377">
          <cell r="H4377" t="str">
            <v>1.3.2.07.01.04.042</v>
          </cell>
          <cell r="I4377" t="str">
            <v>Burn Tang Lengkap Dengan Lift</v>
          </cell>
        </row>
        <row r="4378">
          <cell r="H4378" t="str">
            <v>1.3.2.07.01.04.043</v>
          </cell>
          <cell r="I4378" t="str">
            <v>Busteustinal Clam Curved</v>
          </cell>
        </row>
        <row r="4379">
          <cell r="H4379" t="str">
            <v>1.3.2.07.01.04.044</v>
          </cell>
          <cell r="I4379" t="str">
            <v>C B D</v>
          </cell>
        </row>
        <row r="4380">
          <cell r="H4380" t="str">
            <v>1.3.2.07.01.04.045</v>
          </cell>
          <cell r="I4380" t="str">
            <v>Canule</v>
          </cell>
        </row>
        <row r="4381">
          <cell r="H4381" t="str">
            <v>1.3.2.07.01.04.046</v>
          </cell>
          <cell r="I4381" t="str">
            <v>Ceiling Operating Lamp 7 M Halogen</v>
          </cell>
        </row>
        <row r="4382">
          <cell r="H4382" t="str">
            <v>1.3.2.07.01.04.047</v>
          </cell>
          <cell r="I4382" t="str">
            <v>Child Basic Instrument Set</v>
          </cell>
        </row>
        <row r="4383">
          <cell r="H4383" t="str">
            <v>1.3.2.07.01.04.048</v>
          </cell>
          <cell r="I4383" t="str">
            <v>Choledofiberscope</v>
          </cell>
        </row>
        <row r="4384">
          <cell r="H4384" t="str">
            <v>1.3.2.07.01.04.049</v>
          </cell>
          <cell r="I4384" t="str">
            <v>Chromovision</v>
          </cell>
        </row>
        <row r="4385">
          <cell r="H4385" t="str">
            <v>1.3.2.07.01.04.050</v>
          </cell>
          <cell r="I4385" t="str">
            <v>Clips Forcep</v>
          </cell>
        </row>
        <row r="4386">
          <cell r="H4386" t="str">
            <v>1.3.2.07.01.04.051</v>
          </cell>
          <cell r="I4386" t="str">
            <v>Colone Fiberscope</v>
          </cell>
        </row>
        <row r="4387">
          <cell r="H4387" t="str">
            <v>1.3.2.07.01.04.052</v>
          </cell>
          <cell r="I4387" t="str">
            <v>Comiatun Set</v>
          </cell>
        </row>
        <row r="4388">
          <cell r="H4388" t="str">
            <v>1.3.2.07.01.04.053</v>
          </cell>
          <cell r="I4388" t="str">
            <v>Curve Long Rirtonal</v>
          </cell>
        </row>
        <row r="4389">
          <cell r="H4389" t="str">
            <v>1.3.2.07.01.04.054</v>
          </cell>
          <cell r="I4389" t="str">
            <v>Cusa Cover</v>
          </cell>
        </row>
        <row r="4390">
          <cell r="H4390" t="str">
            <v>1.3.2.07.01.04.055</v>
          </cell>
          <cell r="I4390" t="str">
            <v>Cutting Mikro Spacement</v>
          </cell>
        </row>
        <row r="4391">
          <cell r="H4391" t="str">
            <v>1.3.2.07.01.04.056</v>
          </cell>
          <cell r="I4391" t="str">
            <v>Cystoscopy</v>
          </cell>
        </row>
        <row r="4392">
          <cell r="H4392" t="str">
            <v>1.3.2.07.01.04.057</v>
          </cell>
          <cell r="I4392" t="str">
            <v>Czerny Gall Stone Forceps</v>
          </cell>
        </row>
        <row r="4393">
          <cell r="H4393" t="str">
            <v>1.3.2.07.01.04.058</v>
          </cell>
          <cell r="I4393" t="str">
            <v>Deaver Rectraktor</v>
          </cell>
        </row>
        <row r="4394">
          <cell r="H4394" t="str">
            <v>1.3.2.07.01.04.059</v>
          </cell>
          <cell r="I4394" t="str">
            <v>Debaky Aortile Aneorysm Clamp</v>
          </cell>
        </row>
        <row r="4395">
          <cell r="H4395" t="str">
            <v>1.3.2.07.01.04.060</v>
          </cell>
          <cell r="I4395" t="str">
            <v>Debaky Cardiovascular Scissors</v>
          </cell>
        </row>
        <row r="4396">
          <cell r="H4396" t="str">
            <v>1.3.2.07.01.04.061</v>
          </cell>
          <cell r="I4396" t="str">
            <v>Debaky Pean Forceps Cun</v>
          </cell>
        </row>
        <row r="4397">
          <cell r="H4397" t="str">
            <v>1.3.2.07.01.04.062</v>
          </cell>
          <cell r="I4397" t="str">
            <v>Deower Retractor</v>
          </cell>
        </row>
        <row r="4398">
          <cell r="H4398" t="str">
            <v>1.3.2.07.01.04.063</v>
          </cell>
          <cell r="I4398" t="str">
            <v>Desjardin Galls T Scoop Fig</v>
          </cell>
        </row>
        <row r="4399">
          <cell r="H4399" t="str">
            <v>1.3.2.07.01.04.064</v>
          </cell>
          <cell r="I4399" t="str">
            <v>Dopscan</v>
          </cell>
        </row>
        <row r="4400">
          <cell r="H4400" t="str">
            <v>1.3.2.07.01.04.065</v>
          </cell>
          <cell r="I4400" t="str">
            <v>Dual Temperature Steam Stirilizer</v>
          </cell>
        </row>
        <row r="4401">
          <cell r="H4401" t="str">
            <v>1.3.2.07.01.04.066</v>
          </cell>
          <cell r="I4401" t="str">
            <v>Duck Klem (Besar,Kecil)</v>
          </cell>
        </row>
        <row r="4402">
          <cell r="H4402" t="str">
            <v>1.3.2.07.01.04.067</v>
          </cell>
          <cell r="I4402" t="str">
            <v>Dupal</v>
          </cell>
        </row>
        <row r="4403">
          <cell r="H4403" t="str">
            <v>1.3.2.07.01.04.068</v>
          </cell>
          <cell r="I4403" t="str">
            <v>Electric Suction Pump</v>
          </cell>
        </row>
        <row r="4404">
          <cell r="H4404" t="str">
            <v>1.3.2.07.01.04.069</v>
          </cell>
          <cell r="I4404" t="str">
            <v>Electric Table</v>
          </cell>
        </row>
        <row r="4405">
          <cell r="H4405" t="str">
            <v>1.3.2.07.01.04.070</v>
          </cell>
          <cell r="I4405" t="str">
            <v>Electric Cauter</v>
          </cell>
        </row>
        <row r="4406">
          <cell r="H4406" t="str">
            <v>1.3.2.07.01.04.071</v>
          </cell>
          <cell r="I4406" t="str">
            <v>Emergency Trolley</v>
          </cell>
        </row>
        <row r="4407">
          <cell r="H4407" t="str">
            <v>1.3.2.07.01.04.072</v>
          </cell>
          <cell r="I4407" t="str">
            <v>Endophare</v>
          </cell>
        </row>
        <row r="4408">
          <cell r="H4408" t="str">
            <v>1.3.2.07.01.04.073</v>
          </cell>
          <cell r="I4408" t="str">
            <v>Examination Light</v>
          </cell>
        </row>
        <row r="4409">
          <cell r="H4409" t="str">
            <v>1.3.2.07.01.04.074</v>
          </cell>
          <cell r="I4409" t="str">
            <v>Fuged Air Lig And Diss Pcs</v>
          </cell>
        </row>
        <row r="4410">
          <cell r="H4410" t="str">
            <v>1.3.2.07.01.04.075</v>
          </cell>
          <cell r="I4410" t="str">
            <v>Gagang Bisturi/Handput Pisau/Scapel</v>
          </cell>
        </row>
        <row r="4411">
          <cell r="H4411" t="str">
            <v>1.3.2.07.01.04.076</v>
          </cell>
          <cell r="I4411" t="str">
            <v>Garpu/Rectractor</v>
          </cell>
        </row>
        <row r="4412">
          <cell r="H4412" t="str">
            <v>1.3.2.07.01.04.077</v>
          </cell>
          <cell r="I4412" t="str">
            <v>Gayon Renal Pedicle Clam</v>
          </cell>
        </row>
        <row r="4413">
          <cell r="H4413" t="str">
            <v>1.3.2.07.01.04.078</v>
          </cell>
          <cell r="I4413" t="str">
            <v>Gergaji Gips Biasa</v>
          </cell>
        </row>
        <row r="4414">
          <cell r="H4414" t="str">
            <v>1.3.2.07.01.04.079</v>
          </cell>
          <cell r="I4414" t="str">
            <v>Gergaji Gips Listrik</v>
          </cell>
        </row>
        <row r="4415">
          <cell r="H4415" t="str">
            <v>1.3.2.07.01.04.080</v>
          </cell>
          <cell r="I4415" t="str">
            <v>Gynaecologi Operating Set</v>
          </cell>
        </row>
        <row r="4416">
          <cell r="H4416" t="str">
            <v>1.3.2.07.01.04.081</v>
          </cell>
          <cell r="I4416" t="str">
            <v>Hak Langen Beck</v>
          </cell>
        </row>
        <row r="4417">
          <cell r="H4417" t="str">
            <v>1.3.2.07.01.04.082</v>
          </cell>
          <cell r="I4417" t="str">
            <v>Hak Pembuka Otot</v>
          </cell>
        </row>
        <row r="4418">
          <cell r="H4418" t="str">
            <v>1.3.2.07.01.04.083</v>
          </cell>
          <cell r="I4418" t="str">
            <v>Heacting Set</v>
          </cell>
        </row>
        <row r="4419">
          <cell r="H4419" t="str">
            <v>1.3.2.07.01.04.084</v>
          </cell>
          <cell r="I4419" t="str">
            <v>Hend Surgical Set</v>
          </cell>
        </row>
        <row r="4420">
          <cell r="H4420" t="str">
            <v>1.3.2.07.01.04.085</v>
          </cell>
          <cell r="I4420" t="str">
            <v>Herniotomi Set</v>
          </cell>
        </row>
        <row r="4421">
          <cell r="H4421" t="str">
            <v>1.3.2.07.01.04.086</v>
          </cell>
          <cell r="I4421" t="str">
            <v>Hernia Instrumen Set</v>
          </cell>
        </row>
        <row r="4422">
          <cell r="H4422" t="str">
            <v>1.3.2.07.01.04.087</v>
          </cell>
          <cell r="I4422" t="str">
            <v>Hoesel</v>
          </cell>
        </row>
        <row r="4423">
          <cell r="H4423" t="str">
            <v>1.3.2.07.01.04.088</v>
          </cell>
          <cell r="I4423" t="str">
            <v>Instrument Pin</v>
          </cell>
        </row>
        <row r="4424">
          <cell r="H4424" t="str">
            <v>1.3.2.07.01.04.089</v>
          </cell>
          <cell r="I4424" t="str">
            <v>Instrument Lany</v>
          </cell>
        </row>
        <row r="4425">
          <cell r="H4425" t="str">
            <v>1.3.2.07.01.04.090</v>
          </cell>
          <cell r="I4425" t="str">
            <v>Intestinal Instrument</v>
          </cell>
        </row>
        <row r="4426">
          <cell r="H4426" t="str">
            <v>1.3.2.07.01.04.091</v>
          </cell>
          <cell r="I4426" t="str">
            <v>Israel Retractor</v>
          </cell>
        </row>
        <row r="4427">
          <cell r="H4427" t="str">
            <v>1.3.2.07.01.04.092</v>
          </cell>
          <cell r="I4427" t="str">
            <v>Jacob Yuls Forceps</v>
          </cell>
        </row>
        <row r="4428">
          <cell r="H4428" t="str">
            <v>1.3.2.07.01.04.093</v>
          </cell>
          <cell r="I4428" t="str">
            <v>Jening Mouth</v>
          </cell>
        </row>
        <row r="4429">
          <cell r="H4429" t="str">
            <v>1.3.2.07.01.04.094</v>
          </cell>
          <cell r="I4429" t="str">
            <v>Kien Nail</v>
          </cell>
        </row>
        <row r="4430">
          <cell r="H4430" t="str">
            <v>1.3.2.07.01.04.095</v>
          </cell>
          <cell r="I4430" t="str">
            <v>Kikir Osteotomi (Lengkung,Lurus)</v>
          </cell>
        </row>
        <row r="4431">
          <cell r="H4431" t="str">
            <v>1.3.2.07.01.04.096</v>
          </cell>
          <cell r="I4431" t="str">
            <v>Klem Jaringan</v>
          </cell>
        </row>
        <row r="4432">
          <cell r="H4432" t="str">
            <v>1.3.2.07.01.04.097</v>
          </cell>
          <cell r="I4432" t="str">
            <v>Klem Pangkal</v>
          </cell>
        </row>
        <row r="4433">
          <cell r="H4433" t="str">
            <v>1.3.2.07.01.04.098</v>
          </cell>
          <cell r="I4433" t="str">
            <v>Knabel Tang (Alat Kedokteran Bedah)</v>
          </cell>
        </row>
        <row r="4434">
          <cell r="H4434" t="str">
            <v>1.3.2.07.01.04.099</v>
          </cell>
          <cell r="I4434" t="str">
            <v>Kocher Atizu Intest Foceps</v>
          </cell>
        </row>
        <row r="4435">
          <cell r="H4435" t="str">
            <v>1.3.2.07.01.04.100</v>
          </cell>
          <cell r="I4435" t="str">
            <v>Kocher Rectraktor</v>
          </cell>
        </row>
        <row r="4436">
          <cell r="H4436" t="str">
            <v>1.3.2.07.01.04.101</v>
          </cell>
          <cell r="I4436" t="str">
            <v>Kocherpis Sonde</v>
          </cell>
        </row>
        <row r="4437">
          <cell r="H4437" t="str">
            <v>1.3.2.07.01.04.102</v>
          </cell>
          <cell r="I4437" t="str">
            <v>Kom Kompres (Alat Kedokteran Bedah)</v>
          </cell>
        </row>
        <row r="4438">
          <cell r="H4438" t="str">
            <v>1.3.2.07.01.04.103</v>
          </cell>
          <cell r="I4438" t="str">
            <v>Kom Novocain</v>
          </cell>
        </row>
        <row r="4439">
          <cell r="H4439" t="str">
            <v>1.3.2.07.01.04.104</v>
          </cell>
          <cell r="I4439" t="str">
            <v>Kursi Zeis</v>
          </cell>
        </row>
        <row r="4440">
          <cell r="H4440" t="str">
            <v>1.3.2.07.01.04.105</v>
          </cell>
          <cell r="I4440" t="str">
            <v>Laminectomy Set</v>
          </cell>
        </row>
        <row r="4441">
          <cell r="H4441" t="str">
            <v>1.3.2.07.01.04.106</v>
          </cell>
          <cell r="I4441" t="str">
            <v>Langen Back Retractor</v>
          </cell>
        </row>
        <row r="4442">
          <cell r="H4442" t="str">
            <v>1.3.2.07.01.04.107</v>
          </cell>
          <cell r="I4442" t="str">
            <v>Laparatomi Set</v>
          </cell>
        </row>
        <row r="4443">
          <cell r="H4443" t="str">
            <v>1.3.2.07.01.04.108</v>
          </cell>
          <cell r="I4443" t="str">
            <v>Laparoscopy Cholecystectomy</v>
          </cell>
        </row>
        <row r="4444">
          <cell r="H4444" t="str">
            <v>1.3.2.07.01.04.109</v>
          </cell>
          <cell r="I4444" t="str">
            <v>Laringecetomi Set</v>
          </cell>
        </row>
        <row r="4445">
          <cell r="H4445" t="str">
            <v>1.3.2.07.01.04.110</v>
          </cell>
          <cell r="I4445" t="str">
            <v>Lawrece Disecting Forceps</v>
          </cell>
        </row>
        <row r="4446">
          <cell r="H4446" t="str">
            <v>1.3.2.07.01.04.111</v>
          </cell>
          <cell r="I4446" t="str">
            <v>Life Care Pump</v>
          </cell>
        </row>
        <row r="4447">
          <cell r="H4447" t="str">
            <v>1.3.2.07.01.04.112</v>
          </cell>
          <cell r="I4447" t="str">
            <v>Mainzlo Scisor</v>
          </cell>
        </row>
        <row r="4448">
          <cell r="H4448" t="str">
            <v>1.3.2.07.01.04.113</v>
          </cell>
          <cell r="I4448" t="str">
            <v>Manual Amprytation Set</v>
          </cell>
        </row>
        <row r="4449">
          <cell r="H4449" t="str">
            <v>1.3.2.07.01.04.114</v>
          </cell>
          <cell r="I4449" t="str">
            <v>Marinus Intstimal And Stomah Fcps</v>
          </cell>
        </row>
        <row r="4450">
          <cell r="H4450" t="str">
            <v>1.3.2.07.01.04.115</v>
          </cell>
          <cell r="I4450" t="str">
            <v>Masquito Klem</v>
          </cell>
        </row>
        <row r="4451">
          <cell r="H4451" t="str">
            <v>1.3.2.07.01.04.116</v>
          </cell>
          <cell r="I4451" t="str">
            <v>Mayo Blake Galls Tone Forceps</v>
          </cell>
        </row>
        <row r="4452">
          <cell r="H4452" t="str">
            <v>1.3.2.07.01.04.117</v>
          </cell>
          <cell r="I4452" t="str">
            <v>Mayo Table Stand Mobile, Stainles Steel</v>
          </cell>
        </row>
        <row r="4453">
          <cell r="H4453" t="str">
            <v>1.3.2.07.01.04.118</v>
          </cell>
          <cell r="I4453" t="str">
            <v>Mayo Vaginal Ugosit Set</v>
          </cell>
        </row>
        <row r="4454">
          <cell r="H4454" t="str">
            <v>1.3.2.07.01.04.119</v>
          </cell>
          <cell r="I4454" t="str">
            <v>Meeker Disection Clamp</v>
          </cell>
        </row>
        <row r="4455">
          <cell r="H4455" t="str">
            <v>1.3.2.07.01.04.120</v>
          </cell>
          <cell r="I4455" t="str">
            <v>Meja Gynokologie</v>
          </cell>
        </row>
        <row r="4456">
          <cell r="H4456" t="str">
            <v>1.3.2.07.01.04.121</v>
          </cell>
          <cell r="I4456" t="str">
            <v>Meja Opel Model Recal 700</v>
          </cell>
        </row>
        <row r="4457">
          <cell r="H4457" t="str">
            <v>1.3.2.07.01.04.122</v>
          </cell>
          <cell r="I4457" t="str">
            <v>Meja Operasi Minor</v>
          </cell>
        </row>
        <row r="4458">
          <cell r="H4458" t="str">
            <v>1.3.2.07.01.04.123</v>
          </cell>
          <cell r="I4458" t="str">
            <v>Mesh Graft Dermatome</v>
          </cell>
        </row>
        <row r="4459">
          <cell r="H4459" t="str">
            <v>1.3.2.07.01.04.124</v>
          </cell>
          <cell r="I4459" t="str">
            <v>Micro E Controller</v>
          </cell>
        </row>
        <row r="4460">
          <cell r="H4460" t="str">
            <v>1.3.2.07.01.04.125</v>
          </cell>
          <cell r="I4460" t="str">
            <v>Micro Surgery Set</v>
          </cell>
        </row>
        <row r="4461">
          <cell r="H4461" t="str">
            <v>1.3.2.07.01.04.126</v>
          </cell>
          <cell r="I4461" t="str">
            <v>Miiddledorff Rectraktor</v>
          </cell>
        </row>
        <row r="4462">
          <cell r="H4462" t="str">
            <v>1.3.2.07.01.04.127</v>
          </cell>
          <cell r="I4462" t="str">
            <v>Mikulit</v>
          </cell>
        </row>
        <row r="4463">
          <cell r="H4463" t="str">
            <v>1.3.2.07.01.04.128</v>
          </cell>
          <cell r="I4463" t="str">
            <v>Milculica Pertal Full Cvd</v>
          </cell>
        </row>
        <row r="4464">
          <cell r="H4464" t="str">
            <v>1.3.2.07.01.04.129</v>
          </cell>
          <cell r="I4464" t="str">
            <v>Minor Anesthetic Apparatus</v>
          </cell>
        </row>
        <row r="4465">
          <cell r="H4465" t="str">
            <v>1.3.2.07.01.04.130</v>
          </cell>
          <cell r="I4465" t="str">
            <v>Minor Basic Set</v>
          </cell>
        </row>
        <row r="4466">
          <cell r="H4466" t="str">
            <v>1.3.2.07.01.04.131</v>
          </cell>
          <cell r="I4466" t="str">
            <v>Mixter Disecting Forceps</v>
          </cell>
        </row>
        <row r="4467">
          <cell r="H4467" t="str">
            <v>1.3.2.07.01.04.132</v>
          </cell>
          <cell r="I4467" t="str">
            <v>Multipurpose Operating Table With Standard Accessories</v>
          </cell>
        </row>
        <row r="4468">
          <cell r="H4468" t="str">
            <v>1.3.2.07.01.04.133</v>
          </cell>
          <cell r="I4468" t="str">
            <v>Mytle Prube (LEAP)</v>
          </cell>
        </row>
        <row r="4469">
          <cell r="H4469" t="str">
            <v>1.3.2.07.01.04.134</v>
          </cell>
          <cell r="I4469" t="str">
            <v>O HAAK</v>
          </cell>
        </row>
        <row r="4470">
          <cell r="H4470" t="str">
            <v>1.3.2.07.01.04.135</v>
          </cell>
          <cell r="I4470" t="str">
            <v>Operating Tekvation</v>
          </cell>
        </row>
        <row r="4471">
          <cell r="H4471" t="str">
            <v>1.3.2.07.01.04.136</v>
          </cell>
          <cell r="I4471" t="str">
            <v>Orthopedi Instrument Set</v>
          </cell>
        </row>
        <row r="4472">
          <cell r="H4472" t="str">
            <v>1.3.2.07.01.04.137</v>
          </cell>
          <cell r="I4472" t="str">
            <v>Osteotomi Knife (Lengkung,Lurus)</v>
          </cell>
        </row>
        <row r="4473">
          <cell r="H4473" t="str">
            <v>1.3.2.07.01.04.138</v>
          </cell>
          <cell r="I4473" t="str">
            <v>Park Rectractor</v>
          </cell>
        </row>
        <row r="4474">
          <cell r="H4474" t="str">
            <v>1.3.2.07.01.04.139</v>
          </cell>
          <cell r="I4474" t="str">
            <v>Part Director</v>
          </cell>
        </row>
        <row r="4475">
          <cell r="H4475" t="str">
            <v>1.3.2.07.01.04.140</v>
          </cell>
          <cell r="I4475" t="str">
            <v>Perforator 50 Electric</v>
          </cell>
        </row>
        <row r="4476">
          <cell r="H4476" t="str">
            <v>1.3.2.07.01.04.141</v>
          </cell>
          <cell r="I4476" t="str">
            <v>Pinset Bayonet (Alat Kedokteran Bedah)</v>
          </cell>
        </row>
        <row r="4477">
          <cell r="H4477" t="str">
            <v>1.3.2.07.01.04.142</v>
          </cell>
          <cell r="I4477" t="str">
            <v>Pinset Klem</v>
          </cell>
        </row>
        <row r="4478">
          <cell r="H4478" t="str">
            <v>1.3.2.07.01.04.143</v>
          </cell>
          <cell r="I4478" t="str">
            <v>Pistol (Ramratial Szannor)</v>
          </cell>
        </row>
        <row r="4479">
          <cell r="H4479" t="str">
            <v>1.3.2.07.01.04.144</v>
          </cell>
          <cell r="I4479" t="str">
            <v>Plastic Surgery</v>
          </cell>
        </row>
        <row r="4480">
          <cell r="H4480" t="str">
            <v>1.3.2.07.01.04.145</v>
          </cell>
          <cell r="I4480" t="str">
            <v>Probe</v>
          </cell>
        </row>
        <row r="4481">
          <cell r="H4481" t="str">
            <v>1.3.2.07.01.04.146</v>
          </cell>
          <cell r="I4481" t="str">
            <v>Rectal Apuraty Set</v>
          </cell>
        </row>
        <row r="4482">
          <cell r="H4482" t="str">
            <v>1.3.2.07.01.04.147</v>
          </cell>
          <cell r="I4482" t="str">
            <v>Rectasiguwi Tescophy</v>
          </cell>
        </row>
        <row r="4483">
          <cell r="H4483" t="str">
            <v>1.3.2.07.01.04.148</v>
          </cell>
          <cell r="I4483" t="str">
            <v>Rectum Canule</v>
          </cell>
        </row>
        <row r="4484">
          <cell r="H4484" t="str">
            <v>1.3.2.07.01.04.149</v>
          </cell>
          <cell r="I4484" t="str">
            <v>Resectoscope Set</v>
          </cell>
        </row>
        <row r="4485">
          <cell r="H4485" t="str">
            <v>1.3.2.07.01.04.150</v>
          </cell>
          <cell r="I4485" t="str">
            <v>Retractor</v>
          </cell>
        </row>
        <row r="4486">
          <cell r="H4486" t="str">
            <v>1.3.2.07.01.04.151</v>
          </cell>
          <cell r="I4486" t="str">
            <v>Rige Led Mixer</v>
          </cell>
        </row>
        <row r="4487">
          <cell r="H4487" t="str">
            <v>1.3.2.07.01.04.152</v>
          </cell>
          <cell r="I4487" t="str">
            <v>Roux Rectraktor</v>
          </cell>
        </row>
        <row r="4488">
          <cell r="H4488" t="str">
            <v>1.3.2.07.01.04.153</v>
          </cell>
          <cell r="I4488" t="str">
            <v>Set Haemoroid</v>
          </cell>
        </row>
        <row r="4489">
          <cell r="H4489" t="str">
            <v>1.3.2.07.01.04.154</v>
          </cell>
          <cell r="I4489" t="str">
            <v>Set Kidney</v>
          </cell>
        </row>
        <row r="4490">
          <cell r="H4490" t="str">
            <v>1.3.2.07.01.04.155</v>
          </cell>
          <cell r="I4490" t="str">
            <v>Set Klem Hepar</v>
          </cell>
        </row>
        <row r="4491">
          <cell r="H4491" t="str">
            <v>1.3.2.07.01.04.156</v>
          </cell>
          <cell r="I4491" t="str">
            <v>Set Laparoscope</v>
          </cell>
        </row>
        <row r="4492">
          <cell r="H4492" t="str">
            <v>1.3.2.07.01.04.157</v>
          </cell>
          <cell r="I4492" t="str">
            <v>Set Sonde Urologi</v>
          </cell>
        </row>
        <row r="4493">
          <cell r="H4493" t="str">
            <v>1.3.2.07.01.04.158</v>
          </cell>
          <cell r="I4493" t="str">
            <v>Set Statuisky</v>
          </cell>
        </row>
        <row r="4494">
          <cell r="H4494" t="str">
            <v>1.3.2.07.01.04.159</v>
          </cell>
          <cell r="I4494" t="str">
            <v>Set Thoracotomy</v>
          </cell>
        </row>
        <row r="4495">
          <cell r="H4495" t="str">
            <v>1.3.2.07.01.04.160</v>
          </cell>
          <cell r="I4495" t="str">
            <v>Set Vasculer</v>
          </cell>
        </row>
        <row r="4496">
          <cell r="H4496" t="str">
            <v>1.3.2.07.01.04.161</v>
          </cell>
          <cell r="I4496" t="str">
            <v>Sigmoid Clam</v>
          </cell>
        </row>
        <row r="4497">
          <cell r="H4497" t="str">
            <v>1.3.2.07.01.04.162</v>
          </cell>
          <cell r="I4497" t="str">
            <v>Skin Hook</v>
          </cell>
        </row>
        <row r="4498">
          <cell r="H4498" t="str">
            <v>1.3.2.07.01.04.163</v>
          </cell>
          <cell r="I4498" t="str">
            <v>Sponge Holding</v>
          </cell>
        </row>
        <row r="4499">
          <cell r="H4499" t="str">
            <v>1.3.2.07.01.04.164</v>
          </cell>
          <cell r="I4499" t="str">
            <v>Star Fand</v>
          </cell>
        </row>
        <row r="4500">
          <cell r="H4500" t="str">
            <v>1.3.2.07.01.04.165</v>
          </cell>
          <cell r="I4500" t="str">
            <v>Stright Long Rirtonal</v>
          </cell>
        </row>
        <row r="4501">
          <cell r="H4501" t="str">
            <v>1.3.2.07.01.04.166</v>
          </cell>
          <cell r="I4501" t="str">
            <v>STSG</v>
          </cell>
        </row>
        <row r="4502">
          <cell r="H4502" t="str">
            <v>1.3.2.07.01.04.167</v>
          </cell>
          <cell r="I4502" t="str">
            <v>Surgery For Cancer Of The Oeskoplesus</v>
          </cell>
        </row>
        <row r="4503">
          <cell r="H4503" t="str">
            <v>1.3.2.07.01.04.168</v>
          </cell>
          <cell r="I4503" t="str">
            <v>Surgical Forsep</v>
          </cell>
        </row>
        <row r="4504">
          <cell r="H4504" t="str">
            <v>1.3.2.07.01.04.169</v>
          </cell>
          <cell r="I4504" t="str">
            <v>Surgical Instrument Basic</v>
          </cell>
        </row>
        <row r="4505">
          <cell r="H4505" t="str">
            <v>1.3.2.07.01.04.170</v>
          </cell>
          <cell r="I4505" t="str">
            <v>Surgical Instrument</v>
          </cell>
        </row>
        <row r="4506">
          <cell r="H4506" t="str">
            <v>1.3.2.07.01.04.171</v>
          </cell>
          <cell r="I4506" t="str">
            <v>Surgical Siazes</v>
          </cell>
        </row>
        <row r="4507">
          <cell r="H4507" t="str">
            <v>1.3.2.07.01.04.172</v>
          </cell>
          <cell r="I4507" t="str">
            <v>Surgical Slym</v>
          </cell>
        </row>
        <row r="4508">
          <cell r="H4508" t="str">
            <v>1.3.2.07.01.04.173</v>
          </cell>
          <cell r="I4508" t="str">
            <v>Syringe Pump (Alat Kedokteran Bedah)</v>
          </cell>
        </row>
        <row r="4509">
          <cell r="H4509" t="str">
            <v>1.3.2.07.01.04.174</v>
          </cell>
          <cell r="I4509" t="str">
            <v>Tang Mazeuk</v>
          </cell>
        </row>
        <row r="4510">
          <cell r="H4510" t="str">
            <v>1.3.2.07.01.04.175</v>
          </cell>
          <cell r="I4510" t="str">
            <v>TC Stexidord SCS BL-BL STRr</v>
          </cell>
        </row>
        <row r="4511">
          <cell r="H4511" t="str">
            <v>1.3.2.07.01.04.176</v>
          </cell>
          <cell r="I4511" t="str">
            <v>Thoracotomy Set</v>
          </cell>
        </row>
        <row r="4512">
          <cell r="H4512" t="str">
            <v>1.3.2.07.01.04.177</v>
          </cell>
          <cell r="I4512" t="str">
            <v>Thorasic Orthopedi Surgery Set</v>
          </cell>
        </row>
        <row r="4513">
          <cell r="H4513" t="str">
            <v>1.3.2.07.01.04.178</v>
          </cell>
          <cell r="I4513" t="str">
            <v>Tracheotomy Set (Alat Kedokteran Bedah)</v>
          </cell>
        </row>
        <row r="4514">
          <cell r="H4514" t="str">
            <v>1.3.2.07.01.04.179</v>
          </cell>
          <cell r="I4514" t="str">
            <v>Trapomation Set</v>
          </cell>
        </row>
        <row r="4515">
          <cell r="H4515" t="str">
            <v>1.3.2.07.01.04.180</v>
          </cell>
          <cell r="I4515" t="str">
            <v>Tricar Jarum</v>
          </cell>
        </row>
        <row r="4516">
          <cell r="H4516" t="str">
            <v>1.3.2.07.01.04.181</v>
          </cell>
          <cell r="I4516" t="str">
            <v>Troicart (Alat Kedokteran Bedah)</v>
          </cell>
        </row>
        <row r="4517">
          <cell r="H4517" t="str">
            <v>1.3.2.07.01.04.182</v>
          </cell>
          <cell r="I4517" t="str">
            <v>Turner Warwick Gall Ston Fcf</v>
          </cell>
        </row>
        <row r="4518">
          <cell r="H4518" t="str">
            <v>1.3.2.07.01.04.183</v>
          </cell>
          <cell r="I4518" t="str">
            <v>Urological Surgery Set</v>
          </cell>
        </row>
        <row r="4519">
          <cell r="H4519" t="str">
            <v>1.3.2.07.01.04.184</v>
          </cell>
          <cell r="I4519" t="str">
            <v>Vaginal Hytrectomy</v>
          </cell>
        </row>
        <row r="4520">
          <cell r="H4520" t="str">
            <v>1.3.2.07.01.04.185</v>
          </cell>
          <cell r="I4520" t="str">
            <v>Vena Sectic Set</v>
          </cell>
        </row>
        <row r="4521">
          <cell r="H4521" t="str">
            <v>1.3.2.07.01.04.186</v>
          </cell>
          <cell r="I4521" t="str">
            <v>Verband Set</v>
          </cell>
        </row>
        <row r="4522">
          <cell r="H4522" t="str">
            <v>1.3.2.07.01.04.187</v>
          </cell>
          <cell r="I4522" t="str">
            <v>Vesual Caesar</v>
          </cell>
        </row>
        <row r="4523">
          <cell r="H4523" t="str">
            <v>1.3.2.07.01.04.188</v>
          </cell>
          <cell r="I4523" t="str">
            <v>Wound Hak</v>
          </cell>
        </row>
        <row r="4524">
          <cell r="H4524" t="str">
            <v>1.3.2.07.01.04.189</v>
          </cell>
          <cell r="I4524" t="str">
            <v>Zeis</v>
          </cell>
        </row>
        <row r="4525">
          <cell r="H4525" t="str">
            <v>1.3.2.07.01.04.190</v>
          </cell>
          <cell r="I4525" t="str">
            <v xml:space="preserve">Set Tur Urologi </v>
          </cell>
        </row>
        <row r="4526">
          <cell r="H4526" t="str">
            <v>1.3.2.07.01.04.191</v>
          </cell>
          <cell r="I4526" t="str">
            <v>Spray Gun Rinser</v>
          </cell>
        </row>
        <row r="4527">
          <cell r="H4527" t="str">
            <v>......</v>
          </cell>
        </row>
        <row r="4528">
          <cell r="H4528" t="str">
            <v>......</v>
          </cell>
        </row>
        <row r="4529">
          <cell r="H4529" t="str">
            <v>1.3.2.07.01.05.</v>
          </cell>
          <cell r="I4529" t="str">
            <v xml:space="preserve">ALAT KESEHATAN KEBIDANAN DAN PENYAKIT KANDUNGAN </v>
          </cell>
        </row>
        <row r="4530">
          <cell r="H4530" t="str">
            <v>1.3.2.07.01.05.001</v>
          </cell>
          <cell r="I4530" t="str">
            <v>Normal Delevey Set</v>
          </cell>
        </row>
        <row r="4531">
          <cell r="H4531" t="str">
            <v>1.3.2.07.01.05.002</v>
          </cell>
          <cell r="I4531" t="str">
            <v>Hysterectomy Set</v>
          </cell>
        </row>
        <row r="4532">
          <cell r="H4532" t="str">
            <v>1.3.2.07.01.05.003</v>
          </cell>
          <cell r="I4532" t="str">
            <v>Caesarean Section Set</v>
          </cell>
        </row>
        <row r="4533">
          <cell r="H4533" t="str">
            <v>1.3.2.07.01.05.004</v>
          </cell>
          <cell r="I4533" t="str">
            <v>Pathologikal Delivery Set</v>
          </cell>
        </row>
        <row r="4534">
          <cell r="H4534" t="str">
            <v>1.3.2.07.01.05.005</v>
          </cell>
          <cell r="I4534" t="str">
            <v>Embryotomy Set</v>
          </cell>
        </row>
        <row r="4535">
          <cell r="H4535" t="str">
            <v>1.3.2.07.01.05.006</v>
          </cell>
          <cell r="I4535" t="str">
            <v>Vaginal Sterilization</v>
          </cell>
        </row>
        <row r="4536">
          <cell r="H4536" t="str">
            <v>1.3.2.07.01.05.007</v>
          </cell>
          <cell r="I4536" t="str">
            <v>Perinatologi Set</v>
          </cell>
        </row>
        <row r="4537">
          <cell r="H4537" t="str">
            <v>1.3.2.07.01.05.008</v>
          </cell>
          <cell r="I4537" t="str">
            <v>Curetage And Dilation Set</v>
          </cell>
        </row>
        <row r="4538">
          <cell r="H4538" t="str">
            <v>1.3.2.07.01.05.009</v>
          </cell>
          <cell r="I4538" t="str">
            <v>Vaginal Repair Set</v>
          </cell>
        </row>
        <row r="4539">
          <cell r="H4539" t="str">
            <v>1.3.2.07.01.05.010</v>
          </cell>
          <cell r="I4539" t="str">
            <v>Basic Obstetric Set</v>
          </cell>
        </row>
        <row r="4540">
          <cell r="H4540" t="str">
            <v>1.3.2.07.01.05.011</v>
          </cell>
          <cell r="I4540" t="str">
            <v>Gynecological Examining Table</v>
          </cell>
        </row>
        <row r="4541">
          <cell r="H4541" t="str">
            <v>1.3.2.07.01.05.012</v>
          </cell>
          <cell r="I4541" t="str">
            <v>Operating Table For Gynecologi</v>
          </cell>
        </row>
        <row r="4542">
          <cell r="H4542" t="str">
            <v>1.3.2.07.01.05.013</v>
          </cell>
          <cell r="I4542" t="str">
            <v>Trubes Stethoscop</v>
          </cell>
        </row>
        <row r="4543">
          <cell r="H4543" t="str">
            <v>1.3.2.07.01.05.014</v>
          </cell>
          <cell r="I4543" t="str">
            <v>Irrigator Stand Single</v>
          </cell>
        </row>
        <row r="4544">
          <cell r="H4544" t="str">
            <v>1.3.2.07.01.05.015</v>
          </cell>
          <cell r="I4544" t="str">
            <v>Irrigator Botlo Complete With Irrigating Tube</v>
          </cell>
        </row>
        <row r="4545">
          <cell r="H4545" t="str">
            <v>1.3.2.07.01.05.016</v>
          </cell>
          <cell r="I4545" t="str">
            <v>Blader Syringe Complete</v>
          </cell>
        </row>
        <row r="4546">
          <cell r="H4546" t="str">
            <v>1.3.2.07.01.05.017</v>
          </cell>
          <cell r="I4546" t="str">
            <v>Nelaton Chateter Urethal Ruber Catheter 12-14-16-18FR</v>
          </cell>
        </row>
        <row r="4547">
          <cell r="H4547" t="str">
            <v>1.3.2.07.01.05.018</v>
          </cell>
          <cell r="I4547" t="str">
            <v>Metal Catheter For Female No.8.9.10.11 Depan Bengkok</v>
          </cell>
        </row>
        <row r="4548">
          <cell r="H4548" t="str">
            <v>1.3.2.07.01.05.019</v>
          </cell>
          <cell r="I4548" t="str">
            <v>Umbilical Clam</v>
          </cell>
        </row>
        <row r="4549">
          <cell r="H4549" t="str">
            <v>1.3.2.07.01.05.020</v>
          </cell>
          <cell r="I4549" t="str">
            <v>Umbilical Soissor 16 Cm Stainless Steel</v>
          </cell>
        </row>
        <row r="4550">
          <cell r="H4550" t="str">
            <v>1.3.2.07.01.05.021</v>
          </cell>
          <cell r="I4550" t="str">
            <v>Umbilical Cord Replaiting Set Instrumens</v>
          </cell>
        </row>
        <row r="4551">
          <cell r="H4551" t="str">
            <v>1.3.2.07.01.05.022</v>
          </cell>
          <cell r="I4551" t="str">
            <v>Plasenta Basis Stainless Steel</v>
          </cell>
        </row>
        <row r="4552">
          <cell r="H4552" t="str">
            <v>1.3.2.07.01.05.023</v>
          </cell>
          <cell r="I4552" t="str">
            <v>Baby Bath Tub</v>
          </cell>
        </row>
        <row r="4553">
          <cell r="H4553" t="str">
            <v>1.3.2.07.01.05.024</v>
          </cell>
          <cell r="I4553" t="str">
            <v>Scale For New Born Baby Capasity 15 Kgs</v>
          </cell>
        </row>
        <row r="4554">
          <cell r="H4554" t="str">
            <v>1.3.2.07.01.05.025</v>
          </cell>
          <cell r="I4554" t="str">
            <v>Indewaling Catheter Infan Feading</v>
          </cell>
        </row>
        <row r="4555">
          <cell r="H4555" t="str">
            <v>1.3.2.07.01.05.026</v>
          </cell>
          <cell r="I4555" t="str">
            <v>Premature Infans Incubator</v>
          </cell>
        </row>
        <row r="4556">
          <cell r="H4556" t="str">
            <v>1.3.2.07.01.05.027</v>
          </cell>
          <cell r="I4556" t="str">
            <v>Oxygen Regulator</v>
          </cell>
        </row>
        <row r="4557">
          <cell r="H4557" t="str">
            <v>1.3.2.07.01.05.028</v>
          </cell>
          <cell r="I4557" t="str">
            <v>Oxygen Recisitator For Infans</v>
          </cell>
        </row>
        <row r="4558">
          <cell r="H4558" t="str">
            <v>1.3.2.07.01.05.029</v>
          </cell>
          <cell r="I4558" t="str">
            <v>Hiswivery Cufit Bag</v>
          </cell>
        </row>
        <row r="4559">
          <cell r="H4559" t="str">
            <v>1.3.2.07.01.05.030</v>
          </cell>
          <cell r="I4559" t="str">
            <v>Intravenous Giving Set</v>
          </cell>
        </row>
        <row r="4560">
          <cell r="H4560" t="str">
            <v>1.3.2.07.01.05.031</v>
          </cell>
          <cell r="I4560" t="str">
            <v>Cusco Vaginal Speculum Size L.S.M</v>
          </cell>
        </row>
        <row r="4561">
          <cell r="H4561" t="str">
            <v>1.3.2.07.01.05.032</v>
          </cell>
          <cell r="I4561" t="str">
            <v>Crages Vaginal Speculum Size L.S.M</v>
          </cell>
        </row>
        <row r="4562">
          <cell r="H4562" t="str">
            <v>1.3.2.07.01.05.033</v>
          </cell>
          <cell r="I4562" t="str">
            <v>Kresteler Vaginal Speculum</v>
          </cell>
        </row>
        <row r="4563">
          <cell r="H4563" t="str">
            <v>1.3.2.07.01.05.034</v>
          </cell>
          <cell r="I4563" t="str">
            <v>Sinson Vaginal Retractor Size L.S.M</v>
          </cell>
        </row>
        <row r="4564">
          <cell r="H4564" t="str">
            <v>1.3.2.07.01.05.035</v>
          </cell>
          <cell r="I4564" t="str">
            <v>Braun Uterine Syringe</v>
          </cell>
        </row>
        <row r="4565">
          <cell r="H4565" t="str">
            <v>1.3.2.07.01.05.036</v>
          </cell>
          <cell r="I4565" t="str">
            <v>Dilator For Eclamsia Set Of 8 Pcs</v>
          </cell>
        </row>
        <row r="4566">
          <cell r="H4566" t="str">
            <v>1.3.2.07.01.05.037</v>
          </cell>
          <cell r="I4566" t="str">
            <v>Uterine Catheter Dilating &amp; Irrigating Steel</v>
          </cell>
        </row>
        <row r="4567">
          <cell r="H4567" t="str">
            <v>1.3.2.07.01.05.038</v>
          </cell>
          <cell r="I4567" t="str">
            <v>Sinon Uterine Scoope 24 Cm Stainless Steel</v>
          </cell>
        </row>
        <row r="4568">
          <cell r="H4568" t="str">
            <v>1.3.2.07.01.05.039</v>
          </cell>
          <cell r="I4568" t="str">
            <v>Bosemen Tampon Forceps 25 Cm Stainless Steel</v>
          </cell>
        </row>
        <row r="4569">
          <cell r="H4569" t="str">
            <v>1.3.2.07.01.05.040</v>
          </cell>
          <cell r="I4569" t="str">
            <v>Schroder Vulselum Forceps 13 Cm Stainless</v>
          </cell>
        </row>
        <row r="4570">
          <cell r="H4570" t="str">
            <v>1.3.2.07.01.05.041</v>
          </cell>
          <cell r="I4570" t="str">
            <v>Schroder Vulselum Forceps</v>
          </cell>
        </row>
        <row r="4571">
          <cell r="H4571" t="str">
            <v>1.3.2.07.01.05.042</v>
          </cell>
          <cell r="I4571" t="str">
            <v>Plasenta Forceps 28 Cm Stainless Steel</v>
          </cell>
        </row>
        <row r="4572">
          <cell r="H4572" t="str">
            <v>1.3.2.07.01.05.043</v>
          </cell>
          <cell r="I4572" t="str">
            <v>Sim Utarine Currete Blunt Sharp No.1 No.425 Cm SS</v>
          </cell>
        </row>
        <row r="4573">
          <cell r="H4573" t="str">
            <v>1.3.2.07.01.05.044</v>
          </cell>
          <cell r="I4573" t="str">
            <v>Uterine Scoope With Burts 24 Cm SS</v>
          </cell>
        </row>
        <row r="4574">
          <cell r="H4574" t="str">
            <v>1.3.2.07.01.05.045</v>
          </cell>
          <cell r="I4574" t="str">
            <v>Uterine Biopsy Punc 24 Cm Stainless Steel</v>
          </cell>
        </row>
        <row r="4575">
          <cell r="H4575" t="str">
            <v>1.3.2.07.01.05.046</v>
          </cell>
          <cell r="I4575" t="str">
            <v>Thom Geylor Specement 22 Cm Stainless Steel</v>
          </cell>
        </row>
        <row r="4576">
          <cell r="H4576" t="str">
            <v>1.3.2.07.01.05.047</v>
          </cell>
          <cell r="I4576" t="str">
            <v>Siebold Uterine Scissor 24,5 Cm Stainless Steel</v>
          </cell>
        </row>
        <row r="4577">
          <cell r="H4577" t="str">
            <v>1.3.2.07.01.05.048</v>
          </cell>
          <cell r="I4577" t="str">
            <v>Naegle Obsterical Forceps 35,5 Cm Stainless Steel</v>
          </cell>
        </row>
        <row r="4578">
          <cell r="H4578" t="str">
            <v>1.3.2.07.01.05.049</v>
          </cell>
          <cell r="I4578" t="str">
            <v>Kielland Obsterical Forceps 38 Cm Stainless Steel</v>
          </cell>
        </row>
        <row r="4579">
          <cell r="H4579" t="str">
            <v>1.3.2.07.01.05.050</v>
          </cell>
          <cell r="I4579" t="str">
            <v>Piper Obsterical Forceps 44 Cm Stainless Steel</v>
          </cell>
        </row>
        <row r="4580">
          <cell r="H4580" t="str">
            <v>1.3.2.07.01.05.051</v>
          </cell>
          <cell r="I4580" t="str">
            <v>Naegle Perferator 27 Cm Stainless Steel</v>
          </cell>
        </row>
        <row r="4581">
          <cell r="H4581" t="str">
            <v>1.3.2.07.01.05.052</v>
          </cell>
          <cell r="I4581" t="str">
            <v>Vacuum Extractor (Alat Kesehatan Kebidanan Dan Penyakit Kandungan</v>
          </cell>
        </row>
        <row r="4582">
          <cell r="H4582" t="str">
            <v>1.3.2.07.01.05.053</v>
          </cell>
          <cell r="I4582" t="str">
            <v>Foetal Monitoring</v>
          </cell>
        </row>
        <row r="4583">
          <cell r="H4583" t="str">
            <v>1.3.2.07.01.05.054</v>
          </cell>
          <cell r="I4583" t="str">
            <v>Kymograhy Hydro/Co2</v>
          </cell>
        </row>
        <row r="4584">
          <cell r="H4584" t="str">
            <v>1.3.2.07.01.05.055</v>
          </cell>
          <cell r="I4584" t="str">
            <v>Cardiotocography</v>
          </cell>
        </row>
        <row r="4585">
          <cell r="H4585" t="str">
            <v>1.3.2.07.01.05.056</v>
          </cell>
          <cell r="I4585" t="str">
            <v>Electro Cardiography (Alat Kes. Kebidanan &amp; Penyakit Kandungan)</v>
          </cell>
        </row>
        <row r="4586">
          <cell r="H4586" t="str">
            <v>1.3.2.07.01.05.057</v>
          </cell>
          <cell r="I4586" t="str">
            <v>Neonatal Resuscitation</v>
          </cell>
        </row>
        <row r="4587">
          <cell r="H4587" t="str">
            <v>1.3.2.07.01.05.058</v>
          </cell>
          <cell r="I4587" t="str">
            <v>Baby Incubator (Alat Kesehatan Kebidanan Dan Penyakit Kandungan)</v>
          </cell>
        </row>
        <row r="4588">
          <cell r="H4588" t="str">
            <v>1.3.2.07.01.05.059</v>
          </cell>
          <cell r="I4588" t="str">
            <v>Abortus Tang</v>
          </cell>
        </row>
        <row r="4589">
          <cell r="H4589" t="str">
            <v>1.3.2.07.01.05.060</v>
          </cell>
          <cell r="I4589" t="str">
            <v>Adult Volume Ventilator</v>
          </cell>
        </row>
        <row r="4590">
          <cell r="H4590" t="str">
            <v>1.3.2.07.01.05.061</v>
          </cell>
          <cell r="I4590" t="str">
            <v>Alat Partus Set</v>
          </cell>
        </row>
        <row r="4591">
          <cell r="H4591" t="str">
            <v>1.3.2.07.01.05.062</v>
          </cell>
          <cell r="I4591" t="str">
            <v>Aligator</v>
          </cell>
        </row>
        <row r="4592">
          <cell r="H4592" t="str">
            <v>1.3.2.07.01.05.063</v>
          </cell>
          <cell r="I4592" t="str">
            <v>Angkat Agraf Set</v>
          </cell>
        </row>
        <row r="4593">
          <cell r="H4593" t="str">
            <v>1.3.2.07.01.05.064</v>
          </cell>
          <cell r="I4593" t="str">
            <v>Automatic Blood Cheminaryan Analizer (Hitachi)</v>
          </cell>
        </row>
        <row r="4594">
          <cell r="H4594" t="str">
            <v>1.3.2.07.01.05.065</v>
          </cell>
          <cell r="I4594" t="str">
            <v>Basto Vaginal Instrument Set</v>
          </cell>
        </row>
        <row r="4595">
          <cell r="H4595" t="str">
            <v>1.3.2.07.01.05.066</v>
          </cell>
          <cell r="I4595" t="str">
            <v>Bois Pump</v>
          </cell>
        </row>
        <row r="4596">
          <cell r="H4596" t="str">
            <v>1.3.2.07.01.05.067</v>
          </cell>
          <cell r="I4596" t="str">
            <v>Bone Cutting Forcep Roger</v>
          </cell>
        </row>
        <row r="4597">
          <cell r="H4597" t="str">
            <v>1.3.2.07.01.05.068</v>
          </cell>
          <cell r="I4597" t="str">
            <v>Bone Holder Forcep Regular</v>
          </cell>
        </row>
        <row r="4598">
          <cell r="H4598" t="str">
            <v>1.3.2.07.01.05.069</v>
          </cell>
          <cell r="I4598" t="str">
            <v>Bongil Cosophagles/Sewart</v>
          </cell>
        </row>
        <row r="4599">
          <cell r="H4599" t="str">
            <v>1.3.2.07.01.05.070</v>
          </cell>
          <cell r="I4599" t="str">
            <v>Born Curret</v>
          </cell>
        </row>
        <row r="4600">
          <cell r="H4600" t="str">
            <v>1.3.2.07.01.05.071</v>
          </cell>
          <cell r="I4600" t="str">
            <v>Born Retektor</v>
          </cell>
        </row>
        <row r="4601">
          <cell r="H4601" t="str">
            <v>1.3.2.07.01.05.072</v>
          </cell>
          <cell r="I4601" t="str">
            <v>Breast Pump</v>
          </cell>
        </row>
        <row r="4602">
          <cell r="H4602" t="str">
            <v>1.3.2.07.01.05.073</v>
          </cell>
          <cell r="I4602" t="str">
            <v>Buslo Nasinal Instrument</v>
          </cell>
        </row>
        <row r="4603">
          <cell r="H4603" t="str">
            <v>1.3.2.07.01.05.074</v>
          </cell>
          <cell r="I4603" t="str">
            <v>Calpohaply Set</v>
          </cell>
        </row>
        <row r="4604">
          <cell r="H4604" t="str">
            <v>1.3.2.07.01.05.075</v>
          </cell>
          <cell r="I4604" t="str">
            <v>Canule Vaccum Curret</v>
          </cell>
        </row>
        <row r="4605">
          <cell r="H4605" t="str">
            <v>1.3.2.07.01.05.076</v>
          </cell>
          <cell r="I4605" t="str">
            <v>Cardiotocography Unit</v>
          </cell>
        </row>
        <row r="4606">
          <cell r="H4606" t="str">
            <v>1.3.2.07.01.05.077</v>
          </cell>
          <cell r="I4606" t="str">
            <v>Colposcope (Alat Kesehatan Kebidanan Dan Penyakit Kandungan)</v>
          </cell>
        </row>
        <row r="4607">
          <cell r="H4607" t="str">
            <v>1.3.2.07.01.05.078</v>
          </cell>
          <cell r="I4607" t="str">
            <v>Combined Vacuum Estractor &amp; Curetage</v>
          </cell>
        </row>
        <row r="4608">
          <cell r="H4608" t="str">
            <v>1.3.2.07.01.05.079</v>
          </cell>
          <cell r="I4608" t="str">
            <v>Cryosurgery</v>
          </cell>
        </row>
        <row r="4609">
          <cell r="H4609" t="str">
            <v>1.3.2.07.01.05.080</v>
          </cell>
          <cell r="I4609" t="str">
            <v>Cup Vaccum Ektraksi</v>
          </cell>
        </row>
        <row r="4610">
          <cell r="H4610" t="str">
            <v>1.3.2.07.01.05.081</v>
          </cell>
          <cell r="I4610" t="str">
            <v>Dopler (Fetal Heart Sound Detector)</v>
          </cell>
        </row>
        <row r="4611">
          <cell r="H4611" t="str">
            <v>1.3.2.07.01.05.082</v>
          </cell>
          <cell r="I4611" t="str">
            <v>Dikapitasi Hak</v>
          </cell>
        </row>
        <row r="4612">
          <cell r="H4612" t="str">
            <v>1.3.2.07.01.05.083</v>
          </cell>
          <cell r="I4612" t="str">
            <v>Flash Monted Box 54 Demision</v>
          </cell>
        </row>
        <row r="4613">
          <cell r="H4613" t="str">
            <v>1.3.2.07.01.05.084</v>
          </cell>
          <cell r="I4613" t="str">
            <v>Foethal Phone</v>
          </cell>
        </row>
        <row r="4614">
          <cell r="H4614" t="str">
            <v>1.3.2.07.01.05.085</v>
          </cell>
          <cell r="I4614" t="str">
            <v>Forcep Fulture</v>
          </cell>
        </row>
        <row r="4615">
          <cell r="H4615" t="str">
            <v>1.3.2.07.01.05.086</v>
          </cell>
          <cell r="I4615" t="str">
            <v>Forceps Neagle/Kieland/Piper</v>
          </cell>
        </row>
        <row r="4616">
          <cell r="H4616" t="str">
            <v>1.3.2.07.01.05.087</v>
          </cell>
          <cell r="I4616" t="str">
            <v>Granid Clas</v>
          </cell>
        </row>
        <row r="4617">
          <cell r="H4617" t="str">
            <v>1.3.2.07.01.05.088</v>
          </cell>
          <cell r="I4617" t="str">
            <v>Gynecology Examination Set</v>
          </cell>
        </row>
        <row r="4618">
          <cell r="H4618" t="str">
            <v>1.3.2.07.01.05.089</v>
          </cell>
          <cell r="I4618" t="str">
            <v>HPP Set</v>
          </cell>
        </row>
        <row r="4619">
          <cell r="H4619" t="str">
            <v>1.3.2.07.01.05.090</v>
          </cell>
          <cell r="I4619" t="str">
            <v>Hysteroscope</v>
          </cell>
        </row>
        <row r="4620">
          <cell r="H4620" t="str">
            <v>1.3.2.07.01.05.091</v>
          </cell>
          <cell r="I4620" t="str">
            <v>Instrument Boiler</v>
          </cell>
        </row>
        <row r="4621">
          <cell r="H4621" t="str">
            <v>1.3.2.07.01.05.092</v>
          </cell>
          <cell r="I4621" t="str">
            <v>Instrument Trolley, Stainless Steel</v>
          </cell>
        </row>
        <row r="4622">
          <cell r="H4622" t="str">
            <v>1.3.2.07.01.05.093</v>
          </cell>
          <cell r="I4622" t="str">
            <v>Kogel Tang</v>
          </cell>
        </row>
        <row r="4623">
          <cell r="H4623" t="str">
            <v>1.3.2.07.01.05.094</v>
          </cell>
          <cell r="I4623" t="str">
            <v>Kymograhic Tubal Insufpaltiang</v>
          </cell>
        </row>
        <row r="4624">
          <cell r="H4624" t="str">
            <v>1.3.2.07.01.05.095</v>
          </cell>
          <cell r="I4624" t="str">
            <v>Lampu Gynaecologi</v>
          </cell>
        </row>
        <row r="4625">
          <cell r="H4625" t="str">
            <v>1.3.2.07.01.05.096</v>
          </cell>
          <cell r="I4625" t="str">
            <v>Lead Sit With Recable Electric Mell</v>
          </cell>
        </row>
        <row r="4626">
          <cell r="H4626" t="str">
            <v>1.3.2.07.01.05.097</v>
          </cell>
          <cell r="I4626" t="str">
            <v>Longtissu Forcep</v>
          </cell>
        </row>
        <row r="4627">
          <cell r="H4627" t="str">
            <v>1.3.2.07.01.05.098</v>
          </cell>
          <cell r="I4627" t="str">
            <v>Mayor Vaginal</v>
          </cell>
        </row>
        <row r="4628">
          <cell r="H4628" t="str">
            <v>1.3.2.07.01.05.099</v>
          </cell>
          <cell r="I4628" t="str">
            <v>Minilaparatomy Instrument Set</v>
          </cell>
        </row>
        <row r="4629">
          <cell r="H4629" t="str">
            <v>1.3.2.07.01.05.100</v>
          </cell>
          <cell r="I4629" t="str">
            <v>Miswivery Outfitbag</v>
          </cell>
        </row>
        <row r="4630">
          <cell r="H4630" t="str">
            <v>1.3.2.07.01.05.101</v>
          </cell>
          <cell r="I4630" t="str">
            <v>More Lip Protesis</v>
          </cell>
        </row>
        <row r="4631">
          <cell r="H4631" t="str">
            <v>1.3.2.07.01.05.102</v>
          </cell>
          <cell r="I4631" t="str">
            <v>Nasinal Hytrektomi</v>
          </cell>
        </row>
        <row r="4632">
          <cell r="H4632" t="str">
            <v>1.3.2.07.01.05.103</v>
          </cell>
          <cell r="I4632" t="str">
            <v>Obstetric Diagnostic Kit</v>
          </cell>
        </row>
        <row r="4633">
          <cell r="H4633" t="str">
            <v>1.3.2.07.01.05.104</v>
          </cell>
          <cell r="I4633" t="str">
            <v>Oxygen Therapy Set</v>
          </cell>
        </row>
        <row r="4634">
          <cell r="H4634" t="str">
            <v>1.3.2.07.01.05.105</v>
          </cell>
          <cell r="I4634" t="str">
            <v>Partus Instrument Set</v>
          </cell>
        </row>
        <row r="4635">
          <cell r="H4635" t="str">
            <v>1.3.2.07.01.05.106</v>
          </cell>
          <cell r="I4635" t="str">
            <v>Pemecah Ketuban</v>
          </cell>
        </row>
        <row r="4636">
          <cell r="H4636" t="str">
            <v>1.3.2.07.01.05.107</v>
          </cell>
          <cell r="I4636" t="str">
            <v>Pengait Brawn</v>
          </cell>
        </row>
        <row r="4637">
          <cell r="H4637" t="str">
            <v>1.3.2.07.01.05.108</v>
          </cell>
          <cell r="I4637" t="str">
            <v>Pengukur Panggul</v>
          </cell>
        </row>
        <row r="4638">
          <cell r="H4638" t="str">
            <v>1.3.2.07.01.05.109</v>
          </cell>
          <cell r="I4638" t="str">
            <v>Resusitator Untuk Baby Ambu</v>
          </cell>
        </row>
        <row r="4639">
          <cell r="H4639" t="str">
            <v>1.3.2.07.01.05.110</v>
          </cell>
          <cell r="I4639" t="str">
            <v>Retractor (Simon Vaginal Retractor)</v>
          </cell>
        </row>
        <row r="4640">
          <cell r="H4640" t="str">
            <v>1.3.2.07.01.05.111</v>
          </cell>
          <cell r="I4640" t="str">
            <v>Sendok Curret</v>
          </cell>
        </row>
        <row r="4641">
          <cell r="H4641" t="str">
            <v>1.3.2.07.01.05.112</v>
          </cell>
          <cell r="I4641" t="str">
            <v>Sonde Lurus</v>
          </cell>
        </row>
        <row r="4642">
          <cell r="H4642" t="str">
            <v>1.3.2.07.01.05.113</v>
          </cell>
          <cell r="I4642" t="str">
            <v>Sonde Uterus (Alat Kesehatan Kebidanan Dan Penyakit Kandungan)</v>
          </cell>
        </row>
        <row r="4643">
          <cell r="H4643" t="str">
            <v>1.3.2.07.01.05.114</v>
          </cell>
          <cell r="I4643" t="str">
            <v>Stainless Steel Ware Set</v>
          </cell>
        </row>
        <row r="4644">
          <cell r="H4644" t="str">
            <v>1.3.2.07.01.05.115</v>
          </cell>
          <cell r="I4644" t="str">
            <v>Stretur Wira</v>
          </cell>
        </row>
        <row r="4645">
          <cell r="H4645" t="str">
            <v>1.3.2.07.01.05.116</v>
          </cell>
          <cell r="I4645" t="str">
            <v>Sutere Episiotomi Set</v>
          </cell>
        </row>
        <row r="4646">
          <cell r="H4646" t="str">
            <v>1.3.2.07.01.05.117</v>
          </cell>
          <cell r="I4646" t="str">
            <v>Tampon Tang</v>
          </cell>
        </row>
        <row r="4647">
          <cell r="H4647" t="str">
            <v>1.3.2.07.01.05.118</v>
          </cell>
          <cell r="I4647" t="str">
            <v>Toraxis Catheter</v>
          </cell>
        </row>
        <row r="4648">
          <cell r="H4648" t="str">
            <v>1.3.2.07.01.05.119</v>
          </cell>
          <cell r="I4648" t="str">
            <v>U S G For Obsgyn</v>
          </cell>
        </row>
        <row r="4649">
          <cell r="H4649" t="str">
            <v>1.3.2.07.01.05.120</v>
          </cell>
          <cell r="I4649" t="str">
            <v>Uterial Clamp</v>
          </cell>
        </row>
        <row r="4650">
          <cell r="H4650" t="str">
            <v>1.3.2.07.01.05.121</v>
          </cell>
          <cell r="I4650" t="str">
            <v>Uterine Dressing Forceps 23 Cm Stainless Steel</v>
          </cell>
        </row>
        <row r="4651">
          <cell r="H4651" t="str">
            <v>1.3.2.07.01.05.122</v>
          </cell>
          <cell r="I4651" t="str">
            <v>Vasikal Vaginal Petrolarepair Set</v>
          </cell>
        </row>
        <row r="4652">
          <cell r="H4652" t="str">
            <v>1.3.2.07.01.05.123</v>
          </cell>
          <cell r="I4652" t="str">
            <v>Visical Vaginal Futula Repair Set</v>
          </cell>
        </row>
        <row r="4653">
          <cell r="H4653" t="str">
            <v>1.3.2.07.01.05.124</v>
          </cell>
          <cell r="I4653" t="str">
            <v>Alat Periksa Kehamilan</v>
          </cell>
        </row>
        <row r="4654">
          <cell r="H4654" t="str">
            <v>1.3.2.07.01.05.125</v>
          </cell>
          <cell r="I4654" t="str">
            <v>Scherm</v>
          </cell>
        </row>
        <row r="4655">
          <cell r="H4655" t="str">
            <v>1.3.2.07.01.05.126</v>
          </cell>
          <cell r="I4655" t="str">
            <v>Toples</v>
          </cell>
        </row>
        <row r="4656">
          <cell r="H4656" t="str">
            <v>1.3.2.07.01.05.127</v>
          </cell>
          <cell r="I4656" t="str">
            <v>Pinset Chirurigris</v>
          </cell>
        </row>
        <row r="4657">
          <cell r="H4657" t="str">
            <v>1.3.2.07.01.05.128</v>
          </cell>
          <cell r="I4657" t="str">
            <v>Nalfolder</v>
          </cell>
        </row>
        <row r="4658">
          <cell r="H4658" t="str">
            <v>1.3.2.07.01.05.129</v>
          </cell>
          <cell r="I4658" t="str">
            <v>Klem (Alat Kesehatan Kebidanan Dan Penyakit Kandungan)</v>
          </cell>
        </row>
        <row r="4659">
          <cell r="H4659" t="str">
            <v>1.3.2.07.01.05.130</v>
          </cell>
          <cell r="I4659" t="str">
            <v>Cardio Aid</v>
          </cell>
        </row>
        <row r="4660">
          <cell r="H4660" t="str">
            <v>1.3.2.07.01.05.131</v>
          </cell>
          <cell r="I4660" t="str">
            <v>Tabung Periksa Uric</v>
          </cell>
        </row>
        <row r="4661">
          <cell r="H4661" t="str">
            <v>1.3.2.07.01.05.132</v>
          </cell>
          <cell r="I4661" t="str">
            <v>Koher Tang</v>
          </cell>
        </row>
        <row r="4662">
          <cell r="H4662" t="str">
            <v>1.3.2.07.01.05.133</v>
          </cell>
          <cell r="I4662" t="str">
            <v>Ekg Manual</v>
          </cell>
        </row>
        <row r="4663">
          <cell r="H4663" t="str">
            <v>1.3.2.07.01.05.134</v>
          </cell>
          <cell r="I4663" t="str">
            <v>Inflant LMA</v>
          </cell>
        </row>
        <row r="4664">
          <cell r="H4664" t="str">
            <v>1.3.2.07.01.05.135</v>
          </cell>
          <cell r="I4664" t="str">
            <v>Radian Warmer</v>
          </cell>
        </row>
        <row r="4665">
          <cell r="H4665" t="str">
            <v>1.3.2.07.01.05.136</v>
          </cell>
          <cell r="I4665" t="str">
            <v>Spygmo Mercuri</v>
          </cell>
        </row>
        <row r="4666">
          <cell r="H4666" t="str">
            <v>......</v>
          </cell>
        </row>
        <row r="4667">
          <cell r="H4667" t="str">
            <v>......</v>
          </cell>
        </row>
        <row r="4668">
          <cell r="H4668" t="str">
            <v>......</v>
          </cell>
        </row>
        <row r="4669">
          <cell r="H4669" t="str">
            <v>......</v>
          </cell>
        </row>
        <row r="4670">
          <cell r="H4670" t="str">
            <v>......</v>
          </cell>
        </row>
        <row r="4671">
          <cell r="H4671" t="str">
            <v>......</v>
          </cell>
        </row>
        <row r="4672">
          <cell r="H4672" t="str">
            <v>......</v>
          </cell>
        </row>
        <row r="4673">
          <cell r="H4673" t="str">
            <v>......</v>
          </cell>
        </row>
        <row r="4674">
          <cell r="H4674" t="str">
            <v>......</v>
          </cell>
        </row>
        <row r="4675">
          <cell r="H4675" t="str">
            <v>......</v>
          </cell>
        </row>
        <row r="4676">
          <cell r="H4676" t="str">
            <v>......</v>
          </cell>
        </row>
        <row r="4677">
          <cell r="H4677" t="str">
            <v>......</v>
          </cell>
        </row>
        <row r="4678">
          <cell r="H4678" t="str">
            <v>......</v>
          </cell>
        </row>
        <row r="4679">
          <cell r="H4679" t="str">
            <v>......</v>
          </cell>
        </row>
        <row r="4680">
          <cell r="H4680" t="str">
            <v>......</v>
          </cell>
        </row>
        <row r="4681">
          <cell r="H4681" t="str">
            <v>......</v>
          </cell>
        </row>
        <row r="4682">
          <cell r="H4682" t="str">
            <v>......</v>
          </cell>
        </row>
        <row r="4683">
          <cell r="H4683" t="str">
            <v>......</v>
          </cell>
        </row>
        <row r="4684">
          <cell r="H4684" t="str">
            <v>......</v>
          </cell>
        </row>
        <row r="4685">
          <cell r="H4685" t="str">
            <v>1.3.2.07.01.06.</v>
          </cell>
          <cell r="I4685" t="str">
            <v xml:space="preserve">ALAT KEDOKTERAN THT </v>
          </cell>
        </row>
        <row r="4686">
          <cell r="H4686" t="str">
            <v>1.3.2.07.01.06.001</v>
          </cell>
          <cell r="I4686" t="str">
            <v>Ear Diagnosis Set</v>
          </cell>
        </row>
        <row r="4687">
          <cell r="H4687" t="str">
            <v>1.3.2.07.01.06.002</v>
          </cell>
          <cell r="I4687" t="str">
            <v>Nose Diagnosis Set</v>
          </cell>
        </row>
        <row r="4688">
          <cell r="H4688" t="str">
            <v>1.3.2.07.01.06.003</v>
          </cell>
          <cell r="I4688" t="str">
            <v>Throat Diagnosis Set</v>
          </cell>
        </row>
        <row r="4689">
          <cell r="H4689" t="str">
            <v>1.3.2.07.01.06.004</v>
          </cell>
          <cell r="I4689" t="str">
            <v>Mastoidectomy Set</v>
          </cell>
        </row>
        <row r="4690">
          <cell r="H4690" t="str">
            <v>1.3.2.07.01.06.005</v>
          </cell>
          <cell r="I4690" t="str">
            <v>Tonsilectomy Set</v>
          </cell>
        </row>
        <row r="4691">
          <cell r="H4691" t="str">
            <v>1.3.2.07.01.06.006</v>
          </cell>
          <cell r="I4691" t="str">
            <v>Audiometer (Alat Kedokteran Tht)</v>
          </cell>
        </row>
        <row r="4692">
          <cell r="H4692" t="str">
            <v>1.3.2.07.01.06.007</v>
          </cell>
          <cell r="I4692" t="str">
            <v>Portable Diagnostic (Alat Kedokteran THT)</v>
          </cell>
        </row>
        <row r="4693">
          <cell r="H4693" t="str">
            <v>1.3.2.07.01.06.008</v>
          </cell>
          <cell r="I4693" t="str">
            <v>Soundprocibox (Alat Kedokteran Tht)</v>
          </cell>
        </row>
        <row r="4694">
          <cell r="H4694" t="str">
            <v>1.3.2.07.01.06.009</v>
          </cell>
          <cell r="I4694" t="str">
            <v>Diagnostic Lamp (Alat Kedokteran Tht)</v>
          </cell>
        </row>
        <row r="4695">
          <cell r="H4695" t="str">
            <v>1.3.2.07.01.06.010</v>
          </cell>
          <cell r="I4695" t="str">
            <v>Othoscope</v>
          </cell>
        </row>
        <row r="4696">
          <cell r="H4696" t="str">
            <v>1.3.2.07.01.06.011</v>
          </cell>
          <cell r="I4696" t="str">
            <v>ENT Treatment</v>
          </cell>
        </row>
        <row r="4697">
          <cell r="H4697" t="str">
            <v>1.3.2.07.01.06.012</v>
          </cell>
          <cell r="I4697" t="str">
            <v>Sinuscope</v>
          </cell>
        </row>
        <row r="4698">
          <cell r="H4698" t="str">
            <v>1.3.2.07.01.06.013</v>
          </cell>
          <cell r="I4698" t="str">
            <v>Rhinoscope</v>
          </cell>
        </row>
        <row r="4699">
          <cell r="H4699" t="str">
            <v>1.3.2.07.01.06.014</v>
          </cell>
          <cell r="I4699" t="str">
            <v>Pharyngoscope</v>
          </cell>
        </row>
        <row r="4700">
          <cell r="H4700" t="str">
            <v>1.3.2.07.01.06.015</v>
          </cell>
          <cell r="I4700" t="str">
            <v>Laryngoscope</v>
          </cell>
        </row>
        <row r="4701">
          <cell r="H4701" t="str">
            <v>1.3.2.07.01.06.016</v>
          </cell>
          <cell r="I4701" t="str">
            <v>Nasofaringoscope</v>
          </cell>
        </row>
        <row r="4702">
          <cell r="H4702" t="str">
            <v>1.3.2.07.01.06.017</v>
          </cell>
          <cell r="I4702" t="str">
            <v>Respiration Apparatus</v>
          </cell>
        </row>
        <row r="4703">
          <cell r="H4703" t="str">
            <v>1.3.2.07.01.06.018</v>
          </cell>
          <cell r="I4703" t="str">
            <v>Minor Electro Surgery</v>
          </cell>
        </row>
        <row r="4704">
          <cell r="H4704" t="str">
            <v>1.3.2.07.01.06.019</v>
          </cell>
          <cell r="I4704" t="str">
            <v>Evoke Response Potensial (Alat Kedokteran THT)</v>
          </cell>
        </row>
        <row r="4705">
          <cell r="H4705" t="str">
            <v>1.3.2.07.01.06.020</v>
          </cell>
          <cell r="I4705" t="str">
            <v>Adenoid Curretes</v>
          </cell>
        </row>
        <row r="4706">
          <cell r="H4706" t="str">
            <v>1.3.2.07.01.06.021</v>
          </cell>
          <cell r="I4706" t="str">
            <v>Applicator Farrel</v>
          </cell>
        </row>
        <row r="4707">
          <cell r="H4707" t="str">
            <v>1.3.2.07.01.06.022</v>
          </cell>
          <cell r="I4707" t="str">
            <v>Atrum Sonden</v>
          </cell>
        </row>
        <row r="4708">
          <cell r="H4708" t="str">
            <v>1.3.2.07.01.06.023</v>
          </cell>
          <cell r="I4708" t="str">
            <v>Audiometer Unit</v>
          </cell>
        </row>
        <row r="4709">
          <cell r="H4709" t="str">
            <v>1.3.2.07.01.06.024</v>
          </cell>
          <cell r="I4709" t="str">
            <v>Othoscope Maching Haline</v>
          </cell>
        </row>
        <row r="4710">
          <cell r="H4710" t="str">
            <v>1.3.2.07.01.06.025</v>
          </cell>
          <cell r="I4710" t="str">
            <v>Basic Ent Instrument Set</v>
          </cell>
        </row>
        <row r="4711">
          <cell r="H4711" t="str">
            <v>1.3.2.07.01.06.026</v>
          </cell>
          <cell r="I4711" t="str">
            <v>Beitel Cekung/Datar</v>
          </cell>
        </row>
        <row r="4712">
          <cell r="H4712" t="str">
            <v>1.3.2.07.01.06.027</v>
          </cell>
          <cell r="I4712" t="str">
            <v>Binocular Loupe</v>
          </cell>
        </row>
        <row r="4713">
          <cell r="H4713" t="str">
            <v>1.3.2.07.01.06.028</v>
          </cell>
          <cell r="I4713" t="str">
            <v>Bond Curetage</v>
          </cell>
        </row>
        <row r="4714">
          <cell r="H4714" t="str">
            <v>1.3.2.07.01.06.029</v>
          </cell>
          <cell r="I4714" t="str">
            <v>Bronchoscoop</v>
          </cell>
        </row>
        <row r="4715">
          <cell r="H4715" t="str">
            <v>1.3.2.07.01.06.030</v>
          </cell>
          <cell r="I4715" t="str">
            <v>Bugie Sinus</v>
          </cell>
        </row>
        <row r="4716">
          <cell r="H4716" t="str">
            <v>1.3.2.07.01.06.031</v>
          </cell>
          <cell r="I4716" t="str">
            <v>Cold Light Sumuk</v>
          </cell>
        </row>
        <row r="4717">
          <cell r="H4717" t="str">
            <v>1.3.2.07.01.06.032</v>
          </cell>
          <cell r="I4717" t="str">
            <v>Cold Well Luc</v>
          </cell>
        </row>
        <row r="4718">
          <cell r="H4718" t="str">
            <v>1.3.2.07.01.06.033</v>
          </cell>
          <cell r="I4718" t="str">
            <v>Canule Hidung</v>
          </cell>
        </row>
        <row r="4719">
          <cell r="H4719" t="str">
            <v>1.3.2.07.01.06.034</v>
          </cell>
          <cell r="I4719" t="str">
            <v>Canule Falif Tang</v>
          </cell>
        </row>
        <row r="4720">
          <cell r="H4720" t="str">
            <v>1.3.2.07.01.06.035</v>
          </cell>
          <cell r="I4720" t="str">
            <v>Canule Mulut</v>
          </cell>
        </row>
        <row r="4721">
          <cell r="H4721" t="str">
            <v>1.3.2.07.01.06.036</v>
          </cell>
          <cell r="I4721" t="str">
            <v>Canule Sachen Hidung</v>
          </cell>
        </row>
        <row r="4722">
          <cell r="H4722" t="str">
            <v>1.3.2.07.01.06.037</v>
          </cell>
          <cell r="I4722" t="str">
            <v>Canule Sachen Mulut</v>
          </cell>
        </row>
        <row r="4723">
          <cell r="H4723" t="str">
            <v>1.3.2.07.01.06.038</v>
          </cell>
          <cell r="I4723" t="str">
            <v>Canule Telinga</v>
          </cell>
        </row>
        <row r="4724">
          <cell r="H4724" t="str">
            <v>1.3.2.07.01.06.039</v>
          </cell>
          <cell r="I4724" t="str">
            <v>Cap Forcep</v>
          </cell>
        </row>
        <row r="4725">
          <cell r="H4725" t="str">
            <v>1.3.2.07.01.06.040</v>
          </cell>
          <cell r="I4725" t="str">
            <v>Cerumen Haak</v>
          </cell>
        </row>
        <row r="4726">
          <cell r="H4726" t="str">
            <v>1.3.2.07.01.06.041</v>
          </cell>
          <cell r="I4726" t="str">
            <v>Comunicidal Protex</v>
          </cell>
        </row>
        <row r="4727">
          <cell r="H4727" t="str">
            <v>1.3.2.07.01.06.042</v>
          </cell>
          <cell r="I4727" t="str">
            <v>Corong Telinga</v>
          </cell>
        </row>
        <row r="4728">
          <cell r="H4728" t="str">
            <v>1.3.2.07.01.06.043</v>
          </cell>
          <cell r="I4728" t="str">
            <v>Corpus Alienum Hak</v>
          </cell>
        </row>
        <row r="4729">
          <cell r="H4729" t="str">
            <v>1.3.2.07.01.06.044</v>
          </cell>
          <cell r="I4729" t="str">
            <v>Cerumen Hak</v>
          </cell>
        </row>
        <row r="4730">
          <cell r="H4730" t="str">
            <v>1.3.2.07.01.06.045</v>
          </cell>
          <cell r="I4730" t="str">
            <v>Desektor</v>
          </cell>
        </row>
        <row r="4731">
          <cell r="H4731" t="str">
            <v>1.3.2.07.01.06.046</v>
          </cell>
          <cell r="I4731" t="str">
            <v>Desopagus Cape</v>
          </cell>
        </row>
        <row r="4732">
          <cell r="H4732" t="str">
            <v>1.3.2.07.01.06.047</v>
          </cell>
          <cell r="I4732" t="str">
            <v>Dessecting Forceps Standar</v>
          </cell>
        </row>
        <row r="4733">
          <cell r="H4733" t="str">
            <v>1.3.2.07.01.06.048</v>
          </cell>
          <cell r="I4733" t="str">
            <v>Diagnostic Audio Meter</v>
          </cell>
        </row>
        <row r="4734">
          <cell r="H4734" t="str">
            <v>1.3.2.07.01.06.049</v>
          </cell>
          <cell r="I4734" t="str">
            <v>E N G</v>
          </cell>
        </row>
        <row r="4735">
          <cell r="H4735" t="str">
            <v>1.3.2.07.01.06.050</v>
          </cell>
          <cell r="I4735" t="str">
            <v>Ear Curretes</v>
          </cell>
        </row>
        <row r="4736">
          <cell r="H4736" t="str">
            <v>1.3.2.07.01.06.051</v>
          </cell>
          <cell r="I4736" t="str">
            <v>Ear Dresing Forcep</v>
          </cell>
        </row>
        <row r="4737">
          <cell r="H4737" t="str">
            <v>1.3.2.07.01.06.052</v>
          </cell>
          <cell r="I4737" t="str">
            <v>Ear Hook Jensen</v>
          </cell>
        </row>
        <row r="4738">
          <cell r="H4738" t="str">
            <v>1.3.2.07.01.06.053</v>
          </cell>
          <cell r="I4738" t="str">
            <v>Ear Spoon</v>
          </cell>
        </row>
        <row r="4739">
          <cell r="H4739" t="str">
            <v>1.3.2.07.01.06.054</v>
          </cell>
          <cell r="I4739" t="str">
            <v>Ear Syring Kaca</v>
          </cell>
        </row>
        <row r="4740">
          <cell r="H4740" t="str">
            <v>1.3.2.07.01.06.055</v>
          </cell>
          <cell r="I4740" t="str">
            <v>Echeel Cair (Englau) (PPM)</v>
          </cell>
        </row>
        <row r="4741">
          <cell r="H4741" t="str">
            <v>1.3.2.07.01.06.056</v>
          </cell>
          <cell r="I4741" t="str">
            <v>Elevator-Langenbeck</v>
          </cell>
        </row>
        <row r="4742">
          <cell r="H4742" t="str">
            <v>1.3.2.07.01.06.057</v>
          </cell>
          <cell r="I4742" t="str">
            <v>Endaural Curretes</v>
          </cell>
        </row>
        <row r="4743">
          <cell r="H4743" t="str">
            <v>1.3.2.07.01.06.058</v>
          </cell>
          <cell r="I4743" t="str">
            <v>Endoscopy Set</v>
          </cell>
        </row>
        <row r="4744">
          <cell r="H4744" t="str">
            <v>1.3.2.07.01.06.059</v>
          </cell>
          <cell r="I4744" t="str">
            <v>Entradmen Mint U 402/Yasju (PPM)</v>
          </cell>
        </row>
        <row r="4745">
          <cell r="H4745" t="str">
            <v>1.3.2.07.01.06.060</v>
          </cell>
          <cell r="I4745" t="str">
            <v>Entreatmen Unit Pretty Model (Daichi)</v>
          </cell>
        </row>
        <row r="4746">
          <cell r="H4746" t="str">
            <v>1.3.2.07.01.06.061</v>
          </cell>
          <cell r="I4746" t="str">
            <v>Excophagual Disposible Stetescope</v>
          </cell>
        </row>
        <row r="4747">
          <cell r="H4747" t="str">
            <v>1.3.2.07.01.06.062</v>
          </cell>
          <cell r="I4747" t="str">
            <v>Galibrator</v>
          </cell>
        </row>
        <row r="4748">
          <cell r="H4748" t="str">
            <v>1.3.2.07.01.06.063</v>
          </cell>
          <cell r="I4748" t="str">
            <v>Haak Hidung</v>
          </cell>
        </row>
        <row r="4749">
          <cell r="H4749" t="str">
            <v>1.3.2.07.01.06.064</v>
          </cell>
          <cell r="I4749" t="str">
            <v>Hand Dail Foat With 6 Pers Bumr 220 Volt</v>
          </cell>
        </row>
        <row r="4750">
          <cell r="H4750" t="str">
            <v>1.3.2.07.01.06.065</v>
          </cell>
          <cell r="I4750" t="str">
            <v>Head Lamp (Alat Kedokteran THT)</v>
          </cell>
        </row>
        <row r="4751">
          <cell r="H4751" t="str">
            <v>1.3.2.07.01.06.066</v>
          </cell>
          <cell r="I4751" t="str">
            <v>Impedance Meter</v>
          </cell>
        </row>
        <row r="4752">
          <cell r="H4752" t="str">
            <v>1.3.2.07.01.06.067</v>
          </cell>
          <cell r="I4752" t="str">
            <v>Irrigating Trocar</v>
          </cell>
        </row>
        <row r="4753">
          <cell r="H4753" t="str">
            <v>1.3.2.07.01.06.068</v>
          </cell>
          <cell r="I4753" t="str">
            <v>Kaca Larynx</v>
          </cell>
        </row>
        <row r="4754">
          <cell r="H4754" t="str">
            <v>1.3.2.07.01.06.069</v>
          </cell>
          <cell r="I4754" t="str">
            <v>Kidney Tary Inok</v>
          </cell>
        </row>
        <row r="4755">
          <cell r="H4755" t="str">
            <v>1.3.2.07.01.06.070</v>
          </cell>
          <cell r="I4755" t="str">
            <v>Kikir Tulang Nasal</v>
          </cell>
        </row>
        <row r="4756">
          <cell r="H4756" t="str">
            <v>1.3.2.07.01.06.071</v>
          </cell>
          <cell r="I4756" t="str">
            <v>Killian</v>
          </cell>
        </row>
        <row r="4757">
          <cell r="H4757" t="str">
            <v>1.3.2.07.01.06.072</v>
          </cell>
          <cell r="I4757" t="str">
            <v>Knife Hand</v>
          </cell>
        </row>
        <row r="4758">
          <cell r="H4758" t="str">
            <v>1.3.2.07.01.06.073</v>
          </cell>
          <cell r="I4758" t="str">
            <v>Laringos 4 Beadeomin Lookzeeter</v>
          </cell>
        </row>
        <row r="4759">
          <cell r="H4759" t="str">
            <v>1.3.2.07.01.06.074</v>
          </cell>
          <cell r="I4759" t="str">
            <v>Laringos Spatale 5380 And 133/mm</v>
          </cell>
        </row>
        <row r="4760">
          <cell r="H4760" t="str">
            <v>1.3.2.07.01.06.075</v>
          </cell>
          <cell r="I4760" t="str">
            <v>Mansifeder Defis</v>
          </cell>
        </row>
        <row r="4761">
          <cell r="H4761" t="str">
            <v>1.3.2.07.01.06.076</v>
          </cell>
          <cell r="I4761" t="str">
            <v>Meadlight Halogen/Welak Allyn Usa (PPM)</v>
          </cell>
        </row>
        <row r="4762">
          <cell r="H4762" t="str">
            <v>1.3.2.07.01.06.077</v>
          </cell>
          <cell r="I4762" t="str">
            <v>Mikro Curitage</v>
          </cell>
        </row>
        <row r="4763">
          <cell r="H4763" t="str">
            <v>1.3.2.07.01.06.078</v>
          </cell>
          <cell r="I4763" t="str">
            <v>Mikro Laringoscopy</v>
          </cell>
        </row>
        <row r="4764">
          <cell r="H4764" t="str">
            <v>1.3.2.07.01.06.079</v>
          </cell>
          <cell r="I4764" t="str">
            <v>Mikro Respatorium</v>
          </cell>
        </row>
        <row r="4765">
          <cell r="H4765" t="str">
            <v>1.3.2.07.01.06.080</v>
          </cell>
          <cell r="I4765" t="str">
            <v>Modulas Monitoring System</v>
          </cell>
        </row>
        <row r="4766">
          <cell r="H4766" t="str">
            <v>1.3.2.07.01.06.081</v>
          </cell>
          <cell r="I4766" t="str">
            <v>Mough Gags/With Head</v>
          </cell>
        </row>
        <row r="4767">
          <cell r="H4767" t="str">
            <v>1.3.2.07.01.06.082</v>
          </cell>
          <cell r="I4767" t="str">
            <v>Mouth Speder (Devis)</v>
          </cell>
        </row>
        <row r="4768">
          <cell r="H4768" t="str">
            <v>1.3.2.07.01.06.083</v>
          </cell>
          <cell r="I4768" t="str">
            <v>Muadiatias Cape Benatoal (Loka)</v>
          </cell>
        </row>
        <row r="4769">
          <cell r="H4769" t="str">
            <v>1.3.2.07.01.06.084</v>
          </cell>
          <cell r="I4769" t="str">
            <v>Myringotomy Set</v>
          </cell>
        </row>
        <row r="4770">
          <cell r="H4770" t="str">
            <v>1.3.2.07.01.06.085</v>
          </cell>
          <cell r="I4770" t="str">
            <v>Nasal Canule Adsen</v>
          </cell>
        </row>
        <row r="4771">
          <cell r="H4771" t="str">
            <v>1.3.2.07.01.06.086</v>
          </cell>
          <cell r="I4771" t="str">
            <v>Nasal Polypus Snare</v>
          </cell>
        </row>
        <row r="4772">
          <cell r="H4772" t="str">
            <v>1.3.2.07.01.06.087</v>
          </cell>
          <cell r="I4772" t="str">
            <v>Nasal Specula Sederhana</v>
          </cell>
        </row>
        <row r="4773">
          <cell r="H4773" t="str">
            <v>1.3.2.07.01.06.088</v>
          </cell>
          <cell r="I4773" t="str">
            <v>Nasal Speculum</v>
          </cell>
        </row>
        <row r="4774">
          <cell r="H4774" t="str">
            <v>1.3.2.07.01.06.089</v>
          </cell>
          <cell r="I4774" t="str">
            <v>Nashopharynx Spigel</v>
          </cell>
        </row>
        <row r="4775">
          <cell r="H4775" t="str">
            <v>1.3.2.07.01.06.090</v>
          </cell>
          <cell r="I4775" t="str">
            <v>Nosofaringoscope</v>
          </cell>
        </row>
        <row r="4776">
          <cell r="H4776" t="str">
            <v>1.3.2.07.01.06.091</v>
          </cell>
          <cell r="I4776" t="str">
            <v>Neus Speculum</v>
          </cell>
        </row>
        <row r="4777">
          <cell r="H4777" t="str">
            <v>1.3.2.07.01.06.092</v>
          </cell>
          <cell r="I4777" t="str">
            <v>Oesephaguscopy</v>
          </cell>
        </row>
        <row r="4778">
          <cell r="H4778" t="str">
            <v>1.3.2.07.01.06.093</v>
          </cell>
          <cell r="I4778" t="str">
            <v>Operating Theter Light Antsrshi</v>
          </cell>
        </row>
        <row r="4779">
          <cell r="H4779" t="str">
            <v>1.3.2.07.01.06.094</v>
          </cell>
          <cell r="I4779" t="str">
            <v>Otoscope Halogen Lamp</v>
          </cell>
        </row>
        <row r="4780">
          <cell r="H4780" t="str">
            <v>1.3.2.07.01.06.095</v>
          </cell>
          <cell r="I4780" t="str">
            <v>Patologie Eqmopmanet</v>
          </cell>
        </row>
        <row r="4781">
          <cell r="H4781" t="str">
            <v>1.3.2.07.01.06.096</v>
          </cell>
          <cell r="I4781" t="str">
            <v>Perios Patorium</v>
          </cell>
        </row>
        <row r="4782">
          <cell r="H4782" t="str">
            <v>1.3.2.07.01.06.097</v>
          </cell>
          <cell r="I4782" t="str">
            <v>Pinset Hidung</v>
          </cell>
        </row>
        <row r="4783">
          <cell r="H4783" t="str">
            <v>1.3.2.07.01.06.098</v>
          </cell>
          <cell r="I4783" t="str">
            <v>Pinset Telinga</v>
          </cell>
        </row>
        <row r="4784">
          <cell r="H4784" t="str">
            <v>1.3.2.07.01.06.099</v>
          </cell>
          <cell r="I4784" t="str">
            <v>Polyplis</v>
          </cell>
        </row>
        <row r="4785">
          <cell r="H4785" t="str">
            <v>1.3.2.07.01.06.100</v>
          </cell>
          <cell r="I4785" t="str">
            <v>Portable Microwave Therapy</v>
          </cell>
        </row>
        <row r="4786">
          <cell r="H4786" t="str">
            <v>1.3.2.07.01.06.101</v>
          </cell>
          <cell r="I4786" t="str">
            <v>Repatorium</v>
          </cell>
        </row>
        <row r="4787">
          <cell r="H4787" t="str">
            <v>1.3.2.07.01.06.102</v>
          </cell>
          <cell r="I4787" t="str">
            <v>Respatorium Dipal Lurus/Lengkung</v>
          </cell>
        </row>
        <row r="4788">
          <cell r="H4788" t="str">
            <v>1.3.2.07.01.06.103</v>
          </cell>
          <cell r="I4788" t="str">
            <v>Retractor Opula</v>
          </cell>
        </row>
        <row r="4789">
          <cell r="H4789" t="str">
            <v>1.3.2.07.01.06.104</v>
          </cell>
          <cell r="I4789" t="str">
            <v>Rhinos Plastik</v>
          </cell>
        </row>
        <row r="4790">
          <cell r="H4790" t="str">
            <v>1.3.2.07.01.06.105</v>
          </cell>
          <cell r="I4790" t="str">
            <v>Rhinoscopy Mirror</v>
          </cell>
        </row>
        <row r="4791">
          <cell r="H4791" t="str">
            <v>1.3.2.07.01.06.106</v>
          </cell>
          <cell r="I4791" t="str">
            <v>Rinaural Stetoscope</v>
          </cell>
        </row>
        <row r="4792">
          <cell r="H4792" t="str">
            <v>1.3.2.07.01.06.107</v>
          </cell>
          <cell r="I4792" t="str">
            <v>Set Canule Besar</v>
          </cell>
        </row>
        <row r="4793">
          <cell r="H4793" t="str">
            <v>1.3.2.07.01.06.108</v>
          </cell>
          <cell r="I4793" t="str">
            <v>Septo Plastik</v>
          </cell>
        </row>
        <row r="4794">
          <cell r="H4794" t="str">
            <v>1.3.2.07.01.06.109</v>
          </cell>
          <cell r="I4794" t="str">
            <v>Septo Respetorium</v>
          </cell>
        </row>
        <row r="4795">
          <cell r="H4795" t="str">
            <v>1.3.2.07.01.06.110</v>
          </cell>
          <cell r="I4795" t="str">
            <v>Septum Forcep</v>
          </cell>
        </row>
        <row r="4796">
          <cell r="H4796" t="str">
            <v>1.3.2.07.01.06.111</v>
          </cell>
          <cell r="I4796" t="str">
            <v>Septum Respetorium</v>
          </cell>
        </row>
        <row r="4797">
          <cell r="H4797" t="str">
            <v>1.3.2.07.01.06.112</v>
          </cell>
          <cell r="I4797" t="str">
            <v>Septum Straightening</v>
          </cell>
        </row>
        <row r="4798">
          <cell r="H4798" t="str">
            <v>1.3.2.07.01.06.113</v>
          </cell>
          <cell r="I4798" t="str">
            <v>Single Famier Hapares Cape</v>
          </cell>
        </row>
        <row r="4799">
          <cell r="H4799" t="str">
            <v>1.3.2.07.01.06.114</v>
          </cell>
          <cell r="I4799" t="str">
            <v>Sinoscopy Trocar</v>
          </cell>
        </row>
        <row r="4800">
          <cell r="H4800" t="str">
            <v>1.3.2.07.01.06.115</v>
          </cell>
          <cell r="I4800" t="str">
            <v>Sluder Balinger</v>
          </cell>
        </row>
        <row r="4801">
          <cell r="H4801" t="str">
            <v>1.3.2.07.01.06.116</v>
          </cell>
          <cell r="I4801" t="str">
            <v>Specullum Retractor Nasal</v>
          </cell>
        </row>
        <row r="4802">
          <cell r="H4802" t="str">
            <v>1.3.2.07.01.06.117</v>
          </cell>
          <cell r="I4802" t="str">
            <v>Speculum Klian</v>
          </cell>
        </row>
        <row r="4803">
          <cell r="H4803" t="str">
            <v>1.3.2.07.01.06.118</v>
          </cell>
          <cell r="I4803" t="str">
            <v>Speculum Telinga</v>
          </cell>
        </row>
        <row r="4804">
          <cell r="H4804" t="str">
            <v>1.3.2.07.01.06.119</v>
          </cell>
          <cell r="I4804" t="str">
            <v>Spoon Telinga</v>
          </cell>
        </row>
        <row r="4805">
          <cell r="H4805" t="str">
            <v>1.3.2.07.01.06.120</v>
          </cell>
          <cell r="I4805" t="str">
            <v>Stroboscopy Unit</v>
          </cell>
        </row>
        <row r="4806">
          <cell r="H4806" t="str">
            <v>1.3.2.07.01.06.121</v>
          </cell>
          <cell r="I4806" t="str">
            <v>Tang Bright</v>
          </cell>
        </row>
        <row r="4807">
          <cell r="H4807" t="str">
            <v>1.3.2.07.01.06.122</v>
          </cell>
          <cell r="I4807" t="str">
            <v>Teaching Cape M 12 M</v>
          </cell>
        </row>
        <row r="4808">
          <cell r="H4808" t="str">
            <v>1.3.2.07.01.06.123</v>
          </cell>
          <cell r="I4808" t="str">
            <v>Telescope (Alat Kedokteran Tht)</v>
          </cell>
        </row>
        <row r="4809">
          <cell r="H4809" t="str">
            <v>1.3.2.07.01.06.124</v>
          </cell>
          <cell r="I4809" t="str">
            <v>THT Examination Set For Tl Hindra Laringos Cape 847635</v>
          </cell>
        </row>
        <row r="4810">
          <cell r="H4810" t="str">
            <v>1.3.2.07.01.06.125</v>
          </cell>
          <cell r="I4810" t="str">
            <v>Mangisco 445057 Sicope Biner 845901 (Walf)</v>
          </cell>
        </row>
        <row r="4811">
          <cell r="H4811" t="str">
            <v>1.3.2.07.01.06.126</v>
          </cell>
          <cell r="I4811" t="str">
            <v>Tonsil Artery Forcep</v>
          </cell>
        </row>
        <row r="4812">
          <cell r="H4812" t="str">
            <v>1.3.2.07.01.06.127</v>
          </cell>
          <cell r="I4812" t="str">
            <v>Tonsil Dissecting</v>
          </cell>
        </row>
        <row r="4813">
          <cell r="H4813" t="str">
            <v>1.3.2.07.01.06.128</v>
          </cell>
          <cell r="I4813" t="str">
            <v>Tonsil Dissector/Henke</v>
          </cell>
        </row>
        <row r="4814">
          <cell r="H4814" t="str">
            <v>1.3.2.07.01.06.129</v>
          </cell>
          <cell r="I4814" t="str">
            <v>Tonsil Klem/Mess/Biasa</v>
          </cell>
        </row>
        <row r="4815">
          <cell r="H4815" t="str">
            <v>1.3.2.07.01.06.130</v>
          </cell>
          <cell r="I4815" t="str">
            <v>Tonsil Knife</v>
          </cell>
        </row>
        <row r="4816">
          <cell r="H4816" t="str">
            <v>1.3.2.07.01.06.131</v>
          </cell>
          <cell r="I4816" t="str">
            <v>Tonsil Seizing Forcep</v>
          </cell>
        </row>
        <row r="4817">
          <cell r="H4817" t="str">
            <v>1.3.2.07.01.06.132</v>
          </cell>
          <cell r="I4817" t="str">
            <v>Tonsil Snare/EVES</v>
          </cell>
        </row>
        <row r="4818">
          <cell r="H4818" t="str">
            <v>1.3.2.07.01.06.133</v>
          </cell>
          <cell r="I4818" t="str">
            <v>Tonsil Suction Tube</v>
          </cell>
        </row>
        <row r="4819">
          <cell r="H4819" t="str">
            <v>1.3.2.07.01.06.134</v>
          </cell>
          <cell r="I4819" t="str">
            <v>Tounge Depressor</v>
          </cell>
        </row>
        <row r="4820">
          <cell r="H4820" t="str">
            <v>1.3.2.07.01.06.135</v>
          </cell>
          <cell r="I4820" t="str">
            <v>Trachea Canula (Alat Kedokteran Tht)</v>
          </cell>
        </row>
        <row r="4821">
          <cell r="H4821" t="str">
            <v>1.3.2.07.01.06.136</v>
          </cell>
          <cell r="I4821" t="str">
            <v>Trachea Retractor Bergigi (1,2,3,4,5,6)</v>
          </cell>
        </row>
        <row r="4822">
          <cell r="H4822" t="str">
            <v>1.3.2.07.01.06.137</v>
          </cell>
          <cell r="I4822" t="str">
            <v>Tracheal Tubes Luer</v>
          </cell>
        </row>
        <row r="4823">
          <cell r="H4823" t="str">
            <v>1.3.2.07.01.06.138</v>
          </cell>
          <cell r="I4823" t="str">
            <v>Tracheotomy Set (Alat Kedokteran Tht)</v>
          </cell>
        </row>
        <row r="4824">
          <cell r="H4824" t="str">
            <v>1.3.2.07.01.06.139</v>
          </cell>
          <cell r="I4824" t="str">
            <v>Troeitsch</v>
          </cell>
        </row>
        <row r="4825">
          <cell r="H4825" t="str">
            <v>1.3.2.07.01.06.140</v>
          </cell>
          <cell r="I4825" t="str">
            <v>Troicart (Alat Kedokteran Tht)</v>
          </cell>
        </row>
        <row r="4826">
          <cell r="H4826" t="str">
            <v>1.3.2.07.01.06.141</v>
          </cell>
          <cell r="I4826" t="str">
            <v>Tuning Fork</v>
          </cell>
        </row>
        <row r="4827">
          <cell r="H4827" t="str">
            <v>1.3.2.07.01.06.142</v>
          </cell>
          <cell r="I4827" t="str">
            <v>Tuning Fork Set</v>
          </cell>
        </row>
        <row r="4828">
          <cell r="H4828" t="str">
            <v>1.3.2.07.01.06.143</v>
          </cell>
          <cell r="I4828" t="str">
            <v>Tympanogram</v>
          </cell>
        </row>
        <row r="4829">
          <cell r="H4829" t="str">
            <v>1.3.2.07.01.06.144</v>
          </cell>
          <cell r="I4829" t="str">
            <v>Tympanum Perdrotors Saver</v>
          </cell>
        </row>
        <row r="4830">
          <cell r="H4830" t="str">
            <v>1.3.2.07.01.06.145</v>
          </cell>
          <cell r="I4830" t="str">
            <v>Water Drages</v>
          </cell>
        </row>
        <row r="4831">
          <cell r="H4831" t="str">
            <v>1.3.2.07.01.06.146</v>
          </cell>
          <cell r="I4831" t="str">
            <v>X-Ray Viewer</v>
          </cell>
        </row>
        <row r="4832">
          <cell r="H4832" t="str">
            <v>......</v>
          </cell>
        </row>
        <row r="4833">
          <cell r="H4833" t="str">
            <v>......</v>
          </cell>
        </row>
        <row r="4834">
          <cell r="H4834" t="str">
            <v>......</v>
          </cell>
        </row>
        <row r="4835">
          <cell r="H4835" t="str">
            <v>......</v>
          </cell>
        </row>
        <row r="4836">
          <cell r="H4836" t="str">
            <v>......</v>
          </cell>
        </row>
        <row r="4837">
          <cell r="H4837" t="str">
            <v>......</v>
          </cell>
        </row>
        <row r="4838">
          <cell r="H4838" t="str">
            <v>......</v>
          </cell>
        </row>
        <row r="4839">
          <cell r="H4839" t="str">
            <v>......</v>
          </cell>
        </row>
        <row r="4840">
          <cell r="H4840" t="str">
            <v>......</v>
          </cell>
        </row>
        <row r="4841">
          <cell r="H4841" t="str">
            <v>......</v>
          </cell>
        </row>
        <row r="4842">
          <cell r="H4842" t="str">
            <v>......</v>
          </cell>
        </row>
        <row r="4843">
          <cell r="H4843" t="str">
            <v>......</v>
          </cell>
        </row>
        <row r="4844">
          <cell r="H4844" t="str">
            <v>......</v>
          </cell>
        </row>
        <row r="4845">
          <cell r="H4845" t="str">
            <v>......</v>
          </cell>
        </row>
        <row r="4846">
          <cell r="H4846" t="str">
            <v>......</v>
          </cell>
        </row>
        <row r="4847">
          <cell r="H4847" t="str">
            <v>......</v>
          </cell>
        </row>
        <row r="4848">
          <cell r="H4848" t="str">
            <v>......</v>
          </cell>
        </row>
        <row r="4849">
          <cell r="H4849" t="str">
            <v>......</v>
          </cell>
        </row>
        <row r="4850">
          <cell r="H4850" t="str">
            <v>......</v>
          </cell>
        </row>
        <row r="4851">
          <cell r="H4851" t="str">
            <v>......</v>
          </cell>
        </row>
        <row r="4852">
          <cell r="H4852" t="str">
            <v>......</v>
          </cell>
        </row>
        <row r="4853">
          <cell r="H4853" t="str">
            <v>......</v>
          </cell>
        </row>
        <row r="4854">
          <cell r="H4854" t="str">
            <v>......</v>
          </cell>
        </row>
        <row r="4855">
          <cell r="H4855" t="str">
            <v>......</v>
          </cell>
        </row>
        <row r="4856">
          <cell r="H4856" t="str">
            <v>......</v>
          </cell>
        </row>
        <row r="4857">
          <cell r="H4857" t="str">
            <v>......</v>
          </cell>
        </row>
        <row r="4858">
          <cell r="H4858" t="str">
            <v>......</v>
          </cell>
        </row>
        <row r="4859">
          <cell r="H4859" t="str">
            <v>......</v>
          </cell>
        </row>
        <row r="4860">
          <cell r="H4860" t="str">
            <v>......</v>
          </cell>
        </row>
        <row r="4861">
          <cell r="H4861" t="str">
            <v>......</v>
          </cell>
        </row>
        <row r="4862">
          <cell r="H4862" t="str">
            <v>......</v>
          </cell>
        </row>
        <row r="4863">
          <cell r="H4863" t="str">
            <v>......</v>
          </cell>
        </row>
        <row r="4864">
          <cell r="H4864" t="str">
            <v>......</v>
          </cell>
        </row>
        <row r="4865">
          <cell r="H4865" t="str">
            <v>......</v>
          </cell>
        </row>
        <row r="4866">
          <cell r="H4866" t="str">
            <v>......</v>
          </cell>
        </row>
        <row r="4867">
          <cell r="H4867" t="str">
            <v>......</v>
          </cell>
        </row>
        <row r="4868">
          <cell r="H4868" t="str">
            <v>......</v>
          </cell>
        </row>
        <row r="4869">
          <cell r="H4869" t="str">
            <v>......</v>
          </cell>
        </row>
        <row r="4870">
          <cell r="H4870" t="str">
            <v>......</v>
          </cell>
        </row>
        <row r="4871">
          <cell r="H4871" t="str">
            <v>......</v>
          </cell>
        </row>
        <row r="4872">
          <cell r="H4872" t="str">
            <v>......</v>
          </cell>
        </row>
        <row r="4873">
          <cell r="H4873" t="str">
            <v>......</v>
          </cell>
        </row>
        <row r="4874">
          <cell r="H4874" t="str">
            <v>......</v>
          </cell>
        </row>
        <row r="4875">
          <cell r="H4875" t="str">
            <v>......</v>
          </cell>
        </row>
        <row r="4876">
          <cell r="H4876" t="str">
            <v>......</v>
          </cell>
        </row>
        <row r="4877">
          <cell r="H4877" t="str">
            <v>......</v>
          </cell>
        </row>
        <row r="4878">
          <cell r="H4878" t="str">
            <v>......</v>
          </cell>
        </row>
        <row r="4879">
          <cell r="H4879" t="str">
            <v>......</v>
          </cell>
        </row>
        <row r="4880">
          <cell r="H4880" t="str">
            <v>......</v>
          </cell>
        </row>
        <row r="4881">
          <cell r="H4881" t="str">
            <v>......</v>
          </cell>
        </row>
        <row r="4882">
          <cell r="H4882" t="str">
            <v>......</v>
          </cell>
        </row>
        <row r="4883">
          <cell r="H4883" t="str">
            <v>......</v>
          </cell>
        </row>
        <row r="4884">
          <cell r="H4884" t="str">
            <v>......</v>
          </cell>
        </row>
        <row r="4885">
          <cell r="H4885" t="str">
            <v>......</v>
          </cell>
        </row>
        <row r="4886">
          <cell r="H4886" t="str">
            <v>......</v>
          </cell>
        </row>
        <row r="4887">
          <cell r="H4887" t="str">
            <v>......</v>
          </cell>
        </row>
        <row r="4888">
          <cell r="H4888" t="str">
            <v>......</v>
          </cell>
        </row>
        <row r="4889">
          <cell r="H4889" t="str">
            <v>......</v>
          </cell>
        </row>
        <row r="4890">
          <cell r="H4890" t="str">
            <v>......</v>
          </cell>
        </row>
        <row r="4891">
          <cell r="H4891" t="str">
            <v>......</v>
          </cell>
        </row>
        <row r="4892">
          <cell r="H4892" t="str">
            <v>......</v>
          </cell>
        </row>
        <row r="4893">
          <cell r="H4893" t="str">
            <v>......</v>
          </cell>
        </row>
        <row r="4894">
          <cell r="H4894" t="str">
            <v>......</v>
          </cell>
        </row>
        <row r="4895">
          <cell r="H4895" t="str">
            <v>......</v>
          </cell>
        </row>
        <row r="4896">
          <cell r="H4896" t="str">
            <v>......</v>
          </cell>
        </row>
        <row r="4897">
          <cell r="H4897" t="str">
            <v>......</v>
          </cell>
        </row>
        <row r="4898">
          <cell r="H4898" t="str">
            <v>......</v>
          </cell>
        </row>
        <row r="4899">
          <cell r="H4899" t="str">
            <v>......</v>
          </cell>
        </row>
        <row r="4900">
          <cell r="H4900" t="str">
            <v>......</v>
          </cell>
        </row>
        <row r="4901">
          <cell r="H4901" t="str">
            <v>......</v>
          </cell>
        </row>
        <row r="4902">
          <cell r="H4902" t="str">
            <v>......</v>
          </cell>
        </row>
        <row r="4903">
          <cell r="H4903" t="str">
            <v>......</v>
          </cell>
        </row>
        <row r="4904">
          <cell r="H4904" t="str">
            <v>......</v>
          </cell>
        </row>
        <row r="4905">
          <cell r="H4905" t="str">
            <v>......</v>
          </cell>
        </row>
        <row r="4906">
          <cell r="H4906" t="str">
            <v>......</v>
          </cell>
        </row>
        <row r="4907">
          <cell r="H4907" t="str">
            <v>......</v>
          </cell>
        </row>
        <row r="4908">
          <cell r="H4908" t="str">
            <v>......</v>
          </cell>
        </row>
        <row r="4909">
          <cell r="H4909" t="str">
            <v>......</v>
          </cell>
        </row>
        <row r="4910">
          <cell r="H4910" t="str">
            <v>......</v>
          </cell>
        </row>
        <row r="4911">
          <cell r="H4911" t="str">
            <v>......</v>
          </cell>
        </row>
        <row r="4912">
          <cell r="H4912" t="str">
            <v>......</v>
          </cell>
        </row>
        <row r="4913">
          <cell r="H4913" t="str">
            <v>1.3.2.07.01.07.</v>
          </cell>
          <cell r="I4913" t="str">
            <v xml:space="preserve">ALAT KEDOKTERAN MATA </v>
          </cell>
        </row>
        <row r="4914">
          <cell r="H4914" t="str">
            <v>1.3.2.07.01.07.001</v>
          </cell>
          <cell r="I4914" t="str">
            <v>Eye Operation Set</v>
          </cell>
        </row>
        <row r="4915">
          <cell r="H4915" t="str">
            <v>1.3.2.07.01.07.002</v>
          </cell>
          <cell r="I4915" t="str">
            <v>Skiascopy Lamp</v>
          </cell>
        </row>
        <row r="4916">
          <cell r="H4916" t="str">
            <v>1.3.2.07.01.07.003</v>
          </cell>
          <cell r="I4916" t="str">
            <v>Aplanation Tonometer</v>
          </cell>
        </row>
        <row r="4917">
          <cell r="H4917" t="str">
            <v>1.3.2.07.01.07.004</v>
          </cell>
          <cell r="I4917" t="str">
            <v>Ophthalmometer</v>
          </cell>
        </row>
        <row r="4918">
          <cell r="H4918" t="str">
            <v>1.3.2.07.01.07.005</v>
          </cell>
          <cell r="I4918" t="str">
            <v>Three Mirror Contact Lenses</v>
          </cell>
        </row>
        <row r="4919">
          <cell r="H4919" t="str">
            <v>1.3.2.07.01.07.006</v>
          </cell>
          <cell r="I4919" t="str">
            <v>Opthalmoscope Suppy 220 V And Transformer</v>
          </cell>
        </row>
        <row r="4920">
          <cell r="H4920" t="str">
            <v>1.3.2.07.01.07.007</v>
          </cell>
          <cell r="I4920" t="str">
            <v>Double Convaxoconcave Skiascope</v>
          </cell>
        </row>
        <row r="4921">
          <cell r="H4921" t="str">
            <v>1.3.2.07.01.07.008</v>
          </cell>
          <cell r="I4921" t="str">
            <v>Keeler Retinoscope</v>
          </cell>
        </row>
        <row r="4922">
          <cell r="H4922" t="str">
            <v>1.3.2.07.01.07.009</v>
          </cell>
          <cell r="I4922" t="str">
            <v>Lens Magnifier 15 DPTR</v>
          </cell>
        </row>
        <row r="4923">
          <cell r="H4923" t="str">
            <v>1.3.2.07.01.07.010</v>
          </cell>
          <cell r="I4923" t="str">
            <v>Set Of Trial Lensess In Case With Trial Frame</v>
          </cell>
        </row>
        <row r="4924">
          <cell r="H4924" t="str">
            <v>1.3.2.07.01.07.011</v>
          </cell>
          <cell r="I4924" t="str">
            <v>Lensometer</v>
          </cell>
        </row>
        <row r="4925">
          <cell r="H4925" t="str">
            <v>1.3.2.07.01.07.012</v>
          </cell>
          <cell r="I4925" t="str">
            <v>Bio Microscope (Slit Lamp)</v>
          </cell>
        </row>
        <row r="4926">
          <cell r="H4926" t="str">
            <v>1.3.2.07.01.07.013</v>
          </cell>
          <cell r="I4926" t="str">
            <v>Bailiart Dynamometer</v>
          </cell>
        </row>
        <row r="4927">
          <cell r="H4927" t="str">
            <v>1.3.2.07.01.07.014</v>
          </cell>
          <cell r="I4927" t="str">
            <v>Esthesiometer</v>
          </cell>
        </row>
        <row r="4928">
          <cell r="H4928" t="str">
            <v>1.3.2.07.01.07.015</v>
          </cell>
          <cell r="I4928" t="str">
            <v>Campimeter And Lancaster Screen With 4 Striks</v>
          </cell>
        </row>
        <row r="4929">
          <cell r="H4929" t="str">
            <v>1.3.2.07.01.07.016</v>
          </cell>
          <cell r="I4929" t="str">
            <v>Holmes Steres Cope</v>
          </cell>
        </row>
        <row r="4930">
          <cell r="H4930" t="str">
            <v>1.3.2.07.01.07.017</v>
          </cell>
          <cell r="I4930" t="str">
            <v>Amsler Chart</v>
          </cell>
        </row>
        <row r="4931">
          <cell r="H4931" t="str">
            <v>1.3.2.07.01.07.018</v>
          </cell>
          <cell r="I4931" t="str">
            <v>Ishiaras Atlas</v>
          </cell>
        </row>
        <row r="4932">
          <cell r="H4932" t="str">
            <v>1.3.2.07.01.07.019</v>
          </cell>
          <cell r="I4932" t="str">
            <v>Stereo Tes From Holmes</v>
          </cell>
        </row>
        <row r="4933">
          <cell r="H4933" t="str">
            <v>1.3.2.07.01.07.020</v>
          </cell>
          <cell r="I4933" t="str">
            <v>Berens Prima Set</v>
          </cell>
        </row>
        <row r="4934">
          <cell r="H4934" t="str">
            <v>1.3.2.07.01.07.021</v>
          </cell>
          <cell r="I4934" t="str">
            <v>Eye Occulder</v>
          </cell>
        </row>
        <row r="4935">
          <cell r="H4935" t="str">
            <v>1.3.2.07.01.07.022</v>
          </cell>
          <cell r="I4935" t="str">
            <v>Maddox With Handle</v>
          </cell>
        </row>
        <row r="4936">
          <cell r="H4936" t="str">
            <v>1.3.2.07.01.07.023</v>
          </cell>
          <cell r="I4936" t="str">
            <v>Schuman Magnet Handtype</v>
          </cell>
        </row>
        <row r="4937">
          <cell r="H4937" t="str">
            <v>1.3.2.07.01.07.024</v>
          </cell>
          <cell r="I4937" t="str">
            <v>Examination Table Adjustable Headrest</v>
          </cell>
        </row>
        <row r="4938">
          <cell r="H4938" t="str">
            <v>1.3.2.07.01.07.025</v>
          </cell>
          <cell r="I4938" t="str">
            <v>Cautery Light Transformer With Handle And 3 Cautery Needles.</v>
          </cell>
        </row>
        <row r="4939">
          <cell r="H4939" t="str">
            <v>1.3.2.07.01.07.026</v>
          </cell>
          <cell r="I4939" t="str">
            <v>Two Step Stand</v>
          </cell>
        </row>
        <row r="4940">
          <cell r="H4940" t="str">
            <v>1.3.2.07.01.07.027</v>
          </cell>
          <cell r="I4940" t="str">
            <v>Maddox Crass</v>
          </cell>
        </row>
        <row r="4941">
          <cell r="H4941" t="str">
            <v>1.3.2.07.01.07.028</v>
          </cell>
          <cell r="I4941" t="str">
            <v>Opthalmoscope Binocyular Indirect Vision</v>
          </cell>
        </row>
        <row r="4942">
          <cell r="H4942" t="str">
            <v>1.3.2.07.01.07.029</v>
          </cell>
          <cell r="I4942" t="str">
            <v>Gonioscope Complete In Case</v>
          </cell>
        </row>
        <row r="4943">
          <cell r="H4943" t="str">
            <v>1.3.2.07.01.07.030</v>
          </cell>
          <cell r="I4943" t="str">
            <v>Refractometer (Alat Kedokteran Mata)</v>
          </cell>
        </row>
        <row r="4944">
          <cell r="H4944" t="str">
            <v>1.3.2.07.01.07.031</v>
          </cell>
          <cell r="I4944" t="str">
            <v>Retinoscope</v>
          </cell>
        </row>
        <row r="4945">
          <cell r="H4945" t="str">
            <v>1.3.2.07.01.07.032</v>
          </cell>
          <cell r="I4945" t="str">
            <v>Opthalmoscope</v>
          </cell>
        </row>
        <row r="4946">
          <cell r="H4946" t="str">
            <v>1.3.2.07.01.07.033</v>
          </cell>
          <cell r="I4946" t="str">
            <v>Slit Lamp (Alat Kedokteran Mata)</v>
          </cell>
        </row>
        <row r="4947">
          <cell r="H4947" t="str">
            <v>1.3.2.07.01.07.034</v>
          </cell>
          <cell r="I4947" t="str">
            <v>Lensa Meter</v>
          </cell>
        </row>
        <row r="4948">
          <cell r="H4948" t="str">
            <v>1.3.2.07.01.07.035</v>
          </cell>
          <cell r="I4948" t="str">
            <v>Trial Lens &amp; Frame Set</v>
          </cell>
        </row>
        <row r="4949">
          <cell r="H4949" t="str">
            <v>1.3.2.07.01.07.036</v>
          </cell>
          <cell r="I4949" t="str">
            <v>Opthalmic Laser (Alat Kedokteran Mata)</v>
          </cell>
        </row>
        <row r="4950">
          <cell r="H4950" t="str">
            <v>1.3.2.07.01.07.037</v>
          </cell>
          <cell r="I4950" t="str">
            <v>Argonphoto Coagulator (Alat Kedokteran Mata)</v>
          </cell>
        </row>
        <row r="4951">
          <cell r="H4951" t="str">
            <v>1.3.2.07.01.07.038</v>
          </cell>
          <cell r="I4951" t="str">
            <v>Opthalmic Coagulator (Alat Kedokteran Mata)</v>
          </cell>
        </row>
        <row r="4952">
          <cell r="H4952" t="str">
            <v>1.3.2.07.01.07.039</v>
          </cell>
          <cell r="I4952" t="str">
            <v>Operating Microscope (Alat Kedokteran Mata)</v>
          </cell>
        </row>
        <row r="4953">
          <cell r="H4953" t="str">
            <v>1.3.2.07.01.07.040</v>
          </cell>
          <cell r="I4953" t="str">
            <v>Photo Fundus Unit (Alat Kedokteran Mata)</v>
          </cell>
        </row>
        <row r="4954">
          <cell r="H4954" t="str">
            <v>1.3.2.07.01.07.041</v>
          </cell>
          <cell r="I4954" t="str">
            <v>Synoptophore (Alat Kedokteran Mata)</v>
          </cell>
        </row>
        <row r="4955">
          <cell r="H4955" t="str">
            <v>1.3.2.07.01.07.042</v>
          </cell>
          <cell r="I4955" t="str">
            <v>Eye Magnet</v>
          </cell>
        </row>
        <row r="4956">
          <cell r="H4956" t="str">
            <v>1.3.2.07.01.07.043</v>
          </cell>
          <cell r="I4956" t="str">
            <v>Keratometer</v>
          </cell>
        </row>
        <row r="4957">
          <cell r="H4957" t="str">
            <v>1.3.2.07.01.07.044</v>
          </cell>
          <cell r="I4957" t="str">
            <v>Kampimeter</v>
          </cell>
        </row>
        <row r="4958">
          <cell r="H4958" t="str">
            <v>1.3.2.07.01.07.045</v>
          </cell>
          <cell r="I4958" t="str">
            <v>Tonometer</v>
          </cell>
        </row>
        <row r="4959">
          <cell r="H4959" t="str">
            <v>1.3.2.07.01.07.046</v>
          </cell>
          <cell r="I4959" t="str">
            <v>Tonograph</v>
          </cell>
        </row>
        <row r="4960">
          <cell r="H4960" t="str">
            <v>1.3.2.07.01.07.047</v>
          </cell>
          <cell r="I4960" t="str">
            <v>Kaca Mata Frenzel</v>
          </cell>
        </row>
        <row r="4961">
          <cell r="H4961" t="str">
            <v>1.3.2.07.01.07.048</v>
          </cell>
          <cell r="I4961" t="str">
            <v>Alat Enoscope Persipan Lazer</v>
          </cell>
        </row>
        <row r="4962">
          <cell r="H4962" t="str">
            <v>1.3.2.07.01.07.049</v>
          </cell>
          <cell r="I4962" t="str">
            <v>Alloca Camera Multioristhal Swaner With Digital Concane Venteven</v>
          </cell>
        </row>
        <row r="4963">
          <cell r="H4963" t="str">
            <v>1.3.2.07.01.07.050</v>
          </cell>
          <cell r="I4963" t="str">
            <v>Allyn 69-695 Coloscope Fiber Optic</v>
          </cell>
        </row>
        <row r="4964">
          <cell r="H4964" t="str">
            <v>1.3.2.07.01.07.051</v>
          </cell>
          <cell r="I4964" t="str">
            <v>Arhtimula Modul</v>
          </cell>
        </row>
        <row r="4965">
          <cell r="H4965" t="str">
            <v>1.3.2.07.01.07.052</v>
          </cell>
          <cell r="I4965" t="str">
            <v>Aryttonia Control Diting System</v>
          </cell>
        </row>
        <row r="4966">
          <cell r="H4966" t="str">
            <v>1.3.2.07.01.07.053</v>
          </cell>
          <cell r="I4966" t="str">
            <v>Binoculair Loupe</v>
          </cell>
        </row>
        <row r="4967">
          <cell r="H4967" t="str">
            <v>1.3.2.07.01.07.054</v>
          </cell>
          <cell r="I4967" t="str">
            <v>Cataract Instrument Set</v>
          </cell>
        </row>
        <row r="4968">
          <cell r="H4968" t="str">
            <v>1.3.2.07.01.07.055</v>
          </cell>
          <cell r="I4968" t="str">
            <v>Chalazion Instrument Set</v>
          </cell>
        </row>
        <row r="4969">
          <cell r="H4969" t="str">
            <v>1.3.2.07.01.07.056</v>
          </cell>
          <cell r="I4969" t="str">
            <v>Chartprojector</v>
          </cell>
        </row>
        <row r="4970">
          <cell r="H4970" t="str">
            <v>1.3.2.07.01.07.057</v>
          </cell>
          <cell r="I4970" t="str">
            <v>Chinrest For Above</v>
          </cell>
        </row>
        <row r="4971">
          <cell r="H4971" t="str">
            <v>1.3.2.07.01.07.058</v>
          </cell>
          <cell r="I4971" t="str">
            <v>Compact Refraction Unit</v>
          </cell>
        </row>
        <row r="4972">
          <cell r="H4972" t="str">
            <v>1.3.2.07.01.07.059</v>
          </cell>
          <cell r="I4972" t="str">
            <v>Curve Catarac Fraco</v>
          </cell>
        </row>
        <row r="4973">
          <cell r="H4973" t="str">
            <v>1.3.2.07.01.07.060</v>
          </cell>
          <cell r="I4973" t="str">
            <v>Echoscan, Usg Mata</v>
          </cell>
        </row>
        <row r="4974">
          <cell r="H4974" t="str">
            <v>1.3.2.07.01.07.061</v>
          </cell>
          <cell r="I4974" t="str">
            <v>Fiber Optic Molary Autroscope</v>
          </cell>
        </row>
        <row r="4975">
          <cell r="H4975" t="str">
            <v>1.3.2.07.01.07.062</v>
          </cell>
          <cell r="I4975" t="str">
            <v>Fiber Optic Operating</v>
          </cell>
        </row>
        <row r="4976">
          <cell r="H4976" t="str">
            <v>1.3.2.07.01.07.063</v>
          </cell>
          <cell r="I4976" t="str">
            <v>Fibral Optic Coacial</v>
          </cell>
        </row>
        <row r="4977">
          <cell r="H4977" t="str">
            <v>1.3.2.07.01.07.064</v>
          </cell>
          <cell r="I4977" t="str">
            <v>Finohito Reb Pataktor</v>
          </cell>
        </row>
        <row r="4978">
          <cell r="H4978" t="str">
            <v>1.3.2.07.01.07.065</v>
          </cell>
          <cell r="I4978" t="str">
            <v>Grate Meter Opter</v>
          </cell>
        </row>
        <row r="4979">
          <cell r="H4979" t="str">
            <v>1.3.2.07.01.07.066</v>
          </cell>
          <cell r="I4979" t="str">
            <v>Handle Recor Cable Battery + Charge</v>
          </cell>
        </row>
        <row r="4980">
          <cell r="H4980" t="str">
            <v>1.3.2.07.01.07.067</v>
          </cell>
          <cell r="I4980" t="str">
            <v>Head Loupe Halogen</v>
          </cell>
        </row>
        <row r="4981">
          <cell r="H4981" t="str">
            <v>1.3.2.07.01.07.068</v>
          </cell>
          <cell r="I4981" t="str">
            <v>Heberat Indu Optimalmik Photo Cucglator Hazer 930</v>
          </cell>
        </row>
        <row r="4982">
          <cell r="H4982" t="str">
            <v>1.3.2.07.01.07.069</v>
          </cell>
          <cell r="I4982" t="str">
            <v>Hertel</v>
          </cell>
        </row>
        <row r="4983">
          <cell r="H4983" t="str">
            <v>1.3.2.07.01.07.070</v>
          </cell>
          <cell r="I4983" t="str">
            <v>Iridectomy Instrument Set</v>
          </cell>
        </row>
        <row r="4984">
          <cell r="H4984" t="str">
            <v>1.3.2.07.01.07.071</v>
          </cell>
          <cell r="I4984" t="str">
            <v>Ishihara Blind Test Plate</v>
          </cell>
        </row>
        <row r="4985">
          <cell r="H4985" t="str">
            <v>1.3.2.07.01.07.072</v>
          </cell>
          <cell r="I4985" t="str">
            <v>Keratoplasty Instrument Set</v>
          </cell>
        </row>
        <row r="4986">
          <cell r="H4986" t="str">
            <v>1.3.2.07.01.07.073</v>
          </cell>
          <cell r="I4986" t="str">
            <v>Laser Diode Photocoagulator</v>
          </cell>
        </row>
        <row r="4987">
          <cell r="H4987" t="str">
            <v>1.3.2.07.01.07.074</v>
          </cell>
          <cell r="I4987" t="str">
            <v>Laser Yag Opthamic System</v>
          </cell>
        </row>
        <row r="4988">
          <cell r="H4988" t="str">
            <v>1.3.2.07.01.07.075</v>
          </cell>
          <cell r="I4988" t="str">
            <v>Medication Trally</v>
          </cell>
        </row>
        <row r="4989">
          <cell r="H4989" t="str">
            <v>1.3.2.07.01.07.076</v>
          </cell>
          <cell r="I4989" t="str">
            <v>Ocutome Basic System</v>
          </cell>
        </row>
        <row r="4990">
          <cell r="H4990" t="str">
            <v>1.3.2.07.01.07.077</v>
          </cell>
          <cell r="I4990" t="str">
            <v>Direct Optalmoscope (Allyn)</v>
          </cell>
        </row>
        <row r="4991">
          <cell r="H4991" t="str">
            <v>1.3.2.07.01.07.078</v>
          </cell>
          <cell r="I4991" t="str">
            <v>In Direct Optamoscope (Allyn)</v>
          </cell>
        </row>
        <row r="4992">
          <cell r="H4992" t="str">
            <v>1.3.2.07.01.07.079</v>
          </cell>
          <cell r="I4992" t="str">
            <v>Opthalmic Micro Dia Therimy</v>
          </cell>
        </row>
        <row r="4993">
          <cell r="H4993" t="str">
            <v>1.3.2.07.01.07.080</v>
          </cell>
          <cell r="I4993" t="str">
            <v>Opthalmic Operating Set (Alat Kedokteran Mata)</v>
          </cell>
        </row>
        <row r="4994">
          <cell r="H4994" t="str">
            <v>1.3.2.07.01.07.081</v>
          </cell>
          <cell r="I4994" t="str">
            <v>Perimeter</v>
          </cell>
        </row>
        <row r="4995">
          <cell r="H4995" t="str">
            <v>1.3.2.07.01.07.082</v>
          </cell>
          <cell r="I4995" t="str">
            <v>Phacoemulsi Fication</v>
          </cell>
        </row>
        <row r="4996">
          <cell r="H4996" t="str">
            <v>1.3.2.07.01.07.083</v>
          </cell>
          <cell r="I4996" t="str">
            <v>Pterium Instrument Set</v>
          </cell>
        </row>
        <row r="4997">
          <cell r="H4997" t="str">
            <v>1.3.2.07.01.07.084</v>
          </cell>
          <cell r="I4997" t="str">
            <v>Rethina Dethamen Prable</v>
          </cell>
        </row>
        <row r="4998">
          <cell r="H4998" t="str">
            <v>1.3.2.07.01.07.085</v>
          </cell>
          <cell r="I4998" t="str">
            <v>Saver Roksib Hara</v>
          </cell>
        </row>
        <row r="4999">
          <cell r="H4999" t="str">
            <v>1.3.2.07.01.07.086</v>
          </cell>
          <cell r="I4999" t="str">
            <v>Simotion Cardiac Autput Halogen Fibal Optic (USA)</v>
          </cell>
        </row>
        <row r="5000">
          <cell r="H5000" t="str">
            <v>1.3.2.07.01.07.087</v>
          </cell>
          <cell r="I5000" t="str">
            <v>Snellen Chard</v>
          </cell>
        </row>
        <row r="5001">
          <cell r="H5001" t="str">
            <v>1.3.2.07.01.07.088</v>
          </cell>
          <cell r="I5001" t="str">
            <v>Sonometri</v>
          </cell>
        </row>
        <row r="5002">
          <cell r="H5002" t="str">
            <v>1.3.2.07.01.07.089</v>
          </cell>
          <cell r="I5002" t="str">
            <v>Straketion Cope</v>
          </cell>
        </row>
        <row r="5003">
          <cell r="H5003" t="str">
            <v>1.3.2.07.01.07.090</v>
          </cell>
          <cell r="I5003" t="str">
            <v>Suche Optical Wregtrontone</v>
          </cell>
        </row>
        <row r="5004">
          <cell r="H5004" t="str">
            <v>1.3.2.07.01.07.091</v>
          </cell>
          <cell r="I5004" t="str">
            <v>S.80 Catarac Knife</v>
          </cell>
        </row>
        <row r="5005">
          <cell r="H5005" t="str">
            <v>1.3.2.07.01.07.092</v>
          </cell>
          <cell r="I5005" t="str">
            <v>Trial Frastine Type 46</v>
          </cell>
        </row>
        <row r="5006">
          <cell r="H5006" t="str">
            <v>1.3.2.07.01.07.093</v>
          </cell>
          <cell r="I5006" t="str">
            <v>Trial Heus</v>
          </cell>
        </row>
        <row r="5007">
          <cell r="H5007" t="str">
            <v>1.3.2.07.01.07.094</v>
          </cell>
          <cell r="I5007" t="str">
            <v>Trial Heus Set Coranted Curen SPA</v>
          </cell>
        </row>
        <row r="5008">
          <cell r="H5008" t="str">
            <v>1.3.2.07.01.07.095</v>
          </cell>
          <cell r="I5008" t="str">
            <v>Vitrectomy Unit</v>
          </cell>
        </row>
        <row r="5009">
          <cell r="H5009" t="str">
            <v>1.3.2.07.01.07.096</v>
          </cell>
          <cell r="I5009" t="str">
            <v>Walter Monitoring Complete Resaring</v>
          </cell>
        </row>
        <row r="5010">
          <cell r="H5010" t="str">
            <v>......</v>
          </cell>
        </row>
        <row r="5011">
          <cell r="H5011" t="str">
            <v>......</v>
          </cell>
        </row>
        <row r="5012">
          <cell r="H5012" t="str">
            <v>......</v>
          </cell>
        </row>
        <row r="5013">
          <cell r="H5013" t="str">
            <v>......</v>
          </cell>
        </row>
        <row r="5014">
          <cell r="H5014" t="str">
            <v>......</v>
          </cell>
        </row>
        <row r="5015">
          <cell r="H5015" t="str">
            <v>......</v>
          </cell>
        </row>
        <row r="5016">
          <cell r="H5016" t="str">
            <v>......</v>
          </cell>
        </row>
        <row r="5017">
          <cell r="H5017" t="str">
            <v>......</v>
          </cell>
        </row>
        <row r="5018">
          <cell r="H5018" t="str">
            <v>......</v>
          </cell>
        </row>
        <row r="5019">
          <cell r="H5019" t="str">
            <v>......</v>
          </cell>
        </row>
        <row r="5020">
          <cell r="H5020" t="str">
            <v>......</v>
          </cell>
        </row>
        <row r="5021">
          <cell r="H5021" t="str">
            <v>......</v>
          </cell>
        </row>
        <row r="5022">
          <cell r="H5022" t="str">
            <v>......</v>
          </cell>
        </row>
        <row r="5023">
          <cell r="H5023" t="str">
            <v>......</v>
          </cell>
        </row>
        <row r="5024">
          <cell r="H5024" t="str">
            <v>......</v>
          </cell>
        </row>
        <row r="5025">
          <cell r="H5025" t="str">
            <v>......</v>
          </cell>
        </row>
        <row r="5026">
          <cell r="H5026" t="str">
            <v>......</v>
          </cell>
        </row>
        <row r="5027">
          <cell r="H5027" t="str">
            <v>......</v>
          </cell>
        </row>
        <row r="5028">
          <cell r="H5028" t="str">
            <v>......</v>
          </cell>
        </row>
        <row r="5029">
          <cell r="H5029" t="str">
            <v>......</v>
          </cell>
        </row>
        <row r="5030">
          <cell r="H5030" t="str">
            <v>......</v>
          </cell>
        </row>
        <row r="5031">
          <cell r="H5031" t="str">
            <v>......</v>
          </cell>
        </row>
        <row r="5032">
          <cell r="H5032" t="str">
            <v>......</v>
          </cell>
        </row>
        <row r="5033">
          <cell r="H5033" t="str">
            <v>......</v>
          </cell>
        </row>
        <row r="5034">
          <cell r="H5034" t="str">
            <v>......</v>
          </cell>
        </row>
        <row r="5035">
          <cell r="H5035" t="str">
            <v>......</v>
          </cell>
        </row>
        <row r="5036">
          <cell r="H5036" t="str">
            <v>......</v>
          </cell>
        </row>
        <row r="5037">
          <cell r="H5037" t="str">
            <v>......</v>
          </cell>
        </row>
        <row r="5038">
          <cell r="H5038" t="str">
            <v>......</v>
          </cell>
        </row>
        <row r="5039">
          <cell r="H5039" t="str">
            <v>......</v>
          </cell>
        </row>
        <row r="5040">
          <cell r="H5040" t="str">
            <v>......</v>
          </cell>
        </row>
        <row r="5041">
          <cell r="H5041" t="str">
            <v>......</v>
          </cell>
        </row>
        <row r="5042">
          <cell r="H5042" t="str">
            <v>......</v>
          </cell>
        </row>
        <row r="5043">
          <cell r="H5043" t="str">
            <v>......</v>
          </cell>
        </row>
        <row r="5044">
          <cell r="H5044" t="str">
            <v>......</v>
          </cell>
        </row>
        <row r="5045">
          <cell r="H5045" t="str">
            <v>......</v>
          </cell>
        </row>
        <row r="5046">
          <cell r="H5046" t="str">
            <v>......</v>
          </cell>
        </row>
        <row r="5047">
          <cell r="H5047" t="str">
            <v>......</v>
          </cell>
        </row>
        <row r="5048">
          <cell r="H5048" t="str">
            <v>......</v>
          </cell>
        </row>
        <row r="5049">
          <cell r="H5049" t="str">
            <v>......</v>
          </cell>
        </row>
        <row r="5050">
          <cell r="H5050" t="str">
            <v>......</v>
          </cell>
        </row>
        <row r="5051">
          <cell r="H5051" t="str">
            <v>......</v>
          </cell>
        </row>
        <row r="5052">
          <cell r="H5052" t="str">
            <v>......</v>
          </cell>
        </row>
        <row r="5053">
          <cell r="H5053" t="str">
            <v>......</v>
          </cell>
        </row>
        <row r="5054">
          <cell r="H5054" t="str">
            <v>1.3.2.07.01.08.</v>
          </cell>
          <cell r="I5054" t="str">
            <v xml:space="preserve">ALAT KEDOKTERAN BAGIAN PENYAKIT DALAM </v>
          </cell>
        </row>
        <row r="5055">
          <cell r="H5055" t="str">
            <v>1.3.2.07.01.08.001</v>
          </cell>
          <cell r="I5055" t="str">
            <v>Cardiologi Bed Uk 200X60X90</v>
          </cell>
        </row>
        <row r="5056">
          <cell r="H5056" t="str">
            <v>1.3.2.07.01.08.002</v>
          </cell>
          <cell r="I5056" t="str">
            <v>Cholera Set With Cup</v>
          </cell>
        </row>
        <row r="5057">
          <cell r="H5057" t="str">
            <v>1.3.2.07.01.08.003</v>
          </cell>
          <cell r="I5057" t="str">
            <v>Giving Set (Alat Kedokteran Bagian Penyakit Dalam)</v>
          </cell>
        </row>
        <row r="5058">
          <cell r="H5058" t="str">
            <v>1.3.2.07.01.08.004</v>
          </cell>
          <cell r="I5058" t="str">
            <v>Solution Administration Set</v>
          </cell>
        </row>
        <row r="5059">
          <cell r="H5059" t="str">
            <v>1.3.2.07.01.08.005</v>
          </cell>
          <cell r="I5059" t="str">
            <v>Venasectie Set In Metal Case</v>
          </cell>
        </row>
        <row r="5060">
          <cell r="H5060" t="str">
            <v>1.3.2.07.01.08.006</v>
          </cell>
          <cell r="I5060" t="str">
            <v>Oxygen Therapy</v>
          </cell>
        </row>
        <row r="5061">
          <cell r="H5061" t="str">
            <v>1.3.2.07.01.08.007</v>
          </cell>
          <cell r="I5061" t="str">
            <v>Mehnigine Biopay Medle</v>
          </cell>
        </row>
        <row r="5062">
          <cell r="H5062" t="str">
            <v>1.3.2.07.01.08.008</v>
          </cell>
          <cell r="I5062" t="str">
            <v>Needle Punction Sternal/Spinal</v>
          </cell>
        </row>
        <row r="5063">
          <cell r="H5063" t="str">
            <v>1.3.2.07.01.08.009</v>
          </cell>
          <cell r="I5063" t="str">
            <v>Urometer</v>
          </cell>
        </row>
        <row r="5064">
          <cell r="H5064" t="str">
            <v>1.3.2.07.01.08.010</v>
          </cell>
          <cell r="I5064" t="str">
            <v>Mag Sonde Rubber</v>
          </cell>
        </row>
        <row r="5065">
          <cell r="H5065" t="str">
            <v>1.3.2.07.01.08.011</v>
          </cell>
          <cell r="I5065" t="str">
            <v>Pengukur Blood Plasma With Droper Sulfat Methode</v>
          </cell>
        </row>
        <row r="5066">
          <cell r="H5066" t="str">
            <v>1.3.2.07.01.08.012</v>
          </cell>
          <cell r="I5066" t="str">
            <v>Metal Catheter</v>
          </cell>
        </row>
        <row r="5067">
          <cell r="H5067" t="str">
            <v>1.3.2.07.01.08.013</v>
          </cell>
          <cell r="I5067" t="str">
            <v>Catheter Urine Rubber</v>
          </cell>
        </row>
        <row r="5068">
          <cell r="H5068" t="str">
            <v>1.3.2.07.01.08.014</v>
          </cell>
          <cell r="I5068" t="str">
            <v>Ice Cup Import Rubber</v>
          </cell>
        </row>
        <row r="5069">
          <cell r="H5069" t="str">
            <v>1.3.2.07.01.08.015</v>
          </cell>
          <cell r="I5069" t="str">
            <v>Pneumathorax Set Complete</v>
          </cell>
        </row>
        <row r="5070">
          <cell r="H5070" t="str">
            <v>1.3.2.07.01.08.016</v>
          </cell>
          <cell r="I5070" t="str">
            <v>Elektrocardiograph (ECG) 1 Chanel</v>
          </cell>
        </row>
        <row r="5071">
          <cell r="H5071" t="str">
            <v>1.3.2.07.01.08.017</v>
          </cell>
          <cell r="I5071" t="str">
            <v>Reflek Hammer Stainless Steel</v>
          </cell>
        </row>
        <row r="5072">
          <cell r="H5072" t="str">
            <v>1.3.2.07.01.08.018</v>
          </cell>
          <cell r="I5072" t="str">
            <v>Sterelisator For Instrument Portable</v>
          </cell>
        </row>
        <row r="5073">
          <cell r="H5073" t="str">
            <v>1.3.2.07.01.08.019</v>
          </cell>
          <cell r="I5073" t="str">
            <v>Couch Examination (Alat Kedokteran Bagian Penyakit Dalam)</v>
          </cell>
        </row>
        <row r="5074">
          <cell r="H5074" t="str">
            <v>1.3.2.07.01.08.020</v>
          </cell>
          <cell r="I5074" t="str">
            <v>Spirometer (Alat Kedokteran Bagian Penyakit Dalam)</v>
          </cell>
        </row>
        <row r="5075">
          <cell r="H5075" t="str">
            <v>1.3.2.07.01.08.021</v>
          </cell>
          <cell r="I5075" t="str">
            <v>Suction Thorax</v>
          </cell>
        </row>
        <row r="5076">
          <cell r="H5076" t="str">
            <v>1.3.2.07.01.08.022</v>
          </cell>
          <cell r="I5076" t="str">
            <v>Stool Fixed Height</v>
          </cell>
        </row>
        <row r="5077">
          <cell r="H5077" t="str">
            <v>1.3.2.07.01.08.023</v>
          </cell>
          <cell r="I5077" t="str">
            <v>Bronchoscope (Alat Kedokteran Bagian Penyakit Dalam)</v>
          </cell>
        </row>
        <row r="5078">
          <cell r="H5078" t="str">
            <v>1.3.2.07.01.08.024</v>
          </cell>
          <cell r="I5078" t="str">
            <v>Nebulizer</v>
          </cell>
        </row>
        <row r="5079">
          <cell r="H5079" t="str">
            <v>1.3.2.07.01.08.025</v>
          </cell>
          <cell r="I5079" t="str">
            <v>Ultrasonic Nebulizer</v>
          </cell>
        </row>
        <row r="5080">
          <cell r="H5080" t="str">
            <v>1.3.2.07.01.08.026</v>
          </cell>
          <cell r="I5080" t="str">
            <v>Pleural Biopsy</v>
          </cell>
        </row>
        <row r="5081">
          <cell r="H5081" t="str">
            <v>1.3.2.07.01.08.027</v>
          </cell>
          <cell r="I5081" t="str">
            <v>Transtorakal Jarum</v>
          </cell>
        </row>
        <row r="5082">
          <cell r="H5082" t="str">
            <v>1.3.2.07.01.08.028</v>
          </cell>
          <cell r="I5082" t="str">
            <v>Biopsy Pieure</v>
          </cell>
        </row>
        <row r="5083">
          <cell r="H5083" t="str">
            <v>1.3.2.07.01.08.029</v>
          </cell>
          <cell r="I5083" t="str">
            <v>Endotracheal Tube</v>
          </cell>
        </row>
        <row r="5084">
          <cell r="H5084" t="str">
            <v>1.3.2.07.01.08.030</v>
          </cell>
          <cell r="I5084" t="str">
            <v>Ultra Sono Graphy (USG) Internal Medicine</v>
          </cell>
        </row>
        <row r="5085">
          <cell r="H5085" t="str">
            <v>1.3.2.07.01.08.031</v>
          </cell>
          <cell r="I5085" t="str">
            <v>Endoscopy, With Cold Light Source</v>
          </cell>
        </row>
        <row r="5086">
          <cell r="H5086" t="str">
            <v>1.3.2.07.01.08.032</v>
          </cell>
          <cell r="I5086" t="str">
            <v>Electro Nystagmograph</v>
          </cell>
        </row>
        <row r="5087">
          <cell r="H5087" t="str">
            <v>1.3.2.07.01.08.033</v>
          </cell>
          <cell r="I5087" t="str">
            <v>Ventilator Internal Medicine</v>
          </cell>
        </row>
        <row r="5088">
          <cell r="H5088" t="str">
            <v>1.3.2.07.01.08.034</v>
          </cell>
          <cell r="I5088" t="str">
            <v>Amnioscope (Alat Kedokteran Bagian Penyakit Dalam)</v>
          </cell>
        </row>
        <row r="5089">
          <cell r="H5089" t="str">
            <v>1.3.2.07.01.08.035</v>
          </cell>
          <cell r="I5089" t="str">
            <v>Ultrasonic Pachymeter (Alat Kedokteran Bagian Penyakit Dalam)</v>
          </cell>
        </row>
        <row r="5090">
          <cell r="H5090" t="str">
            <v>1.3.2.07.01.08.036</v>
          </cell>
          <cell r="I5090" t="str">
            <v>Duadeno Fiberscope</v>
          </cell>
        </row>
        <row r="5091">
          <cell r="H5091" t="str">
            <v>1.3.2.07.01.08.037</v>
          </cell>
          <cell r="I5091" t="str">
            <v>Co2 &amp; O2 Monitor</v>
          </cell>
        </row>
        <row r="5092">
          <cell r="H5092" t="str">
            <v>1.3.2.07.01.08.038</v>
          </cell>
          <cell r="I5092" t="str">
            <v>Couch Examination Urology (Alat Kedokteran Bagian Penyakit Dalam)</v>
          </cell>
        </row>
        <row r="5093">
          <cell r="H5093" t="str">
            <v>1.3.2.07.01.08.039</v>
          </cell>
          <cell r="I5093" t="str">
            <v>Stool Fixed Hight</v>
          </cell>
        </row>
        <row r="5094">
          <cell r="H5094" t="str">
            <v>1.3.2.07.01.08.040</v>
          </cell>
          <cell r="I5094" t="str">
            <v>Rectal Almometer (Alat Kedokteran Bagian Penyakit Dalam)</v>
          </cell>
        </row>
        <row r="5095">
          <cell r="H5095" t="str">
            <v>1.3.2.07.01.08.041</v>
          </cell>
          <cell r="I5095" t="str">
            <v>Suction Unit For Endoscopy</v>
          </cell>
        </row>
        <row r="5096">
          <cell r="H5096" t="str">
            <v>1.3.2.07.01.08.042</v>
          </cell>
          <cell r="I5096" t="str">
            <v>ESWL</v>
          </cell>
        </row>
        <row r="5097">
          <cell r="H5097" t="str">
            <v>1.3.2.07.01.08.043</v>
          </cell>
          <cell r="I5097" t="str">
            <v>Automatic Hack</v>
          </cell>
        </row>
        <row r="5098">
          <cell r="H5098" t="str">
            <v>1.3.2.07.01.08.044</v>
          </cell>
          <cell r="I5098" t="str">
            <v>Automatic Kaweneter</v>
          </cell>
        </row>
        <row r="5099">
          <cell r="H5099" t="str">
            <v>1.3.2.07.01.08.045</v>
          </cell>
          <cell r="I5099" t="str">
            <v>Bed Side Monitor Complete</v>
          </cell>
        </row>
        <row r="5100">
          <cell r="H5100" t="str">
            <v>1.3.2.07.01.08.046</v>
          </cell>
          <cell r="I5100" t="str">
            <v>Biopsy Pleure</v>
          </cell>
        </row>
        <row r="5101">
          <cell r="H5101" t="str">
            <v>1.3.2.07.01.08.047</v>
          </cell>
          <cell r="I5101" t="str">
            <v>Bonk Cenapagus</v>
          </cell>
        </row>
        <row r="5102">
          <cell r="H5102" t="str">
            <v>1.3.2.07.01.08.048</v>
          </cell>
          <cell r="I5102" t="str">
            <v>Camtopraf One Chanel</v>
          </cell>
        </row>
        <row r="5103">
          <cell r="H5103" t="str">
            <v>1.3.2.07.01.08.049</v>
          </cell>
          <cell r="I5103" t="str">
            <v>Canel Recorder Siarocus 400</v>
          </cell>
        </row>
        <row r="5104">
          <cell r="H5104" t="str">
            <v>1.3.2.07.01.08.050</v>
          </cell>
          <cell r="I5104" t="str">
            <v>Capnograph Mark III</v>
          </cell>
        </row>
        <row r="5105">
          <cell r="H5105" t="str">
            <v>1.3.2.07.01.08.051</v>
          </cell>
          <cell r="I5105" t="str">
            <v>Centure/Sonic</v>
          </cell>
        </row>
        <row r="5106">
          <cell r="H5106" t="str">
            <v>1.3.2.07.01.08.052</v>
          </cell>
          <cell r="I5106" t="str">
            <v>Chair For Treadment Unit 4417 Taiju</v>
          </cell>
        </row>
        <row r="5107">
          <cell r="H5107" t="str">
            <v>1.3.2.07.01.08.053</v>
          </cell>
          <cell r="I5107" t="str">
            <v>Clase Sungint Kit</v>
          </cell>
        </row>
        <row r="5108">
          <cell r="H5108" t="str">
            <v>1.3.2.07.01.08.054</v>
          </cell>
          <cell r="I5108" t="str">
            <v>Cold Light Fontain</v>
          </cell>
        </row>
        <row r="5109">
          <cell r="H5109" t="str">
            <v>1.3.2.07.01.08.055</v>
          </cell>
          <cell r="I5109" t="str">
            <v>Coaxial Head Light</v>
          </cell>
        </row>
        <row r="5110">
          <cell r="H5110" t="str">
            <v>1.3.2.07.01.08.056</v>
          </cell>
          <cell r="I5110" t="str">
            <v>Cold Light Suply Model CFV</v>
          </cell>
        </row>
        <row r="5111">
          <cell r="H5111" t="str">
            <v>1.3.2.07.01.08.057</v>
          </cell>
          <cell r="I5111" t="str">
            <v>Combibag</v>
          </cell>
        </row>
        <row r="5112">
          <cell r="H5112" t="str">
            <v>1.3.2.07.01.08.058</v>
          </cell>
          <cell r="I5112" t="str">
            <v>Compagati 3 L</v>
          </cell>
        </row>
        <row r="5113">
          <cell r="H5113" t="str">
            <v>1.3.2.07.01.08.059</v>
          </cell>
          <cell r="I5113" t="str">
            <v>Complit Test Mark III</v>
          </cell>
        </row>
        <row r="5114">
          <cell r="H5114" t="str">
            <v>1.3.2.07.01.08.060</v>
          </cell>
          <cell r="I5114" t="str">
            <v>Cumasis Aparatus Focaemodulys Unit</v>
          </cell>
        </row>
        <row r="5115">
          <cell r="H5115" t="str">
            <v>1.3.2.07.01.08.061</v>
          </cell>
          <cell r="I5115" t="str">
            <v>Cut Aucona P 02-Modul Asesories</v>
          </cell>
        </row>
        <row r="5116">
          <cell r="H5116" t="str">
            <v>1.3.2.07.01.08.062</v>
          </cell>
          <cell r="I5116" t="str">
            <v>Cuting Micro Sparment</v>
          </cell>
        </row>
        <row r="5117">
          <cell r="H5117" t="str">
            <v>1.3.2.07.01.08.063</v>
          </cell>
          <cell r="I5117" t="str">
            <v>Cyto Urethe Cape</v>
          </cell>
        </row>
        <row r="5118">
          <cell r="H5118" t="str">
            <v>1.3.2.07.01.08.064</v>
          </cell>
          <cell r="I5118" t="str">
            <v>Dale Dagion (Alat Kedokteran Bagian Penyakit Dalam)</v>
          </cell>
        </row>
        <row r="5119">
          <cell r="H5119" t="str">
            <v>1.3.2.07.01.08.065</v>
          </cell>
          <cell r="I5119" t="str">
            <v>Defibrilator</v>
          </cell>
        </row>
        <row r="5120">
          <cell r="H5120" t="str">
            <v>1.3.2.07.01.08.066</v>
          </cell>
          <cell r="I5120" t="str">
            <v>Defrision Test Mark III</v>
          </cell>
        </row>
        <row r="5121">
          <cell r="H5121" t="str">
            <v>1.3.2.07.01.08.067</v>
          </cell>
          <cell r="I5121" t="str">
            <v>Depriksi Monitoring</v>
          </cell>
        </row>
        <row r="5122">
          <cell r="H5122" t="str">
            <v>1.3.2.07.01.08.068</v>
          </cell>
          <cell r="I5122" t="str">
            <v>Desinfction Unit</v>
          </cell>
        </row>
        <row r="5123">
          <cell r="H5123" t="str">
            <v>1.3.2.07.01.08.069</v>
          </cell>
          <cell r="I5123" t="str">
            <v>Digital Oscamalir</v>
          </cell>
        </row>
        <row r="5124">
          <cell r="H5124" t="str">
            <v>1.3.2.07.01.08.070</v>
          </cell>
          <cell r="I5124" t="str">
            <v>Duadeno Fiberscope Therpy</v>
          </cell>
        </row>
        <row r="5125">
          <cell r="H5125" t="str">
            <v>1.3.2.07.01.08.071</v>
          </cell>
          <cell r="I5125" t="str">
            <v>Electro Nystogmograph</v>
          </cell>
        </row>
        <row r="5126">
          <cell r="H5126" t="str">
            <v>1.3.2.07.01.08.072</v>
          </cell>
          <cell r="I5126" t="str">
            <v>Elektrik Sity Protektation Rach</v>
          </cell>
        </row>
        <row r="5127">
          <cell r="H5127" t="str">
            <v>1.3.2.07.01.08.073</v>
          </cell>
          <cell r="I5127" t="str">
            <v>Endoscope Masker</v>
          </cell>
        </row>
        <row r="5128">
          <cell r="H5128" t="str">
            <v>1.3.2.07.01.08.074</v>
          </cell>
          <cell r="I5128" t="str">
            <v>Endoscope P A Vidio Optima</v>
          </cell>
        </row>
        <row r="5129">
          <cell r="H5129" t="str">
            <v>1.3.2.07.01.08.075</v>
          </cell>
          <cell r="I5129" t="str">
            <v>Endoscope Trolly</v>
          </cell>
        </row>
        <row r="5130">
          <cell r="H5130" t="str">
            <v>1.3.2.07.01.08.076</v>
          </cell>
          <cell r="I5130" t="str">
            <v>Endotracheal Set</v>
          </cell>
        </row>
        <row r="5131">
          <cell r="H5131" t="str">
            <v>1.3.2.07.01.08.077</v>
          </cell>
          <cell r="I5131" t="str">
            <v>External Coneprometer</v>
          </cell>
        </row>
        <row r="5132">
          <cell r="H5132" t="str">
            <v>1.3.2.07.01.08.078</v>
          </cell>
          <cell r="I5132" t="str">
            <v>External Pacemazer 146</v>
          </cell>
        </row>
        <row r="5133">
          <cell r="H5133" t="str">
            <v>1.3.2.07.01.08.079</v>
          </cell>
          <cell r="I5133" t="str">
            <v>Fereksine Fandus Anggrafie</v>
          </cell>
        </row>
        <row r="5134">
          <cell r="H5134" t="str">
            <v>1.3.2.07.01.08.080</v>
          </cell>
          <cell r="I5134" t="str">
            <v>Find Aid Resusisater For Table Type</v>
          </cell>
        </row>
        <row r="5135">
          <cell r="H5135" t="str">
            <v>1.3.2.07.01.08.081</v>
          </cell>
          <cell r="I5135" t="str">
            <v>Finger Exercise</v>
          </cell>
        </row>
        <row r="5136">
          <cell r="H5136" t="str">
            <v>1.3.2.07.01.08.082</v>
          </cell>
          <cell r="I5136" t="str">
            <v>Flesible Disogatro Bulbescape</v>
          </cell>
        </row>
        <row r="5137">
          <cell r="H5137" t="str">
            <v>1.3.2.07.01.08.083</v>
          </cell>
          <cell r="I5137" t="str">
            <v>Forcep Pyesiesis 556</v>
          </cell>
        </row>
        <row r="5138">
          <cell r="H5138" t="str">
            <v>1.3.2.07.01.08.084</v>
          </cell>
          <cell r="I5138" t="str">
            <v>Fountek Mark</v>
          </cell>
        </row>
        <row r="5139">
          <cell r="H5139" t="str">
            <v>1.3.2.07.01.08.085</v>
          </cell>
          <cell r="I5139" t="str">
            <v>Gadomatic Godor</v>
          </cell>
        </row>
        <row r="5140">
          <cell r="H5140" t="str">
            <v>1.3.2.07.01.08.086</v>
          </cell>
          <cell r="I5140" t="str">
            <v>Galary Meter</v>
          </cell>
        </row>
        <row r="5141">
          <cell r="H5141" t="str">
            <v>1.3.2.07.01.08.087</v>
          </cell>
          <cell r="I5141" t="str">
            <v>Galuminasi</v>
          </cell>
        </row>
        <row r="5142">
          <cell r="H5142" t="str">
            <v>1.3.2.07.01.08.088</v>
          </cell>
          <cell r="I5142" t="str">
            <v>Gastrocape For Wech Allyn Vidio Endoscope</v>
          </cell>
        </row>
        <row r="5143">
          <cell r="H5143" t="str">
            <v>1.3.2.07.01.08.089</v>
          </cell>
          <cell r="I5143" t="str">
            <v>Gastroscope &amp; Light Source</v>
          </cell>
        </row>
        <row r="5144">
          <cell r="H5144" t="str">
            <v>1.3.2.07.01.08.090</v>
          </cell>
          <cell r="I5144" t="str">
            <v>Gawer Shalt Mogeglo Pomater</v>
          </cell>
        </row>
        <row r="5145">
          <cell r="H5145" t="str">
            <v>1.3.2.07.01.08.091</v>
          </cell>
          <cell r="I5145" t="str">
            <v>Glucometer Complete With Glucostic</v>
          </cell>
        </row>
        <row r="5146">
          <cell r="H5146" t="str">
            <v>1.3.2.07.01.08.092</v>
          </cell>
          <cell r="I5146" t="str">
            <v>Golmen Compimeter Resic Sep 20 (Tappem)</v>
          </cell>
        </row>
        <row r="5147">
          <cell r="H5147" t="str">
            <v>1.3.2.07.01.08.093</v>
          </cell>
          <cell r="I5147" t="str">
            <v>Gredesan</v>
          </cell>
        </row>
        <row r="5148">
          <cell r="H5148" t="str">
            <v>1.3.2.07.01.08.094</v>
          </cell>
          <cell r="I5148" t="str">
            <v>Hear Station With Corder</v>
          </cell>
        </row>
        <row r="5149">
          <cell r="H5149" t="str">
            <v>1.3.2.07.01.08.095</v>
          </cell>
          <cell r="I5149" t="str">
            <v>Hemodialisis Unit</v>
          </cell>
        </row>
        <row r="5150">
          <cell r="H5150" t="str">
            <v>1.3.2.07.01.08.096</v>
          </cell>
          <cell r="I5150" t="str">
            <v>High Speed Stater Type ZS-SUS</v>
          </cell>
        </row>
        <row r="5151">
          <cell r="H5151" t="str">
            <v>1.3.2.07.01.08.097</v>
          </cell>
          <cell r="I5151" t="str">
            <v>Himediker</v>
          </cell>
        </row>
        <row r="5152">
          <cell r="H5152" t="str">
            <v>1.3.2.07.01.08.098</v>
          </cell>
          <cell r="I5152" t="str">
            <v>Hyper Hypothermia System (Alat Kedokteran Bagian Penyakit Dalam)</v>
          </cell>
        </row>
        <row r="5153">
          <cell r="H5153" t="str">
            <v>1.3.2.07.01.08.099</v>
          </cell>
          <cell r="I5153" t="str">
            <v>Iluminator</v>
          </cell>
        </row>
        <row r="5154">
          <cell r="H5154" t="str">
            <v>1.3.2.07.01.08.100</v>
          </cell>
          <cell r="I5154" t="str">
            <v>Infusion Warmer For Blood</v>
          </cell>
        </row>
        <row r="5155">
          <cell r="H5155" t="str">
            <v>1.3.2.07.01.08.101</v>
          </cell>
          <cell r="I5155" t="str">
            <v>Inter Feretial Turafik</v>
          </cell>
        </row>
        <row r="5156">
          <cell r="H5156" t="str">
            <v>1.3.2.07.01.08.102</v>
          </cell>
          <cell r="I5156" t="str">
            <v>Kag Steat Aplimation Thermometer</v>
          </cell>
        </row>
        <row r="5157">
          <cell r="H5157" t="str">
            <v>1.3.2.07.01.08.103</v>
          </cell>
          <cell r="I5157" t="str">
            <v>Lano Premansi Sitimulator Adipraktek EF 502</v>
          </cell>
        </row>
        <row r="5158">
          <cell r="H5158" t="str">
            <v>1.3.2.07.01.08.104</v>
          </cell>
          <cell r="I5158" t="str">
            <v>Law Frequensi Aparatus</v>
          </cell>
        </row>
        <row r="5159">
          <cell r="H5159" t="str">
            <v>1.3.2.07.01.08.105</v>
          </cell>
          <cell r="I5159" t="str">
            <v>Lenon Light Service</v>
          </cell>
        </row>
        <row r="5160">
          <cell r="H5160" t="str">
            <v>1.3.2.07.01.08.106</v>
          </cell>
          <cell r="I5160" t="str">
            <v>Load Rulerator Scart</v>
          </cell>
        </row>
        <row r="5161">
          <cell r="H5161" t="str">
            <v>1.3.2.07.01.08.107</v>
          </cell>
          <cell r="I5161" t="str">
            <v>Manual Influmation Aparatus</v>
          </cell>
        </row>
        <row r="5162">
          <cell r="H5162" t="str">
            <v>1.3.2.07.01.08.108</v>
          </cell>
          <cell r="I5162" t="str">
            <v>Matronik Model 5375</v>
          </cell>
        </row>
        <row r="5163">
          <cell r="H5163" t="str">
            <v>1.3.2.07.01.08.109</v>
          </cell>
          <cell r="I5163" t="str">
            <v>Medical TV System Welch Allyn Vidio</v>
          </cell>
        </row>
        <row r="5164">
          <cell r="H5164" t="str">
            <v>1.3.2.07.01.08.110</v>
          </cell>
          <cell r="I5164" t="str">
            <v>Microwafe Therapy Apparatus</v>
          </cell>
        </row>
        <row r="5165">
          <cell r="H5165" t="str">
            <v>1.3.2.07.01.08.111</v>
          </cell>
          <cell r="I5165" t="str">
            <v>Mitrigen Athemet</v>
          </cell>
        </row>
        <row r="5166">
          <cell r="H5166" t="str">
            <v>1.3.2.07.01.08.112</v>
          </cell>
          <cell r="I5166" t="str">
            <v>Mobile Endoscope Table</v>
          </cell>
        </row>
        <row r="5167">
          <cell r="H5167" t="str">
            <v>1.3.2.07.01.08.113</v>
          </cell>
          <cell r="I5167" t="str">
            <v>NVS Vital Sign Monitor (Alat Kedokteran Bagian Penyakit Dalam)</v>
          </cell>
        </row>
        <row r="5168">
          <cell r="H5168" t="str">
            <v>1.3.2.07.01.08.114</v>
          </cell>
          <cell r="I5168" t="str">
            <v>One Compartement Warrobe (Alat Kedokteran Bagian Penyakit Dalam)</v>
          </cell>
        </row>
        <row r="5169">
          <cell r="H5169" t="str">
            <v>1.3.2.07.01.08.115</v>
          </cell>
          <cell r="I5169" t="str">
            <v>Operating Stak Bir</v>
          </cell>
        </row>
        <row r="5170">
          <cell r="H5170" t="str">
            <v>1.3.2.07.01.08.116</v>
          </cell>
          <cell r="I5170" t="str">
            <v>Pasien Cable Monitoring Kecil Sistem Siscan BST</v>
          </cell>
        </row>
        <row r="5171">
          <cell r="H5171" t="str">
            <v>1.3.2.07.01.08.117</v>
          </cell>
          <cell r="I5171" t="str">
            <v>Pendatya Water Proof</v>
          </cell>
        </row>
        <row r="5172">
          <cell r="H5172" t="str">
            <v>1.3.2.07.01.08.118</v>
          </cell>
          <cell r="I5172" t="str">
            <v>Pental Heart Montas</v>
          </cell>
        </row>
        <row r="5173">
          <cell r="H5173" t="str">
            <v>1.3.2.07.01.08.119</v>
          </cell>
          <cell r="I5173" t="str">
            <v>Pleural Biopsy Needle</v>
          </cell>
        </row>
        <row r="5174">
          <cell r="H5174" t="str">
            <v>1.3.2.07.01.08.120</v>
          </cell>
          <cell r="I5174" t="str">
            <v>Positive Negative Honcoat Set</v>
          </cell>
        </row>
        <row r="5175">
          <cell r="H5175" t="str">
            <v>1.3.2.07.01.08.121</v>
          </cell>
          <cell r="I5175" t="str">
            <v>Pratitionary Battray Handle</v>
          </cell>
        </row>
        <row r="5176">
          <cell r="H5176" t="str">
            <v>1.3.2.07.01.08.122</v>
          </cell>
          <cell r="I5176" t="str">
            <v>Prector Prable Model Ust 507 EP 35</v>
          </cell>
        </row>
        <row r="5177">
          <cell r="H5177" t="str">
            <v>1.3.2.07.01.08.123</v>
          </cell>
          <cell r="I5177" t="str">
            <v>Presteatik Infusion Pump/Lac Bielyto Binometer</v>
          </cell>
        </row>
        <row r="5178">
          <cell r="H5178" t="str">
            <v>1.3.2.07.01.08.124</v>
          </cell>
          <cell r="I5178" t="str">
            <v>Presual Modul</v>
          </cell>
        </row>
        <row r="5179">
          <cell r="H5179" t="str">
            <v>1.3.2.07.01.08.125</v>
          </cell>
          <cell r="I5179" t="str">
            <v>Proyektor Romad Complet</v>
          </cell>
        </row>
        <row r="5180">
          <cell r="H5180" t="str">
            <v>1.3.2.07.01.08.126</v>
          </cell>
          <cell r="I5180" t="str">
            <v>Pulmonary Exercise Computerized</v>
          </cell>
        </row>
        <row r="5181">
          <cell r="H5181" t="str">
            <v>1.3.2.07.01.08.127</v>
          </cell>
          <cell r="I5181" t="str">
            <v>Pulse Oxymetry</v>
          </cell>
        </row>
        <row r="5182">
          <cell r="H5182" t="str">
            <v>1.3.2.07.01.08.128</v>
          </cell>
          <cell r="I5182" t="str">
            <v>Putision Incubator Bm</v>
          </cell>
        </row>
        <row r="5183">
          <cell r="H5183" t="str">
            <v>1.3.2.07.01.08.129</v>
          </cell>
          <cell r="I5183" t="str">
            <v>Re-Her Coagulator</v>
          </cell>
        </row>
        <row r="5184">
          <cell r="H5184" t="str">
            <v>1.3.2.07.01.08.130</v>
          </cell>
          <cell r="I5184" t="str">
            <v>Rollyng Soal Type</v>
          </cell>
        </row>
        <row r="5185">
          <cell r="H5185" t="str">
            <v>1.3.2.07.01.08.131</v>
          </cell>
          <cell r="I5185" t="str">
            <v>Safe Ruber Elektrode</v>
          </cell>
        </row>
        <row r="5186">
          <cell r="H5186" t="str">
            <v>1.3.2.07.01.08.132</v>
          </cell>
          <cell r="I5186" t="str">
            <v>Sarus Stemal Saur</v>
          </cell>
        </row>
        <row r="5187">
          <cell r="H5187" t="str">
            <v>1.3.2.07.01.08.133</v>
          </cell>
          <cell r="I5187" t="str">
            <v>Senaker</v>
          </cell>
        </row>
        <row r="5188">
          <cell r="H5188" t="str">
            <v>1.3.2.07.01.08.134</v>
          </cell>
          <cell r="I5188" t="str">
            <v>Sherum Holder Red</v>
          </cell>
        </row>
        <row r="5189">
          <cell r="H5189" t="str">
            <v>1.3.2.07.01.08.135</v>
          </cell>
          <cell r="I5189" t="str">
            <v>Starmunsuar</v>
          </cell>
        </row>
        <row r="5190">
          <cell r="H5190" t="str">
            <v>1.3.2.07.01.08.136</v>
          </cell>
          <cell r="I5190" t="str">
            <v>Static/Kinetik Projection Perimeter</v>
          </cell>
        </row>
        <row r="5191">
          <cell r="H5191" t="str">
            <v>1.3.2.07.01.08.137</v>
          </cell>
          <cell r="I5191" t="str">
            <v>Stertes System</v>
          </cell>
        </row>
        <row r="5192">
          <cell r="H5192" t="str">
            <v>1.3.2.07.01.08.138</v>
          </cell>
          <cell r="I5192" t="str">
            <v>Steten Card Electric</v>
          </cell>
        </row>
        <row r="5193">
          <cell r="H5193" t="str">
            <v>1.3.2.07.01.08.139</v>
          </cell>
          <cell r="I5193" t="str">
            <v>Style Stetescope Bomopaculain</v>
          </cell>
        </row>
        <row r="5194">
          <cell r="H5194" t="str">
            <v>1.3.2.07.01.08.140</v>
          </cell>
          <cell r="I5194" t="str">
            <v>Syringe Pump (Alat Kedokteran Bagian Penyakit Dalam)</v>
          </cell>
        </row>
        <row r="5195">
          <cell r="H5195" t="str">
            <v>1.3.2.07.01.08.141</v>
          </cell>
          <cell r="I5195" t="str">
            <v>S.314 Forcep Dressing</v>
          </cell>
        </row>
        <row r="5196">
          <cell r="H5196" t="str">
            <v>1.3.2.07.01.08.142</v>
          </cell>
          <cell r="I5196" t="str">
            <v>Tampion Tempromoridior/Pancing</v>
          </cell>
        </row>
        <row r="5197">
          <cell r="H5197" t="str">
            <v>1.3.2.07.01.08.143</v>
          </cell>
          <cell r="I5197" t="str">
            <v>Temperatur Modul</v>
          </cell>
        </row>
        <row r="5198">
          <cell r="H5198" t="str">
            <v>1.3.2.07.01.08.144</v>
          </cell>
          <cell r="I5198" t="str">
            <v>The Salingan Galmore Intalumialier Antriper</v>
          </cell>
        </row>
        <row r="5199">
          <cell r="H5199" t="str">
            <v>1.3.2.07.01.08.145</v>
          </cell>
          <cell r="I5199" t="str">
            <v>Tixtiser</v>
          </cell>
        </row>
        <row r="5200">
          <cell r="H5200" t="str">
            <v>1.3.2.07.01.08.146</v>
          </cell>
          <cell r="I5200" t="str">
            <v>TP.1000 Turbotanti Dehabitas ER 2-Bcr Resies Cateter Set +</v>
          </cell>
        </row>
        <row r="5201">
          <cell r="H5201" t="str">
            <v>1.3.2.07.01.08.147</v>
          </cell>
          <cell r="I5201" t="str">
            <v>TP.9900Rj - 9900 Trolly Emergency</v>
          </cell>
        </row>
        <row r="5202">
          <cell r="H5202" t="str">
            <v>1.3.2.07.01.08.148</v>
          </cell>
          <cell r="I5202" t="str">
            <v>Tranformen</v>
          </cell>
        </row>
        <row r="5203">
          <cell r="H5203" t="str">
            <v>1.3.2.07.01.08.149</v>
          </cell>
          <cell r="I5203" t="str">
            <v>Vital Sign Monitor</v>
          </cell>
        </row>
        <row r="5204">
          <cell r="H5204" t="str">
            <v>1.3.2.07.01.08.150</v>
          </cell>
          <cell r="I5204" t="str">
            <v>Two Baul Standard</v>
          </cell>
        </row>
        <row r="5205">
          <cell r="H5205" t="str">
            <v>1.3.2.07.01.08.151</v>
          </cell>
          <cell r="I5205" t="str">
            <v>T.2529 Foto Turapith</v>
          </cell>
        </row>
        <row r="5206">
          <cell r="H5206" t="str">
            <v>1.3.2.07.01.08.152</v>
          </cell>
          <cell r="I5206" t="str">
            <v>T.2670 Forcep Trauma</v>
          </cell>
        </row>
        <row r="5207">
          <cell r="H5207" t="str">
            <v>1.3.2.07.01.08.153</v>
          </cell>
          <cell r="I5207" t="str">
            <v>Vacum Ectrator (AB)</v>
          </cell>
        </row>
        <row r="5208">
          <cell r="H5208" t="str">
            <v>1.3.2.07.01.08.154</v>
          </cell>
          <cell r="I5208" t="str">
            <v>Vrisur Gerg Mt 600 X 3 Pzola</v>
          </cell>
        </row>
        <row r="5209">
          <cell r="H5209" t="str">
            <v>1.3.2.07.01.08.155</v>
          </cell>
          <cell r="I5209" t="str">
            <v>Walker Polding</v>
          </cell>
        </row>
        <row r="5210">
          <cell r="H5210" t="str">
            <v>1.3.2.07.01.08.156</v>
          </cell>
          <cell r="I5210" t="str">
            <v>Wall Rail Unit</v>
          </cell>
        </row>
        <row r="5211">
          <cell r="H5211" t="str">
            <v>1.3.2.07.01.08.157</v>
          </cell>
          <cell r="I5211" t="str">
            <v>Wright Respirometer</v>
          </cell>
        </row>
        <row r="5212">
          <cell r="H5212" t="str">
            <v>......</v>
          </cell>
        </row>
        <row r="5213">
          <cell r="H5213" t="str">
            <v>......</v>
          </cell>
        </row>
        <row r="5214">
          <cell r="H5214" t="str">
            <v>......</v>
          </cell>
        </row>
        <row r="5215">
          <cell r="H5215" t="str">
            <v>......</v>
          </cell>
        </row>
        <row r="5216">
          <cell r="H5216" t="str">
            <v>......</v>
          </cell>
        </row>
        <row r="5217">
          <cell r="H5217" t="str">
            <v>......</v>
          </cell>
        </row>
        <row r="5218">
          <cell r="H5218" t="str">
            <v>......</v>
          </cell>
        </row>
        <row r="5219">
          <cell r="H5219" t="str">
            <v>......</v>
          </cell>
        </row>
        <row r="5220">
          <cell r="H5220" t="str">
            <v>......</v>
          </cell>
        </row>
        <row r="5221">
          <cell r="H5221" t="str">
            <v>......</v>
          </cell>
        </row>
        <row r="5222">
          <cell r="H5222" t="str">
            <v>......</v>
          </cell>
        </row>
        <row r="5223">
          <cell r="H5223" t="str">
            <v>......</v>
          </cell>
        </row>
        <row r="5224">
          <cell r="H5224" t="str">
            <v>......</v>
          </cell>
        </row>
        <row r="5225">
          <cell r="H5225" t="str">
            <v>......</v>
          </cell>
        </row>
        <row r="5226">
          <cell r="H5226" t="str">
            <v>......</v>
          </cell>
        </row>
        <row r="5227">
          <cell r="H5227" t="str">
            <v>......</v>
          </cell>
        </row>
        <row r="5228">
          <cell r="H5228" t="str">
            <v>......</v>
          </cell>
        </row>
        <row r="5229">
          <cell r="H5229" t="str">
            <v>......</v>
          </cell>
        </row>
        <row r="5230">
          <cell r="H5230" t="str">
            <v>......</v>
          </cell>
        </row>
        <row r="5231">
          <cell r="H5231" t="str">
            <v>......</v>
          </cell>
        </row>
        <row r="5232">
          <cell r="H5232" t="str">
            <v>......</v>
          </cell>
        </row>
        <row r="5233">
          <cell r="H5233" t="str">
            <v>......</v>
          </cell>
        </row>
        <row r="5234">
          <cell r="H5234" t="str">
            <v>......</v>
          </cell>
        </row>
        <row r="5235">
          <cell r="H5235" t="str">
            <v>......</v>
          </cell>
        </row>
        <row r="5236">
          <cell r="H5236" t="str">
            <v>......</v>
          </cell>
        </row>
        <row r="5237">
          <cell r="H5237" t="str">
            <v>......</v>
          </cell>
        </row>
        <row r="5238">
          <cell r="H5238" t="str">
            <v>......</v>
          </cell>
        </row>
        <row r="5239">
          <cell r="H5239" t="str">
            <v>......</v>
          </cell>
        </row>
        <row r="5240">
          <cell r="H5240" t="str">
            <v>......</v>
          </cell>
        </row>
        <row r="5241">
          <cell r="H5241" t="str">
            <v>......</v>
          </cell>
        </row>
        <row r="5242">
          <cell r="H5242" t="str">
            <v>......</v>
          </cell>
        </row>
        <row r="5243">
          <cell r="H5243" t="str">
            <v>......</v>
          </cell>
        </row>
        <row r="5244">
          <cell r="H5244" t="str">
            <v>......</v>
          </cell>
        </row>
        <row r="5245">
          <cell r="H5245" t="str">
            <v>......</v>
          </cell>
        </row>
        <row r="5246">
          <cell r="H5246" t="str">
            <v>......</v>
          </cell>
        </row>
        <row r="5247">
          <cell r="H5247" t="str">
            <v>......</v>
          </cell>
        </row>
        <row r="5248">
          <cell r="H5248" t="str">
            <v>......</v>
          </cell>
        </row>
        <row r="5249">
          <cell r="H5249" t="str">
            <v>......</v>
          </cell>
        </row>
        <row r="5250">
          <cell r="H5250" t="str">
            <v>......</v>
          </cell>
        </row>
        <row r="5251">
          <cell r="H5251" t="str">
            <v>......</v>
          </cell>
        </row>
        <row r="5252">
          <cell r="H5252" t="str">
            <v>......</v>
          </cell>
        </row>
        <row r="5253">
          <cell r="H5253" t="str">
            <v>......</v>
          </cell>
        </row>
        <row r="5254">
          <cell r="H5254" t="str">
            <v>......</v>
          </cell>
        </row>
        <row r="5255">
          <cell r="H5255" t="str">
            <v>......</v>
          </cell>
        </row>
        <row r="5256">
          <cell r="H5256" t="str">
            <v>......</v>
          </cell>
        </row>
        <row r="5257">
          <cell r="H5257" t="str">
            <v>......</v>
          </cell>
        </row>
        <row r="5258">
          <cell r="H5258" t="str">
            <v>......</v>
          </cell>
        </row>
        <row r="5259">
          <cell r="H5259" t="str">
            <v>......</v>
          </cell>
        </row>
        <row r="5260">
          <cell r="H5260" t="str">
            <v>......</v>
          </cell>
        </row>
        <row r="5261">
          <cell r="H5261" t="str">
            <v>......</v>
          </cell>
        </row>
        <row r="5262">
          <cell r="H5262" t="str">
            <v>1.3.2.07.01.09.</v>
          </cell>
          <cell r="I5262" t="str">
            <v>ALAT KEDOKTERAN KAMAR JENASAH/MORTUARY</v>
          </cell>
        </row>
        <row r="5263">
          <cell r="H5263" t="str">
            <v>1.3.2.07.01.09.001</v>
          </cell>
          <cell r="I5263" t="str">
            <v>Autopsy Table</v>
          </cell>
        </row>
        <row r="5264">
          <cell r="H5264" t="str">
            <v>1.3.2.07.01.09.002</v>
          </cell>
          <cell r="I5264" t="str">
            <v>Motuary Refrigerator</v>
          </cell>
        </row>
        <row r="5265">
          <cell r="H5265" t="str">
            <v>1.3.2.07.01.09.003</v>
          </cell>
          <cell r="I5265" t="str">
            <v>Operating Lamp</v>
          </cell>
        </row>
        <row r="5266">
          <cell r="H5266" t="str">
            <v>1.3.2.07.01.09.004</v>
          </cell>
          <cell r="I5266" t="str">
            <v>Autopsi Set</v>
          </cell>
        </row>
        <row r="5267">
          <cell r="H5267" t="str">
            <v>1.3.2.07.01.09.005</v>
          </cell>
          <cell r="I5267" t="str">
            <v>Mortuary Racks</v>
          </cell>
        </row>
        <row r="5268">
          <cell r="H5268" t="str">
            <v>......</v>
          </cell>
        </row>
        <row r="5269">
          <cell r="H5269" t="str">
            <v>1.3.2.07.01.10.</v>
          </cell>
          <cell r="I5269" t="str">
            <v xml:space="preserve">ALAT KEDOKTERAN ANAK </v>
          </cell>
        </row>
        <row r="5270">
          <cell r="H5270" t="str">
            <v>1.3.2.07.01.10.001</v>
          </cell>
          <cell r="I5270" t="str">
            <v>Intravenous &amp; Transfusion Needle</v>
          </cell>
        </row>
        <row r="5271">
          <cell r="H5271" t="str">
            <v>1.3.2.07.01.10.002</v>
          </cell>
          <cell r="I5271" t="str">
            <v>Wing Needle Scalpvem Needle</v>
          </cell>
        </row>
        <row r="5272">
          <cell r="H5272" t="str">
            <v>1.3.2.07.01.10.003</v>
          </cell>
          <cell r="I5272" t="str">
            <v>Hypodermic Needle (Alat Kedokteran Anak)</v>
          </cell>
        </row>
        <row r="5273">
          <cell r="H5273" t="str">
            <v>1.3.2.07.01.10.004</v>
          </cell>
          <cell r="I5273" t="str">
            <v>Syrnge Case-Syringe Container 2Cc/5cc</v>
          </cell>
        </row>
        <row r="5274">
          <cell r="H5274" t="str">
            <v>1.3.2.07.01.10.005</v>
          </cell>
          <cell r="I5274" t="str">
            <v>Sliim Zuiger Elektric Suction 110-220 Vilt/50Hz</v>
          </cell>
        </row>
        <row r="5275">
          <cell r="H5275" t="str">
            <v>1.3.2.07.01.10.006</v>
          </cell>
          <cell r="I5275" t="str">
            <v>Suction Hand Pump</v>
          </cell>
        </row>
        <row r="5276">
          <cell r="H5276" t="str">
            <v>1.3.2.07.01.10.007</v>
          </cell>
          <cell r="I5276" t="str">
            <v>Tangue Depressor Stainless Steel</v>
          </cell>
        </row>
        <row r="5277">
          <cell r="H5277" t="str">
            <v>1.3.2.07.01.10.008</v>
          </cell>
          <cell r="I5277" t="str">
            <v>Pecusion Hammer</v>
          </cell>
        </row>
        <row r="5278">
          <cell r="H5278" t="str">
            <v>1.3.2.07.01.10.009</v>
          </cell>
          <cell r="I5278" t="str">
            <v>Premature Infant Incubator</v>
          </cell>
        </row>
        <row r="5279">
          <cell r="H5279" t="str">
            <v>1.3.2.07.01.10.010</v>
          </cell>
          <cell r="I5279" t="str">
            <v>Waskom 400 Meter Stainless</v>
          </cell>
        </row>
        <row r="5280">
          <cell r="H5280" t="str">
            <v>1.3.2.07.01.10.011</v>
          </cell>
          <cell r="I5280" t="str">
            <v>Neirbekken Stainless Steel</v>
          </cell>
        </row>
        <row r="5281">
          <cell r="H5281" t="str">
            <v>1.3.2.07.01.10.012</v>
          </cell>
          <cell r="I5281" t="str">
            <v>Thorax Puncture</v>
          </cell>
        </row>
        <row r="5282">
          <cell r="H5282" t="str">
            <v>1.3.2.07.01.10.013</v>
          </cell>
          <cell r="I5282" t="str">
            <v>Water Seal Drainage Set</v>
          </cell>
        </row>
        <row r="5283">
          <cell r="H5283" t="str">
            <v>1.3.2.07.01.10.014</v>
          </cell>
          <cell r="I5283" t="str">
            <v>Pleural Byopsy Puncture Set</v>
          </cell>
        </row>
        <row r="5284">
          <cell r="H5284" t="str">
            <v>1.3.2.07.01.10.015</v>
          </cell>
          <cell r="I5284" t="str">
            <v>Lumbal Puncture Needle</v>
          </cell>
        </row>
        <row r="5285">
          <cell r="H5285" t="str">
            <v>1.3.2.07.01.10.016</v>
          </cell>
          <cell r="I5285" t="str">
            <v>Vanasectie Set</v>
          </cell>
        </row>
        <row r="5286">
          <cell r="H5286" t="str">
            <v>1.3.2.07.01.10.017</v>
          </cell>
          <cell r="I5286" t="str">
            <v>Syringe 2cc, 5cc, 10cc, 100cc</v>
          </cell>
        </row>
        <row r="5287">
          <cell r="H5287" t="str">
            <v>1.3.2.07.01.10.018</v>
          </cell>
          <cell r="I5287" t="str">
            <v>Insrumen Tray Stainless Steel 36X30X5 cm</v>
          </cell>
        </row>
        <row r="5288">
          <cell r="H5288" t="str">
            <v>1.3.2.07.01.10.019</v>
          </cell>
          <cell r="I5288" t="str">
            <v>Transilumination Lamp</v>
          </cell>
        </row>
        <row r="5289">
          <cell r="H5289" t="str">
            <v>1.3.2.07.01.10.020</v>
          </cell>
          <cell r="I5289" t="str">
            <v>Tuberculine Syringe 1 cc</v>
          </cell>
        </row>
        <row r="5290">
          <cell r="H5290" t="str">
            <v>1.3.2.07.01.10.021</v>
          </cell>
          <cell r="I5290" t="str">
            <v>Tuberculine Needle</v>
          </cell>
        </row>
        <row r="5291">
          <cell r="H5291" t="str">
            <v>1.3.2.07.01.10.022</v>
          </cell>
          <cell r="I5291" t="str">
            <v>Ice Compress Cup</v>
          </cell>
        </row>
        <row r="5292">
          <cell r="H5292" t="str">
            <v>1.3.2.07.01.10.023</v>
          </cell>
          <cell r="I5292" t="str">
            <v>Tracheotomi Set In Case</v>
          </cell>
        </row>
        <row r="5293">
          <cell r="H5293" t="str">
            <v>1.3.2.07.01.10.024</v>
          </cell>
          <cell r="I5293" t="str">
            <v>Portable ECG AC/DC 1 Chanel</v>
          </cell>
        </row>
        <row r="5294">
          <cell r="H5294" t="str">
            <v>1.3.2.07.01.10.025</v>
          </cell>
          <cell r="I5294" t="str">
            <v>Pulscoxy Meter</v>
          </cell>
        </row>
        <row r="5295">
          <cell r="H5295" t="str">
            <v>1.3.2.07.01.10.026</v>
          </cell>
          <cell r="I5295" t="str">
            <v>Blood Sedimentation Rate Count Set</v>
          </cell>
        </row>
        <row r="5296">
          <cell r="H5296" t="str">
            <v>1.3.2.07.01.10.027</v>
          </cell>
          <cell r="I5296" t="str">
            <v>Test Tube Box</v>
          </cell>
        </row>
        <row r="5297">
          <cell r="H5297" t="str">
            <v>1.3.2.07.01.10.028</v>
          </cell>
          <cell r="I5297" t="str">
            <v>Gastric Juice Examining Set</v>
          </cell>
        </row>
        <row r="5298">
          <cell r="H5298" t="str">
            <v>1.3.2.07.01.10.029</v>
          </cell>
          <cell r="I5298" t="str">
            <v>Trachea Canula (Alat Kedokteran Anak)</v>
          </cell>
        </row>
        <row r="5299">
          <cell r="H5299" t="str">
            <v>1.3.2.07.01.10.030</v>
          </cell>
          <cell r="I5299" t="str">
            <v>Urinometer (Alat Kedokteran Anak)</v>
          </cell>
        </row>
        <row r="5300">
          <cell r="H5300" t="str">
            <v>1.3.2.07.01.10.031</v>
          </cell>
          <cell r="I5300" t="str">
            <v>Urinoir Salbuminometer</v>
          </cell>
        </row>
        <row r="5301">
          <cell r="H5301" t="str">
            <v>1.3.2.07.01.10.032</v>
          </cell>
          <cell r="I5301" t="str">
            <v>Es Bach' Salbuminometer</v>
          </cell>
        </row>
        <row r="5302">
          <cell r="H5302" t="str">
            <v>1.3.2.07.01.10.033</v>
          </cell>
          <cell r="I5302" t="str">
            <v>HB Meter</v>
          </cell>
        </row>
        <row r="5303">
          <cell r="H5303" t="str">
            <v>1.3.2.07.01.10.034</v>
          </cell>
          <cell r="I5303" t="str">
            <v>Bone Narrow Puncture Needle</v>
          </cell>
        </row>
        <row r="5304">
          <cell r="H5304" t="str">
            <v>1.3.2.07.01.10.035</v>
          </cell>
          <cell r="I5304" t="str">
            <v>Measuring Rods Infat With Rail</v>
          </cell>
        </row>
        <row r="5305">
          <cell r="H5305" t="str">
            <v>1.3.2.07.01.10.036</v>
          </cell>
          <cell r="I5305" t="str">
            <v>Measuring Tape</v>
          </cell>
        </row>
        <row r="5306">
          <cell r="H5306" t="str">
            <v>1.3.2.07.01.10.037</v>
          </cell>
          <cell r="I5306" t="str">
            <v>Weight Scale Capacity 120 Kg</v>
          </cell>
        </row>
        <row r="5307">
          <cell r="H5307" t="str">
            <v>1.3.2.07.01.10.038</v>
          </cell>
          <cell r="I5307" t="str">
            <v>Ascites Trocar</v>
          </cell>
        </row>
        <row r="5308">
          <cell r="H5308" t="str">
            <v>1.3.2.07.01.10.039</v>
          </cell>
          <cell r="I5308" t="str">
            <v>Blood Type Viewer Illuminated</v>
          </cell>
        </row>
        <row r="5309">
          <cell r="H5309" t="str">
            <v>1.3.2.07.01.10.040</v>
          </cell>
          <cell r="I5309" t="str">
            <v>Blood Visiting Kit</v>
          </cell>
        </row>
        <row r="5310">
          <cell r="H5310" t="str">
            <v>1.3.2.07.01.10.041</v>
          </cell>
          <cell r="I5310" t="str">
            <v>Blood Donor Set</v>
          </cell>
        </row>
        <row r="5311">
          <cell r="H5311" t="str">
            <v>1.3.2.07.01.10.042</v>
          </cell>
          <cell r="I5311" t="str">
            <v>3-Way Coeks</v>
          </cell>
        </row>
        <row r="5312">
          <cell r="H5312" t="str">
            <v>1.3.2.07.01.10.043</v>
          </cell>
          <cell r="I5312" t="str">
            <v>Liver Biopsy Needle</v>
          </cell>
        </row>
        <row r="5313">
          <cell r="H5313" t="str">
            <v>1.3.2.07.01.10.044</v>
          </cell>
          <cell r="I5313" t="str">
            <v>Doek Klem-Towel Forceps</v>
          </cell>
        </row>
        <row r="5314">
          <cell r="H5314" t="str">
            <v>1.3.2.07.01.10.045</v>
          </cell>
          <cell r="I5314" t="str">
            <v>Small Instrument Sterelizes</v>
          </cell>
        </row>
        <row r="5315">
          <cell r="H5315" t="str">
            <v>1.3.2.07.01.10.046</v>
          </cell>
          <cell r="I5315" t="str">
            <v>Alcohol Cotton Case</v>
          </cell>
        </row>
        <row r="5316">
          <cell r="H5316" t="str">
            <v>1.3.2.07.01.10.047</v>
          </cell>
          <cell r="I5316" t="str">
            <v>Rubber Gloves 7-7,5</v>
          </cell>
        </row>
        <row r="5317">
          <cell r="H5317" t="str">
            <v>1.3.2.07.01.10.048</v>
          </cell>
          <cell r="I5317" t="str">
            <v>Stethoscope Duplex Untuk Anak</v>
          </cell>
        </row>
        <row r="5318">
          <cell r="H5318" t="str">
            <v>1.3.2.07.01.10.049</v>
          </cell>
          <cell r="I5318" t="str">
            <v>Meja Periksa 200X90X100 cc</v>
          </cell>
        </row>
        <row r="5319">
          <cell r="H5319" t="str">
            <v>1.3.2.07.01.10.050</v>
          </cell>
          <cell r="I5319" t="str">
            <v>Pocket Lamp Complete With Battery</v>
          </cell>
        </row>
        <row r="5320">
          <cell r="H5320" t="str">
            <v>1.3.2.07.01.10.051</v>
          </cell>
          <cell r="I5320" t="str">
            <v>Combination Weight And Height Scale</v>
          </cell>
        </row>
        <row r="5321">
          <cell r="H5321" t="str">
            <v>1.3.2.07.01.10.052</v>
          </cell>
          <cell r="I5321" t="str">
            <v>Measuring Infant Baby With Rail</v>
          </cell>
        </row>
        <row r="5322">
          <cell r="H5322" t="str">
            <v>1.3.2.07.01.10.053</v>
          </cell>
          <cell r="I5322" t="str">
            <v>Pneumatic Torniquite</v>
          </cell>
        </row>
        <row r="5323">
          <cell r="H5323" t="str">
            <v>1.3.2.07.01.10.054</v>
          </cell>
          <cell r="I5323" t="str">
            <v>Tubercolusis Diagnostic Kit</v>
          </cell>
        </row>
        <row r="5324">
          <cell r="H5324" t="str">
            <v>1.3.2.07.01.10.055</v>
          </cell>
          <cell r="I5324" t="str">
            <v>Vaccination Needle Set</v>
          </cell>
        </row>
        <row r="5325">
          <cell r="H5325" t="str">
            <v>1.3.2.07.01.10.056</v>
          </cell>
          <cell r="I5325" t="str">
            <v>Vacinating Instrumen Kit</v>
          </cell>
        </row>
        <row r="5326">
          <cell r="H5326" t="str">
            <v>1.3.2.07.01.10.057</v>
          </cell>
          <cell r="I5326" t="str">
            <v>Anuscope</v>
          </cell>
        </row>
        <row r="5327">
          <cell r="H5327" t="str">
            <v>1.3.2.07.01.10.058</v>
          </cell>
          <cell r="I5327" t="str">
            <v>Ear Speculum Set</v>
          </cell>
        </row>
        <row r="5328">
          <cell r="H5328" t="str">
            <v>1.3.2.07.01.10.059</v>
          </cell>
          <cell r="I5328" t="str">
            <v>Nasal Speculum Set</v>
          </cell>
        </row>
        <row r="5329">
          <cell r="H5329" t="str">
            <v>1.3.2.07.01.10.060</v>
          </cell>
          <cell r="I5329" t="str">
            <v>Rectal Magnifier With Lamp</v>
          </cell>
        </row>
        <row r="5330">
          <cell r="H5330" t="str">
            <v>1.3.2.07.01.10.061</v>
          </cell>
          <cell r="I5330" t="str">
            <v>Rectal Tougies Hegar Dilatator Set</v>
          </cell>
        </row>
        <row r="5331">
          <cell r="H5331" t="str">
            <v>1.3.2.07.01.10.062</v>
          </cell>
          <cell r="I5331" t="str">
            <v>Stomach Evacuator</v>
          </cell>
        </row>
        <row r="5332">
          <cell r="H5332" t="str">
            <v>1.3.2.07.01.10.063</v>
          </cell>
          <cell r="I5332" t="str">
            <v>Stomach Irrigator</v>
          </cell>
        </row>
        <row r="5333">
          <cell r="H5333" t="str">
            <v>1.3.2.07.01.10.064</v>
          </cell>
          <cell r="I5333" t="str">
            <v>Tuberculosis Diagnostic Outfit</v>
          </cell>
        </row>
        <row r="5334">
          <cell r="H5334" t="str">
            <v>1.3.2.07.01.10.065</v>
          </cell>
          <cell r="I5334" t="str">
            <v>Baby Incubator (Alat Kedokteran Anak)</v>
          </cell>
        </row>
        <row r="5335">
          <cell r="H5335" t="str">
            <v>1.3.2.07.01.10.066</v>
          </cell>
          <cell r="I5335" t="str">
            <v>Blue Light</v>
          </cell>
        </row>
        <row r="5336">
          <cell r="H5336" t="str">
            <v>1.3.2.07.01.10.067</v>
          </cell>
          <cell r="I5336" t="str">
            <v>Pediatric/Infant Ventilator (Alat Kedokteran Anak)</v>
          </cell>
        </row>
        <row r="5337">
          <cell r="H5337" t="str">
            <v>1.3.2.07.01.10.068</v>
          </cell>
          <cell r="I5337" t="str">
            <v>Pediatric Surveillance Monitor (Alat Kedokteran Anak)</v>
          </cell>
        </row>
        <row r="5338">
          <cell r="H5338" t="str">
            <v>1.3.2.07.01.10.069</v>
          </cell>
          <cell r="I5338" t="str">
            <v>Baby Examination</v>
          </cell>
        </row>
        <row r="5339">
          <cell r="H5339" t="str">
            <v>1.3.2.07.01.10.070</v>
          </cell>
          <cell r="I5339" t="str">
            <v>Baby Measuring Device</v>
          </cell>
        </row>
        <row r="5340">
          <cell r="H5340" t="str">
            <v>1.3.2.07.01.10.071</v>
          </cell>
          <cell r="I5340" t="str">
            <v>Ecg Recorder Single Channel</v>
          </cell>
        </row>
        <row r="5341">
          <cell r="H5341" t="str">
            <v>1.3.2.07.01.10.072</v>
          </cell>
          <cell r="I5341" t="str">
            <v>Electric Sterilisator</v>
          </cell>
        </row>
        <row r="5342">
          <cell r="H5342" t="str">
            <v>1.3.2.07.01.10.073</v>
          </cell>
          <cell r="I5342" t="str">
            <v>Hi-Flow Antibiotic Nebulizer Solution Unit</v>
          </cell>
        </row>
        <row r="5343">
          <cell r="H5343" t="str">
            <v>1.3.2.07.01.10.074</v>
          </cell>
          <cell r="I5343" t="str">
            <v>Incubator Transport</v>
          </cell>
        </row>
        <row r="5344">
          <cell r="H5344" t="str">
            <v>1.3.2.07.01.10.075</v>
          </cell>
          <cell r="I5344" t="str">
            <v>Infant Care Unit With Servocontrole</v>
          </cell>
        </row>
        <row r="5345">
          <cell r="H5345" t="str">
            <v>1.3.2.07.01.10.076</v>
          </cell>
          <cell r="I5345" t="str">
            <v>Infant Incubator Mobile</v>
          </cell>
        </row>
        <row r="5346">
          <cell r="H5346" t="str">
            <v>1.3.2.07.01.10.077</v>
          </cell>
          <cell r="I5346" t="str">
            <v>Infantcare Centre</v>
          </cell>
        </row>
        <row r="5347">
          <cell r="H5347" t="str">
            <v>1.3.2.07.01.10.078</v>
          </cell>
          <cell r="I5347" t="str">
            <v>Maag Sonde Premature For Baby</v>
          </cell>
        </row>
        <row r="5348">
          <cell r="H5348" t="str">
            <v>1.3.2.07.01.10.079</v>
          </cell>
          <cell r="I5348" t="str">
            <v>Mercurial Sphymamometer With Baby Cuff</v>
          </cell>
        </row>
        <row r="5349">
          <cell r="H5349" t="str">
            <v>1.3.2.07.01.10.080</v>
          </cell>
          <cell r="I5349" t="str">
            <v>Pulseoxy Meter</v>
          </cell>
        </row>
        <row r="5350">
          <cell r="H5350" t="str">
            <v>1.3.2.07.01.10.081</v>
          </cell>
          <cell r="I5350" t="str">
            <v>Rectan Origator</v>
          </cell>
        </row>
        <row r="5351">
          <cell r="H5351" t="str">
            <v>1.3.2.07.01.10.082</v>
          </cell>
          <cell r="I5351" t="str">
            <v>Refflex Hammer</v>
          </cell>
        </row>
        <row r="5352">
          <cell r="H5352" t="str">
            <v>1.3.2.07.01.10.083</v>
          </cell>
          <cell r="I5352" t="str">
            <v>Stethoscope For Infant/Baby</v>
          </cell>
        </row>
        <row r="5353">
          <cell r="H5353" t="str">
            <v>1.3.2.07.01.10.084</v>
          </cell>
          <cell r="I5353" t="str">
            <v>Swaddling Table</v>
          </cell>
        </row>
        <row r="5354">
          <cell r="H5354" t="str">
            <v>......</v>
          </cell>
        </row>
        <row r="5355">
          <cell r="H5355" t="str">
            <v>1.3.2.07.01.11.</v>
          </cell>
          <cell r="I5355" t="str">
            <v xml:space="preserve">ALAT KEDOKTERAN POLIKLINIK </v>
          </cell>
        </row>
        <row r="5356">
          <cell r="H5356" t="str">
            <v>1.3.2.07.01.11.001</v>
          </cell>
          <cell r="I5356" t="str">
            <v>Basin Kidly, Stainless, Length 25 cm</v>
          </cell>
        </row>
        <row r="5357">
          <cell r="H5357" t="str">
            <v>1.3.2.07.01.11.002</v>
          </cell>
          <cell r="I5357" t="str">
            <v>Bed Pan For Child</v>
          </cell>
        </row>
        <row r="5358">
          <cell r="H5358" t="str">
            <v>1.3.2.07.01.11.003</v>
          </cell>
          <cell r="I5358" t="str">
            <v>Bed Pan For Adult 310 mm Complete</v>
          </cell>
        </row>
        <row r="5359">
          <cell r="H5359" t="str">
            <v>1.3.2.07.01.11.004</v>
          </cell>
          <cell r="I5359" t="str">
            <v>Basis Solution</v>
          </cell>
        </row>
        <row r="5360">
          <cell r="H5360" t="str">
            <v>1.3.2.07.01.11.005</v>
          </cell>
          <cell r="I5360" t="str">
            <v>Hammer Reffex</v>
          </cell>
        </row>
        <row r="5361">
          <cell r="H5361" t="str">
            <v>1.3.2.07.01.11.006</v>
          </cell>
          <cell r="I5361" t="str">
            <v>Thermometer Oral, Air Raksa</v>
          </cell>
        </row>
        <row r="5362">
          <cell r="H5362" t="str">
            <v>1.3.2.07.01.11.007</v>
          </cell>
          <cell r="I5362" t="str">
            <v>Thermometer Rectal, Air Raksa</v>
          </cell>
        </row>
        <row r="5363">
          <cell r="H5363" t="str">
            <v>1.3.2.07.01.11.008</v>
          </cell>
          <cell r="I5363" t="str">
            <v>Diagnostic Set In Case Metal Stainless Steel</v>
          </cell>
        </row>
        <row r="5364">
          <cell r="H5364" t="str">
            <v>1.3.2.07.01.11.009</v>
          </cell>
          <cell r="I5364" t="str">
            <v>Blood Pressure Meter With Pump Raksa</v>
          </cell>
        </row>
        <row r="5365">
          <cell r="H5365" t="str">
            <v>1.3.2.07.01.11.010</v>
          </cell>
          <cell r="I5365" t="str">
            <v>Suture Needle</v>
          </cell>
        </row>
        <row r="5366">
          <cell r="H5366" t="str">
            <v>1.3.2.07.01.11.011</v>
          </cell>
          <cell r="I5366" t="str">
            <v>Hypodermic Needle (Alat Kedokteran Poliklinik)</v>
          </cell>
        </row>
        <row r="5367">
          <cell r="H5367" t="str">
            <v>1.3.2.07.01.11.012</v>
          </cell>
          <cell r="I5367" t="str">
            <v>Michel Wound Clips Steel To Container Record</v>
          </cell>
        </row>
        <row r="5368">
          <cell r="H5368" t="str">
            <v>1.3.2.07.01.11.013</v>
          </cell>
          <cell r="I5368" t="str">
            <v>Syringe Container Stainless</v>
          </cell>
        </row>
        <row r="5369">
          <cell r="H5369" t="str">
            <v>1.3.2.07.01.11.014</v>
          </cell>
          <cell r="I5369" t="str">
            <v>Syringe Tuberculine 1 ml</v>
          </cell>
        </row>
        <row r="5370">
          <cell r="H5370" t="str">
            <v>1.3.2.07.01.11.015</v>
          </cell>
          <cell r="I5370" t="str">
            <v>Case With Closing Handles 500X200X60 mm</v>
          </cell>
        </row>
        <row r="5371">
          <cell r="H5371" t="str">
            <v>1.3.2.07.01.11.016</v>
          </cell>
          <cell r="I5371" t="str">
            <v>Leather Case For Metal Container</v>
          </cell>
        </row>
        <row r="5372">
          <cell r="H5372" t="str">
            <v>1.3.2.07.01.11.017</v>
          </cell>
          <cell r="I5372" t="str">
            <v>Container For Tuberculine Syringe</v>
          </cell>
        </row>
        <row r="5373">
          <cell r="H5373" t="str">
            <v>1.3.2.07.01.11.018</v>
          </cell>
          <cell r="I5373" t="str">
            <v>Container For Syringe</v>
          </cell>
        </row>
        <row r="5374">
          <cell r="H5374" t="str">
            <v>1.3.2.07.01.11.019</v>
          </cell>
          <cell r="I5374" t="str">
            <v>Spiritus Burner</v>
          </cell>
        </row>
        <row r="5375">
          <cell r="H5375" t="str">
            <v>1.3.2.07.01.11.020</v>
          </cell>
          <cell r="I5375" t="str">
            <v>Sterilizer For Spirit Heating</v>
          </cell>
        </row>
        <row r="5376">
          <cell r="H5376" t="str">
            <v>1.3.2.07.01.11.021</v>
          </cell>
          <cell r="I5376" t="str">
            <v>Dressing Forceps</v>
          </cell>
        </row>
        <row r="5377">
          <cell r="H5377" t="str">
            <v>1.3.2.07.01.11.022</v>
          </cell>
          <cell r="I5377" t="str">
            <v>Stirilizer For Syringe</v>
          </cell>
        </row>
        <row r="5378">
          <cell r="H5378" t="str">
            <v>1.3.2.07.01.11.023</v>
          </cell>
          <cell r="I5378" t="str">
            <v>Kelly Heam Forceps 14 cm</v>
          </cell>
        </row>
        <row r="5379">
          <cell r="H5379" t="str">
            <v>1.3.2.07.01.11.024</v>
          </cell>
          <cell r="I5379" t="str">
            <v>Khocer Heam Forceps 10,5 cm</v>
          </cell>
        </row>
        <row r="5380">
          <cell r="H5380" t="str">
            <v>1.3.2.07.01.11.025</v>
          </cell>
          <cell r="I5380" t="str">
            <v>Halsread Mosquito Forceps 12,5 cm</v>
          </cell>
        </row>
        <row r="5381">
          <cell r="H5381" t="str">
            <v>1.3.2.07.01.11.026</v>
          </cell>
          <cell r="I5381" t="str">
            <v>Rocherter Pean Forceps 10,5 cm</v>
          </cell>
        </row>
        <row r="5382">
          <cell r="H5382" t="str">
            <v>1.3.2.07.01.11.027</v>
          </cell>
          <cell r="I5382" t="str">
            <v>Probes 14,5 cm</v>
          </cell>
        </row>
        <row r="5383">
          <cell r="H5383" t="str">
            <v>1.3.2.07.01.11.028</v>
          </cell>
          <cell r="I5383" t="str">
            <v>Hegar Mayo'S Needle Holder 15 cm</v>
          </cell>
        </row>
        <row r="5384">
          <cell r="H5384" t="str">
            <v>1.3.2.07.01.11.029</v>
          </cell>
          <cell r="I5384" t="str">
            <v>Burning Tongue Pressure</v>
          </cell>
        </row>
        <row r="5385">
          <cell r="H5385" t="str">
            <v>1.3.2.07.01.11.030</v>
          </cell>
          <cell r="I5385" t="str">
            <v>Operating Scissors Blunt Sharp</v>
          </cell>
        </row>
        <row r="5386">
          <cell r="H5386" t="str">
            <v>1.3.2.07.01.11.031</v>
          </cell>
          <cell r="I5386" t="str">
            <v>Knife Handle</v>
          </cell>
        </row>
        <row r="5387">
          <cell r="H5387" t="str">
            <v>1.3.2.07.01.11.032</v>
          </cell>
          <cell r="I5387" t="str">
            <v>Scalpels Blades</v>
          </cell>
        </row>
        <row r="5388">
          <cell r="H5388" t="str">
            <v>1.3.2.07.01.11.033</v>
          </cell>
          <cell r="I5388" t="str">
            <v>Foster Sponge Holding</v>
          </cell>
        </row>
        <row r="5389">
          <cell r="H5389" t="str">
            <v>1.3.2.07.01.11.034</v>
          </cell>
          <cell r="I5389" t="str">
            <v>Scissors Gips</v>
          </cell>
        </row>
        <row r="5390">
          <cell r="H5390" t="str">
            <v>1.3.2.07.01.11.035</v>
          </cell>
          <cell r="I5390" t="str">
            <v>Universal Scissors</v>
          </cell>
        </row>
        <row r="5391">
          <cell r="H5391" t="str">
            <v>1.3.2.07.01.11.036</v>
          </cell>
          <cell r="I5391" t="str">
            <v>Tray Plain 250X1 30X30 Ml</v>
          </cell>
        </row>
        <row r="5392">
          <cell r="H5392" t="str">
            <v>1.3.2.07.01.11.037</v>
          </cell>
          <cell r="I5392" t="str">
            <v>Mayo Hegar'S Holder</v>
          </cell>
        </row>
        <row r="5393">
          <cell r="H5393" t="str">
            <v>1.3.2.07.01.11.038</v>
          </cell>
          <cell r="I5393" t="str">
            <v>Retractor Langeback</v>
          </cell>
        </row>
        <row r="5394">
          <cell r="H5394" t="str">
            <v>1.3.2.07.01.11.039</v>
          </cell>
          <cell r="I5394" t="str">
            <v>Retractor Volkman</v>
          </cell>
        </row>
        <row r="5395">
          <cell r="H5395" t="str">
            <v>1.3.2.07.01.11.040</v>
          </cell>
          <cell r="I5395" t="str">
            <v>Retractor Farabeuf</v>
          </cell>
        </row>
        <row r="5396">
          <cell r="H5396" t="str">
            <v>1.3.2.07.01.11.041</v>
          </cell>
          <cell r="I5396" t="str">
            <v>Retractor Roux</v>
          </cell>
        </row>
        <row r="5397">
          <cell r="H5397" t="str">
            <v>1.3.2.07.01.11.042</v>
          </cell>
          <cell r="I5397" t="str">
            <v>Cheron Sponge Forceps</v>
          </cell>
        </row>
        <row r="5398">
          <cell r="H5398" t="str">
            <v>1.3.2.07.01.11.043</v>
          </cell>
          <cell r="I5398" t="str">
            <v>Dissecting Forceps</v>
          </cell>
        </row>
        <row r="5399">
          <cell r="H5399" t="str">
            <v>1.3.2.07.01.11.044</v>
          </cell>
          <cell r="I5399" t="str">
            <v>Suture Mochel Set</v>
          </cell>
        </row>
        <row r="5400">
          <cell r="H5400" t="str">
            <v>1.3.2.07.01.11.045</v>
          </cell>
          <cell r="I5400" t="str">
            <v>Tape Measure</v>
          </cell>
        </row>
        <row r="5401">
          <cell r="H5401" t="str">
            <v>1.3.2.07.01.11.046</v>
          </cell>
          <cell r="I5401" t="str">
            <v>Bowl Solution</v>
          </cell>
        </row>
        <row r="5402">
          <cell r="H5402" t="str">
            <v>1.3.2.07.01.11.047</v>
          </cell>
          <cell r="I5402" t="str">
            <v>Sheating Plastic</v>
          </cell>
        </row>
        <row r="5403">
          <cell r="H5403" t="str">
            <v>1.3.2.07.01.11.048</v>
          </cell>
          <cell r="I5403" t="str">
            <v>Brush</v>
          </cell>
        </row>
        <row r="5404">
          <cell r="H5404" t="str">
            <v>1.3.2.07.01.11.049</v>
          </cell>
          <cell r="I5404" t="str">
            <v>Suture Cotton Sice</v>
          </cell>
        </row>
        <row r="5405">
          <cell r="H5405" t="str">
            <v>1.3.2.07.01.11.050</v>
          </cell>
          <cell r="I5405" t="str">
            <v>Forceps Sterilizer Cheattles</v>
          </cell>
        </row>
        <row r="5406">
          <cell r="H5406" t="str">
            <v>1.3.2.07.01.11.051</v>
          </cell>
          <cell r="I5406" t="str">
            <v>Scissors Bandage</v>
          </cell>
        </row>
        <row r="5407">
          <cell r="H5407" t="str">
            <v>1.3.2.07.01.11.052</v>
          </cell>
          <cell r="I5407" t="str">
            <v>Charst Vision Testing</v>
          </cell>
        </row>
        <row r="5408">
          <cell r="H5408" t="str">
            <v>1.3.2.07.01.11.053</v>
          </cell>
          <cell r="I5408" t="str">
            <v>Head Mirror</v>
          </cell>
        </row>
        <row r="5409">
          <cell r="H5409" t="str">
            <v>1.3.2.07.01.11.054</v>
          </cell>
          <cell r="I5409" t="str">
            <v>Clips And Applying And Removing</v>
          </cell>
        </row>
        <row r="5410">
          <cell r="H5410" t="str">
            <v>1.3.2.07.01.11.055</v>
          </cell>
          <cell r="I5410" t="str">
            <v>Paratus (cc)</v>
          </cell>
        </row>
        <row r="5411">
          <cell r="H5411" t="str">
            <v>1.3.2.07.01.11.056</v>
          </cell>
          <cell r="I5411" t="str">
            <v>Tabung Periksa HB</v>
          </cell>
        </row>
        <row r="5412">
          <cell r="H5412" t="str">
            <v>1.3.2.07.01.11.057</v>
          </cell>
          <cell r="I5412" t="str">
            <v>Dressing Jar</v>
          </cell>
        </row>
        <row r="5413">
          <cell r="H5413" t="str">
            <v>1.3.2.07.01.11.058</v>
          </cell>
          <cell r="I5413" t="str">
            <v>Lodin Cup</v>
          </cell>
        </row>
        <row r="5414">
          <cell r="H5414" t="str">
            <v>......</v>
          </cell>
        </row>
        <row r="5415">
          <cell r="H5415" t="str">
            <v>......</v>
          </cell>
        </row>
        <row r="5416">
          <cell r="H5416" t="str">
            <v>......</v>
          </cell>
        </row>
        <row r="5417">
          <cell r="H5417" t="str">
            <v>......</v>
          </cell>
        </row>
        <row r="5418">
          <cell r="H5418" t="str">
            <v>......</v>
          </cell>
        </row>
        <row r="5419">
          <cell r="H5419" t="str">
            <v>......</v>
          </cell>
        </row>
        <row r="5420">
          <cell r="H5420" t="str">
            <v>......</v>
          </cell>
        </row>
        <row r="5421">
          <cell r="H5421" t="str">
            <v>......</v>
          </cell>
        </row>
        <row r="5422">
          <cell r="H5422" t="str">
            <v>......</v>
          </cell>
        </row>
        <row r="5423">
          <cell r="H5423" t="str">
            <v>......</v>
          </cell>
        </row>
        <row r="5424">
          <cell r="H5424" t="str">
            <v>......</v>
          </cell>
        </row>
        <row r="5425">
          <cell r="H5425" t="str">
            <v>......</v>
          </cell>
        </row>
        <row r="5426">
          <cell r="H5426" t="str">
            <v>......</v>
          </cell>
        </row>
        <row r="5427">
          <cell r="H5427" t="str">
            <v>1.3.2.07.01.12.</v>
          </cell>
          <cell r="I5427" t="str">
            <v xml:space="preserve">ALAT KESEHATAN REHABILITASI MEDIS </v>
          </cell>
        </row>
        <row r="5428">
          <cell r="H5428" t="str">
            <v>1.3.2.07.01.12.001</v>
          </cell>
          <cell r="I5428" t="str">
            <v>Crude</v>
          </cell>
        </row>
        <row r="5429">
          <cell r="H5429" t="str">
            <v>1.3.2.07.01.12.002</v>
          </cell>
          <cell r="I5429" t="str">
            <v>Wheel Chair (Alat Kesehatan Rehabilitasi Medis)</v>
          </cell>
        </row>
        <row r="5430">
          <cell r="H5430" t="str">
            <v>1.3.2.07.01.12.003</v>
          </cell>
          <cell r="I5430" t="str">
            <v>Artetis</v>
          </cell>
        </row>
        <row r="5431">
          <cell r="H5431" t="str">
            <v>1.3.2.07.01.12.004</v>
          </cell>
          <cell r="I5431" t="str">
            <v>Ringen</v>
          </cell>
        </row>
        <row r="5432">
          <cell r="H5432" t="str">
            <v>1.3.2.07.01.12.005</v>
          </cell>
          <cell r="I5432" t="str">
            <v>Trade Sandow</v>
          </cell>
        </row>
        <row r="5433">
          <cell r="H5433" t="str">
            <v>1.3.2.07.01.12.006</v>
          </cell>
          <cell r="I5433" t="str">
            <v>Hardstock</v>
          </cell>
        </row>
        <row r="5434">
          <cell r="H5434" t="str">
            <v>1.3.2.07.01.12.007</v>
          </cell>
          <cell r="I5434" t="str">
            <v>Tiang Keseimbangan</v>
          </cell>
        </row>
        <row r="5435">
          <cell r="H5435" t="str">
            <v>1.3.2.07.01.12.008</v>
          </cell>
          <cell r="I5435" t="str">
            <v>Acupunture Therapy</v>
          </cell>
        </row>
        <row r="5436">
          <cell r="H5436" t="str">
            <v>1.3.2.07.01.12.009</v>
          </cell>
          <cell r="I5436" t="str">
            <v>Audio Treater Portable</v>
          </cell>
        </row>
        <row r="5437">
          <cell r="H5437" t="str">
            <v>1.3.2.07.01.12.010</v>
          </cell>
          <cell r="I5437" t="str">
            <v>Balance Beam Set</v>
          </cell>
        </row>
        <row r="5438">
          <cell r="H5438" t="str">
            <v>1.3.2.07.01.12.011</v>
          </cell>
          <cell r="I5438" t="str">
            <v>Bath Wirl Pool</v>
          </cell>
        </row>
        <row r="5439">
          <cell r="H5439" t="str">
            <v>1.3.2.07.01.12.012</v>
          </cell>
          <cell r="I5439" t="str">
            <v>Compression Therapy</v>
          </cell>
        </row>
        <row r="5440">
          <cell r="H5440" t="str">
            <v>1.3.2.07.01.12.013</v>
          </cell>
          <cell r="I5440" t="str">
            <v>Electro Stimulation &amp; Analgesia</v>
          </cell>
        </row>
        <row r="5441">
          <cell r="H5441" t="str">
            <v>1.3.2.07.01.12.014</v>
          </cell>
          <cell r="I5441" t="str">
            <v>Electro Tilt Table</v>
          </cell>
        </row>
        <row r="5442">
          <cell r="H5442" t="str">
            <v>1.3.2.07.01.12.015</v>
          </cell>
          <cell r="I5442" t="str">
            <v>Ergocycle</v>
          </cell>
        </row>
        <row r="5443">
          <cell r="H5443" t="str">
            <v>1.3.2.07.01.12.016</v>
          </cell>
          <cell r="I5443" t="str">
            <v>Exercise Bicysles</v>
          </cell>
        </row>
        <row r="5444">
          <cell r="H5444" t="str">
            <v>1.3.2.07.01.12.017</v>
          </cell>
          <cell r="I5444" t="str">
            <v>Exercise Equipment</v>
          </cell>
        </row>
        <row r="5445">
          <cell r="H5445" t="str">
            <v>1.3.2.07.01.12.018</v>
          </cell>
          <cell r="I5445" t="str">
            <v>Exercise Pulley Weight</v>
          </cell>
        </row>
        <row r="5446">
          <cell r="H5446" t="str">
            <v>1.3.2.07.01.12.019</v>
          </cell>
          <cell r="I5446" t="str">
            <v>Exercise Treadmil</v>
          </cell>
        </row>
        <row r="5447">
          <cell r="H5447" t="str">
            <v>1.3.2.07.01.12.020</v>
          </cell>
          <cell r="I5447" t="str">
            <v>Faradic-Galvanic Therapy</v>
          </cell>
        </row>
        <row r="5448">
          <cell r="H5448" t="str">
            <v>1.3.2.07.01.12.021</v>
          </cell>
          <cell r="I5448" t="str">
            <v>Faradisasi</v>
          </cell>
        </row>
        <row r="5449">
          <cell r="H5449" t="str">
            <v>1.3.2.07.01.12.022</v>
          </cell>
          <cell r="I5449" t="str">
            <v>Finger Exercise Table</v>
          </cell>
        </row>
        <row r="5450">
          <cell r="H5450" t="str">
            <v>1.3.2.07.01.12.023</v>
          </cell>
          <cell r="I5450" t="str">
            <v>Finger Muscle Therapy</v>
          </cell>
        </row>
        <row r="5451">
          <cell r="H5451" t="str">
            <v>1.3.2.07.01.12.024</v>
          </cell>
          <cell r="I5451" t="str">
            <v>Hydro Therapy</v>
          </cell>
        </row>
        <row r="5452">
          <cell r="H5452" t="str">
            <v>1.3.2.07.01.12.025</v>
          </cell>
          <cell r="I5452" t="str">
            <v>Infra Red &amp; Ultraviolet</v>
          </cell>
        </row>
        <row r="5453">
          <cell r="H5453" t="str">
            <v>1.3.2.07.01.12.026</v>
          </cell>
          <cell r="I5453" t="str">
            <v>Isostations For Accurate</v>
          </cell>
        </row>
        <row r="5454">
          <cell r="H5454" t="str">
            <v>1.3.2.07.01.12.027</v>
          </cell>
          <cell r="I5454" t="str">
            <v>Laser Therapy</v>
          </cell>
        </row>
        <row r="5455">
          <cell r="H5455" t="str">
            <v>1.3.2.07.01.12.028</v>
          </cell>
          <cell r="I5455" t="str">
            <v>Lymphatic Physiotherapy</v>
          </cell>
        </row>
        <row r="5456">
          <cell r="H5456" t="str">
            <v>1.3.2.07.01.12.029</v>
          </cell>
          <cell r="I5456" t="str">
            <v>L.F. Electro Therapy</v>
          </cell>
        </row>
        <row r="5457">
          <cell r="H5457" t="str">
            <v>1.3.2.07.01.12.030</v>
          </cell>
          <cell r="I5457" t="str">
            <v>Micro Wave Diathermy</v>
          </cell>
        </row>
        <row r="5458">
          <cell r="H5458" t="str">
            <v>1.3.2.07.01.12.031</v>
          </cell>
          <cell r="I5458" t="str">
            <v>Modular Electro Therapy</v>
          </cell>
        </row>
        <row r="5459">
          <cell r="H5459" t="str">
            <v>1.3.2.07.01.12.032</v>
          </cell>
          <cell r="I5459" t="str">
            <v>Parafin Bath</v>
          </cell>
        </row>
        <row r="5460">
          <cell r="H5460" t="str">
            <v>1.3.2.07.01.12.033</v>
          </cell>
          <cell r="I5460" t="str">
            <v>Pulsa Erator Unit</v>
          </cell>
        </row>
        <row r="5461">
          <cell r="H5461" t="str">
            <v>1.3.2.07.01.12.034</v>
          </cell>
          <cell r="I5461" t="str">
            <v>Quadricerps Table</v>
          </cell>
        </row>
        <row r="5462">
          <cell r="H5462" t="str">
            <v>1.3.2.07.01.12.035</v>
          </cell>
          <cell r="I5462" t="str">
            <v>Rotary Wrist Exercise</v>
          </cell>
        </row>
        <row r="5463">
          <cell r="H5463" t="str">
            <v>1.3.2.07.01.12.036</v>
          </cell>
          <cell r="I5463" t="str">
            <v>Rowing Machine</v>
          </cell>
        </row>
        <row r="5464">
          <cell r="H5464" t="str">
            <v>1.3.2.07.01.12.037</v>
          </cell>
          <cell r="I5464" t="str">
            <v>Short Wave Diathermy</v>
          </cell>
        </row>
        <row r="5465">
          <cell r="H5465" t="str">
            <v>1.3.2.07.01.12.038</v>
          </cell>
          <cell r="I5465" t="str">
            <v>Shoulder Whell Exercise</v>
          </cell>
        </row>
        <row r="5466">
          <cell r="H5466" t="str">
            <v>1.3.2.07.01.12.039</v>
          </cell>
          <cell r="I5466" t="str">
            <v>Suspension &amp; Pulley Equipment</v>
          </cell>
        </row>
        <row r="5467">
          <cell r="H5467" t="str">
            <v>1.3.2.07.01.12.040</v>
          </cell>
          <cell r="I5467" t="str">
            <v>Therapeutical Nerve &amp; Muscle Situmulation</v>
          </cell>
        </row>
        <row r="5468">
          <cell r="H5468" t="str">
            <v>1.3.2.07.01.12.041</v>
          </cell>
          <cell r="I5468" t="str">
            <v>Traction Unit</v>
          </cell>
        </row>
        <row r="5469">
          <cell r="H5469" t="str">
            <v>1.3.2.07.01.12.042</v>
          </cell>
          <cell r="I5469" t="str">
            <v>Tread Mill Treatment</v>
          </cell>
        </row>
        <row r="5470">
          <cell r="H5470" t="str">
            <v>1.3.2.07.01.12.043</v>
          </cell>
          <cell r="I5470" t="str">
            <v>Ultra Saound Theraphy</v>
          </cell>
        </row>
        <row r="5471">
          <cell r="H5471" t="str">
            <v>1.3.2.07.01.12.044</v>
          </cell>
          <cell r="I5471" t="str">
            <v>Ultrasonic Theraphy Unit</v>
          </cell>
        </row>
        <row r="5472">
          <cell r="H5472" t="str">
            <v>......</v>
          </cell>
        </row>
        <row r="5473">
          <cell r="H5473" t="str">
            <v>......</v>
          </cell>
        </row>
        <row r="5474">
          <cell r="H5474" t="str">
            <v>......</v>
          </cell>
        </row>
        <row r="5475">
          <cell r="H5475" t="str">
            <v>......</v>
          </cell>
        </row>
        <row r="5476">
          <cell r="H5476" t="str">
            <v>......</v>
          </cell>
        </row>
        <row r="5477">
          <cell r="H5477" t="str">
            <v>......</v>
          </cell>
        </row>
        <row r="5478">
          <cell r="H5478" t="str">
            <v>......</v>
          </cell>
        </row>
        <row r="5479">
          <cell r="H5479" t="str">
            <v>1.3.2.07.01.13.</v>
          </cell>
          <cell r="I5479" t="str">
            <v xml:space="preserve">ALAT KEDOKTERAN NEUROLOGI (SYARAF) </v>
          </cell>
        </row>
        <row r="5480">
          <cell r="H5480" t="str">
            <v>1.3.2.07.01.13.001</v>
          </cell>
          <cell r="I5480" t="str">
            <v>Electro Encephalograph (Alat Kedokteran Neurologi (syaraf))</v>
          </cell>
        </row>
        <row r="5481">
          <cell r="H5481" t="str">
            <v>1.3.2.07.01.13.002</v>
          </cell>
          <cell r="I5481" t="str">
            <v>Echo Encephalograph</v>
          </cell>
        </row>
        <row r="5482">
          <cell r="H5482" t="str">
            <v>1.3.2.07.01.13.003</v>
          </cell>
          <cell r="I5482" t="str">
            <v>Electro Myograph</v>
          </cell>
        </row>
        <row r="5483">
          <cell r="H5483" t="str">
            <v>1.3.2.07.01.13.004</v>
          </cell>
          <cell r="I5483" t="str">
            <v>Electro Stimulator (Alat Kedokteran Neurologi (syaraf))</v>
          </cell>
        </row>
        <row r="5484">
          <cell r="H5484" t="str">
            <v>1.3.2.07.01.13.005</v>
          </cell>
          <cell r="I5484" t="str">
            <v>Patient Monitor</v>
          </cell>
        </row>
        <row r="5485">
          <cell r="H5485" t="str">
            <v>1.3.2.07.01.13.006</v>
          </cell>
          <cell r="I5485" t="str">
            <v>Brain Mapping</v>
          </cell>
        </row>
        <row r="5486">
          <cell r="H5486" t="str">
            <v>1.3.2.07.01.13.007</v>
          </cell>
          <cell r="I5486" t="str">
            <v>Electro Surgery (Alat Kedokteran Neurologi (syaraf))</v>
          </cell>
        </row>
        <row r="5487">
          <cell r="H5487" t="str">
            <v>1.3.2.07.01.13.008</v>
          </cell>
          <cell r="I5487" t="str">
            <v>Evoked Potensial System</v>
          </cell>
        </row>
        <row r="5488">
          <cell r="H5488" t="str">
            <v>1.3.2.07.01.13.009</v>
          </cell>
          <cell r="I5488" t="str">
            <v>Digital Mammography Sistem</v>
          </cell>
        </row>
        <row r="5489">
          <cell r="H5489" t="str">
            <v>1.3.2.07.01.13.010</v>
          </cell>
          <cell r="I5489" t="str">
            <v>Neuro Navigasi</v>
          </cell>
        </row>
        <row r="5490">
          <cell r="H5490" t="str">
            <v>1.3.2.07.01.13.011</v>
          </cell>
          <cell r="I5490" t="str">
            <v>Alat Imunology</v>
          </cell>
        </row>
        <row r="5491">
          <cell r="H5491" t="str">
            <v>1.3.2.07.01.13.012</v>
          </cell>
          <cell r="I5491" t="str">
            <v>Stationery X Ray</v>
          </cell>
        </row>
        <row r="5492">
          <cell r="H5492" t="str">
            <v>1.3.2.07.01.13.013</v>
          </cell>
          <cell r="I5492" t="str">
            <v>Patien Monitor Philip Efficia CM 150</v>
          </cell>
        </row>
        <row r="5493">
          <cell r="H5493" t="str">
            <v>......</v>
          </cell>
        </row>
        <row r="5494">
          <cell r="H5494" t="str">
            <v>......</v>
          </cell>
        </row>
        <row r="5495">
          <cell r="H5495" t="str">
            <v>......</v>
          </cell>
        </row>
        <row r="5496">
          <cell r="H5496" t="str">
            <v>......</v>
          </cell>
        </row>
        <row r="5497">
          <cell r="H5497" t="str">
            <v>......</v>
          </cell>
        </row>
        <row r="5498">
          <cell r="H5498" t="str">
            <v>1.3.2.07.01.14.</v>
          </cell>
          <cell r="I5498" t="str">
            <v xml:space="preserve">ALAT KEDOKTERAN JANTUNG </v>
          </cell>
        </row>
        <row r="5499">
          <cell r="H5499" t="str">
            <v>1.3.2.07.01.14.001</v>
          </cell>
          <cell r="I5499" t="str">
            <v>Electrocardiograph</v>
          </cell>
        </row>
        <row r="5500">
          <cell r="H5500" t="str">
            <v>1.3.2.07.01.14.002</v>
          </cell>
          <cell r="I5500" t="str">
            <v>Operating Table Jantung</v>
          </cell>
        </row>
        <row r="5501">
          <cell r="H5501" t="str">
            <v>1.3.2.07.01.14.003</v>
          </cell>
          <cell r="I5501" t="str">
            <v>Oxygen Tank</v>
          </cell>
        </row>
        <row r="5502">
          <cell r="H5502" t="str">
            <v>1.3.2.07.01.14.004</v>
          </cell>
          <cell r="I5502" t="str">
            <v>Central Gas</v>
          </cell>
        </row>
        <row r="5503">
          <cell r="H5503" t="str">
            <v>1.3.2.07.01.14.005</v>
          </cell>
          <cell r="I5503" t="str">
            <v>Central Suction (Alat Kedokteran Jantung)</v>
          </cell>
        </row>
        <row r="5504">
          <cell r="H5504" t="str">
            <v>1.3.2.07.01.14.006</v>
          </cell>
          <cell r="I5504" t="str">
            <v>Heart Rate Monitor</v>
          </cell>
        </row>
        <row r="5505">
          <cell r="H5505" t="str">
            <v>1.3.2.07.01.14.007</v>
          </cell>
          <cell r="I5505" t="str">
            <v>Repiration Monitor (Alat Kedokteran Jantung)</v>
          </cell>
        </row>
        <row r="5506">
          <cell r="H5506" t="str">
            <v>1.3.2.07.01.14.008</v>
          </cell>
          <cell r="I5506" t="str">
            <v>Blood Pressure Monitor (Alat Kedokteran Jantung)</v>
          </cell>
        </row>
        <row r="5507">
          <cell r="H5507" t="str">
            <v>1.3.2.07.01.14.009</v>
          </cell>
          <cell r="I5507" t="str">
            <v>Temperature Monitor (Alat Kedokteran Jantung)</v>
          </cell>
        </row>
        <row r="5508">
          <cell r="H5508" t="str">
            <v>1.3.2.07.01.14.010</v>
          </cell>
          <cell r="I5508" t="str">
            <v>Arrytmia Monitor</v>
          </cell>
        </row>
        <row r="5509">
          <cell r="H5509" t="str">
            <v>1.3.2.07.01.14.011</v>
          </cell>
          <cell r="I5509" t="str">
            <v>Blood Gas Analyzer (Alat Kedokteran Jantung)</v>
          </cell>
        </row>
        <row r="5510">
          <cell r="H5510" t="str">
            <v>1.3.2.07.01.14.012</v>
          </cell>
          <cell r="I5510" t="str">
            <v>Cabinet AC &amp; DC Defibrilator Cardioc And Recorder Seward</v>
          </cell>
        </row>
        <row r="5511">
          <cell r="H5511" t="str">
            <v>1.3.2.07.01.14.013</v>
          </cell>
          <cell r="I5511" t="str">
            <v>Cabinet Untuk EKG</v>
          </cell>
        </row>
        <row r="5512">
          <cell r="H5512" t="str">
            <v>1.3.2.07.01.14.014</v>
          </cell>
          <cell r="I5512" t="str">
            <v>Capugraph Modul</v>
          </cell>
        </row>
        <row r="5513">
          <cell r="H5513" t="str">
            <v>1.3.2.07.01.14.015</v>
          </cell>
          <cell r="I5513" t="str">
            <v>Cardiac Output Modul</v>
          </cell>
        </row>
        <row r="5514">
          <cell r="H5514" t="str">
            <v>1.3.2.07.01.14.016</v>
          </cell>
          <cell r="I5514" t="str">
            <v>Cardiac Chair</v>
          </cell>
        </row>
        <row r="5515">
          <cell r="H5515" t="str">
            <v>1.3.2.07.01.14.017</v>
          </cell>
          <cell r="I5515" t="str">
            <v>Cardiac Massage Unit</v>
          </cell>
        </row>
        <row r="5516">
          <cell r="H5516" t="str">
            <v>1.3.2.07.01.14.018</v>
          </cell>
          <cell r="I5516" t="str">
            <v>Cardiac Output</v>
          </cell>
        </row>
        <row r="5517">
          <cell r="H5517" t="str">
            <v>1.3.2.07.01.14.019</v>
          </cell>
          <cell r="I5517" t="str">
            <v>Cardiac Recorder</v>
          </cell>
        </row>
        <row r="5518">
          <cell r="H5518" t="str">
            <v>1.3.2.07.01.14.020</v>
          </cell>
          <cell r="I5518" t="str">
            <v>Cardiac Resuscitator</v>
          </cell>
        </row>
        <row r="5519">
          <cell r="H5519" t="str">
            <v>1.3.2.07.01.14.021</v>
          </cell>
          <cell r="I5519" t="str">
            <v>Defibrilator Phisiocontrol</v>
          </cell>
        </row>
        <row r="5520">
          <cell r="H5520" t="str">
            <v>1.3.2.07.01.14.022</v>
          </cell>
          <cell r="I5520" t="str">
            <v>ECG 3 Channel</v>
          </cell>
        </row>
        <row r="5521">
          <cell r="H5521" t="str">
            <v>1.3.2.07.01.14.023</v>
          </cell>
          <cell r="I5521" t="str">
            <v>Echo Cardiograph System</v>
          </cell>
        </row>
        <row r="5522">
          <cell r="H5522" t="str">
            <v>1.3.2.07.01.14.024</v>
          </cell>
          <cell r="I5522" t="str">
            <v>Echo Cateter Isolation</v>
          </cell>
        </row>
        <row r="5523">
          <cell r="H5523" t="str">
            <v>1.3.2.07.01.14.025</v>
          </cell>
          <cell r="I5523" t="str">
            <v>Echocolor Doppler</v>
          </cell>
        </row>
        <row r="5524">
          <cell r="H5524" t="str">
            <v>1.3.2.07.01.14.026</v>
          </cell>
          <cell r="I5524" t="str">
            <v>EKG Elektro Photo Cardiograph For Recording Elektro And</v>
          </cell>
        </row>
        <row r="5525">
          <cell r="H5525" t="str">
            <v>1.3.2.07.01.14.027</v>
          </cell>
          <cell r="I5525" t="str">
            <v>EKG Monitor</v>
          </cell>
        </row>
        <row r="5526">
          <cell r="H5526" t="str">
            <v>1.3.2.07.01.14.028</v>
          </cell>
          <cell r="I5526" t="str">
            <v>EKG Simulation</v>
          </cell>
        </row>
        <row r="5527">
          <cell r="H5527" t="str">
            <v>1.3.2.07.01.14.029</v>
          </cell>
          <cell r="I5527" t="str">
            <v>Electrolyt Analyzer</v>
          </cell>
        </row>
        <row r="5528">
          <cell r="H5528" t="str">
            <v>1.3.2.07.01.14.030</v>
          </cell>
          <cell r="I5528" t="str">
            <v>Exercise Treadmil Test</v>
          </cell>
        </row>
        <row r="5529">
          <cell r="H5529" t="str">
            <v>1.3.2.07.01.14.031</v>
          </cell>
          <cell r="I5529" t="str">
            <v>Haemodyalisis Unit</v>
          </cell>
        </row>
        <row r="5530">
          <cell r="H5530" t="str">
            <v>1.3.2.07.01.14.032</v>
          </cell>
          <cell r="I5530" t="str">
            <v>Holter Monitor</v>
          </cell>
        </row>
        <row r="5531">
          <cell r="H5531" t="str">
            <v>1.3.2.07.01.14.033</v>
          </cell>
          <cell r="I5531" t="str">
            <v>Kg Sol - B III Japan</v>
          </cell>
        </row>
        <row r="5532">
          <cell r="H5532" t="str">
            <v>1.3.2.07.01.14.034</v>
          </cell>
          <cell r="I5532" t="str">
            <v>Master Test (Jepang)</v>
          </cell>
        </row>
        <row r="5533">
          <cell r="H5533" t="str">
            <v>1.3.2.07.01.14.035</v>
          </cell>
          <cell r="I5533" t="str">
            <v>Mobile X-Ray &amp; Image Int.</v>
          </cell>
        </row>
        <row r="5534">
          <cell r="H5534" t="str">
            <v>1.3.2.07.01.14.036</v>
          </cell>
          <cell r="I5534" t="str">
            <v>Oxator Head Complete</v>
          </cell>
        </row>
        <row r="5535">
          <cell r="H5535" t="str">
            <v>1.3.2.07.01.14.037</v>
          </cell>
          <cell r="I5535" t="str">
            <v>Pace Maker</v>
          </cell>
        </row>
        <row r="5536">
          <cell r="H5536" t="str">
            <v>1.3.2.07.01.14.038</v>
          </cell>
          <cell r="I5536" t="str">
            <v>Phonocardiograph</v>
          </cell>
        </row>
        <row r="5537">
          <cell r="H5537" t="str">
            <v>1.3.2.07.01.14.039</v>
          </cell>
          <cell r="I5537" t="str">
            <v>Survase 45,7 X 13</v>
          </cell>
        </row>
        <row r="5538">
          <cell r="H5538" t="str">
            <v>1.3.2.07.01.14.040</v>
          </cell>
          <cell r="I5538" t="str">
            <v>S.9910 Cardiomonitor AC/SC Seward</v>
          </cell>
        </row>
        <row r="5539">
          <cell r="H5539" t="str">
            <v>1.3.2.07.01.14.041</v>
          </cell>
          <cell r="I5539" t="str">
            <v>Temporay Fase Maker</v>
          </cell>
        </row>
        <row r="5540">
          <cell r="H5540" t="str">
            <v>1.3.2.07.01.14.042</v>
          </cell>
          <cell r="I5540" t="str">
            <v>Treadmill Spedroge 2-4 16 KMA Elektrical System Walking</v>
          </cell>
        </row>
        <row r="5541">
          <cell r="H5541" t="str">
            <v>1.3.2.07.01.14.043</v>
          </cell>
          <cell r="I5541" t="str">
            <v>Treadmill/On (Giken)</v>
          </cell>
        </row>
        <row r="5542">
          <cell r="H5542" t="str">
            <v>1.3.2.07.01.14.044</v>
          </cell>
          <cell r="I5542" t="str">
            <v>Tunturi Sepeda</v>
          </cell>
        </row>
        <row r="5543">
          <cell r="H5543" t="str">
            <v>1.3.2.07.01.14.045</v>
          </cell>
          <cell r="I5543" t="str">
            <v>RAMP analyzer</v>
          </cell>
        </row>
        <row r="5544">
          <cell r="H5544" t="str">
            <v>1.3.2.07.01.14.046</v>
          </cell>
          <cell r="I5544" t="str">
            <v>Alat SPEA(K-IT) Spech pathology exercise With books</v>
          </cell>
        </row>
        <row r="5545">
          <cell r="H5545" t="str">
            <v>1.3.2.07.01.14.047</v>
          </cell>
          <cell r="I5545" t="str">
            <v>Scrub Station</v>
          </cell>
        </row>
        <row r="5546">
          <cell r="H5546" t="str">
            <v>......</v>
          </cell>
        </row>
        <row r="5547">
          <cell r="H5547" t="str">
            <v>......</v>
          </cell>
        </row>
        <row r="5548">
          <cell r="H5548" t="str">
            <v>......</v>
          </cell>
        </row>
        <row r="5549">
          <cell r="H5549" t="str">
            <v>......</v>
          </cell>
        </row>
        <row r="5550">
          <cell r="H5550" t="str">
            <v>......</v>
          </cell>
        </row>
        <row r="5551">
          <cell r="H5551" t="str">
            <v>......</v>
          </cell>
        </row>
        <row r="5552">
          <cell r="H5552" t="str">
            <v>......</v>
          </cell>
        </row>
        <row r="5553">
          <cell r="H5553" t="str">
            <v>......</v>
          </cell>
        </row>
        <row r="5554">
          <cell r="H5554" t="str">
            <v>......</v>
          </cell>
        </row>
        <row r="5555">
          <cell r="H5555" t="str">
            <v>......</v>
          </cell>
        </row>
        <row r="5556">
          <cell r="H5556" t="str">
            <v>......</v>
          </cell>
        </row>
        <row r="5557">
          <cell r="H5557" t="str">
            <v>......</v>
          </cell>
        </row>
        <row r="5558">
          <cell r="H5558" t="str">
            <v>......</v>
          </cell>
        </row>
        <row r="5559">
          <cell r="H5559" t="str">
            <v>......</v>
          </cell>
        </row>
        <row r="5560">
          <cell r="H5560" t="str">
            <v>......</v>
          </cell>
        </row>
        <row r="5561">
          <cell r="H5561" t="str">
            <v>......</v>
          </cell>
        </row>
        <row r="5562">
          <cell r="H5562" t="str">
            <v>......</v>
          </cell>
        </row>
        <row r="5563">
          <cell r="H5563" t="str">
            <v>......</v>
          </cell>
        </row>
        <row r="5564">
          <cell r="H5564" t="str">
            <v>......</v>
          </cell>
        </row>
        <row r="5565">
          <cell r="H5565" t="str">
            <v>......</v>
          </cell>
        </row>
        <row r="5566">
          <cell r="H5566" t="str">
            <v>1.3.2.07.01.15.</v>
          </cell>
          <cell r="I5566" t="str">
            <v xml:space="preserve">ALAT KEDOKTERAN RADIODIAGNOSTIC </v>
          </cell>
        </row>
        <row r="5567">
          <cell r="H5567" t="str">
            <v>1.3.2.07.01.15.001</v>
          </cell>
          <cell r="I5567" t="str">
            <v>Angiography Unit</v>
          </cell>
        </row>
        <row r="5568">
          <cell r="H5568" t="str">
            <v>1.3.2.07.01.15.002</v>
          </cell>
          <cell r="I5568" t="str">
            <v>Apron</v>
          </cell>
        </row>
        <row r="5569">
          <cell r="H5569" t="str">
            <v>1.3.2.07.01.15.003</v>
          </cell>
          <cell r="I5569" t="str">
            <v>Automatic Film Processing Unit</v>
          </cell>
        </row>
        <row r="5570">
          <cell r="H5570" t="str">
            <v>1.3.2.07.01.15.004</v>
          </cell>
          <cell r="I5570" t="str">
            <v>Bucky Table/Tomography</v>
          </cell>
        </row>
        <row r="5571">
          <cell r="H5571" t="str">
            <v>1.3.2.07.01.15.005</v>
          </cell>
          <cell r="I5571" t="str">
            <v>Bucky Stand</v>
          </cell>
        </row>
        <row r="5572">
          <cell r="H5572" t="str">
            <v>1.3.2.07.01.15.006</v>
          </cell>
          <cell r="I5572" t="str">
            <v>Cassete Film (Alat Kedokteran Radiodiagnostic)</v>
          </cell>
        </row>
        <row r="5573">
          <cell r="H5573" t="str">
            <v>1.3.2.07.01.15.007</v>
          </cell>
          <cell r="I5573" t="str">
            <v>Film Processing Tank</v>
          </cell>
        </row>
        <row r="5574">
          <cell r="H5574" t="str">
            <v>1.3.2.07.01.15.008</v>
          </cell>
          <cell r="I5574" t="str">
            <v>General Purpose X-Ray Unit</v>
          </cell>
        </row>
        <row r="5575">
          <cell r="H5575" t="str">
            <v>1.3.2.07.01.15.009</v>
          </cell>
          <cell r="I5575" t="str">
            <v>X-Ray Tomography Unit</v>
          </cell>
        </row>
        <row r="5576">
          <cell r="H5576" t="str">
            <v>1.3.2.07.01.15.010</v>
          </cell>
          <cell r="I5576" t="str">
            <v>Grid</v>
          </cell>
        </row>
        <row r="5577">
          <cell r="H5577" t="str">
            <v>1.3.2.07.01.15.011</v>
          </cell>
          <cell r="I5577" t="str">
            <v>Inten Sifying Screen</v>
          </cell>
        </row>
        <row r="5578">
          <cell r="H5578" t="str">
            <v>1.3.2.07.01.15.012</v>
          </cell>
          <cell r="I5578" t="str">
            <v>MRI (Magnitic Resonanse/Imaging)</v>
          </cell>
        </row>
        <row r="5579">
          <cell r="H5579" t="str">
            <v>1.3.2.07.01.15.013</v>
          </cell>
          <cell r="I5579" t="str">
            <v>Spect</v>
          </cell>
        </row>
        <row r="5580">
          <cell r="H5580" t="str">
            <v>1.3.2.07.01.15.014</v>
          </cell>
          <cell r="I5580" t="str">
            <v>X-Ray Mobile Unit</v>
          </cell>
        </row>
        <row r="5581">
          <cell r="H5581" t="str">
            <v>1.3.2.07.01.15.015</v>
          </cell>
          <cell r="I5581" t="str">
            <v>Radiology Unit (Rongent)</v>
          </cell>
        </row>
        <row r="5582">
          <cell r="H5582" t="str">
            <v>1.3.2.07.01.15.016</v>
          </cell>
          <cell r="I5582" t="str">
            <v>Basic Radiography System</v>
          </cell>
        </row>
        <row r="5583">
          <cell r="H5583" t="str">
            <v>1.3.2.07.01.15.017</v>
          </cell>
          <cell r="I5583" t="str">
            <v>General Examination</v>
          </cell>
        </row>
        <row r="5584">
          <cell r="H5584" t="str">
            <v>1.3.2.07.01.15.018</v>
          </cell>
          <cell r="I5584" t="str">
            <v>Mass Chest Unit</v>
          </cell>
        </row>
        <row r="5585">
          <cell r="H5585" t="str">
            <v>1.3.2.07.01.15.019</v>
          </cell>
          <cell r="I5585" t="str">
            <v>Skul Unit (Cranio)</v>
          </cell>
        </row>
        <row r="5586">
          <cell r="H5586" t="str">
            <v>1.3.2.07.01.15.020</v>
          </cell>
          <cell r="I5586" t="str">
            <v>Mamography X-Ray Unit</v>
          </cell>
        </row>
        <row r="5587">
          <cell r="H5587" t="str">
            <v>1.3.2.07.01.15.021</v>
          </cell>
          <cell r="I5587" t="str">
            <v>Tomograph Unit</v>
          </cell>
        </row>
        <row r="5588">
          <cell r="H5588" t="str">
            <v>1.3.2.07.01.15.022</v>
          </cell>
          <cell r="I5588" t="str">
            <v>Angiography</v>
          </cell>
        </row>
        <row r="5589">
          <cell r="H5589" t="str">
            <v>1.3.2.07.01.15.023</v>
          </cell>
          <cell r="I5589" t="str">
            <v>Zonography Unit</v>
          </cell>
        </row>
        <row r="5590">
          <cell r="H5590" t="str">
            <v>1.3.2.07.01.15.024</v>
          </cell>
          <cell r="I5590" t="str">
            <v>CT-Scan</v>
          </cell>
        </row>
        <row r="5591">
          <cell r="H5591" t="str">
            <v>1.3.2.07.01.15.025</v>
          </cell>
          <cell r="I5591" t="str">
            <v>Magnetic Resonanie Imaging</v>
          </cell>
        </row>
        <row r="5592">
          <cell r="H5592" t="str">
            <v>1.3.2.07.01.15.026</v>
          </cell>
          <cell r="I5592" t="str">
            <v>Digital Subtract Angiong</v>
          </cell>
        </row>
        <row r="5593">
          <cell r="H5593" t="str">
            <v>1.3.2.07.01.15.027</v>
          </cell>
          <cell r="I5593" t="str">
            <v>Dental Panaromic</v>
          </cell>
        </row>
        <row r="5594">
          <cell r="H5594" t="str">
            <v>1.3.2.07.01.15.028</v>
          </cell>
          <cell r="I5594" t="str">
            <v>Automatic Film Processing</v>
          </cell>
        </row>
        <row r="5595">
          <cell r="H5595" t="str">
            <v>1.3.2.07.01.15.029</v>
          </cell>
          <cell r="I5595" t="str">
            <v>X-Ray Contect Therapy</v>
          </cell>
        </row>
        <row r="5596">
          <cell r="H5596" t="str">
            <v>1.3.2.07.01.15.030</v>
          </cell>
          <cell r="I5596" t="str">
            <v>X-Ray Superficial Therapy</v>
          </cell>
        </row>
        <row r="5597">
          <cell r="H5597" t="str">
            <v>1.3.2.07.01.15.031</v>
          </cell>
          <cell r="I5597" t="str">
            <v>Deep Therapy</v>
          </cell>
        </row>
        <row r="5598">
          <cell r="H5598" t="str">
            <v>1.3.2.07.01.15.032</v>
          </cell>
          <cell r="I5598" t="str">
            <v>Medium Voltage Therapy</v>
          </cell>
        </row>
        <row r="5599">
          <cell r="H5599" t="str">
            <v>1.3.2.07.01.15.033</v>
          </cell>
          <cell r="I5599" t="str">
            <v>Linier Accelarator</v>
          </cell>
        </row>
        <row r="5600">
          <cell r="H5600" t="str">
            <v>1.3.2.07.01.15.034</v>
          </cell>
          <cell r="I5600" t="str">
            <v>After Loading</v>
          </cell>
        </row>
        <row r="5601">
          <cell r="H5601" t="str">
            <v>1.3.2.07.01.15.035</v>
          </cell>
          <cell r="I5601" t="str">
            <v>Treatment Plan Computer</v>
          </cell>
        </row>
        <row r="5602">
          <cell r="H5602" t="str">
            <v>1.3.2.07.01.15.036</v>
          </cell>
          <cell r="I5602" t="str">
            <v>Localizer/Stimulator</v>
          </cell>
        </row>
        <row r="5603">
          <cell r="H5603" t="str">
            <v>......</v>
          </cell>
        </row>
        <row r="5604">
          <cell r="H5604" t="str">
            <v>......</v>
          </cell>
        </row>
        <row r="5605">
          <cell r="H5605" t="str">
            <v>......</v>
          </cell>
        </row>
        <row r="5606">
          <cell r="H5606" t="str">
            <v>......</v>
          </cell>
        </row>
        <row r="5607">
          <cell r="H5607" t="str">
            <v>......</v>
          </cell>
        </row>
        <row r="5608">
          <cell r="H5608" t="str">
            <v>......</v>
          </cell>
        </row>
        <row r="5609">
          <cell r="H5609" t="str">
            <v>......</v>
          </cell>
        </row>
        <row r="5610">
          <cell r="H5610" t="str">
            <v>......</v>
          </cell>
        </row>
        <row r="5611">
          <cell r="H5611" t="str">
            <v>......</v>
          </cell>
        </row>
        <row r="5612">
          <cell r="H5612" t="str">
            <v>......</v>
          </cell>
        </row>
        <row r="5613">
          <cell r="H5613" t="str">
            <v>1.3.2.07.01.16.</v>
          </cell>
          <cell r="I5613" t="str">
            <v xml:space="preserve">ALAT KEDOKTERAN PATALOGI ANATOMY </v>
          </cell>
        </row>
        <row r="5614">
          <cell r="H5614" t="str">
            <v>1.3.2.07.01.16.001</v>
          </cell>
          <cell r="I5614" t="str">
            <v>Automatic Rotary Microtome</v>
          </cell>
        </row>
        <row r="5615">
          <cell r="H5615" t="str">
            <v>1.3.2.07.01.16.002</v>
          </cell>
          <cell r="I5615" t="str">
            <v>Automatic Tisue Prosessor</v>
          </cell>
        </row>
        <row r="5616">
          <cell r="H5616" t="str">
            <v>1.3.2.07.01.16.003</v>
          </cell>
          <cell r="I5616" t="str">
            <v>Autopsi Set (Post Mortem Dissectiong Set)</v>
          </cell>
        </row>
        <row r="5617">
          <cell r="H5617" t="str">
            <v>1.3.2.07.01.16.004</v>
          </cell>
          <cell r="I5617" t="str">
            <v>Binoculer Microscope (Alat Kedokteran Patologi Anatomy)</v>
          </cell>
        </row>
        <row r="5618">
          <cell r="H5618" t="str">
            <v>1.3.2.07.01.16.005</v>
          </cell>
          <cell r="I5618" t="str">
            <v>Cytopsin 2</v>
          </cell>
        </row>
        <row r="5619">
          <cell r="H5619" t="str">
            <v>1.3.2.07.01.16.006</v>
          </cell>
          <cell r="I5619" t="str">
            <v>Fluoeresenci Microscope</v>
          </cell>
        </row>
        <row r="5620">
          <cell r="H5620" t="str">
            <v>1.3.2.07.01.16.007</v>
          </cell>
          <cell r="I5620" t="str">
            <v>Histoblok</v>
          </cell>
        </row>
        <row r="5621">
          <cell r="H5621" t="str">
            <v>1.3.2.07.01.16.008</v>
          </cell>
          <cell r="I5621" t="str">
            <v>Hotplate</v>
          </cell>
        </row>
        <row r="5622">
          <cell r="H5622" t="str">
            <v>1.3.2.07.01.16.009</v>
          </cell>
          <cell r="I5622" t="str">
            <v>Inverteed Microscope</v>
          </cell>
        </row>
        <row r="5623">
          <cell r="H5623" t="str">
            <v>1.3.2.07.01.16.010</v>
          </cell>
          <cell r="I5623" t="str">
            <v>Laminari Air Flow</v>
          </cell>
        </row>
        <row r="5624">
          <cell r="H5624" t="str">
            <v>1.3.2.07.01.16.011</v>
          </cell>
          <cell r="I5624" t="str">
            <v>Magnetic Stifer Termolyne</v>
          </cell>
        </row>
        <row r="5625">
          <cell r="H5625" t="str">
            <v>1.3.2.07.01.16.012</v>
          </cell>
          <cell r="I5625" t="str">
            <v>Minimash Millipore</v>
          </cell>
        </row>
        <row r="5626">
          <cell r="H5626" t="str">
            <v>1.3.2.07.01.16.013</v>
          </cell>
          <cell r="I5626" t="str">
            <v>Timbangan Halus</v>
          </cell>
        </row>
        <row r="5627">
          <cell r="H5627" t="str">
            <v>1.3.2.07.01.16.014</v>
          </cell>
          <cell r="I5627" t="str">
            <v>Universal Microscope</v>
          </cell>
        </row>
        <row r="5628">
          <cell r="H5628" t="str">
            <v>1.3.2.07.01.16.015</v>
          </cell>
          <cell r="I5628" t="str">
            <v>Microtome (Alat Kedokteran Patologi Anatomy)</v>
          </cell>
        </row>
        <row r="5629">
          <cell r="H5629" t="str">
            <v>1.3.2.07.01.16.016</v>
          </cell>
          <cell r="I5629" t="str">
            <v>Sonography Unit</v>
          </cell>
        </row>
        <row r="5630">
          <cell r="H5630" t="str">
            <v>1.3.2.07.01.16.017</v>
          </cell>
          <cell r="I5630" t="str">
            <v>Pediatric Unit</v>
          </cell>
        </row>
        <row r="5631">
          <cell r="H5631" t="str">
            <v>1.3.2.07.01.16.018</v>
          </cell>
          <cell r="I5631" t="str">
            <v>CT Scanner</v>
          </cell>
        </row>
        <row r="5632">
          <cell r="H5632" t="str">
            <v>......</v>
          </cell>
        </row>
        <row r="5633">
          <cell r="H5633" t="str">
            <v>1.3.2.07.01.17.</v>
          </cell>
          <cell r="I5633" t="str">
            <v xml:space="preserve">ALAT KEDOKTERAN TRANSFUSI DARAH </v>
          </cell>
        </row>
        <row r="5634">
          <cell r="H5634" t="str">
            <v>1.3.2.07.01.17.001</v>
          </cell>
          <cell r="I5634" t="str">
            <v>Blood Bank</v>
          </cell>
        </row>
        <row r="5635">
          <cell r="H5635" t="str">
            <v>1.3.2.07.01.17.002</v>
          </cell>
          <cell r="I5635" t="str">
            <v>Centrifuge MLA</v>
          </cell>
        </row>
        <row r="5636">
          <cell r="H5636" t="str">
            <v>1.3.2.07.01.17.003</v>
          </cell>
          <cell r="I5636" t="str">
            <v>Centrifuge Sera</v>
          </cell>
        </row>
        <row r="5637">
          <cell r="H5637" t="str">
            <v>1.3.2.07.01.17.004</v>
          </cell>
          <cell r="I5637" t="str">
            <v>Centrifuge Sorval</v>
          </cell>
        </row>
        <row r="5638">
          <cell r="H5638" t="str">
            <v>......</v>
          </cell>
        </row>
        <row r="5639">
          <cell r="H5639" t="str">
            <v>1.3.2.07.01.18.</v>
          </cell>
          <cell r="I5639" t="str">
            <v xml:space="preserve">ALAT KEDOKTERAN RADIOTERAPY </v>
          </cell>
        </row>
        <row r="5640">
          <cell r="H5640" t="str">
            <v>1.3.2.07.01.18.001</v>
          </cell>
          <cell r="I5640" t="str">
            <v>After Loading</v>
          </cell>
        </row>
        <row r="5641">
          <cell r="H5641" t="str">
            <v>1.3.2.07.01.18.002</v>
          </cell>
          <cell r="I5641" t="str">
            <v>Bed Instrubator</v>
          </cell>
        </row>
        <row r="5642">
          <cell r="H5642" t="str">
            <v>1.3.2.07.01.18.003</v>
          </cell>
          <cell r="I5642" t="str">
            <v>Blitz Lamp</v>
          </cell>
        </row>
        <row r="5643">
          <cell r="H5643" t="str">
            <v>1.3.2.07.01.18.004</v>
          </cell>
          <cell r="I5643" t="str">
            <v>Blood Irradiator</v>
          </cell>
        </row>
        <row r="5644">
          <cell r="H5644" t="str">
            <v>1.3.2.07.01.18.005</v>
          </cell>
          <cell r="I5644" t="str">
            <v>Cassete Film (Alat Kedokteran Radioterapy)</v>
          </cell>
        </row>
        <row r="5645">
          <cell r="H5645" t="str">
            <v>1.3.2.07.01.18.006</v>
          </cell>
          <cell r="I5645" t="str">
            <v>Cineting Cable For Recorder Light 0,8 mm</v>
          </cell>
        </row>
        <row r="5646">
          <cell r="H5646" t="str">
            <v>1.3.2.07.01.18.007</v>
          </cell>
          <cell r="I5646" t="str">
            <v>Cobalt 60</v>
          </cell>
        </row>
        <row r="5647">
          <cell r="H5647" t="str">
            <v>1.3.2.07.01.18.008</v>
          </cell>
          <cell r="I5647" t="str">
            <v>Conection Cable 23 Linght 3 mm</v>
          </cell>
        </row>
        <row r="5648">
          <cell r="H5648" t="str">
            <v>1.3.2.07.01.18.009</v>
          </cell>
          <cell r="I5648" t="str">
            <v>Counetring Cable</v>
          </cell>
        </row>
        <row r="5649">
          <cell r="H5649" t="str">
            <v>1.3.2.07.01.18.010</v>
          </cell>
          <cell r="I5649" t="str">
            <v>Stimulator (Alat Kedokteran Radioterapy)</v>
          </cell>
        </row>
        <row r="5650">
          <cell r="H5650" t="str">
            <v>1.3.2.07.01.18.011</v>
          </cell>
          <cell r="I5650" t="str">
            <v>Data Catridge</v>
          </cell>
        </row>
        <row r="5651">
          <cell r="H5651" t="str">
            <v>1.3.2.07.01.18.012</v>
          </cell>
          <cell r="I5651" t="str">
            <v>Dosimeter</v>
          </cell>
        </row>
        <row r="5652">
          <cell r="H5652" t="str">
            <v>1.3.2.07.01.18.013</v>
          </cell>
          <cell r="I5652" t="str">
            <v>Film Dryer</v>
          </cell>
        </row>
        <row r="5653">
          <cell r="H5653" t="str">
            <v>1.3.2.07.01.18.014</v>
          </cell>
          <cell r="I5653" t="str">
            <v>Film Hanger</v>
          </cell>
        </row>
        <row r="5654">
          <cell r="H5654" t="str">
            <v>1.3.2.07.01.18.015</v>
          </cell>
          <cell r="I5654" t="str">
            <v>Film Marker</v>
          </cell>
        </row>
        <row r="5655">
          <cell r="H5655" t="str">
            <v>1.3.2.07.01.18.016</v>
          </cell>
          <cell r="I5655" t="str">
            <v>Film Pass Box</v>
          </cell>
        </row>
        <row r="5656">
          <cell r="H5656" t="str">
            <v>1.3.2.07.01.18.017</v>
          </cell>
          <cell r="I5656" t="str">
            <v>Flaw Directic Pacing Cathasen</v>
          </cell>
        </row>
        <row r="5657">
          <cell r="H5657" t="str">
            <v>1.3.2.07.01.18.018</v>
          </cell>
          <cell r="I5657" t="str">
            <v>Flush Immanted (Siemens)</v>
          </cell>
        </row>
        <row r="5658">
          <cell r="H5658" t="str">
            <v>1.3.2.07.01.18.019</v>
          </cell>
          <cell r="I5658" t="str">
            <v>Head Hunidifier</v>
          </cell>
        </row>
        <row r="5659">
          <cell r="H5659" t="str">
            <v>1.3.2.07.01.18.020</v>
          </cell>
          <cell r="I5659" t="str">
            <v>Lead Apron</v>
          </cell>
        </row>
        <row r="5660">
          <cell r="H5660" t="str">
            <v>1.3.2.07.01.18.021</v>
          </cell>
          <cell r="I5660" t="str">
            <v>Linier Accelerator</v>
          </cell>
        </row>
        <row r="5661">
          <cell r="H5661" t="str">
            <v>1.3.2.07.01.18.022</v>
          </cell>
          <cell r="I5661" t="str">
            <v>Lisholm Grid</v>
          </cell>
        </row>
        <row r="5662">
          <cell r="H5662" t="str">
            <v>1.3.2.07.01.18.023</v>
          </cell>
          <cell r="I5662" t="str">
            <v>Lisholm Ukuran 30 X 45</v>
          </cell>
        </row>
        <row r="5663">
          <cell r="H5663" t="str">
            <v>1.3.2.07.01.18.024</v>
          </cell>
          <cell r="I5663" t="str">
            <v>Lisholm Ukuran 35 X 35</v>
          </cell>
        </row>
        <row r="5664">
          <cell r="H5664" t="str">
            <v>1.3.2.07.01.18.025</v>
          </cell>
          <cell r="I5664" t="str">
            <v>Mediscape Star (USA)</v>
          </cell>
        </row>
        <row r="5665">
          <cell r="H5665" t="str">
            <v>1.3.2.07.01.18.026</v>
          </cell>
          <cell r="I5665" t="str">
            <v>Minitor 44 cm 625 Lines Siemens</v>
          </cell>
        </row>
        <row r="5666">
          <cell r="H5666" t="str">
            <v>1.3.2.07.01.18.027</v>
          </cell>
          <cell r="I5666" t="str">
            <v>Minitor Carese Siemens</v>
          </cell>
        </row>
        <row r="5667">
          <cell r="H5667" t="str">
            <v>1.3.2.07.01.18.028</v>
          </cell>
          <cell r="I5667" t="str">
            <v>X-Ray Medium Therapy</v>
          </cell>
        </row>
        <row r="5668">
          <cell r="H5668" t="str">
            <v>1.3.2.07.01.18.029</v>
          </cell>
          <cell r="I5668" t="str">
            <v>Monographie Device</v>
          </cell>
        </row>
        <row r="5669">
          <cell r="H5669" t="str">
            <v>1.3.2.07.01.18.030</v>
          </cell>
          <cell r="I5669" t="str">
            <v>Mould Room</v>
          </cell>
        </row>
        <row r="5670">
          <cell r="H5670" t="str">
            <v>1.3.2.07.01.18.031</v>
          </cell>
          <cell r="I5670" t="str">
            <v>Peac Flw Mater Imniright</v>
          </cell>
        </row>
        <row r="5671">
          <cell r="H5671" t="str">
            <v>1.3.2.07.01.18.032</v>
          </cell>
          <cell r="I5671" t="str">
            <v>Selectron</v>
          </cell>
        </row>
        <row r="5672">
          <cell r="H5672" t="str">
            <v>1.3.2.07.01.18.033</v>
          </cell>
          <cell r="I5672" t="str">
            <v>Survey Meter (Alat Kedokteran Radioterapy)</v>
          </cell>
        </row>
        <row r="5673">
          <cell r="H5673" t="str">
            <v>1.3.2.07.01.18.034</v>
          </cell>
          <cell r="I5673" t="str">
            <v>Telegama Therapy</v>
          </cell>
        </row>
        <row r="5674">
          <cell r="H5674" t="str">
            <v>1.3.2.07.01.18.035</v>
          </cell>
          <cell r="I5674" t="str">
            <v>Treatment Plan Computer</v>
          </cell>
        </row>
        <row r="5675">
          <cell r="H5675" t="str">
            <v>1.3.2.07.01.18.036</v>
          </cell>
          <cell r="I5675" t="str">
            <v>X-Ray Contect Therapy</v>
          </cell>
        </row>
        <row r="5676">
          <cell r="H5676" t="str">
            <v>1.3.2.07.01.18.037</v>
          </cell>
          <cell r="I5676" t="str">
            <v>X-Ray Superficial Therapy</v>
          </cell>
        </row>
        <row r="5677">
          <cell r="H5677" t="str">
            <v>......</v>
          </cell>
        </row>
        <row r="5678">
          <cell r="H5678" t="str">
            <v>1.3.2.07.01.19.</v>
          </cell>
          <cell r="I5678" t="str">
            <v xml:space="preserve">ALAT KEDOKTERAN NUKLIR </v>
          </cell>
        </row>
        <row r="5679">
          <cell r="H5679" t="str">
            <v>1.3.2.07.01.19.001</v>
          </cell>
          <cell r="I5679" t="str">
            <v>Auto Bed Washer</v>
          </cell>
        </row>
        <row r="5680">
          <cell r="H5680" t="str">
            <v>1.3.2.07.01.19.002</v>
          </cell>
          <cell r="I5680" t="str">
            <v>Auto Well Gamma System</v>
          </cell>
        </row>
        <row r="5681">
          <cell r="H5681" t="str">
            <v>1.3.2.07.01.19.003</v>
          </cell>
          <cell r="I5681" t="str">
            <v>Calibrator DST Kit</v>
          </cell>
        </row>
        <row r="5682">
          <cell r="H5682" t="str">
            <v>1.3.2.07.01.19.004</v>
          </cell>
          <cell r="I5682" t="str">
            <v>Complete Stese Test System With Bicycle</v>
          </cell>
        </row>
        <row r="5683">
          <cell r="H5683" t="str">
            <v>1.3.2.07.01.19.005</v>
          </cell>
          <cell r="I5683" t="str">
            <v>Contaminator Monitor</v>
          </cell>
        </row>
        <row r="5684">
          <cell r="H5684" t="str">
            <v>1.3.2.07.01.19.006</v>
          </cell>
          <cell r="I5684" t="str">
            <v>CS 137 Chank Source 10 Micro</v>
          </cell>
        </row>
        <row r="5685">
          <cell r="H5685" t="str">
            <v>1.3.2.07.01.19.007</v>
          </cell>
          <cell r="I5685" t="str">
            <v>Currie Pie Survey Meter</v>
          </cell>
        </row>
        <row r="5686">
          <cell r="H5686" t="str">
            <v>1.3.2.07.01.19.008</v>
          </cell>
          <cell r="I5686" t="str">
            <v>Deep Freezer (Alat Kedokteran Nuklir)</v>
          </cell>
        </row>
        <row r="5687">
          <cell r="H5687" t="str">
            <v>1.3.2.07.01.19.009</v>
          </cell>
          <cell r="I5687" t="str">
            <v>Dehumidifier (Alat Kedokteran Nuklir)</v>
          </cell>
        </row>
        <row r="5688">
          <cell r="H5688" t="str">
            <v>1.3.2.07.01.19.010</v>
          </cell>
          <cell r="I5688" t="str">
            <v>Film Formator</v>
          </cell>
        </row>
        <row r="5689">
          <cell r="H5689" t="str">
            <v>1.3.2.07.01.19.011</v>
          </cell>
          <cell r="I5689" t="str">
            <v>Gamma Cammera</v>
          </cell>
        </row>
        <row r="5690">
          <cell r="H5690" t="str">
            <v>1.3.2.07.01.19.012</v>
          </cell>
          <cell r="I5690" t="str">
            <v>Generator TC</v>
          </cell>
        </row>
        <row r="5691">
          <cell r="H5691" t="str">
            <v>1.3.2.07.01.19.013</v>
          </cell>
          <cell r="I5691" t="str">
            <v>Glove Box (Alat Kedokteran Nuklir)</v>
          </cell>
        </row>
        <row r="5692">
          <cell r="H5692" t="str">
            <v>1.3.2.07.01.19.014</v>
          </cell>
          <cell r="I5692" t="str">
            <v>Hand Foot And Clotes Monitor</v>
          </cell>
        </row>
        <row r="5693">
          <cell r="H5693" t="str">
            <v>1.3.2.07.01.19.015</v>
          </cell>
          <cell r="I5693" t="str">
            <v>Hand Foot + Cloth Monitor</v>
          </cell>
        </row>
        <row r="5694">
          <cell r="H5694" t="str">
            <v>1.3.2.07.01.19.016</v>
          </cell>
          <cell r="I5694" t="str">
            <v>Lab.Equipmen Techne Shaker</v>
          </cell>
        </row>
        <row r="5695">
          <cell r="H5695" t="str">
            <v>1.3.2.07.01.19.017</v>
          </cell>
          <cell r="I5695" t="str">
            <v>Low Energy Hight Resolution Collimator</v>
          </cell>
        </row>
        <row r="5696">
          <cell r="H5696" t="str">
            <v>1.3.2.07.01.19.018</v>
          </cell>
          <cell r="I5696" t="str">
            <v>Mobil Unit Ditector System</v>
          </cell>
        </row>
        <row r="5697">
          <cell r="H5697" t="str">
            <v>1.3.2.07.01.19.019</v>
          </cell>
          <cell r="I5697" t="str">
            <v>Multi Format Cammera</v>
          </cell>
        </row>
        <row r="5698">
          <cell r="H5698" t="str">
            <v>1.3.2.07.01.19.020</v>
          </cell>
          <cell r="I5698" t="str">
            <v>Nuclear Medicine Data Processor</v>
          </cell>
        </row>
        <row r="5699">
          <cell r="H5699" t="str">
            <v>1.3.2.07.01.19.021</v>
          </cell>
          <cell r="I5699" t="str">
            <v>Optical Disk 800 Mb Front Loading Cartridge</v>
          </cell>
        </row>
        <row r="5700">
          <cell r="H5700" t="str">
            <v>1.3.2.07.01.19.022</v>
          </cell>
          <cell r="I5700" t="str">
            <v>Personal Digital Dosimeter</v>
          </cell>
        </row>
        <row r="5701">
          <cell r="H5701" t="str">
            <v>1.3.2.07.01.19.023</v>
          </cell>
          <cell r="I5701" t="str">
            <v>Qurimeter + Printer</v>
          </cell>
        </row>
        <row r="5702">
          <cell r="H5702" t="str">
            <v>1.3.2.07.01.19.024</v>
          </cell>
          <cell r="I5702" t="str">
            <v>Refrigated Centrifuge</v>
          </cell>
        </row>
        <row r="5703">
          <cell r="H5703" t="str">
            <v>1.3.2.07.01.19.025</v>
          </cell>
          <cell r="I5703" t="str">
            <v>Renograph</v>
          </cell>
        </row>
        <row r="5704">
          <cell r="H5704" t="str">
            <v>1.3.2.07.01.19.026</v>
          </cell>
          <cell r="I5704" t="str">
            <v>Serosym</v>
          </cell>
        </row>
        <row r="5705">
          <cell r="H5705" t="str">
            <v>1.3.2.07.01.19.027</v>
          </cell>
          <cell r="I5705" t="str">
            <v>Shaker Bath</v>
          </cell>
        </row>
        <row r="5706">
          <cell r="H5706" t="str">
            <v>1.3.2.07.01.19.028</v>
          </cell>
          <cell r="I5706" t="str">
            <v>Cammera DST</v>
          </cell>
        </row>
        <row r="5707">
          <cell r="H5707" t="str">
            <v>1.3.2.07.01.19.029</v>
          </cell>
          <cell r="I5707" t="str">
            <v>Spect Genesys + Accesoires</v>
          </cell>
        </row>
        <row r="5708">
          <cell r="H5708" t="str">
            <v>1.3.2.07.01.19.030</v>
          </cell>
          <cell r="I5708" t="str">
            <v>Surver Meter/Dosirate Meter</v>
          </cell>
        </row>
        <row r="5709">
          <cell r="H5709" t="str">
            <v>1.3.2.07.01.19.031</v>
          </cell>
          <cell r="I5709" t="str">
            <v>Therminal Transfer Color Printer</v>
          </cell>
        </row>
        <row r="5710">
          <cell r="H5710" t="str">
            <v>1.3.2.07.01.19.032</v>
          </cell>
          <cell r="I5710" t="str">
            <v>Thyroid Up Take</v>
          </cell>
        </row>
        <row r="5711">
          <cell r="H5711" t="str">
            <v>1.3.2.07.01.19.033</v>
          </cell>
          <cell r="I5711" t="str">
            <v>Uninterupted Power System</v>
          </cell>
        </row>
        <row r="5712">
          <cell r="H5712" t="str">
            <v>1.3.2.07.01.19.034</v>
          </cell>
          <cell r="I5712" t="str">
            <v>Scinlation Scanner</v>
          </cell>
        </row>
        <row r="5713">
          <cell r="H5713" t="str">
            <v>1.3.2.07.01.19.035</v>
          </cell>
          <cell r="I5713" t="str">
            <v>Varios Collimatror</v>
          </cell>
        </row>
        <row r="5714">
          <cell r="H5714" t="str">
            <v>1.3.2.07.01.19.036</v>
          </cell>
          <cell r="I5714" t="str">
            <v>Well Type Scintillatoin Counter Scale+Ratemate</v>
          </cell>
        </row>
        <row r="5715">
          <cell r="H5715" t="str">
            <v>1.3.2.07.01.19.037</v>
          </cell>
          <cell r="I5715" t="str">
            <v>Whole Body Cough</v>
          </cell>
        </row>
        <row r="5716">
          <cell r="H5716" t="str">
            <v>1.3.2.07.01.19.038</v>
          </cell>
          <cell r="I5716" t="str">
            <v>Ria Equipment</v>
          </cell>
        </row>
        <row r="5717">
          <cell r="H5717" t="str">
            <v>1.3.2.07.01.19.039</v>
          </cell>
          <cell r="I5717" t="str">
            <v>Hand Microtome</v>
          </cell>
        </row>
        <row r="5718">
          <cell r="H5718" t="str">
            <v>1.3.2.07.01.19.040</v>
          </cell>
          <cell r="I5718" t="str">
            <v>Rotary Microtome</v>
          </cell>
        </row>
        <row r="5719">
          <cell r="H5719" t="str">
            <v>1.3.2.07.01.19.041</v>
          </cell>
          <cell r="I5719" t="str">
            <v>Freezy Microtome (Cry Cut Microtome)</v>
          </cell>
        </row>
        <row r="5720">
          <cell r="H5720" t="str">
            <v>1.3.2.07.01.19.042</v>
          </cell>
          <cell r="I5720" t="str">
            <v>Microtomr Knife Sharpener</v>
          </cell>
        </row>
        <row r="5721">
          <cell r="H5721" t="str">
            <v>1.3.2.07.01.19.043</v>
          </cell>
          <cell r="I5721" t="str">
            <v>Automatic Tissue Processor (Alat Kedokteran Nuklir)</v>
          </cell>
        </row>
        <row r="5722">
          <cell r="H5722" t="str">
            <v>1.3.2.07.01.19.044</v>
          </cell>
          <cell r="I5722" t="str">
            <v>Fisher Bridge Warmer</v>
          </cell>
        </row>
        <row r="5723">
          <cell r="H5723" t="str">
            <v>1.3.2.07.01.19.045</v>
          </cell>
          <cell r="I5723" t="str">
            <v>Lamianir Air Flo</v>
          </cell>
        </row>
        <row r="5724">
          <cell r="H5724" t="str">
            <v>1.3.2.07.01.19.046</v>
          </cell>
          <cell r="I5724" t="str">
            <v>Steam Sterilizer (Alat Kedokteran Nuklir)</v>
          </cell>
        </row>
        <row r="5725">
          <cell r="H5725" t="str">
            <v>1.3.2.07.01.19.047</v>
          </cell>
          <cell r="I5725" t="str">
            <v>Instrument Sterilizer</v>
          </cell>
        </row>
        <row r="5726">
          <cell r="H5726" t="str">
            <v>1.3.2.07.01.19.048</v>
          </cell>
          <cell r="I5726" t="str">
            <v>radiation Sterilizer</v>
          </cell>
        </row>
        <row r="5727">
          <cell r="H5727" t="str">
            <v>1.3.2.07.01.19.049</v>
          </cell>
          <cell r="I5727" t="str">
            <v>Hot Air Sterilizer</v>
          </cell>
        </row>
        <row r="5728">
          <cell r="H5728" t="str">
            <v>1.3.2.07.01.19.050</v>
          </cell>
          <cell r="I5728" t="str">
            <v>High Pressure Sterilizer</v>
          </cell>
        </row>
        <row r="5729">
          <cell r="H5729" t="str">
            <v>1.3.2.07.01.19.051</v>
          </cell>
          <cell r="I5729" t="str">
            <v>Microwave Cleaning Bath</v>
          </cell>
        </row>
        <row r="5730">
          <cell r="H5730" t="str">
            <v>1.3.2.07.01.19.052</v>
          </cell>
          <cell r="I5730" t="str">
            <v>ultrasonic Cleaning Bath</v>
          </cell>
        </row>
        <row r="5731">
          <cell r="H5731" t="str">
            <v>1.3.2.07.01.19.053</v>
          </cell>
          <cell r="I5731" t="str">
            <v>Sereologi Bath</v>
          </cell>
        </row>
        <row r="5732">
          <cell r="H5732" t="str">
            <v>1.3.2.07.01.19.054</v>
          </cell>
          <cell r="I5732" t="str">
            <v>Roller Tube Culture Apparatus</v>
          </cell>
        </row>
        <row r="5733">
          <cell r="H5733" t="str">
            <v>1.3.2.07.01.19.055</v>
          </cell>
          <cell r="I5733" t="str">
            <v>Roller Tube Incubator</v>
          </cell>
        </row>
        <row r="5734">
          <cell r="H5734" t="str">
            <v>1.3.2.07.01.19.056</v>
          </cell>
          <cell r="I5734" t="str">
            <v>Growth Chanber</v>
          </cell>
        </row>
        <row r="5735">
          <cell r="H5735" t="str">
            <v>1.3.2.07.01.19.057</v>
          </cell>
          <cell r="I5735" t="str">
            <v>Reffigerated Incubator</v>
          </cell>
        </row>
        <row r="5736">
          <cell r="H5736" t="str">
            <v>1.3.2.07.01.19.058</v>
          </cell>
          <cell r="I5736" t="str">
            <v>Anaerobic Culture Incubator</v>
          </cell>
        </row>
        <row r="5737">
          <cell r="H5737" t="str">
            <v>1.3.2.07.01.19.059</v>
          </cell>
          <cell r="I5737" t="str">
            <v>Cell Culture Incubator</v>
          </cell>
        </row>
        <row r="5738">
          <cell r="H5738" t="str">
            <v>1.3.2.07.01.19.060</v>
          </cell>
          <cell r="I5738" t="str">
            <v>Shaking incubator</v>
          </cell>
        </row>
        <row r="5739">
          <cell r="H5739" t="str">
            <v>1.3.2.07.01.19.061</v>
          </cell>
          <cell r="I5739" t="str">
            <v>Isotemp Dry Heat Incubator</v>
          </cell>
        </row>
        <row r="5740">
          <cell r="H5740" t="str">
            <v>1.3.2.07.01.19.062</v>
          </cell>
          <cell r="I5740" t="str">
            <v>Gravity Convection Incubator</v>
          </cell>
        </row>
        <row r="5741">
          <cell r="H5741" t="str">
            <v>1.3.2.07.01.19.063</v>
          </cell>
          <cell r="I5741" t="str">
            <v>Air Flow Incubator</v>
          </cell>
        </row>
        <row r="5742">
          <cell r="H5742" t="str">
            <v>1.3.2.07.01.19.064</v>
          </cell>
          <cell r="I5742" t="str">
            <v>Bacterial Colony Counter</v>
          </cell>
        </row>
        <row r="5743">
          <cell r="H5743" t="str">
            <v>1.3.2.07.01.19.065</v>
          </cell>
          <cell r="I5743" t="str">
            <v>Hand Tally Counter</v>
          </cell>
        </row>
        <row r="5744">
          <cell r="H5744" t="str">
            <v>1.3.2.07.01.19.066</v>
          </cell>
          <cell r="I5744" t="str">
            <v>Blood Conting Instrument</v>
          </cell>
        </row>
        <row r="5745">
          <cell r="H5745" t="str">
            <v>1.3.2.07.01.19.067</v>
          </cell>
          <cell r="I5745" t="str">
            <v>Blood Sedimentation Apparatus</v>
          </cell>
        </row>
        <row r="5746">
          <cell r="H5746" t="str">
            <v>1.3.2.07.01.19.068</v>
          </cell>
          <cell r="I5746" t="str">
            <v>Blood Investigation Set</v>
          </cell>
        </row>
        <row r="5747">
          <cell r="H5747" t="str">
            <v>1.3.2.07.01.19.069</v>
          </cell>
          <cell r="I5747" t="str">
            <v>Sahli Haemometer</v>
          </cell>
        </row>
        <row r="5748">
          <cell r="H5748" t="str">
            <v>1.3.2.07.01.19.070</v>
          </cell>
          <cell r="I5748" t="str">
            <v>Blood Presure Meter/Tensimeter</v>
          </cell>
        </row>
        <row r="5749">
          <cell r="H5749" t="str">
            <v>1.3.2.07.01.19.071</v>
          </cell>
          <cell r="I5749" t="str">
            <v>Haemachyto Meter</v>
          </cell>
        </row>
        <row r="5750">
          <cell r="H5750" t="str">
            <v>1.3.2.07.01.19.072</v>
          </cell>
          <cell r="I5750" t="str">
            <v>Blood Gas Analyzer (Alat Kedokteran Nuklir)</v>
          </cell>
        </row>
        <row r="5751">
          <cell r="H5751" t="str">
            <v>1.3.2.07.01.19.073</v>
          </cell>
          <cell r="I5751" t="str">
            <v>Blood Calcium Analyzer</v>
          </cell>
        </row>
        <row r="5752">
          <cell r="H5752" t="str">
            <v>1.3.2.07.01.19.074</v>
          </cell>
          <cell r="I5752" t="str">
            <v>Blood ClorineAnalyzer</v>
          </cell>
        </row>
        <row r="5753">
          <cell r="H5753" t="str">
            <v>1.3.2.07.01.19.075</v>
          </cell>
          <cell r="I5753" t="str">
            <v>Blood Sodium Potasium Analyzer</v>
          </cell>
        </row>
        <row r="5754">
          <cell r="H5754" t="str">
            <v>1.3.2.07.01.19.076</v>
          </cell>
          <cell r="I5754" t="str">
            <v>Haemotology Analyzer</v>
          </cell>
        </row>
        <row r="5755">
          <cell r="H5755" t="str">
            <v>1.3.2.07.01.19.077</v>
          </cell>
          <cell r="I5755" t="str">
            <v>Erithroyte Sedimentation Pate (ESR) Recorder</v>
          </cell>
        </row>
        <row r="5756">
          <cell r="H5756" t="str">
            <v>1.3.2.07.01.19.078</v>
          </cell>
          <cell r="I5756" t="str">
            <v>Defferential Blood Cell Counter</v>
          </cell>
        </row>
        <row r="5757">
          <cell r="H5757" t="str">
            <v>1.3.2.07.01.19.079</v>
          </cell>
          <cell r="I5757" t="str">
            <v>Electro Cardiograph</v>
          </cell>
        </row>
        <row r="5758">
          <cell r="H5758" t="str">
            <v>1.3.2.07.01.19.080</v>
          </cell>
          <cell r="I5758" t="str">
            <v>Electro Encephalograph (Alat Kedokteran Nuklir)</v>
          </cell>
        </row>
        <row r="5759">
          <cell r="H5759" t="str">
            <v>1.3.2.07.01.19.081</v>
          </cell>
          <cell r="I5759" t="str">
            <v>Cardio Vascular Instrument</v>
          </cell>
        </row>
        <row r="5760">
          <cell r="H5760" t="str">
            <v>1.3.2.07.01.19.082</v>
          </cell>
          <cell r="I5760" t="str">
            <v>Urine Meter</v>
          </cell>
        </row>
        <row r="5761">
          <cell r="H5761" t="str">
            <v>1.3.2.07.01.19.083</v>
          </cell>
          <cell r="I5761" t="str">
            <v>Stetoscope (Alat Kedokteran Nuklir)</v>
          </cell>
        </row>
        <row r="5762">
          <cell r="H5762" t="str">
            <v>1.3.2.07.01.19.084</v>
          </cell>
          <cell r="I5762" t="str">
            <v>Reflex Hammer (Alat Kedokteran Nuklir)</v>
          </cell>
        </row>
        <row r="5763">
          <cell r="H5763" t="str">
            <v>1.3.2.07.01.19.085</v>
          </cell>
          <cell r="I5763" t="str">
            <v>Diagnostic Set</v>
          </cell>
        </row>
        <row r="5764">
          <cell r="H5764" t="str">
            <v>1.3.2.07.01.19.086</v>
          </cell>
          <cell r="I5764" t="str">
            <v>Ben Pan (For Child Adult)</v>
          </cell>
        </row>
        <row r="5765">
          <cell r="H5765" t="str">
            <v>1.3.2.07.01.19.087</v>
          </cell>
          <cell r="I5765" t="str">
            <v>Head Lamp (Alat Kedokteran Nuklir)</v>
          </cell>
        </row>
        <row r="5766">
          <cell r="H5766" t="str">
            <v>1.3.2.07.01.19.088</v>
          </cell>
          <cell r="I5766" t="str">
            <v>Geneocology Table</v>
          </cell>
        </row>
        <row r="5767">
          <cell r="H5767" t="str">
            <v>1.3.2.07.01.19.089</v>
          </cell>
          <cell r="I5767" t="str">
            <v>Thyroid Uptake System</v>
          </cell>
        </row>
        <row r="5768">
          <cell r="H5768" t="str">
            <v>1.3.2.07.01.19.090</v>
          </cell>
          <cell r="I5768" t="str">
            <v>Renography Sistem</v>
          </cell>
        </row>
        <row r="5769">
          <cell r="H5769" t="str">
            <v>1.3.2.07.01.19.091</v>
          </cell>
          <cell r="I5769" t="str">
            <v>Whole Bode Scanner</v>
          </cell>
        </row>
        <row r="5770">
          <cell r="H5770" t="str">
            <v>1.3.2.07.01.19.092</v>
          </cell>
          <cell r="I5770" t="str">
            <v>Wellytype Gamma Scanner</v>
          </cell>
        </row>
        <row r="5771">
          <cell r="H5771" t="str">
            <v>1.3.2.07.01.19.093</v>
          </cell>
          <cell r="I5771" t="str">
            <v>Syringe</v>
          </cell>
        </row>
        <row r="5772">
          <cell r="H5772" t="str">
            <v>1.3.2.07.01.19.094</v>
          </cell>
          <cell r="I5772" t="str">
            <v>Lead Syringe</v>
          </cell>
        </row>
        <row r="5773">
          <cell r="H5773" t="str">
            <v>1.3.2.07.01.19.095</v>
          </cell>
          <cell r="I5773" t="str">
            <v>Sutine Reedle</v>
          </cell>
        </row>
        <row r="5774">
          <cell r="H5774" t="str">
            <v>1.3.2.07.01.19.096</v>
          </cell>
          <cell r="I5774" t="str">
            <v>Sutine</v>
          </cell>
        </row>
        <row r="5775">
          <cell r="H5775" t="str">
            <v>1.3.2.07.01.19.097</v>
          </cell>
          <cell r="I5775" t="str">
            <v>Micro Tic Kit</v>
          </cell>
        </row>
        <row r="5776">
          <cell r="H5776" t="str">
            <v>1.3.2.07.01.19.098</v>
          </cell>
          <cell r="I5776" t="str">
            <v>Minor Sugry Set</v>
          </cell>
        </row>
        <row r="5777">
          <cell r="H5777" t="str">
            <v>1.3.2.07.01.19.099</v>
          </cell>
          <cell r="I5777" t="str">
            <v>Major Sugry Set</v>
          </cell>
        </row>
        <row r="5778">
          <cell r="H5778" t="str">
            <v>1.3.2.07.01.19.100</v>
          </cell>
          <cell r="I5778" t="str">
            <v>Nephecto Set</v>
          </cell>
        </row>
        <row r="5779">
          <cell r="H5779" t="str">
            <v>1.3.2.07.01.19.101</v>
          </cell>
          <cell r="I5779" t="str">
            <v>Circumcion Set</v>
          </cell>
        </row>
        <row r="5780">
          <cell r="H5780" t="str">
            <v>1.3.2.07.01.19.102</v>
          </cell>
          <cell r="I5780" t="str">
            <v>Orthopae Set</v>
          </cell>
        </row>
        <row r="5781">
          <cell r="H5781" t="str">
            <v>1.3.2.07.01.19.103</v>
          </cell>
          <cell r="I5781" t="str">
            <v>Pectum Set</v>
          </cell>
        </row>
        <row r="5782">
          <cell r="H5782" t="str">
            <v>1.3.2.07.01.19.104</v>
          </cell>
          <cell r="I5782" t="str">
            <v>Tracheotr Set</v>
          </cell>
        </row>
        <row r="5783">
          <cell r="H5783" t="str">
            <v>1.3.2.07.01.19.105</v>
          </cell>
          <cell r="I5783" t="str">
            <v>Gastorlistinal Set</v>
          </cell>
        </row>
        <row r="5784">
          <cell r="H5784" t="str">
            <v>1.3.2.07.01.19.106</v>
          </cell>
          <cell r="I5784" t="str">
            <v>Metal Catcher</v>
          </cell>
        </row>
        <row r="5785">
          <cell r="H5785" t="str">
            <v>1.3.2.07.01.19.107</v>
          </cell>
          <cell r="I5785" t="str">
            <v>Blood Exchange Set (Alat Kedokteran Nuklir)</v>
          </cell>
        </row>
        <row r="5786">
          <cell r="H5786" t="str">
            <v>1.3.2.07.01.19.108</v>
          </cell>
          <cell r="I5786" t="str">
            <v>Urology Set</v>
          </cell>
        </row>
        <row r="5787">
          <cell r="H5787" t="str">
            <v>1.3.2.07.01.19.109</v>
          </cell>
          <cell r="I5787" t="str">
            <v>Thyroid Set</v>
          </cell>
        </row>
        <row r="5788">
          <cell r="H5788" t="str">
            <v>1.3.2.07.01.19.110</v>
          </cell>
          <cell r="I5788" t="str">
            <v>Operation Lamp</v>
          </cell>
        </row>
        <row r="5789">
          <cell r="H5789" t="str">
            <v>......</v>
          </cell>
        </row>
        <row r="5790">
          <cell r="H5790" t="str">
            <v>......</v>
          </cell>
        </row>
        <row r="5791">
          <cell r="H5791" t="str">
            <v>......</v>
          </cell>
        </row>
        <row r="5792">
          <cell r="H5792" t="str">
            <v>......</v>
          </cell>
        </row>
        <row r="5793">
          <cell r="H5793" t="str">
            <v>......</v>
          </cell>
        </row>
        <row r="5794">
          <cell r="H5794" t="str">
            <v>......</v>
          </cell>
        </row>
        <row r="5795">
          <cell r="H5795" t="str">
            <v>......</v>
          </cell>
        </row>
        <row r="5796">
          <cell r="H5796" t="str">
            <v>......</v>
          </cell>
        </row>
        <row r="5797">
          <cell r="H5797" t="str">
            <v>......</v>
          </cell>
        </row>
        <row r="5798">
          <cell r="H5798" t="str">
            <v>1.3.2.07.01.20.</v>
          </cell>
          <cell r="I5798" t="str">
            <v xml:space="preserve">ALAT KEDOKTERAN KULIT DAN KELAMIN </v>
          </cell>
        </row>
        <row r="5799">
          <cell r="H5799" t="str">
            <v>1.3.2.07.01.20.001</v>
          </cell>
          <cell r="I5799" t="str">
            <v>Dermatology Laser</v>
          </cell>
        </row>
        <row r="5800">
          <cell r="H5800" t="str">
            <v>1.3.2.07.01.20.002</v>
          </cell>
          <cell r="I5800" t="str">
            <v>Electro Surgery Treatment</v>
          </cell>
        </row>
        <row r="5801">
          <cell r="H5801" t="str">
            <v>1.3.2.07.01.20.003</v>
          </cell>
          <cell r="I5801" t="str">
            <v>Skin Drafting</v>
          </cell>
        </row>
        <row r="5802">
          <cell r="H5802" t="str">
            <v>1.3.2.07.01.20.004</v>
          </cell>
          <cell r="I5802" t="str">
            <v>Tissue Incubator</v>
          </cell>
        </row>
        <row r="5803">
          <cell r="H5803" t="str">
            <v>1.3.2.07.01.20.005</v>
          </cell>
          <cell r="I5803" t="str">
            <v>Air Jacketed Dry C02 Incubator</v>
          </cell>
        </row>
        <row r="5804">
          <cell r="H5804" t="str">
            <v>1.3.2.07.01.20.006</v>
          </cell>
          <cell r="I5804" t="str">
            <v>Anuscope &amp; Rectoscope</v>
          </cell>
        </row>
        <row r="5805">
          <cell r="H5805" t="str">
            <v>1.3.2.07.01.20.007</v>
          </cell>
          <cell r="I5805" t="str">
            <v>Fluorescense Mikroscope</v>
          </cell>
        </row>
        <row r="5806">
          <cell r="H5806" t="str">
            <v>1.3.2.07.01.20.008</v>
          </cell>
          <cell r="I5806" t="str">
            <v>High Resolution Stereoscopic Documentation - Colposcopy Lengkap</v>
          </cell>
        </row>
        <row r="5807">
          <cell r="H5807" t="str">
            <v>1.3.2.07.01.20.009</v>
          </cell>
          <cell r="I5807" t="str">
            <v>Ice Cryostat Microtome</v>
          </cell>
        </row>
        <row r="5808">
          <cell r="H5808" t="str">
            <v>1.3.2.07.01.20.010</v>
          </cell>
          <cell r="I5808" t="str">
            <v>Kursi Gynecologi</v>
          </cell>
        </row>
        <row r="5809">
          <cell r="H5809" t="str">
            <v>1.3.2.07.01.20.011</v>
          </cell>
          <cell r="I5809" t="str">
            <v>Kasur Anti Decubitus</v>
          </cell>
        </row>
        <row r="5810">
          <cell r="H5810" t="str">
            <v>1.3.2.07.01.20.012</v>
          </cell>
          <cell r="I5810" t="str">
            <v>Mikroscope Labophot</v>
          </cell>
        </row>
        <row r="5811">
          <cell r="H5811" t="str">
            <v>......</v>
          </cell>
        </row>
        <row r="5812">
          <cell r="H5812" t="str">
            <v>......</v>
          </cell>
        </row>
        <row r="5813">
          <cell r="H5813" t="str">
            <v>......</v>
          </cell>
        </row>
        <row r="5814">
          <cell r="H5814" t="str">
            <v>......</v>
          </cell>
        </row>
        <row r="5815">
          <cell r="H5815" t="str">
            <v>......</v>
          </cell>
        </row>
        <row r="5816">
          <cell r="H5816" t="str">
            <v>1.3.2.07.01.21.</v>
          </cell>
          <cell r="I5816" t="str">
            <v xml:space="preserve">ALAT KEDOKTERAN GAWAT DARURAT </v>
          </cell>
        </row>
        <row r="5817">
          <cell r="H5817" t="str">
            <v>1.3.2.07.01.21.001</v>
          </cell>
          <cell r="I5817" t="str">
            <v>Amnioscope (Alat Kedokteran Gawat Darurat)</v>
          </cell>
        </row>
        <row r="5818">
          <cell r="H5818" t="str">
            <v>1.3.2.07.01.21.002</v>
          </cell>
          <cell r="I5818" t="str">
            <v>Automatic Film Processor</v>
          </cell>
        </row>
        <row r="5819">
          <cell r="H5819" t="str">
            <v>1.3.2.07.01.21.003</v>
          </cell>
          <cell r="I5819" t="str">
            <v>Basic Appendectomy Set</v>
          </cell>
        </row>
        <row r="5820">
          <cell r="H5820" t="str">
            <v>1.3.2.07.01.21.004</v>
          </cell>
          <cell r="I5820" t="str">
            <v>Basic Craniotomy Set</v>
          </cell>
        </row>
        <row r="5821">
          <cell r="H5821" t="str">
            <v>1.3.2.07.01.21.005</v>
          </cell>
          <cell r="I5821" t="str">
            <v>Basic Diagnostic Kit (Alat Kedokteran Gawat Darurat)</v>
          </cell>
        </row>
        <row r="5822">
          <cell r="H5822" t="str">
            <v>1.3.2.07.01.21.006</v>
          </cell>
          <cell r="I5822" t="str">
            <v>Basic Thoracic Set</v>
          </cell>
        </row>
        <row r="5823">
          <cell r="H5823" t="str">
            <v>1.3.2.07.01.21.007</v>
          </cell>
          <cell r="I5823" t="str">
            <v>Bath Tub For Hydrotherapy</v>
          </cell>
        </row>
        <row r="5824">
          <cell r="H5824" t="str">
            <v>1.3.2.07.01.21.008</v>
          </cell>
          <cell r="I5824" t="str">
            <v>Blanket Roll</v>
          </cell>
        </row>
        <row r="5825">
          <cell r="H5825" t="str">
            <v>1.3.2.07.01.21.009</v>
          </cell>
          <cell r="I5825" t="str">
            <v>Blood Bank Refrigerator (Alat Kedokteran Gawat Darurat)</v>
          </cell>
        </row>
        <row r="5826">
          <cell r="H5826" t="str">
            <v>1.3.2.07.01.21.010</v>
          </cell>
          <cell r="I5826" t="str">
            <v>Blood Pressure Monitor (Alat Kedokteran Gawat Darurat)</v>
          </cell>
        </row>
        <row r="5827">
          <cell r="H5827" t="str">
            <v>1.3.2.07.01.21.011</v>
          </cell>
          <cell r="I5827" t="str">
            <v>Bronshoscope</v>
          </cell>
        </row>
        <row r="5828">
          <cell r="H5828" t="str">
            <v>1.3.2.07.01.21.012</v>
          </cell>
          <cell r="I5828" t="str">
            <v>Centrifuge Haematocrit</v>
          </cell>
        </row>
        <row r="5829">
          <cell r="H5829" t="str">
            <v>1.3.2.07.01.21.013</v>
          </cell>
          <cell r="I5829" t="str">
            <v>Colposcopy</v>
          </cell>
        </row>
        <row r="5830">
          <cell r="H5830" t="str">
            <v>1.3.2.07.01.21.014</v>
          </cell>
          <cell r="I5830" t="str">
            <v>Crystoscope</v>
          </cell>
        </row>
        <row r="5831">
          <cell r="H5831" t="str">
            <v>1.3.2.07.01.21.015</v>
          </cell>
          <cell r="I5831" t="str">
            <v>Cyto Urethroscope</v>
          </cell>
        </row>
        <row r="5832">
          <cell r="H5832" t="str">
            <v>1.3.2.07.01.21.016</v>
          </cell>
          <cell r="I5832" t="str">
            <v>Deionizing Unit</v>
          </cell>
        </row>
        <row r="5833">
          <cell r="H5833" t="str">
            <v>1.3.2.07.01.21.017</v>
          </cell>
          <cell r="I5833" t="str">
            <v>Dermatome And Mesh</v>
          </cell>
        </row>
        <row r="5834">
          <cell r="H5834" t="str">
            <v>1.3.2.07.01.21.018</v>
          </cell>
          <cell r="I5834" t="str">
            <v>Differential Leucocyte Counter</v>
          </cell>
        </row>
        <row r="5835">
          <cell r="H5835" t="str">
            <v>1.3.2.07.01.21.019</v>
          </cell>
          <cell r="I5835" t="str">
            <v>Electro Surgery (Alat Kedokteran Gawat Darurat)</v>
          </cell>
        </row>
        <row r="5836">
          <cell r="H5836" t="str">
            <v>1.3.2.07.01.21.020</v>
          </cell>
          <cell r="I5836" t="str">
            <v>Electrolyte Analyzer</v>
          </cell>
        </row>
        <row r="5837">
          <cell r="H5837" t="str">
            <v>1.3.2.07.01.21.021</v>
          </cell>
          <cell r="I5837" t="str">
            <v>Electronic Reading Balance (Alat Kedokteran Gawat Darurat)</v>
          </cell>
        </row>
        <row r="5838">
          <cell r="H5838" t="str">
            <v>1.3.2.07.01.21.022</v>
          </cell>
          <cell r="I5838" t="str">
            <v>Emergency Kit</v>
          </cell>
        </row>
        <row r="5839">
          <cell r="H5839" t="str">
            <v>1.3.2.07.01.21.023</v>
          </cell>
          <cell r="I5839" t="str">
            <v>ENT Operating Set</v>
          </cell>
        </row>
        <row r="5840">
          <cell r="H5840" t="str">
            <v>1.3.2.07.01.21.024</v>
          </cell>
          <cell r="I5840" t="str">
            <v>ENT Treatment Unit</v>
          </cell>
        </row>
        <row r="5841">
          <cell r="H5841" t="str">
            <v>1.3.2.07.01.21.025</v>
          </cell>
          <cell r="I5841" t="str">
            <v>Hemacyrometer</v>
          </cell>
        </row>
        <row r="5842">
          <cell r="H5842" t="str">
            <v>1.3.2.07.01.21.026</v>
          </cell>
          <cell r="I5842" t="str">
            <v>Hemorrhage Detection Unit</v>
          </cell>
        </row>
        <row r="5843">
          <cell r="H5843" t="str">
            <v>1.3.2.07.01.21.027</v>
          </cell>
          <cell r="I5843" t="str">
            <v>Hysteroscope &amp; Light Source</v>
          </cell>
        </row>
        <row r="5844">
          <cell r="H5844" t="str">
            <v>1.3.2.07.01.21.028</v>
          </cell>
          <cell r="I5844" t="str">
            <v>Infant Ventilator</v>
          </cell>
        </row>
        <row r="5845">
          <cell r="H5845" t="str">
            <v>1.3.2.07.01.21.029</v>
          </cell>
          <cell r="I5845" t="str">
            <v>Inhalation Unit</v>
          </cell>
        </row>
        <row r="5846">
          <cell r="H5846" t="str">
            <v>1.3.2.07.01.21.030</v>
          </cell>
          <cell r="I5846" t="str">
            <v>Laparotomy Set</v>
          </cell>
        </row>
        <row r="5847">
          <cell r="H5847" t="str">
            <v>1.3.2.07.01.21.031</v>
          </cell>
          <cell r="I5847" t="str">
            <v>Manual Resuscitatian Set Adult &amp; Child</v>
          </cell>
        </row>
        <row r="5848">
          <cell r="H5848" t="str">
            <v>1.3.2.07.01.21.032</v>
          </cell>
          <cell r="I5848" t="str">
            <v>Meja Obat</v>
          </cell>
        </row>
        <row r="5849">
          <cell r="H5849" t="str">
            <v>1.3.2.07.01.21.033</v>
          </cell>
          <cell r="I5849" t="str">
            <v>Microcell Counter</v>
          </cell>
        </row>
        <row r="5850">
          <cell r="H5850" t="str">
            <v>1.3.2.07.01.21.034</v>
          </cell>
          <cell r="I5850" t="str">
            <v>Neonatal Monitor (Alat Kedokteran Gawat Darurat)</v>
          </cell>
        </row>
        <row r="5851">
          <cell r="H5851" t="str">
            <v>1.3.2.07.01.21.035</v>
          </cell>
          <cell r="I5851" t="str">
            <v>Neurosurgery Operating Set</v>
          </cell>
        </row>
        <row r="5852">
          <cell r="H5852" t="str">
            <v>1.3.2.07.01.21.036</v>
          </cell>
          <cell r="I5852" t="str">
            <v>Obsgyn Operating Set</v>
          </cell>
        </row>
        <row r="5853">
          <cell r="H5853" t="str">
            <v>1.3.2.07.01.21.037</v>
          </cell>
          <cell r="I5853" t="str">
            <v>Obstetric Stethoscope</v>
          </cell>
        </row>
        <row r="5854">
          <cell r="H5854" t="str">
            <v>1.3.2.07.01.21.038</v>
          </cell>
          <cell r="I5854" t="str">
            <v>Opthalmic Operating Set (Alat Kedokteran Gawat Darurat)</v>
          </cell>
        </row>
        <row r="5855">
          <cell r="H5855" t="str">
            <v>1.3.2.07.01.21.039</v>
          </cell>
          <cell r="I5855" t="str">
            <v>Opthalmic Set</v>
          </cell>
        </row>
        <row r="5856">
          <cell r="H5856" t="str">
            <v>1.3.2.07.01.21.040</v>
          </cell>
          <cell r="I5856" t="str">
            <v>Osmometer (Alat Kedokteran Gawat Darurat)</v>
          </cell>
        </row>
        <row r="5857">
          <cell r="H5857" t="str">
            <v>1.3.2.07.01.21.041</v>
          </cell>
          <cell r="I5857" t="str">
            <v>Othalpaedic Set</v>
          </cell>
        </row>
        <row r="5858">
          <cell r="H5858" t="str">
            <v>1.3.2.07.01.21.042</v>
          </cell>
          <cell r="I5858" t="str">
            <v>Patient Strecher</v>
          </cell>
        </row>
        <row r="5859">
          <cell r="H5859" t="str">
            <v>1.3.2.07.01.21.043</v>
          </cell>
          <cell r="I5859" t="str">
            <v>Rectoscope</v>
          </cell>
        </row>
        <row r="5860">
          <cell r="H5860" t="str">
            <v>1.3.2.07.01.21.044</v>
          </cell>
          <cell r="I5860" t="str">
            <v>Slit Lamp (Alat Kedokteran Gawat Darurat)</v>
          </cell>
        </row>
        <row r="5861">
          <cell r="H5861" t="str">
            <v>1.3.2.07.01.21.045</v>
          </cell>
          <cell r="I5861" t="str">
            <v>Suture Episiotomy Set</v>
          </cell>
        </row>
        <row r="5862">
          <cell r="H5862" t="str">
            <v>1.3.2.07.01.21.046</v>
          </cell>
          <cell r="I5862" t="str">
            <v>Temperature Monitor (Alat Kedokteran Gawat Darurat)</v>
          </cell>
        </row>
        <row r="5863">
          <cell r="H5863" t="str">
            <v>1.3.2.07.01.21.047</v>
          </cell>
          <cell r="I5863" t="str">
            <v>Tracheotomy Instrument Set</v>
          </cell>
        </row>
        <row r="5864">
          <cell r="H5864" t="str">
            <v>1.3.2.07.01.21.048</v>
          </cell>
          <cell r="I5864" t="str">
            <v>Verban Set</v>
          </cell>
        </row>
        <row r="5865">
          <cell r="H5865" t="str">
            <v>1.3.2.07.01.21.049</v>
          </cell>
          <cell r="I5865" t="str">
            <v>Wheel Chair (Alat Kedokteran Gawat Darurat)</v>
          </cell>
        </row>
        <row r="5866">
          <cell r="H5866" t="str">
            <v>1.3.2.07.01.21.050</v>
          </cell>
          <cell r="I5866" t="str">
            <v>DC Shock Defiblator</v>
          </cell>
        </row>
        <row r="5867">
          <cell r="H5867" t="str">
            <v>......</v>
          </cell>
        </row>
        <row r="5868">
          <cell r="H5868" t="str">
            <v>......</v>
          </cell>
        </row>
        <row r="5869">
          <cell r="H5869" t="str">
            <v>......</v>
          </cell>
        </row>
        <row r="5870">
          <cell r="H5870" t="str">
            <v>......</v>
          </cell>
        </row>
        <row r="5871">
          <cell r="H5871" t="str">
            <v>......</v>
          </cell>
        </row>
        <row r="5872">
          <cell r="H5872" t="str">
            <v>......</v>
          </cell>
        </row>
        <row r="5873">
          <cell r="H5873" t="str">
            <v>......</v>
          </cell>
        </row>
        <row r="5874">
          <cell r="H5874" t="str">
            <v>......</v>
          </cell>
        </row>
        <row r="5875">
          <cell r="H5875" t="str">
            <v>......</v>
          </cell>
        </row>
        <row r="5876">
          <cell r="H5876" t="str">
            <v>......</v>
          </cell>
        </row>
        <row r="5877">
          <cell r="H5877" t="str">
            <v>......</v>
          </cell>
        </row>
        <row r="5878">
          <cell r="H5878" t="str">
            <v>......</v>
          </cell>
        </row>
        <row r="5879">
          <cell r="H5879" t="str">
            <v>......</v>
          </cell>
        </row>
        <row r="5880">
          <cell r="H5880" t="str">
            <v>......</v>
          </cell>
        </row>
        <row r="5881">
          <cell r="H5881" t="str">
            <v>......</v>
          </cell>
        </row>
        <row r="5882">
          <cell r="H5882" t="str">
            <v>......</v>
          </cell>
        </row>
        <row r="5883">
          <cell r="H5883" t="str">
            <v>1.3.2.07.01.22.</v>
          </cell>
          <cell r="I5883" t="str">
            <v xml:space="preserve">ALAT KEDOKTERAN JIWA </v>
          </cell>
        </row>
        <row r="5884">
          <cell r="H5884" t="str">
            <v>1.3.2.07.01.22.001</v>
          </cell>
          <cell r="I5884" t="str">
            <v>Electro Shock Therapy</v>
          </cell>
        </row>
        <row r="5885">
          <cell r="H5885" t="str">
            <v>1.3.2.07.01.22.002</v>
          </cell>
          <cell r="I5885" t="str">
            <v>Electro Stimulator (Alat Kedokteran Jiwa)</v>
          </cell>
        </row>
        <row r="5886">
          <cell r="H5886" t="str">
            <v>1.3.2.07.01.22.003</v>
          </cell>
          <cell r="I5886" t="str">
            <v>EMG</v>
          </cell>
        </row>
        <row r="5887">
          <cell r="H5887" t="str">
            <v>1.3.2.07.01.22.004</v>
          </cell>
          <cell r="I5887" t="str">
            <v>Stroboscope (Alat Kedokteran Jiwa)</v>
          </cell>
        </row>
        <row r="5888">
          <cell r="H5888" t="str">
            <v>......</v>
          </cell>
        </row>
        <row r="5889">
          <cell r="H5889" t="str">
            <v>......</v>
          </cell>
        </row>
        <row r="5890">
          <cell r="H5890" t="str">
            <v>......</v>
          </cell>
        </row>
        <row r="5891">
          <cell r="H5891" t="str">
            <v>......</v>
          </cell>
        </row>
        <row r="5892">
          <cell r="H5892" t="str">
            <v>......</v>
          </cell>
        </row>
        <row r="5893">
          <cell r="H5893" t="str">
            <v>......</v>
          </cell>
        </row>
        <row r="5894">
          <cell r="H5894" t="str">
            <v>......</v>
          </cell>
        </row>
        <row r="5895">
          <cell r="H5895" t="str">
            <v>......</v>
          </cell>
        </row>
        <row r="5896">
          <cell r="H5896" t="str">
            <v>......</v>
          </cell>
        </row>
        <row r="5897">
          <cell r="H5897" t="str">
            <v>......</v>
          </cell>
        </row>
        <row r="5898">
          <cell r="H5898" t="str">
            <v>......</v>
          </cell>
        </row>
        <row r="5899">
          <cell r="H5899" t="str">
            <v>1.3.2.07.01.23.</v>
          </cell>
          <cell r="I5899" t="str">
            <v xml:space="preserve">ALAT KEDOKTERAN BEDAH ORTHOPEDI </v>
          </cell>
        </row>
        <row r="5900">
          <cell r="H5900" t="str">
            <v>1.3.2.07.01.23.001</v>
          </cell>
          <cell r="I5900" t="str">
            <v>Amputating Knife</v>
          </cell>
        </row>
        <row r="5901">
          <cell r="H5901" t="str">
            <v>1.3.2.07.01.23.002</v>
          </cell>
          <cell r="I5901" t="str">
            <v>Bone</v>
          </cell>
        </row>
        <row r="5902">
          <cell r="H5902" t="str">
            <v>1.3.2.07.01.23.003</v>
          </cell>
          <cell r="I5902" t="str">
            <v>Boor Reamer</v>
          </cell>
        </row>
        <row r="5903">
          <cell r="H5903" t="str">
            <v>1.3.2.07.01.23.004</v>
          </cell>
          <cell r="I5903" t="str">
            <v>Brown Spalk</v>
          </cell>
        </row>
        <row r="5904">
          <cell r="H5904" t="str">
            <v>1.3.2.07.01.23.005</v>
          </cell>
          <cell r="I5904" t="str">
            <v>Chisel And Tounges Obteotomi</v>
          </cell>
        </row>
        <row r="5905">
          <cell r="H5905" t="str">
            <v>1.3.2.07.01.23.006</v>
          </cell>
          <cell r="I5905" t="str">
            <v>Dispector</v>
          </cell>
        </row>
        <row r="5906">
          <cell r="H5906" t="str">
            <v>1.3.2.07.01.23.007</v>
          </cell>
          <cell r="I5906" t="str">
            <v>Elevator (Alat Kedokteran Bedah Orthopedi)</v>
          </cell>
        </row>
        <row r="5907">
          <cell r="H5907" t="str">
            <v>1.3.2.07.01.23.008</v>
          </cell>
          <cell r="I5907" t="str">
            <v>Gunting Gips</v>
          </cell>
        </row>
        <row r="5908">
          <cell r="H5908" t="str">
            <v>1.3.2.07.01.23.009</v>
          </cell>
          <cell r="I5908" t="str">
            <v>Hand Driil Feet Contrak</v>
          </cell>
        </row>
        <row r="5909">
          <cell r="H5909" t="str">
            <v>1.3.2.07.01.23.010</v>
          </cell>
          <cell r="I5909" t="str">
            <v>Osteotomi Knife</v>
          </cell>
        </row>
        <row r="5910">
          <cell r="H5910" t="str">
            <v>1.3.2.07.01.23.011</v>
          </cell>
          <cell r="I5910" t="str">
            <v>Pemotong Tulang</v>
          </cell>
        </row>
        <row r="5911">
          <cell r="H5911" t="str">
            <v>1.3.2.07.01.23.012</v>
          </cell>
          <cell r="I5911" t="str">
            <v>Reduction Forceps</v>
          </cell>
        </row>
        <row r="5912">
          <cell r="H5912" t="str">
            <v>1.3.2.07.01.23.013</v>
          </cell>
          <cell r="I5912" t="str">
            <v>Respatories</v>
          </cell>
        </row>
        <row r="5913">
          <cell r="H5913" t="str">
            <v>1.3.2.07.01.23.014</v>
          </cell>
          <cell r="I5913" t="str">
            <v>Set AO</v>
          </cell>
        </row>
        <row r="5914">
          <cell r="H5914" t="str">
            <v>1.3.2.07.01.23.015</v>
          </cell>
          <cell r="I5914" t="str">
            <v>Set Countering Bonef</v>
          </cell>
        </row>
        <row r="5915">
          <cell r="H5915" t="str">
            <v>1.3.2.07.01.23.016</v>
          </cell>
          <cell r="I5915" t="str">
            <v>Set Stepper</v>
          </cell>
        </row>
        <row r="5916">
          <cell r="H5916" t="str">
            <v>1.3.2.07.01.23.017</v>
          </cell>
          <cell r="I5916" t="str">
            <v>Srwo Driver</v>
          </cell>
        </row>
        <row r="5917">
          <cell r="H5917" t="str">
            <v>1.3.2.07.01.23.018</v>
          </cell>
          <cell r="I5917" t="str">
            <v>Stille/Pemotong Gip</v>
          </cell>
        </row>
        <row r="5918">
          <cell r="H5918" t="str">
            <v>1.3.2.07.01.23.019</v>
          </cell>
          <cell r="I5918" t="str">
            <v>Tissue Prosessor</v>
          </cell>
        </row>
        <row r="5919">
          <cell r="H5919" t="str">
            <v>1.3.2.07.01.23.020</v>
          </cell>
          <cell r="I5919" t="str">
            <v>Traksi Set + Gantungan Beban</v>
          </cell>
        </row>
        <row r="5920">
          <cell r="H5920" t="str">
            <v>1.3.2.07.01.23.021</v>
          </cell>
          <cell r="I5920" t="str">
            <v>Wire Lighting Plier</v>
          </cell>
        </row>
        <row r="5921">
          <cell r="H5921" t="str">
            <v>1.3.2.07.01.23.022</v>
          </cell>
          <cell r="I5921" t="str">
            <v>Athroscopy Set</v>
          </cell>
        </row>
        <row r="5922">
          <cell r="H5922" t="str">
            <v>......</v>
          </cell>
        </row>
        <row r="5923">
          <cell r="H5923" t="str">
            <v>1.3.2.07.01.24.</v>
          </cell>
          <cell r="I5923" t="str">
            <v xml:space="preserve">ALAT KEDOKTERAN I C U </v>
          </cell>
        </row>
        <row r="5924">
          <cell r="H5924" t="str">
            <v>1.3.2.07.01.24.001</v>
          </cell>
          <cell r="I5924" t="str">
            <v>Automatic Blood Pressure</v>
          </cell>
        </row>
        <row r="5925">
          <cell r="H5925" t="str">
            <v>1.3.2.07.01.24.002</v>
          </cell>
          <cell r="I5925" t="str">
            <v>Blood Gas Analyzer (Alat Kedokteran I C U)</v>
          </cell>
        </row>
        <row r="5926">
          <cell r="H5926" t="str">
            <v>1.3.2.07.01.24.003</v>
          </cell>
          <cell r="I5926" t="str">
            <v>Co2 Analyzer (Alat Kedokteran I C U)</v>
          </cell>
        </row>
        <row r="5927">
          <cell r="H5927" t="str">
            <v>1.3.2.07.01.24.004</v>
          </cell>
          <cell r="I5927" t="str">
            <v>Icu Bed Electric</v>
          </cell>
        </row>
        <row r="5928">
          <cell r="H5928" t="str">
            <v>......</v>
          </cell>
        </row>
        <row r="5929">
          <cell r="H5929" t="str">
            <v>1.3.2.07.01.25.</v>
          </cell>
          <cell r="I5929" t="str">
            <v xml:space="preserve">ALAT KEDOKTERAN I C C U </v>
          </cell>
        </row>
        <row r="5930">
          <cell r="H5930" t="str">
            <v>1.3.2.07.01.25.001</v>
          </cell>
          <cell r="I5930" t="str">
            <v>Bedside Monitor</v>
          </cell>
        </row>
        <row r="5931">
          <cell r="H5931" t="str">
            <v>1.3.2.07.01.25.002</v>
          </cell>
          <cell r="I5931" t="str">
            <v>Central Oxygen</v>
          </cell>
        </row>
        <row r="5932">
          <cell r="H5932" t="str">
            <v>1.3.2.07.01.25.003</v>
          </cell>
          <cell r="I5932" t="str">
            <v>Central Suction (Alat Kedokteran I C C U)</v>
          </cell>
        </row>
        <row r="5933">
          <cell r="H5933" t="str">
            <v>1.3.2.07.01.25.004</v>
          </cell>
          <cell r="I5933" t="str">
            <v>Pulseoxymeter</v>
          </cell>
        </row>
        <row r="5934">
          <cell r="H5934" t="str">
            <v>......</v>
          </cell>
        </row>
        <row r="5935">
          <cell r="H5935" t="str">
            <v>1.3.2.07.01.26.</v>
          </cell>
          <cell r="I5935" t="str">
            <v xml:space="preserve">ALAT KEDOKTERAN BEDAH JANTUNG </v>
          </cell>
        </row>
        <row r="5936">
          <cell r="H5936" t="str">
            <v>1.3.2.07.01.26.001</v>
          </cell>
          <cell r="I5936" t="str">
            <v>Continous Suction Unit</v>
          </cell>
        </row>
        <row r="5937">
          <cell r="H5937" t="str">
            <v>1.3.2.07.01.26.002</v>
          </cell>
          <cell r="I5937" t="str">
            <v>Diathermy Valley Lab</v>
          </cell>
        </row>
        <row r="5938">
          <cell r="H5938" t="str">
            <v>1.3.2.07.01.26.003</v>
          </cell>
          <cell r="I5938" t="str">
            <v>Gergaji Sternum</v>
          </cell>
        </row>
        <row r="5939">
          <cell r="H5939" t="str">
            <v>1.3.2.07.01.26.004</v>
          </cell>
          <cell r="I5939" t="str">
            <v>Hyper Hypothermia System (Alat Kedokteran Bedah Jantung)</v>
          </cell>
        </row>
        <row r="5940">
          <cell r="H5940" t="str">
            <v>1.3.2.07.01.26.005</v>
          </cell>
          <cell r="I5940" t="str">
            <v>Mesin Jantung Paru</v>
          </cell>
        </row>
        <row r="5941">
          <cell r="H5941" t="str">
            <v>1.3.2.07.01.26.006</v>
          </cell>
          <cell r="I5941" t="str">
            <v>Multi Purpose Operating Table</v>
          </cell>
        </row>
        <row r="5942">
          <cell r="H5942" t="str">
            <v>1.3.2.07.01.26.007</v>
          </cell>
          <cell r="I5942" t="str">
            <v>NVS Vital Sign Monitor (Alat Kedokteran Bedah Jantung)</v>
          </cell>
        </row>
        <row r="5943">
          <cell r="H5943" t="str">
            <v>1.3.2.07.01.26.008</v>
          </cell>
          <cell r="I5943" t="str">
            <v>Pressure Transducer For NIBP</v>
          </cell>
        </row>
        <row r="5944">
          <cell r="H5944" t="str">
            <v>1.3.2.07.01.26.009</v>
          </cell>
          <cell r="I5944" t="str">
            <v>Pulse Oxymeter</v>
          </cell>
        </row>
        <row r="5945">
          <cell r="H5945" t="str">
            <v>1.3.2.07.01.26.010</v>
          </cell>
          <cell r="I5945" t="str">
            <v>Video Asisted Throcoscope Surgery</v>
          </cell>
        </row>
        <row r="5946">
          <cell r="H5946" t="str">
            <v>......</v>
          </cell>
        </row>
        <row r="5947">
          <cell r="H5947" t="str">
            <v>1.3.2.07.01.27.</v>
          </cell>
          <cell r="I5947" t="str">
            <v xml:space="preserve">ALAT KEDOKTERAN TRADITIONAL MEDICINE </v>
          </cell>
        </row>
        <row r="5948">
          <cell r="H5948" t="str">
            <v>1.3.2.07.01.27.001</v>
          </cell>
          <cell r="I5948" t="str">
            <v>DF 22 Multipurpose Akupuntur Aparatus</v>
          </cell>
        </row>
        <row r="5949">
          <cell r="H5949" t="str">
            <v>1.3.2.07.01.27.002</v>
          </cell>
          <cell r="I5949" t="str">
            <v>Eav Dermatron With Variopit</v>
          </cell>
        </row>
        <row r="5950">
          <cell r="H5950" t="str">
            <v>1.3.2.07.01.27.003</v>
          </cell>
          <cell r="I5950" t="str">
            <v>Model W 10 A Multiple Electrik Akupuntur</v>
          </cell>
        </row>
        <row r="5951">
          <cell r="H5951" t="str">
            <v>1.3.2.07.01.27.004</v>
          </cell>
          <cell r="I5951" t="str">
            <v>Timer (Alat Kedokteran Traditional Medicine)</v>
          </cell>
        </row>
        <row r="5952">
          <cell r="H5952" t="str">
            <v>......</v>
          </cell>
        </row>
        <row r="5953">
          <cell r="H5953" t="str">
            <v>1.3.2.07.01.28.</v>
          </cell>
          <cell r="I5953" t="str">
            <v xml:space="preserve">ALAT KEDOKTERAN ANAESTHESI </v>
          </cell>
        </row>
        <row r="5954">
          <cell r="H5954" t="str">
            <v>1.3.2.07.01.28.001</v>
          </cell>
          <cell r="I5954" t="str">
            <v>Anesthesi Apparatus</v>
          </cell>
        </row>
        <row r="5955">
          <cell r="H5955" t="str">
            <v>......</v>
          </cell>
        </row>
        <row r="5956">
          <cell r="H5956" t="str">
            <v>1.3.2.07.01.29.</v>
          </cell>
          <cell r="I5956" t="str">
            <v xml:space="preserve">ALAT KEDOKTERAN LAINNYA </v>
          </cell>
        </row>
        <row r="5957">
          <cell r="H5957" t="str">
            <v>1.3.2.07.01.30.001</v>
          </cell>
          <cell r="I5957" t="str">
            <v>Rool O`Pack</v>
          </cell>
        </row>
        <row r="5958">
          <cell r="H5958" t="str">
            <v>......</v>
          </cell>
        </row>
        <row r="5959">
          <cell r="H5959" t="str">
            <v>1.3.2.07.02..</v>
          </cell>
          <cell r="I5959" t="str">
            <v>ALAT KESEHATAN UMUM</v>
          </cell>
        </row>
        <row r="5960">
          <cell r="H5960" t="str">
            <v>......</v>
          </cell>
        </row>
        <row r="5961">
          <cell r="H5961" t="str">
            <v>......</v>
          </cell>
        </row>
        <row r="5962">
          <cell r="H5962" t="str">
            <v>......</v>
          </cell>
        </row>
        <row r="5963">
          <cell r="H5963" t="str">
            <v>......</v>
          </cell>
        </row>
        <row r="5964">
          <cell r="H5964" t="str">
            <v>......</v>
          </cell>
        </row>
        <row r="5965">
          <cell r="H5965" t="str">
            <v>......</v>
          </cell>
        </row>
        <row r="5966">
          <cell r="H5966" t="str">
            <v>......</v>
          </cell>
        </row>
        <row r="5967">
          <cell r="H5967" t="str">
            <v>......</v>
          </cell>
        </row>
        <row r="5968">
          <cell r="H5968" t="str">
            <v>......</v>
          </cell>
        </row>
        <row r="5969">
          <cell r="H5969" t="str">
            <v>......</v>
          </cell>
        </row>
        <row r="5970">
          <cell r="H5970" t="str">
            <v>......</v>
          </cell>
        </row>
        <row r="5971">
          <cell r="H5971" t="str">
            <v>......</v>
          </cell>
        </row>
        <row r="5972">
          <cell r="H5972" t="str">
            <v>......</v>
          </cell>
        </row>
        <row r="5973">
          <cell r="H5973" t="str">
            <v>......</v>
          </cell>
        </row>
        <row r="5974">
          <cell r="H5974" t="str">
            <v>......</v>
          </cell>
        </row>
        <row r="5975">
          <cell r="H5975" t="str">
            <v>......</v>
          </cell>
        </row>
        <row r="5976">
          <cell r="H5976" t="str">
            <v>......</v>
          </cell>
        </row>
        <row r="5977">
          <cell r="H5977" t="str">
            <v>......</v>
          </cell>
        </row>
        <row r="5978">
          <cell r="H5978" t="str">
            <v>......</v>
          </cell>
        </row>
        <row r="5979">
          <cell r="H5979" t="str">
            <v>......</v>
          </cell>
        </row>
        <row r="5980">
          <cell r="H5980" t="str">
            <v>......</v>
          </cell>
        </row>
        <row r="5981">
          <cell r="H5981" t="str">
            <v>......</v>
          </cell>
        </row>
        <row r="5982">
          <cell r="H5982" t="str">
            <v>......</v>
          </cell>
        </row>
        <row r="5983">
          <cell r="H5983" t="str">
            <v>......</v>
          </cell>
        </row>
        <row r="5984">
          <cell r="H5984" t="str">
            <v>......</v>
          </cell>
        </row>
        <row r="5985">
          <cell r="H5985" t="str">
            <v>......</v>
          </cell>
        </row>
        <row r="5986">
          <cell r="H5986" t="str">
            <v>......</v>
          </cell>
        </row>
        <row r="5987">
          <cell r="H5987" t="str">
            <v>......</v>
          </cell>
        </row>
        <row r="5988">
          <cell r="H5988" t="str">
            <v>......</v>
          </cell>
        </row>
        <row r="5989">
          <cell r="H5989" t="str">
            <v>......</v>
          </cell>
        </row>
        <row r="5990">
          <cell r="H5990" t="str">
            <v>......</v>
          </cell>
        </row>
        <row r="5991">
          <cell r="H5991" t="str">
            <v>......</v>
          </cell>
        </row>
        <row r="5992">
          <cell r="H5992" t="str">
            <v>......</v>
          </cell>
        </row>
        <row r="5993">
          <cell r="H5993" t="str">
            <v>......</v>
          </cell>
        </row>
        <row r="5994">
          <cell r="H5994" t="str">
            <v>......</v>
          </cell>
        </row>
        <row r="5995">
          <cell r="H5995" t="str">
            <v>......</v>
          </cell>
        </row>
        <row r="5996">
          <cell r="H5996" t="str">
            <v>......</v>
          </cell>
        </row>
        <row r="5997">
          <cell r="H5997" t="str">
            <v>......</v>
          </cell>
        </row>
        <row r="5998">
          <cell r="H5998" t="str">
            <v>......</v>
          </cell>
        </row>
        <row r="5999">
          <cell r="H5999" t="str">
            <v>......</v>
          </cell>
        </row>
        <row r="6000">
          <cell r="H6000" t="str">
            <v>......</v>
          </cell>
        </row>
        <row r="6001">
          <cell r="H6001" t="str">
            <v>......</v>
          </cell>
        </row>
        <row r="6002">
          <cell r="H6002" t="str">
            <v>......</v>
          </cell>
        </row>
        <row r="6003">
          <cell r="H6003" t="str">
            <v>......</v>
          </cell>
        </row>
        <row r="6004">
          <cell r="H6004" t="str">
            <v>......</v>
          </cell>
        </row>
        <row r="6005">
          <cell r="H6005" t="str">
            <v>......</v>
          </cell>
        </row>
        <row r="6006">
          <cell r="H6006" t="str">
            <v>......</v>
          </cell>
        </row>
        <row r="6007">
          <cell r="H6007" t="str">
            <v>......</v>
          </cell>
        </row>
        <row r="6008">
          <cell r="H6008" t="str">
            <v>......</v>
          </cell>
        </row>
        <row r="6009">
          <cell r="H6009" t="str">
            <v>......</v>
          </cell>
        </row>
        <row r="6010">
          <cell r="H6010" t="str">
            <v>......</v>
          </cell>
        </row>
        <row r="6011">
          <cell r="H6011" t="str">
            <v>......</v>
          </cell>
        </row>
        <row r="6012">
          <cell r="H6012" t="str">
            <v>......</v>
          </cell>
        </row>
        <row r="6013">
          <cell r="H6013" t="str">
            <v>......</v>
          </cell>
        </row>
        <row r="6014">
          <cell r="H6014" t="str">
            <v>......</v>
          </cell>
        </row>
        <row r="6015">
          <cell r="H6015" t="str">
            <v>......</v>
          </cell>
        </row>
        <row r="6016">
          <cell r="H6016" t="str">
            <v>......</v>
          </cell>
        </row>
        <row r="6017">
          <cell r="H6017" t="str">
            <v>......</v>
          </cell>
        </row>
        <row r="6018">
          <cell r="H6018" t="str">
            <v>......</v>
          </cell>
        </row>
        <row r="6019">
          <cell r="H6019" t="str">
            <v>......</v>
          </cell>
        </row>
        <row r="6020">
          <cell r="H6020" t="str">
            <v>......</v>
          </cell>
        </row>
        <row r="6021">
          <cell r="H6021" t="str">
            <v>......</v>
          </cell>
        </row>
        <row r="6022">
          <cell r="H6022" t="str">
            <v>......</v>
          </cell>
        </row>
        <row r="6023">
          <cell r="H6023" t="str">
            <v>......</v>
          </cell>
        </row>
        <row r="6024">
          <cell r="H6024" t="str">
            <v>......</v>
          </cell>
        </row>
        <row r="6025">
          <cell r="H6025" t="str">
            <v>......</v>
          </cell>
        </row>
        <row r="6026">
          <cell r="H6026" t="str">
            <v>......</v>
          </cell>
        </row>
        <row r="6027">
          <cell r="H6027" t="str">
            <v>......</v>
          </cell>
        </row>
        <row r="6028">
          <cell r="H6028" t="str">
            <v>......</v>
          </cell>
        </row>
        <row r="6029">
          <cell r="H6029" t="str">
            <v>......</v>
          </cell>
        </row>
        <row r="6030">
          <cell r="H6030" t="str">
            <v>......</v>
          </cell>
        </row>
        <row r="6031">
          <cell r="H6031" t="str">
            <v>......</v>
          </cell>
        </row>
        <row r="6032">
          <cell r="H6032" t="str">
            <v>......</v>
          </cell>
        </row>
        <row r="6033">
          <cell r="H6033" t="str">
            <v>......</v>
          </cell>
        </row>
        <row r="6034">
          <cell r="H6034" t="str">
            <v>......</v>
          </cell>
        </row>
        <row r="6035">
          <cell r="H6035" t="str">
            <v>......</v>
          </cell>
        </row>
        <row r="6036">
          <cell r="H6036" t="str">
            <v>......</v>
          </cell>
        </row>
        <row r="6037">
          <cell r="H6037" t="str">
            <v>......</v>
          </cell>
        </row>
        <row r="6038">
          <cell r="H6038" t="str">
            <v>......</v>
          </cell>
        </row>
        <row r="6039">
          <cell r="H6039" t="str">
            <v>......</v>
          </cell>
        </row>
        <row r="6040">
          <cell r="H6040" t="str">
            <v>......</v>
          </cell>
        </row>
        <row r="6041">
          <cell r="H6041" t="str">
            <v>......</v>
          </cell>
        </row>
        <row r="6042">
          <cell r="H6042" t="str">
            <v>......</v>
          </cell>
        </row>
        <row r="6043">
          <cell r="H6043" t="str">
            <v>......</v>
          </cell>
        </row>
        <row r="6044">
          <cell r="H6044" t="str">
            <v>......</v>
          </cell>
        </row>
        <row r="6045">
          <cell r="H6045" t="str">
            <v>1.3.2.07.02.01.</v>
          </cell>
          <cell r="I6045" t="str">
            <v xml:space="preserve">ALAT KESEHATAN MATRA LAUT </v>
          </cell>
        </row>
        <row r="6046">
          <cell r="H6046" t="str">
            <v>1.3.2.07.02.01.001</v>
          </cell>
          <cell r="I6046" t="str">
            <v>Alat-Alat Mikroklimat</v>
          </cell>
        </row>
        <row r="6047">
          <cell r="H6047" t="str">
            <v>1.3.2.07.02.01.002</v>
          </cell>
          <cell r="I6047" t="str">
            <v>Audimeter Computerized</v>
          </cell>
        </row>
        <row r="6048">
          <cell r="H6048" t="str">
            <v>1.3.2.07.02.01.003</v>
          </cell>
          <cell r="I6048" t="str">
            <v>Audio/Vidio Comunication</v>
          </cell>
        </row>
        <row r="6049">
          <cell r="H6049" t="str">
            <v>1.3.2.07.02.01.004</v>
          </cell>
          <cell r="I6049" t="str">
            <v>Bubble Nitrogen Detector</v>
          </cell>
        </row>
        <row r="6050">
          <cell r="H6050" t="str">
            <v>1.3.2.07.02.01.005</v>
          </cell>
          <cell r="I6050" t="str">
            <v>Chiller System Equipment</v>
          </cell>
        </row>
        <row r="6051">
          <cell r="H6051" t="str">
            <v>1.3.2.07.02.01.006</v>
          </cell>
          <cell r="I6051" t="str">
            <v>Compressor</v>
          </cell>
        </row>
        <row r="6052">
          <cell r="H6052" t="str">
            <v>1.3.2.07.02.01.007</v>
          </cell>
          <cell r="I6052" t="str">
            <v>Compressor High Pressure</v>
          </cell>
        </row>
        <row r="6053">
          <cell r="H6053" t="str">
            <v>1.3.2.07.02.01.008</v>
          </cell>
          <cell r="I6053" t="str">
            <v>Compressor Low Pressure</v>
          </cell>
        </row>
        <row r="6054">
          <cell r="H6054" t="str">
            <v>1.3.2.07.02.01.009</v>
          </cell>
          <cell r="I6054" t="str">
            <v>Diving Tank</v>
          </cell>
        </row>
        <row r="6055">
          <cell r="H6055" t="str">
            <v>1.3.2.07.02.01.010</v>
          </cell>
          <cell r="I6055" t="str">
            <v>Ergo Cycle</v>
          </cell>
        </row>
        <row r="6056">
          <cell r="H6056" t="str">
            <v>1.3.2.07.02.01.011</v>
          </cell>
          <cell r="I6056" t="str">
            <v>Fire Extinghuizer</v>
          </cell>
        </row>
        <row r="6057">
          <cell r="H6057" t="str">
            <v>1.3.2.07.02.01.012</v>
          </cell>
          <cell r="I6057" t="str">
            <v>Mixed Gas Central Equipment</v>
          </cell>
        </row>
        <row r="6058">
          <cell r="H6058" t="str">
            <v>1.3.2.07.02.01.013</v>
          </cell>
          <cell r="I6058" t="str">
            <v>Monoplane Chamber</v>
          </cell>
        </row>
        <row r="6059">
          <cell r="H6059" t="str">
            <v>1.3.2.07.02.01.014</v>
          </cell>
          <cell r="I6059" t="str">
            <v>O 2, N 2 Blood Analyzer</v>
          </cell>
        </row>
        <row r="6060">
          <cell r="H6060" t="str">
            <v>1.3.2.07.02.01.015</v>
          </cell>
          <cell r="I6060" t="str">
            <v>O 2 Gas Analyzer</v>
          </cell>
        </row>
        <row r="6061">
          <cell r="H6061" t="str">
            <v>1.3.2.07.02.01.016</v>
          </cell>
          <cell r="I6061" t="str">
            <v>O 2 Masker</v>
          </cell>
        </row>
        <row r="6062">
          <cell r="H6062" t="str">
            <v>1.3.2.07.02.01.017</v>
          </cell>
          <cell r="I6062" t="str">
            <v>Scrubber Equipment</v>
          </cell>
        </row>
        <row r="6063">
          <cell r="H6063" t="str">
            <v>1.3.2.07.02.01.018</v>
          </cell>
          <cell r="I6063" t="str">
            <v>Scuba Closed Circuit</v>
          </cell>
        </row>
        <row r="6064">
          <cell r="H6064" t="str">
            <v>1.3.2.07.02.01.019</v>
          </cell>
          <cell r="I6064" t="str">
            <v>Sound Level Meter (Alat Kesehatan Matra Laut)</v>
          </cell>
        </row>
        <row r="6065">
          <cell r="H6065" t="str">
            <v>1.3.2.07.02.01.020</v>
          </cell>
          <cell r="I6065" t="str">
            <v>Spirometer Bmr</v>
          </cell>
        </row>
        <row r="6066">
          <cell r="H6066" t="str">
            <v>1.3.2.07.02.01.021</v>
          </cell>
          <cell r="I6066" t="str">
            <v>Spirometer VO Max</v>
          </cell>
        </row>
        <row r="6067">
          <cell r="H6067" t="str">
            <v>1.3.2.07.02.01.022</v>
          </cell>
          <cell r="I6067" t="str">
            <v>Superlife 17B</v>
          </cell>
        </row>
        <row r="6068">
          <cell r="H6068" t="str">
            <v>1.3.2.07.02.01.023</v>
          </cell>
          <cell r="I6068" t="str">
            <v>Telemeter</v>
          </cell>
        </row>
        <row r="6069">
          <cell r="H6069" t="str">
            <v>1.3.2.07.02.01.024</v>
          </cell>
          <cell r="I6069" t="str">
            <v>Vestibulator Test Equip</v>
          </cell>
        </row>
        <row r="6070">
          <cell r="H6070" t="str">
            <v>1.3.2.07.02.01.025</v>
          </cell>
          <cell r="I6070" t="str">
            <v>Vision Screneer</v>
          </cell>
        </row>
        <row r="6071">
          <cell r="H6071" t="str">
            <v>1.3.2.07.02.01.026</v>
          </cell>
          <cell r="I6071" t="str">
            <v>Walk In</v>
          </cell>
        </row>
        <row r="6072">
          <cell r="H6072" t="str">
            <v>1.3.2.07.02.01.027</v>
          </cell>
          <cell r="I6072" t="str">
            <v>Walk In Chamb Monocomp</v>
          </cell>
        </row>
        <row r="6073">
          <cell r="H6073" t="str">
            <v>1.3.2.07.02.01.028</v>
          </cell>
          <cell r="I6073" t="str">
            <v>Walk In Chamb Multicomp</v>
          </cell>
        </row>
        <row r="6074">
          <cell r="H6074" t="str">
            <v>......</v>
          </cell>
        </row>
        <row r="6075">
          <cell r="H6075" t="str">
            <v>......</v>
          </cell>
        </row>
        <row r="6076">
          <cell r="H6076" t="str">
            <v>......</v>
          </cell>
        </row>
        <row r="6077">
          <cell r="H6077" t="str">
            <v>......</v>
          </cell>
        </row>
        <row r="6078">
          <cell r="H6078" t="str">
            <v>......</v>
          </cell>
        </row>
        <row r="6079">
          <cell r="H6079" t="str">
            <v>......</v>
          </cell>
        </row>
        <row r="6080">
          <cell r="H6080" t="str">
            <v>......</v>
          </cell>
        </row>
        <row r="6081">
          <cell r="H6081" t="str">
            <v>1.3.2.07.02.02.</v>
          </cell>
          <cell r="I6081" t="str">
            <v xml:space="preserve">ALAT KESEHATAN MATRA UDARA </v>
          </cell>
        </row>
        <row r="6082">
          <cell r="H6082" t="str">
            <v>1.3.2.07.02.02.001</v>
          </cell>
          <cell r="I6082" t="str">
            <v>Auto Spirometer</v>
          </cell>
        </row>
        <row r="6083">
          <cell r="H6083" t="str">
            <v>1.3.2.07.02.02.002</v>
          </cell>
          <cell r="I6083" t="str">
            <v>Decompression Chamber</v>
          </cell>
        </row>
        <row r="6084">
          <cell r="H6084" t="str">
            <v>1.3.2.07.02.02.003</v>
          </cell>
          <cell r="I6084" t="str">
            <v>Ejection Seat Trainter</v>
          </cell>
        </row>
        <row r="6085">
          <cell r="H6085" t="str">
            <v>1.3.2.07.02.02.004</v>
          </cell>
          <cell r="I6085" t="str">
            <v>Human Centrifuge</v>
          </cell>
        </row>
        <row r="6086">
          <cell r="H6086" t="str">
            <v>1.3.2.07.02.02.005</v>
          </cell>
          <cell r="I6086" t="str">
            <v>ECG/EEG Recorder</v>
          </cell>
        </row>
        <row r="6087">
          <cell r="H6087" t="str">
            <v>1.3.2.07.02.02.006</v>
          </cell>
          <cell r="I6087" t="str">
            <v>ECG Unit</v>
          </cell>
        </row>
        <row r="6088">
          <cell r="H6088" t="str">
            <v>1.3.2.07.02.02.007</v>
          </cell>
          <cell r="I6088" t="str">
            <v>EEG Unit</v>
          </cell>
        </row>
        <row r="6089">
          <cell r="H6089" t="str">
            <v>......</v>
          </cell>
        </row>
        <row r="6090">
          <cell r="H6090" t="str">
            <v>......</v>
          </cell>
        </row>
        <row r="6091">
          <cell r="H6091" t="str">
            <v>1.3.2.07.02.03.</v>
          </cell>
          <cell r="I6091" t="str">
            <v xml:space="preserve">ALAT KESEHATAN KEPOLISIAN </v>
          </cell>
        </row>
        <row r="6092">
          <cell r="H6092" t="str">
            <v>1.3.2.07.02.03.001</v>
          </cell>
          <cell r="I6092" t="str">
            <v>Airpolution Test Equip</v>
          </cell>
        </row>
        <row r="6093">
          <cell r="H6093" t="str">
            <v>1.3.2.07.02.03.002</v>
          </cell>
          <cell r="I6093" t="str">
            <v>Anthropometer Set</v>
          </cell>
        </row>
        <row r="6094">
          <cell r="H6094" t="str">
            <v>1.3.2.07.02.03.003</v>
          </cell>
          <cell r="I6094" t="str">
            <v>Boneka</v>
          </cell>
        </row>
        <row r="6095">
          <cell r="H6095" t="str">
            <v>1.3.2.07.02.03.004</v>
          </cell>
          <cell r="I6095" t="str">
            <v>Boneka Anatomi</v>
          </cell>
        </row>
        <row r="6096">
          <cell r="H6096" t="str">
            <v>1.3.2.07.02.03.005</v>
          </cell>
          <cell r="I6096" t="str">
            <v>Boneka Resucitasi Anne</v>
          </cell>
        </row>
        <row r="6097">
          <cell r="H6097" t="str">
            <v>1.3.2.07.02.03.006</v>
          </cell>
          <cell r="I6097" t="str">
            <v>Boneka Resucitasi Anne Rec</v>
          </cell>
        </row>
        <row r="6098">
          <cell r="H6098" t="str">
            <v>1.3.2.07.02.03.007</v>
          </cell>
          <cell r="I6098" t="str">
            <v>Emergency Adult</v>
          </cell>
        </row>
        <row r="6099">
          <cell r="H6099" t="str">
            <v>1.3.2.07.02.03.008</v>
          </cell>
          <cell r="I6099" t="str">
            <v>Forensic Odontology Set</v>
          </cell>
        </row>
        <row r="6100">
          <cell r="H6100" t="str">
            <v>1.3.2.07.02.03.009</v>
          </cell>
          <cell r="I6100" t="str">
            <v>Infition Trainer</v>
          </cell>
        </row>
        <row r="6101">
          <cell r="H6101" t="str">
            <v>1.3.2.07.02.03.010</v>
          </cell>
          <cell r="I6101" t="str">
            <v>Intubation Trainer</v>
          </cell>
        </row>
        <row r="6102">
          <cell r="H6102" t="str">
            <v>......</v>
          </cell>
        </row>
        <row r="6103">
          <cell r="H6103" t="str">
            <v>1.3.2.07.02.04.</v>
          </cell>
          <cell r="I6103" t="str">
            <v xml:space="preserve">ALAT KESEHATAN OLAH RAGA </v>
          </cell>
        </row>
        <row r="6104">
          <cell r="H6104" t="str">
            <v>1.3.2.07.02.04.001</v>
          </cell>
          <cell r="I6104" t="str">
            <v>Sepeda Statis</v>
          </cell>
        </row>
        <row r="6105">
          <cell r="H6105" t="str">
            <v>1.3.2.07.02.04.002</v>
          </cell>
          <cell r="I6105" t="str">
            <v>Track Sendo</v>
          </cell>
        </row>
        <row r="6106">
          <cell r="H6106" t="str">
            <v>......</v>
          </cell>
        </row>
        <row r="6107">
          <cell r="H6107" t="str">
            <v>......</v>
          </cell>
        </row>
        <row r="6108">
          <cell r="H6108" t="str">
            <v>1.3.2.07.02.05.</v>
          </cell>
          <cell r="I6108" t="str">
            <v xml:space="preserve">ALAT KESEHATAN UMUM LAINNYA </v>
          </cell>
        </row>
        <row r="6109">
          <cell r="H6109" t="str">
            <v>1.3.2.07.02.05.001</v>
          </cell>
          <cell r="I6109" t="str">
            <v>Alat Vacasional Asessment IGVAT)</v>
          </cell>
        </row>
        <row r="6110">
          <cell r="H6110" t="str">
            <v>1.3.2.07.02.05.002</v>
          </cell>
          <cell r="I6110" t="str">
            <v>Aim Tester</v>
          </cell>
        </row>
        <row r="6111">
          <cell r="H6111" t="str">
            <v>1.3.2.07.02.05.003</v>
          </cell>
          <cell r="I6111" t="str">
            <v>Coordination Tester</v>
          </cell>
        </row>
        <row r="6112">
          <cell r="H6112" t="str">
            <v>1.3.2.07.02.05.004</v>
          </cell>
          <cell r="I6112" t="str">
            <v>Ring Inserting Tester</v>
          </cell>
        </row>
        <row r="6113">
          <cell r="H6113" t="str">
            <v>1.3.2.07.02.05.005</v>
          </cell>
          <cell r="I6113" t="str">
            <v>Block Assembly Tester</v>
          </cell>
        </row>
        <row r="6114">
          <cell r="H6114" t="str">
            <v>1.3.2.07.02.05.006</v>
          </cell>
          <cell r="I6114" t="str">
            <v>Form Board Tester</v>
          </cell>
        </row>
        <row r="6115">
          <cell r="H6115" t="str">
            <v>1.3.2.07.02.05.007</v>
          </cell>
          <cell r="I6115" t="str">
            <v>Mental Reaction Tester</v>
          </cell>
        </row>
        <row r="6116">
          <cell r="H6116" t="str">
            <v>1.3.2.07.02.05.008</v>
          </cell>
          <cell r="I6116" t="str">
            <v>Verbal Discrimination Tester</v>
          </cell>
        </row>
        <row r="6117">
          <cell r="H6117" t="str">
            <v>1.3.2.07.02.05.009</v>
          </cell>
          <cell r="I6117" t="str">
            <v>Vacational Aptitude Examination Tester</v>
          </cell>
        </row>
        <row r="6118">
          <cell r="H6118" t="str">
            <v>1.3.2.07.02.05.010</v>
          </cell>
          <cell r="I6118" t="str">
            <v>Coin Sorting Sortir</v>
          </cell>
        </row>
        <row r="6119">
          <cell r="H6119" t="str">
            <v>1.3.2.07.02.05.011</v>
          </cell>
          <cell r="I6119" t="str">
            <v>Digital Bach Muscle Dynamometer</v>
          </cell>
        </row>
        <row r="6120">
          <cell r="H6120" t="str">
            <v>1.3.2.07.02.05.012</v>
          </cell>
          <cell r="I6120" t="str">
            <v>Tapping Tester</v>
          </cell>
        </row>
        <row r="6121">
          <cell r="H6121" t="str">
            <v>1.3.2.07.02.05.013</v>
          </cell>
          <cell r="I6121" t="str">
            <v>Reaction Time Tester</v>
          </cell>
        </row>
        <row r="6122">
          <cell r="H6122" t="str">
            <v>1.3.2.07.02.05.014</v>
          </cell>
          <cell r="I6122" t="str">
            <v>Block Chaos Tester</v>
          </cell>
        </row>
        <row r="6123">
          <cell r="H6123" t="str">
            <v>1.3.2.07.02.05.015</v>
          </cell>
          <cell r="I6123" t="str">
            <v>Buku Buta Warna</v>
          </cell>
        </row>
        <row r="6124">
          <cell r="H6124" t="str">
            <v>1.3.2.07.02.05.016</v>
          </cell>
          <cell r="I6124" t="str">
            <v>Genaral Aptitude Tester Battery (MNOP)</v>
          </cell>
        </row>
        <row r="6125">
          <cell r="H6125" t="str">
            <v>1.3.2.07.02.05.017</v>
          </cell>
          <cell r="I6125" t="str">
            <v>Wais</v>
          </cell>
        </row>
        <row r="6126">
          <cell r="H6126" t="str">
            <v>1.3.2.07.02.05.018</v>
          </cell>
          <cell r="I6126" t="str">
            <v>Timbangan Badan (Alat Kesehatan Umum Lain)</v>
          </cell>
        </row>
        <row r="6127">
          <cell r="H6127" t="str">
            <v>1.3.2.07.02.05.019</v>
          </cell>
          <cell r="I6127" t="str">
            <v>Grip Dinamo Meter</v>
          </cell>
        </row>
        <row r="6128">
          <cell r="H6128" t="str">
            <v>1.3.2.07.02.05.020</v>
          </cell>
          <cell r="I6128" t="str">
            <v>Ukur Tinggi Badan</v>
          </cell>
        </row>
        <row r="6129">
          <cell r="H6129" t="str">
            <v>1.3.2.07.02.05.021</v>
          </cell>
          <cell r="I6129" t="str">
            <v>Ketajaman Mata</v>
          </cell>
        </row>
        <row r="6130">
          <cell r="H6130" t="str">
            <v>1.3.2.07.02.05.022</v>
          </cell>
          <cell r="I6130" t="str">
            <v>Audiometer (Alat Kesehatan Umum Lain)</v>
          </cell>
        </row>
        <row r="6131">
          <cell r="H6131" t="str">
            <v>1.3.2.07.02.05.023</v>
          </cell>
          <cell r="I6131" t="str">
            <v>Vital Lapacity</v>
          </cell>
        </row>
        <row r="6132">
          <cell r="H6132" t="str">
            <v>1.3.2.07.02.05.024</v>
          </cell>
          <cell r="I6132" t="str">
            <v>Alat Jarak Pandang</v>
          </cell>
        </row>
        <row r="6133">
          <cell r="H6133" t="str">
            <v>1.3.2.07.02.05.025</v>
          </cell>
          <cell r="I6133" t="str">
            <v>Bed Head Aluminium</v>
          </cell>
        </row>
        <row r="6134">
          <cell r="H6134" t="str">
            <v>1.3.2.07.02.05.026</v>
          </cell>
          <cell r="I6134" t="str">
            <v>Caping Bed</v>
          </cell>
        </row>
        <row r="6135">
          <cell r="H6135" t="str">
            <v>......</v>
          </cell>
        </row>
        <row r="6136">
          <cell r="H6136" t="str">
            <v>1.3.2.08...</v>
          </cell>
          <cell r="I6136" t="str">
            <v>ALAT LABORATORIUM</v>
          </cell>
        </row>
        <row r="6137">
          <cell r="H6137" t="str">
            <v>1.3.2.08.01..</v>
          </cell>
          <cell r="I6137" t="str">
            <v>UNIT ALAT LABORATORIUM</v>
          </cell>
        </row>
        <row r="6138">
          <cell r="H6138" t="str">
            <v>1.3.2.08.01.01.</v>
          </cell>
          <cell r="I6138" t="str">
            <v xml:space="preserve">ALAT LABORATORIUM KIMIA AIR TEKNIK PENYEHATAN </v>
          </cell>
        </row>
        <row r="6139">
          <cell r="H6139" t="str">
            <v>1.3.2.08.01.01.001</v>
          </cell>
          <cell r="I6139" t="str">
            <v>Conductivity Meter (Alat Laboratorium Kimia Air Teknik Penyehatan</v>
          </cell>
        </row>
        <row r="6140">
          <cell r="H6140" t="str">
            <v>1.3.2.08.01.01.002</v>
          </cell>
          <cell r="I6140" t="str">
            <v>Hellege Comperator</v>
          </cell>
        </row>
        <row r="6141">
          <cell r="H6141" t="str">
            <v>1.3.2.08.01.01.003</v>
          </cell>
          <cell r="I6141" t="str">
            <v>Hellege Turbidity Meter</v>
          </cell>
        </row>
        <row r="6142">
          <cell r="H6142" t="str">
            <v>1.3.2.08.01.01.004</v>
          </cell>
          <cell r="I6142" t="str">
            <v>Spectro Photo Meter</v>
          </cell>
        </row>
        <row r="6143">
          <cell r="H6143" t="str">
            <v>1.3.2.08.01.01.005</v>
          </cell>
          <cell r="I6143" t="str">
            <v>Discicator/Eksicator</v>
          </cell>
        </row>
        <row r="6144">
          <cell r="H6144" t="str">
            <v>1.3.2.08.01.01.006</v>
          </cell>
          <cell r="I6144" t="str">
            <v>Roffluk Bottle &amp; Standar</v>
          </cell>
        </row>
        <row r="6145">
          <cell r="H6145" t="str">
            <v>1.3.2.08.01.01.007</v>
          </cell>
          <cell r="I6145" t="str">
            <v>In Off, Cone &amp; Standar</v>
          </cell>
        </row>
        <row r="6146">
          <cell r="H6146" t="str">
            <v>1.3.2.08.01.01.008</v>
          </cell>
          <cell r="I6146" t="str">
            <v>Yart Test</v>
          </cell>
        </row>
        <row r="6147">
          <cell r="H6147" t="str">
            <v>1.3.2.08.01.01.009</v>
          </cell>
          <cell r="I6147" t="str">
            <v>Timbangan Elektronik</v>
          </cell>
        </row>
        <row r="6148">
          <cell r="H6148" t="str">
            <v>1.3.2.08.01.01.010</v>
          </cell>
          <cell r="I6148" t="str">
            <v>Alat Penguji Daya Tembus Air</v>
          </cell>
        </row>
        <row r="6149">
          <cell r="H6149" t="str">
            <v>1.3.2.08.01.01.011</v>
          </cell>
          <cell r="I6149" t="str">
            <v>Alat Pengukur Kadar Air</v>
          </cell>
        </row>
        <row r="6150">
          <cell r="H6150" t="str">
            <v>1.3.2.08.01.01.012</v>
          </cell>
          <cell r="I6150" t="str">
            <v>Alat Pengukur Kelembaban</v>
          </cell>
        </row>
        <row r="6151">
          <cell r="H6151" t="str">
            <v>1.3.2.08.01.01.013</v>
          </cell>
          <cell r="I6151" t="str">
            <v>Alat Penguji Penerapan Udara Air</v>
          </cell>
        </row>
        <row r="6152">
          <cell r="H6152" t="str">
            <v>1.3.2.08.01.01.014</v>
          </cell>
          <cell r="I6152" t="str">
            <v>Alat Penguji Tembus Udara</v>
          </cell>
        </row>
        <row r="6153">
          <cell r="H6153" t="str">
            <v>1.3.2.08.01.01.015</v>
          </cell>
          <cell r="I6153" t="str">
            <v>Kjedhli Digestion APP</v>
          </cell>
        </row>
        <row r="6154">
          <cell r="H6154" t="str">
            <v>1.3.2.08.01.01.016</v>
          </cell>
          <cell r="I6154" t="str">
            <v>Drat Chamber</v>
          </cell>
        </row>
        <row r="6155">
          <cell r="H6155" t="str">
            <v>1.3.2.08.01.01.017</v>
          </cell>
          <cell r="I6155" t="str">
            <v>Kjedhli Digestion APP</v>
          </cell>
        </row>
        <row r="6156">
          <cell r="H6156" t="str">
            <v>1.3.2.08.01.01.018</v>
          </cell>
          <cell r="I6156" t="str">
            <v>Drat Chamber</v>
          </cell>
        </row>
        <row r="6157">
          <cell r="H6157" t="str">
            <v>1.3.2.08.01.01.019</v>
          </cell>
          <cell r="I6157" t="str">
            <v>Beaker Glass</v>
          </cell>
        </row>
        <row r="6158">
          <cell r="H6158" t="str">
            <v>......</v>
          </cell>
        </row>
        <row r="6159">
          <cell r="H6159" t="str">
            <v>......</v>
          </cell>
        </row>
        <row r="6160">
          <cell r="H6160" t="str">
            <v>......</v>
          </cell>
        </row>
        <row r="6161">
          <cell r="H6161" t="str">
            <v>......</v>
          </cell>
        </row>
        <row r="6162">
          <cell r="H6162" t="str">
            <v>......</v>
          </cell>
        </row>
        <row r="6163">
          <cell r="H6163" t="str">
            <v>......</v>
          </cell>
        </row>
        <row r="6164">
          <cell r="H6164" t="str">
            <v>......</v>
          </cell>
        </row>
        <row r="6165">
          <cell r="H6165" t="str">
            <v>......</v>
          </cell>
        </row>
        <row r="6166">
          <cell r="H6166" t="str">
            <v>1.3.2.08.01.02.</v>
          </cell>
          <cell r="I6166" t="str">
            <v xml:space="preserve">ALAT LABORATORIUM MICRO BIOLOGI TEKNIK PENYEHATAN </v>
          </cell>
        </row>
        <row r="6167">
          <cell r="H6167" t="str">
            <v>1.3.2.08.01.02.001</v>
          </cell>
          <cell r="I6167" t="str">
            <v>Autoclave Unit (Alat Lab. Micro Biologi Tehnik Penyehatan)</v>
          </cell>
        </row>
        <row r="6168">
          <cell r="H6168" t="str">
            <v>1.3.2.08.01.02.002</v>
          </cell>
          <cell r="I6168" t="str">
            <v>Plate Count Chambre</v>
          </cell>
        </row>
        <row r="6169">
          <cell r="H6169" t="str">
            <v>1.3.2.08.01.02.003</v>
          </cell>
          <cell r="I6169" t="str">
            <v>Alat Pengambil Sample Air</v>
          </cell>
        </row>
        <row r="6170">
          <cell r="H6170" t="str">
            <v>1.3.2.08.01.02.004</v>
          </cell>
          <cell r="I6170" t="str">
            <v>Alat Dekantansi</v>
          </cell>
        </row>
        <row r="6171">
          <cell r="H6171" t="str">
            <v>1.3.2.08.01.02.005</v>
          </cell>
          <cell r="I6171" t="str">
            <v>Sistem Quinching</v>
          </cell>
        </row>
        <row r="6172">
          <cell r="H6172" t="str">
            <v>1.3.2.08.01.02.006</v>
          </cell>
          <cell r="I6172" t="str">
            <v>Alat Pelarut Pengendapan</v>
          </cell>
        </row>
        <row r="6173">
          <cell r="H6173" t="str">
            <v>1.3.2.08.01.02.007</v>
          </cell>
          <cell r="I6173" t="str">
            <v>Alat Dekantasi</v>
          </cell>
        </row>
        <row r="6174">
          <cell r="H6174" t="str">
            <v>1.3.2.08.01.02.008</v>
          </cell>
          <cell r="I6174" t="str">
            <v>Sistem Quinching</v>
          </cell>
        </row>
        <row r="6175">
          <cell r="H6175" t="str">
            <v>1.3.2.08.01.02.009</v>
          </cell>
          <cell r="I6175" t="str">
            <v>Alat Pelarut Pengendapan</v>
          </cell>
        </row>
        <row r="6176">
          <cell r="H6176" t="str">
            <v>......</v>
          </cell>
        </row>
        <row r="6177">
          <cell r="H6177" t="str">
            <v>1.3.2.08.01.03.</v>
          </cell>
          <cell r="I6177" t="str">
            <v xml:space="preserve">ALAT LABORATORIUM HIDROKIMIA </v>
          </cell>
        </row>
        <row r="6178">
          <cell r="H6178" t="str">
            <v>1.3.2.08.01.03.001</v>
          </cell>
          <cell r="I6178" t="str">
            <v>Portable Elektro Sounding Test</v>
          </cell>
        </row>
        <row r="6179">
          <cell r="H6179" t="str">
            <v>1.3.2.08.01.03.002</v>
          </cell>
          <cell r="I6179" t="str">
            <v>Elektronik Thermometer</v>
          </cell>
        </row>
        <row r="6180">
          <cell r="H6180" t="str">
            <v>1.3.2.08.01.03.003</v>
          </cell>
          <cell r="I6180" t="str">
            <v>Mikroscop Dengan Camera</v>
          </cell>
        </row>
        <row r="6181">
          <cell r="H6181" t="str">
            <v>1.3.2.08.01.03.004</v>
          </cell>
          <cell r="I6181" t="str">
            <v>Macnetic Stiner</v>
          </cell>
        </row>
        <row r="6182">
          <cell r="H6182" t="str">
            <v>1.3.2.08.01.03.005</v>
          </cell>
          <cell r="I6182" t="str">
            <v>Bacteri Colorimeter</v>
          </cell>
        </row>
        <row r="6183">
          <cell r="H6183" t="str">
            <v>1.3.2.08.01.03.006</v>
          </cell>
          <cell r="I6183" t="str">
            <v>Fitting Plat</v>
          </cell>
        </row>
        <row r="6184">
          <cell r="H6184" t="str">
            <v>1.3.2.08.01.03.007</v>
          </cell>
          <cell r="I6184" t="str">
            <v>Water Test</v>
          </cell>
        </row>
        <row r="6185">
          <cell r="H6185" t="str">
            <v>1.3.2.08.01.03.008</v>
          </cell>
          <cell r="I6185" t="str">
            <v>Rin Meter Unit</v>
          </cell>
        </row>
        <row r="6186">
          <cell r="H6186" t="str">
            <v>1.3.2.08.01.03.009</v>
          </cell>
          <cell r="I6186" t="str">
            <v>Visuil Acumulation Jump</v>
          </cell>
        </row>
        <row r="6187">
          <cell r="H6187" t="str">
            <v>1.3.2.08.01.03.010</v>
          </cell>
          <cell r="I6187" t="str">
            <v>Circulation Tank</v>
          </cell>
        </row>
        <row r="6188">
          <cell r="H6188" t="str">
            <v>1.3.2.08.01.03.011</v>
          </cell>
          <cell r="I6188" t="str">
            <v>Fire Lab Turbidity</v>
          </cell>
        </row>
        <row r="6189">
          <cell r="H6189" t="str">
            <v>1.3.2.08.01.03.012</v>
          </cell>
          <cell r="I6189" t="str">
            <v>Ecosonder</v>
          </cell>
        </row>
        <row r="6190">
          <cell r="H6190" t="str">
            <v>1.3.2.08.01.03.013</v>
          </cell>
          <cell r="I6190" t="str">
            <v>Pott Maker</v>
          </cell>
        </row>
        <row r="6191">
          <cell r="H6191" t="str">
            <v>1.3.2.08.01.03.014</v>
          </cell>
          <cell r="I6191" t="str">
            <v>D.O. Meter</v>
          </cell>
        </row>
        <row r="6192">
          <cell r="H6192" t="str">
            <v>1.3.2.08.01.03.015</v>
          </cell>
          <cell r="I6192" t="str">
            <v>Sediment Sampler</v>
          </cell>
        </row>
        <row r="6193">
          <cell r="H6193" t="str">
            <v>1.3.2.08.01.03.016</v>
          </cell>
          <cell r="I6193" t="str">
            <v>Destiling Apparaat</v>
          </cell>
        </row>
        <row r="6194">
          <cell r="H6194" t="str">
            <v>1.3.2.08.01.03.017</v>
          </cell>
          <cell r="I6194" t="str">
            <v>Delf Bottler</v>
          </cell>
        </row>
        <row r="6195">
          <cell r="H6195" t="str">
            <v>1.3.2.08.01.03.018</v>
          </cell>
          <cell r="I6195" t="str">
            <v>Crosible Cours</v>
          </cell>
        </row>
        <row r="6196">
          <cell r="H6196" t="str">
            <v>1.3.2.08.01.03.019</v>
          </cell>
          <cell r="I6196" t="str">
            <v>Water Current Meter (Alat Laboratorium Hidrokimia)</v>
          </cell>
        </row>
        <row r="6197">
          <cell r="H6197" t="str">
            <v>1.3.2.08.01.03.020</v>
          </cell>
          <cell r="I6197" t="str">
            <v>Carbon Rod Auto Meter</v>
          </cell>
        </row>
        <row r="6198">
          <cell r="H6198" t="str">
            <v>1.3.2.08.01.03.021</v>
          </cell>
          <cell r="I6198" t="str">
            <v>N A C C O L</v>
          </cell>
        </row>
        <row r="6199">
          <cell r="H6199" t="str">
            <v>1.3.2.08.01.03.022</v>
          </cell>
          <cell r="I6199" t="str">
            <v>E L E K T R O D A</v>
          </cell>
        </row>
        <row r="6200">
          <cell r="H6200" t="str">
            <v>1.3.2.08.01.03.023</v>
          </cell>
          <cell r="I6200" t="str">
            <v>Automatic Burete</v>
          </cell>
        </row>
        <row r="6201">
          <cell r="H6201" t="str">
            <v>1.3.2.08.01.03.024</v>
          </cell>
          <cell r="I6201" t="str">
            <v>Mechanical Mortar</v>
          </cell>
        </row>
        <row r="6202">
          <cell r="H6202" t="str">
            <v>1.3.2.08.01.03.025</v>
          </cell>
          <cell r="I6202" t="str">
            <v>Conedrop Test (Alat Laboratorium Hidrokimia)</v>
          </cell>
        </row>
        <row r="6203">
          <cell r="H6203" t="str">
            <v>1.3.2.08.01.03.026</v>
          </cell>
          <cell r="I6203" t="str">
            <v>Standar Warna Gardner</v>
          </cell>
        </row>
        <row r="6204">
          <cell r="H6204" t="str">
            <v>1.3.2.08.01.03.027</v>
          </cell>
          <cell r="I6204" t="str">
            <v>Fisher Arst Gas Apparatus</v>
          </cell>
        </row>
        <row r="6205">
          <cell r="H6205" t="str">
            <v>1.3.2.08.01.03.028</v>
          </cell>
          <cell r="I6205" t="str">
            <v>Automatic Burette</v>
          </cell>
        </row>
        <row r="6206">
          <cell r="H6206" t="str">
            <v>1.3.2.08.01.04.</v>
          </cell>
          <cell r="I6206" t="str">
            <v xml:space="preserve">ALAT LABORATORIUM MODEL HIDROLIKA </v>
          </cell>
        </row>
        <row r="6207">
          <cell r="H6207" t="str">
            <v>1.3.2.08.01.04.001</v>
          </cell>
          <cell r="I6207" t="str">
            <v>Rechbock</v>
          </cell>
        </row>
        <row r="6208">
          <cell r="H6208" t="str">
            <v>1.3.2.08.01.04.002</v>
          </cell>
          <cell r="I6208" t="str">
            <v>Cipoletti</v>
          </cell>
        </row>
        <row r="6209">
          <cell r="H6209" t="str">
            <v>1.3.2.08.01.04.003</v>
          </cell>
          <cell r="I6209" t="str">
            <v>Thompson</v>
          </cell>
        </row>
        <row r="6210">
          <cell r="H6210" t="str">
            <v>1.3.2.08.01.04.004</v>
          </cell>
          <cell r="I6210" t="str">
            <v>Water Level Meter</v>
          </cell>
        </row>
        <row r="6211">
          <cell r="H6211" t="str">
            <v>1.3.2.08.01.04.005</v>
          </cell>
          <cell r="I6211" t="str">
            <v>Afsluiter</v>
          </cell>
        </row>
        <row r="6212">
          <cell r="H6212" t="str">
            <v>1.3.2.08.01.04.006</v>
          </cell>
          <cell r="I6212" t="str">
            <v>Ground Water Anologous</v>
          </cell>
        </row>
        <row r="6213">
          <cell r="H6213" t="str">
            <v>1.3.2.08.01.04.007</v>
          </cell>
          <cell r="I6213" t="str">
            <v>Water Level Recorder</v>
          </cell>
        </row>
        <row r="6214">
          <cell r="H6214" t="str">
            <v>1.3.2.08.01.04.008</v>
          </cell>
          <cell r="I6214" t="str">
            <v>Maal Profil</v>
          </cell>
        </row>
        <row r="6215">
          <cell r="H6215" t="str">
            <v>1.3.2.08.01.04.009</v>
          </cell>
          <cell r="I6215" t="str">
            <v>Water Supplier</v>
          </cell>
        </row>
        <row r="6216">
          <cell r="H6216" t="str">
            <v>1.3.2.08.01.04.010</v>
          </cell>
          <cell r="I6216" t="str">
            <v>Disk Agrometer</v>
          </cell>
        </row>
        <row r="6217">
          <cell r="H6217" t="str">
            <v>1.3.2.08.01.04.011</v>
          </cell>
          <cell r="I6217" t="str">
            <v>Tools</v>
          </cell>
        </row>
        <row r="6218">
          <cell r="H6218" t="str">
            <v>......</v>
          </cell>
        </row>
        <row r="6219">
          <cell r="H6219" t="str">
            <v>1.3.2.08.01.05.</v>
          </cell>
          <cell r="I6219" t="str">
            <v xml:space="preserve">ALAT LABORATORIUM BATUAN/GEOLOGI </v>
          </cell>
        </row>
        <row r="6220">
          <cell r="H6220" t="str">
            <v>1.3.2.08.01.05.001</v>
          </cell>
          <cell r="I6220" t="str">
            <v>Diamond Rock Saw</v>
          </cell>
        </row>
        <row r="6221">
          <cell r="H6221" t="str">
            <v>1.3.2.08.01.05.002</v>
          </cell>
          <cell r="I6221" t="str">
            <v>Geological Hammert</v>
          </cell>
        </row>
        <row r="6222">
          <cell r="H6222" t="str">
            <v>1.3.2.08.01.05.003</v>
          </cell>
          <cell r="I6222" t="str">
            <v>Geological Compass</v>
          </cell>
        </row>
        <row r="6223">
          <cell r="H6223" t="str">
            <v>1.3.2.08.01.05.004</v>
          </cell>
          <cell r="I6223" t="str">
            <v>Tripod Compass</v>
          </cell>
        </row>
        <row r="6224">
          <cell r="H6224" t="str">
            <v>1.3.2.08.01.05.005</v>
          </cell>
          <cell r="I6224" t="str">
            <v>Car Compass</v>
          </cell>
        </row>
        <row r="6225">
          <cell r="H6225" t="str">
            <v>1.3.2.08.01.05.006</v>
          </cell>
          <cell r="I6225" t="str">
            <v>Pocket Steroscope</v>
          </cell>
        </row>
        <row r="6226">
          <cell r="H6226" t="str">
            <v>1.3.2.08.01.05.007</v>
          </cell>
          <cell r="I6226" t="str">
            <v>Camero Photo Micrograph</v>
          </cell>
        </row>
        <row r="6227">
          <cell r="H6227" t="str">
            <v>1.3.2.08.01.05.008</v>
          </cell>
          <cell r="I6227" t="str">
            <v>Curve Meter/MAO Measure</v>
          </cell>
        </row>
        <row r="6228">
          <cell r="H6228" t="str">
            <v>1.3.2.08.01.05.009</v>
          </cell>
          <cell r="I6228" t="str">
            <v>Photo Micrograph Camera</v>
          </cell>
        </row>
        <row r="6229">
          <cell r="H6229" t="str">
            <v>1.3.2.08.01.05.010</v>
          </cell>
          <cell r="I6229" t="str">
            <v>Polarizing Micrograph</v>
          </cell>
        </row>
        <row r="6230">
          <cell r="H6230" t="str">
            <v>1.3.2.08.01.05.011</v>
          </cell>
          <cell r="I6230" t="str">
            <v>Slede Rules Duplex</v>
          </cell>
        </row>
        <row r="6231">
          <cell r="H6231" t="str">
            <v>1.3.2.08.01.05.012</v>
          </cell>
          <cell r="I6231" t="str">
            <v>Rock Squareness Gough</v>
          </cell>
        </row>
        <row r="6232">
          <cell r="H6232" t="str">
            <v>1.3.2.08.01.05.013</v>
          </cell>
          <cell r="I6232" t="str">
            <v>Rock Clasification</v>
          </cell>
        </row>
        <row r="6233">
          <cell r="H6233" t="str">
            <v>1.3.2.08.01.05.014</v>
          </cell>
          <cell r="I6233" t="str">
            <v>Rock Speciment Holder</v>
          </cell>
        </row>
        <row r="6234">
          <cell r="H6234" t="str">
            <v>1.3.2.08.01.05.015</v>
          </cell>
          <cell r="I6234" t="str">
            <v>FX Rock Grade</v>
          </cell>
        </row>
        <row r="6235">
          <cell r="H6235" t="str">
            <v>1.3.2.08.01.05.016</v>
          </cell>
          <cell r="I6235" t="str">
            <v>Rock Toughness Tester</v>
          </cell>
        </row>
        <row r="6236">
          <cell r="H6236" t="str">
            <v>1.3.2.08.01.05.017</v>
          </cell>
          <cell r="I6236" t="str">
            <v>Hand Compression Falker</v>
          </cell>
        </row>
        <row r="6237">
          <cell r="H6237" t="str">
            <v>1.3.2.08.01.05.018</v>
          </cell>
          <cell r="I6237" t="str">
            <v>Rock Masonry Felker</v>
          </cell>
        </row>
        <row r="6238">
          <cell r="H6238" t="str">
            <v>1.3.2.08.01.05.019</v>
          </cell>
          <cell r="I6238" t="str">
            <v>Polishing Grinder</v>
          </cell>
        </row>
        <row r="6239">
          <cell r="H6239" t="str">
            <v>1.3.2.08.01.05.020</v>
          </cell>
          <cell r="I6239" t="str">
            <v>Electrik Compression Tester</v>
          </cell>
        </row>
        <row r="6240">
          <cell r="H6240" t="str">
            <v>1.3.2.08.01.05.021</v>
          </cell>
          <cell r="I6240" t="str">
            <v>Soft Rock Compression Machine</v>
          </cell>
        </row>
        <row r="6241">
          <cell r="H6241" t="str">
            <v>1.3.2.08.01.05.022</v>
          </cell>
          <cell r="I6241" t="str">
            <v>Rock Stress Ass Gauge</v>
          </cell>
        </row>
        <row r="6242">
          <cell r="H6242" t="str">
            <v>1.3.2.08.01.05.023</v>
          </cell>
          <cell r="I6242" t="str">
            <v>Seive Shaker Ass</v>
          </cell>
        </row>
        <row r="6243">
          <cell r="H6243" t="str">
            <v>1.3.2.08.01.05.024</v>
          </cell>
          <cell r="I6243" t="str">
            <v>Safety Goggles</v>
          </cell>
        </row>
        <row r="6244">
          <cell r="H6244" t="str">
            <v>1.3.2.08.01.05.025</v>
          </cell>
          <cell r="I6244" t="str">
            <v>Micrometer Eyefece</v>
          </cell>
        </row>
        <row r="6245">
          <cell r="H6245" t="str">
            <v>1.3.2.08.01.05.026</v>
          </cell>
          <cell r="I6245" t="str">
            <v>Rock Coulor Chart</v>
          </cell>
        </row>
        <row r="6246">
          <cell r="H6246" t="str">
            <v>1.3.2.08.01.05.027</v>
          </cell>
          <cell r="I6246" t="str">
            <v>Rock Masonry Saw</v>
          </cell>
        </row>
        <row r="6247">
          <cell r="H6247" t="str">
            <v>......</v>
          </cell>
        </row>
        <row r="6248">
          <cell r="H6248" t="str">
            <v>......</v>
          </cell>
        </row>
        <row r="6249">
          <cell r="H6249" t="str">
            <v>1.3.2.08.01.06.</v>
          </cell>
          <cell r="I6249" t="str">
            <v xml:space="preserve">ALAT LABORATORIUM BAHAN BANGUNAN KONSTRUKSI </v>
          </cell>
        </row>
        <row r="6250">
          <cell r="H6250" t="str">
            <v>1.3.2.08.01.06.001</v>
          </cell>
          <cell r="I6250" t="str">
            <v>Plane Machine For Wood</v>
          </cell>
        </row>
        <row r="6251">
          <cell r="H6251" t="str">
            <v>1.3.2.08.01.06.002</v>
          </cell>
          <cell r="I6251" t="str">
            <v>Pulling Power Test</v>
          </cell>
        </row>
        <row r="6252">
          <cell r="H6252" t="str">
            <v>1.3.2.08.01.06.003</v>
          </cell>
          <cell r="I6252" t="str">
            <v>Drill Machine</v>
          </cell>
        </row>
        <row r="6253">
          <cell r="H6253" t="str">
            <v>1.3.2.08.01.06.004</v>
          </cell>
          <cell r="I6253" t="str">
            <v>Hot Press</v>
          </cell>
        </row>
        <row r="6254">
          <cell r="H6254" t="str">
            <v>1.3.2.08.01.06.005</v>
          </cell>
          <cell r="I6254" t="str">
            <v>Cold Press</v>
          </cell>
        </row>
        <row r="6255">
          <cell r="H6255" t="str">
            <v>1.3.2.08.01.06.006</v>
          </cell>
          <cell r="I6255" t="str">
            <v>Removal Rell</v>
          </cell>
        </row>
        <row r="6256">
          <cell r="H6256" t="str">
            <v>1.3.2.08.01.06.007</v>
          </cell>
          <cell r="I6256" t="str">
            <v>Dutring Wood Machine</v>
          </cell>
        </row>
        <row r="6257">
          <cell r="H6257" t="str">
            <v>1.3.2.08.01.06.008</v>
          </cell>
          <cell r="I6257" t="str">
            <v>Crusher Saw Dust</v>
          </cell>
        </row>
        <row r="6258">
          <cell r="H6258" t="str">
            <v>1.3.2.08.01.06.009</v>
          </cell>
          <cell r="I6258" t="str">
            <v>Smooth Machine</v>
          </cell>
        </row>
        <row r="6259">
          <cell r="H6259" t="str">
            <v>1.3.2.08.01.06.010</v>
          </cell>
          <cell r="I6259" t="str">
            <v>Speading Machine</v>
          </cell>
        </row>
        <row r="6260">
          <cell r="H6260" t="str">
            <v>1.3.2.08.01.06.011</v>
          </cell>
          <cell r="I6260" t="str">
            <v>Felsh Steam Boiler</v>
          </cell>
        </row>
        <row r="6261">
          <cell r="H6261" t="str">
            <v>1.3.2.08.01.06.012</v>
          </cell>
          <cell r="I6261" t="str">
            <v>Test Press/Strenght Test</v>
          </cell>
        </row>
        <row r="6262">
          <cell r="H6262" t="str">
            <v>1.3.2.08.01.06.013</v>
          </cell>
          <cell r="I6262" t="str">
            <v>Therme P.A.C</v>
          </cell>
        </row>
        <row r="6263">
          <cell r="H6263" t="str">
            <v>1.3.2.08.01.06.014</v>
          </cell>
          <cell r="I6263" t="str">
            <v>Heater Sprayklin</v>
          </cell>
        </row>
        <row r="6264">
          <cell r="H6264" t="str">
            <v>1.3.2.08.01.06.015</v>
          </cell>
          <cell r="I6264" t="str">
            <v>Saw Machine For Concret</v>
          </cell>
        </row>
        <row r="6265">
          <cell r="H6265" t="str">
            <v>1.3.2.08.01.06.016</v>
          </cell>
          <cell r="I6265" t="str">
            <v>Cinva Ran</v>
          </cell>
        </row>
        <row r="6266">
          <cell r="H6266" t="str">
            <v>1.3.2.08.01.06.017</v>
          </cell>
          <cell r="I6266" t="str">
            <v>Hardness Test Machine</v>
          </cell>
        </row>
        <row r="6267">
          <cell r="H6267" t="str">
            <v>1.3.2.08.01.06.018</v>
          </cell>
          <cell r="I6267" t="str">
            <v>Bamboo Machine</v>
          </cell>
        </row>
        <row r="6268">
          <cell r="H6268" t="str">
            <v>1.3.2.08.01.06.019</v>
          </cell>
          <cell r="I6268" t="str">
            <v>Line Machine</v>
          </cell>
        </row>
        <row r="6269">
          <cell r="H6269" t="str">
            <v>1.3.2.08.01.06.020</v>
          </cell>
          <cell r="I6269" t="str">
            <v>Frais Machine</v>
          </cell>
        </row>
        <row r="6270">
          <cell r="H6270" t="str">
            <v>1.3.2.08.01.06.021</v>
          </cell>
          <cell r="I6270" t="str">
            <v>Wolding Range</v>
          </cell>
        </row>
        <row r="6271">
          <cell r="H6271" t="str">
            <v>1.3.2.08.01.06.022</v>
          </cell>
          <cell r="I6271" t="str">
            <v>Block Making Machine</v>
          </cell>
        </row>
        <row r="6272">
          <cell r="H6272" t="str">
            <v>1.3.2.08.01.06.023</v>
          </cell>
          <cell r="I6272" t="str">
            <v>Batako Press Test</v>
          </cell>
        </row>
        <row r="6273">
          <cell r="H6273" t="str">
            <v>1.3.2.08.01.06.024</v>
          </cell>
          <cell r="I6273" t="str">
            <v>Cell Unit</v>
          </cell>
        </row>
        <row r="6274">
          <cell r="H6274" t="str">
            <v>1.3.2.08.01.06.025</v>
          </cell>
          <cell r="I6274" t="str">
            <v>Direcshear Unit</v>
          </cell>
        </row>
        <row r="6275">
          <cell r="H6275" t="str">
            <v>1.3.2.08.01.06.026</v>
          </cell>
          <cell r="I6275" t="str">
            <v>Atterberg</v>
          </cell>
        </row>
        <row r="6276">
          <cell r="H6276" t="str">
            <v>1.3.2.08.01.06.027</v>
          </cell>
          <cell r="I6276" t="str">
            <v>Compaction</v>
          </cell>
        </row>
        <row r="6277">
          <cell r="H6277" t="str">
            <v>1.3.2.08.01.06.028</v>
          </cell>
          <cell r="I6277" t="str">
            <v>Zondering Machine Unit</v>
          </cell>
        </row>
        <row r="6278">
          <cell r="H6278" t="str">
            <v>1.3.2.08.01.06.029</v>
          </cell>
          <cell r="I6278" t="str">
            <v>Stroler Apparoat</v>
          </cell>
        </row>
        <row r="6279">
          <cell r="H6279" t="str">
            <v>1.3.2.08.01.06.030</v>
          </cell>
          <cell r="I6279" t="str">
            <v>Sticle Apparoat</v>
          </cell>
        </row>
        <row r="6280">
          <cell r="H6280" t="str">
            <v>1.3.2.08.01.06.031</v>
          </cell>
          <cell r="I6280" t="str">
            <v>Bending Press</v>
          </cell>
        </row>
        <row r="6281">
          <cell r="H6281" t="str">
            <v>1.3.2.08.01.06.032</v>
          </cell>
          <cell r="I6281" t="str">
            <v>Universal Test Machine (Alat Laboratorium Bahan Bangunan Konstruksi)</v>
          </cell>
        </row>
        <row r="6282">
          <cell r="H6282" t="str">
            <v>1.3.2.08.01.06.033</v>
          </cell>
          <cell r="I6282" t="str">
            <v>Water Impermeability</v>
          </cell>
        </row>
        <row r="6283">
          <cell r="H6283" t="str">
            <v>1.3.2.08.01.06.034</v>
          </cell>
          <cell r="I6283" t="str">
            <v>Cancrete Boring</v>
          </cell>
        </row>
        <row r="6284">
          <cell r="H6284" t="str">
            <v>1.3.2.08.01.06.035</v>
          </cell>
          <cell r="I6284" t="str">
            <v>Stressing &amp; Manometer</v>
          </cell>
        </row>
        <row r="6285">
          <cell r="H6285" t="str">
            <v>1.3.2.08.01.06.036</v>
          </cell>
          <cell r="I6285" t="str">
            <v>Grooting</v>
          </cell>
        </row>
        <row r="6286">
          <cell r="H6286" t="str">
            <v>1.3.2.08.01.06.037</v>
          </cell>
          <cell r="I6286" t="str">
            <v>Mesin Penumbuk</v>
          </cell>
        </row>
        <row r="6287">
          <cell r="H6287" t="str">
            <v>1.3.2.08.01.06.038</v>
          </cell>
          <cell r="I6287" t="str">
            <v>Concreta Mixer/Penumbuk Beton</v>
          </cell>
        </row>
        <row r="6288">
          <cell r="H6288" t="str">
            <v>1.3.2.08.01.06.039</v>
          </cell>
          <cell r="I6288" t="str">
            <v>Vibrating Unit</v>
          </cell>
        </row>
        <row r="6289">
          <cell r="H6289" t="str">
            <v>1.3.2.08.01.06.040</v>
          </cell>
          <cell r="I6289" t="str">
            <v>Abration Machine</v>
          </cell>
        </row>
        <row r="6290">
          <cell r="H6290" t="str">
            <v>1.3.2.08.01.06.041</v>
          </cell>
          <cell r="I6290" t="str">
            <v>Greep Appraat</v>
          </cell>
        </row>
        <row r="6291">
          <cell r="H6291" t="str">
            <v>1.3.2.08.01.06.042</v>
          </cell>
          <cell r="I6291" t="str">
            <v>Stone Crusher</v>
          </cell>
        </row>
        <row r="6292">
          <cell r="H6292" t="str">
            <v>1.3.2.08.01.06.043</v>
          </cell>
          <cell r="I6292" t="str">
            <v>Instrument Strain Gauge</v>
          </cell>
        </row>
        <row r="6293">
          <cell r="H6293" t="str">
            <v>1.3.2.08.01.06.044</v>
          </cell>
          <cell r="I6293" t="str">
            <v>Alat Pemeriksa Semen</v>
          </cell>
        </row>
        <row r="6294">
          <cell r="H6294" t="str">
            <v>1.3.2.08.01.06.045</v>
          </cell>
          <cell r="I6294" t="str">
            <v>Vicat Apparatur</v>
          </cell>
        </row>
        <row r="6295">
          <cell r="H6295" t="str">
            <v>1.3.2.08.01.06.046</v>
          </cell>
          <cell r="I6295" t="str">
            <v>Mortar (Alat Laboratorium Bahan Bangunan Konstruksi)</v>
          </cell>
        </row>
        <row r="6296">
          <cell r="H6296" t="str">
            <v>1.3.2.08.01.06.047</v>
          </cell>
          <cell r="I6296" t="str">
            <v>Termometer For Coumpound</v>
          </cell>
        </row>
        <row r="6297">
          <cell r="H6297" t="str">
            <v>1.3.2.08.01.06.048</v>
          </cell>
          <cell r="I6297" t="str">
            <v>Alat Pemeriksa Agrigat</v>
          </cell>
        </row>
        <row r="6298">
          <cell r="H6298" t="str">
            <v>1.3.2.08.01.06.049</v>
          </cell>
          <cell r="I6298" t="str">
            <v>Sample Splitter Set</v>
          </cell>
        </row>
        <row r="6299">
          <cell r="H6299" t="str">
            <v>1.3.2.08.01.06.050</v>
          </cell>
          <cell r="I6299" t="str">
            <v>Weight Percopit Yield &amp; Air Content</v>
          </cell>
        </row>
        <row r="6300">
          <cell r="H6300" t="str">
            <v>1.3.2.08.01.06.051</v>
          </cell>
          <cell r="I6300" t="str">
            <v>Alat Pemeriksa SP Gavity Air</v>
          </cell>
        </row>
        <row r="6301">
          <cell r="H6301" t="str">
            <v>1.3.2.08.01.06.052</v>
          </cell>
          <cell r="I6301" t="str">
            <v>Prganic Impuris Test Set</v>
          </cell>
        </row>
        <row r="6302">
          <cell r="H6302" t="str">
            <v>1.3.2.08.01.06.053</v>
          </cell>
          <cell r="I6302" t="str">
            <v>Soundeness Apparatus</v>
          </cell>
        </row>
        <row r="6303">
          <cell r="H6303" t="str">
            <v>1.3.2.08.01.06.054</v>
          </cell>
          <cell r="I6303" t="str">
            <v>Straight Edge</v>
          </cell>
        </row>
        <row r="6304">
          <cell r="H6304" t="str">
            <v>1.3.2.08.01.06.055</v>
          </cell>
          <cell r="I6304" t="str">
            <v>Alat Pemeriksa Beton</v>
          </cell>
        </row>
        <row r="6305">
          <cell r="H6305" t="str">
            <v>1.3.2.08.01.06.056</v>
          </cell>
          <cell r="I6305" t="str">
            <v>Slump Test Set</v>
          </cell>
        </row>
        <row r="6306">
          <cell r="H6306" t="str">
            <v>1.3.2.08.01.06.057</v>
          </cell>
          <cell r="I6306" t="str">
            <v>Air Content Of Freckly Miced Concrette</v>
          </cell>
        </row>
        <row r="6307">
          <cell r="H6307" t="str">
            <v>1.3.2.08.01.06.058</v>
          </cell>
          <cell r="I6307" t="str">
            <v>Standard Spesial Spatula</v>
          </cell>
        </row>
        <row r="6308">
          <cell r="H6308" t="str">
            <v>1.3.2.08.01.06.059</v>
          </cell>
          <cell r="I6308" t="str">
            <v>Tempat Benda Uji</v>
          </cell>
        </row>
        <row r="6309">
          <cell r="H6309" t="str">
            <v>1.3.2.08.01.06.060</v>
          </cell>
          <cell r="I6309" t="str">
            <v>Basic Cylinder Capping Set</v>
          </cell>
        </row>
        <row r="6310">
          <cell r="H6310" t="str">
            <v>1.3.2.08.01.06.061</v>
          </cell>
          <cell r="I6310" t="str">
            <v>Calibration Anvil For Concrette</v>
          </cell>
        </row>
        <row r="6311">
          <cell r="H6311" t="str">
            <v>1.3.2.08.01.06.062</v>
          </cell>
          <cell r="I6311" t="str">
            <v>Concrette Hammer Set</v>
          </cell>
        </row>
        <row r="6312">
          <cell r="H6312" t="str">
            <v>1.3.2.08.01.06.063</v>
          </cell>
          <cell r="I6312" t="str">
            <v>Asbes Cosst</v>
          </cell>
        </row>
        <row r="6313">
          <cell r="H6313" t="str">
            <v>1.3.2.08.01.06.064</v>
          </cell>
          <cell r="I6313" t="str">
            <v>Beaker Toll From Graduates</v>
          </cell>
        </row>
        <row r="6314">
          <cell r="H6314" t="str">
            <v>1.3.2.08.01.06.065</v>
          </cell>
          <cell r="I6314" t="str">
            <v>Beaker Low</v>
          </cell>
        </row>
        <row r="6315">
          <cell r="H6315" t="str">
            <v>1.3.2.08.01.06.066</v>
          </cell>
          <cell r="I6315" t="str">
            <v>Bottle Wighing High</v>
          </cell>
        </row>
        <row r="6316">
          <cell r="H6316" t="str">
            <v>1.3.2.08.01.06.067</v>
          </cell>
          <cell r="I6316" t="str">
            <v>Biling Flash</v>
          </cell>
        </row>
        <row r="6317">
          <cell r="H6317" t="str">
            <v>1.3.2.08.01.06.068</v>
          </cell>
          <cell r="I6317" t="str">
            <v>Static With Rechtangular Base</v>
          </cell>
        </row>
        <row r="6318">
          <cell r="H6318" t="str">
            <v>1.3.2.08.01.06.069</v>
          </cell>
          <cell r="I6318" t="str">
            <v>Trianle With Vorcelen Pipe Stems</v>
          </cell>
        </row>
        <row r="6319">
          <cell r="H6319" t="str">
            <v>1.3.2.08.01.06.070</v>
          </cell>
          <cell r="I6319" t="str">
            <v>Burrete &amp; Standres</v>
          </cell>
        </row>
        <row r="6320">
          <cell r="H6320" t="str">
            <v>1.3.2.08.01.06.071</v>
          </cell>
          <cell r="I6320" t="str">
            <v>Volume Metric Flash</v>
          </cell>
        </row>
        <row r="6321">
          <cell r="H6321" t="str">
            <v>1.3.2.08.01.06.072</v>
          </cell>
          <cell r="I6321" t="str">
            <v>Analytical Balance (Alat Laboratorium Bahan Bangunan Konstruksi)</v>
          </cell>
        </row>
        <row r="6322">
          <cell r="H6322" t="str">
            <v>1.3.2.08.01.06.073</v>
          </cell>
          <cell r="I6322" t="str">
            <v>Aggregate Scale</v>
          </cell>
        </row>
        <row r="6323">
          <cell r="H6323" t="str">
            <v>1.3.2.08.01.06.074</v>
          </cell>
          <cell r="I6323" t="str">
            <v>Dial Flow</v>
          </cell>
        </row>
        <row r="6324">
          <cell r="H6324" t="str">
            <v>1.3.2.08.01.06.075</v>
          </cell>
          <cell r="I6324" t="str">
            <v>Cylinde Vorcelen</v>
          </cell>
        </row>
        <row r="6325">
          <cell r="H6325" t="str">
            <v>1.3.2.08.01.06.076</v>
          </cell>
          <cell r="I6325" t="str">
            <v>Extensic Meter</v>
          </cell>
        </row>
        <row r="6326">
          <cell r="H6326" t="str">
            <v>1.3.2.08.01.06.077</v>
          </cell>
          <cell r="I6326" t="str">
            <v>Le Chatelier Flash</v>
          </cell>
        </row>
        <row r="6327">
          <cell r="H6327" t="str">
            <v>1.3.2.08.01.06.078</v>
          </cell>
          <cell r="I6327" t="str">
            <v>Flash Filtering</v>
          </cell>
        </row>
        <row r="6328">
          <cell r="H6328" t="str">
            <v>1.3.2.08.01.06.079</v>
          </cell>
          <cell r="I6328" t="str">
            <v>Lantai Uji</v>
          </cell>
        </row>
        <row r="6329">
          <cell r="H6329" t="str">
            <v>1.3.2.08.01.06.080</v>
          </cell>
          <cell r="I6329" t="str">
            <v>Rig Uji Universal</v>
          </cell>
        </row>
        <row r="6330">
          <cell r="H6330" t="str">
            <v>1.3.2.08.01.06.081</v>
          </cell>
          <cell r="I6330" t="str">
            <v>Sumber Daya Hydrolik</v>
          </cell>
        </row>
        <row r="6331">
          <cell r="H6331" t="str">
            <v>1.3.2.08.01.06.082</v>
          </cell>
          <cell r="I6331" t="str">
            <v>Mesin Uji Getar</v>
          </cell>
        </row>
        <row r="6332">
          <cell r="H6332" t="str">
            <v>1.3.2.08.01.06.083</v>
          </cell>
          <cell r="I6332" t="str">
            <v>Mesin Uji Hidrolik</v>
          </cell>
        </row>
        <row r="6333">
          <cell r="H6333" t="str">
            <v>1.3.2.08.01.06.084</v>
          </cell>
          <cell r="I6333" t="str">
            <v>Mesin Uji Listrik</v>
          </cell>
        </row>
        <row r="6334">
          <cell r="H6334" t="str">
            <v>1.3.2.08.01.06.085</v>
          </cell>
          <cell r="I6334" t="str">
            <v>Mesin Uji Mekanik(Manual)</v>
          </cell>
        </row>
        <row r="6335">
          <cell r="H6335" t="str">
            <v>1.3.2.08.01.06.086</v>
          </cell>
          <cell r="I6335" t="str">
            <v>Aktuator</v>
          </cell>
        </row>
        <row r="6336">
          <cell r="H6336" t="str">
            <v>1.3.2.08.01.06.087</v>
          </cell>
          <cell r="I6336" t="str">
            <v>Pompa Hidrolik</v>
          </cell>
        </row>
        <row r="6337">
          <cell r="H6337" t="str">
            <v>1.3.2.08.01.06.088</v>
          </cell>
          <cell r="I6337" t="str">
            <v>Organic Impuriestest Set</v>
          </cell>
        </row>
        <row r="6338">
          <cell r="H6338" t="str">
            <v>1.3.2.08.01.06.089</v>
          </cell>
          <cell r="I6338" t="str">
            <v>Volumetric Flask</v>
          </cell>
        </row>
        <row r="6339">
          <cell r="H6339" t="str">
            <v>1.3.2.08.01.06.090</v>
          </cell>
          <cell r="I6339" t="str">
            <v>Mud Pump</v>
          </cell>
        </row>
        <row r="6340">
          <cell r="H6340" t="str">
            <v>1.3.2.08.01.06.091</v>
          </cell>
          <cell r="I6340" t="str">
            <v>Alat Uji Beton Mates</v>
          </cell>
        </row>
        <row r="6341">
          <cell r="H6341" t="str">
            <v>......</v>
          </cell>
        </row>
        <row r="6342">
          <cell r="H6342" t="str">
            <v>......</v>
          </cell>
        </row>
        <row r="6343">
          <cell r="H6343" t="str">
            <v>......</v>
          </cell>
        </row>
        <row r="6344">
          <cell r="H6344" t="str">
            <v>......</v>
          </cell>
        </row>
        <row r="6345">
          <cell r="H6345" t="str">
            <v>......</v>
          </cell>
        </row>
        <row r="6346">
          <cell r="H6346" t="str">
            <v>1.3.2.08.01.07.</v>
          </cell>
          <cell r="I6346" t="str">
            <v xml:space="preserve">ALAT LABORATORIUM ASPAL, CAT DAN KIMIA </v>
          </cell>
        </row>
        <row r="6347">
          <cell r="H6347" t="str">
            <v>1.3.2.08.01.07.001</v>
          </cell>
          <cell r="I6347" t="str">
            <v>Oven Loss Onheating</v>
          </cell>
        </row>
        <row r="6348">
          <cell r="H6348" t="str">
            <v>1.3.2.08.01.07.002</v>
          </cell>
          <cell r="I6348" t="str">
            <v>Visibility Yar Bath</v>
          </cell>
        </row>
        <row r="6349">
          <cell r="H6349" t="str">
            <v>1.3.2.08.01.07.003</v>
          </cell>
          <cell r="I6349" t="str">
            <v>Viscosimeter (Alat Laboratorium Aspal,cat Dan Kimia)</v>
          </cell>
        </row>
        <row r="6350">
          <cell r="H6350" t="str">
            <v>1.3.2.08.01.07.004</v>
          </cell>
          <cell r="I6350" t="str">
            <v>Dustility Engler</v>
          </cell>
        </row>
        <row r="6351">
          <cell r="H6351" t="str">
            <v>1.3.2.08.01.07.005</v>
          </cell>
          <cell r="I6351" t="str">
            <v>Penctrometer</v>
          </cell>
        </row>
        <row r="6352">
          <cell r="H6352" t="str">
            <v>1.3.2.08.01.07.006</v>
          </cell>
          <cell r="I6352" t="str">
            <v>Surface Tension</v>
          </cell>
        </row>
        <row r="6353">
          <cell r="H6353" t="str">
            <v>1.3.2.08.01.07.007</v>
          </cell>
          <cell r="I6353" t="str">
            <v>Polarimeter (Alat Laboratorium Aspal,cat Dan Kimia)</v>
          </cell>
        </row>
        <row r="6354">
          <cell r="H6354" t="str">
            <v>1.3.2.08.01.07.008</v>
          </cell>
          <cell r="I6354" t="str">
            <v>Microskop Binacular</v>
          </cell>
        </row>
        <row r="6355">
          <cell r="H6355" t="str">
            <v>1.3.2.08.01.07.009</v>
          </cell>
          <cell r="I6355" t="str">
            <v>Rectitice</v>
          </cell>
        </row>
        <row r="6356">
          <cell r="H6356" t="str">
            <v>1.3.2.08.01.07.010</v>
          </cell>
          <cell r="I6356" t="str">
            <v>Ring Ball Sparepart</v>
          </cell>
        </row>
        <row r="6357">
          <cell r="H6357" t="str">
            <v>1.3.2.08.01.07.011</v>
          </cell>
          <cell r="I6357" t="str">
            <v>Mantel Destilasi</v>
          </cell>
        </row>
        <row r="6358">
          <cell r="H6358" t="str">
            <v>1.3.2.08.01.07.012</v>
          </cell>
          <cell r="I6358" t="str">
            <v>Hand Operated Extrator</v>
          </cell>
        </row>
        <row r="6359">
          <cell r="H6359" t="str">
            <v>1.3.2.08.01.07.013</v>
          </cell>
          <cell r="I6359" t="str">
            <v>Fitter</v>
          </cell>
        </row>
        <row r="6360">
          <cell r="H6360" t="str">
            <v>1.3.2.08.01.07.014</v>
          </cell>
          <cell r="I6360" t="str">
            <v>Pesawat Kip</v>
          </cell>
        </row>
        <row r="6361">
          <cell r="H6361" t="str">
            <v>1.3.2.08.01.07.015</v>
          </cell>
          <cell r="I6361" t="str">
            <v>Pinggan Uap</v>
          </cell>
        </row>
        <row r="6362">
          <cell r="H6362" t="str">
            <v>1.3.2.08.01.07.016</v>
          </cell>
          <cell r="I6362" t="str">
            <v>Destilasi Aspal</v>
          </cell>
        </row>
        <row r="6363">
          <cell r="H6363" t="str">
            <v>1.3.2.08.01.07.017</v>
          </cell>
          <cell r="I6363" t="str">
            <v>Corong Pemisah</v>
          </cell>
        </row>
        <row r="6364">
          <cell r="H6364" t="str">
            <v>1.3.2.08.01.07.018</v>
          </cell>
          <cell r="I6364" t="str">
            <v>Destilasi Flux</v>
          </cell>
        </row>
        <row r="6365">
          <cell r="H6365" t="str">
            <v>1.3.2.08.01.07.019</v>
          </cell>
          <cell r="I6365" t="str">
            <v>Labu Syabolt Furol</v>
          </cell>
        </row>
        <row r="6366">
          <cell r="H6366" t="str">
            <v>1.3.2.08.01.07.020</v>
          </cell>
          <cell r="I6366" t="str">
            <v>Rubber Mallet Atgentyler</v>
          </cell>
        </row>
        <row r="6367">
          <cell r="H6367" t="str">
            <v>1.3.2.08.01.07.021</v>
          </cell>
          <cell r="I6367" t="str">
            <v>Linongeless</v>
          </cell>
        </row>
        <row r="6368">
          <cell r="H6368" t="str">
            <v>1.3.2.08.01.07.022</v>
          </cell>
          <cell r="I6368" t="str">
            <v>Density Basket</v>
          </cell>
        </row>
        <row r="6369">
          <cell r="H6369" t="str">
            <v>1.3.2.08.01.07.023</v>
          </cell>
          <cell r="I6369" t="str">
            <v>Sand Equivalent</v>
          </cell>
        </row>
        <row r="6370">
          <cell r="H6370" t="str">
            <v>1.3.2.08.01.07.024</v>
          </cell>
          <cell r="I6370" t="str">
            <v>Hand Extraction</v>
          </cell>
        </row>
        <row r="6371">
          <cell r="H6371" t="str">
            <v>1.3.2.08.01.07.025</v>
          </cell>
          <cell r="I6371" t="str">
            <v>Talang CBR</v>
          </cell>
        </row>
        <row r="6372">
          <cell r="H6372" t="str">
            <v>1.3.2.08.01.07.026</v>
          </cell>
          <cell r="I6372" t="str">
            <v>Cylinder</v>
          </cell>
        </row>
        <row r="6373">
          <cell r="H6373" t="str">
            <v>1.3.2.08.01.07.027</v>
          </cell>
          <cell r="I6373" t="str">
            <v>Dial Gauge LC.13</v>
          </cell>
        </row>
        <row r="6374">
          <cell r="H6374" t="str">
            <v>1.3.2.08.01.07.028</v>
          </cell>
          <cell r="I6374" t="str">
            <v>Cbr Lab. Set Cl.284</v>
          </cell>
        </row>
        <row r="6375">
          <cell r="H6375" t="str">
            <v>1.3.2.08.01.07.029</v>
          </cell>
          <cell r="I6375" t="str">
            <v>Sample Spliter Set Cl.284</v>
          </cell>
        </row>
        <row r="6376">
          <cell r="H6376" t="str">
            <v>1.3.2.08.01.07.030</v>
          </cell>
          <cell r="I6376" t="str">
            <v>Centriguge Hemsine Eq.App</v>
          </cell>
        </row>
        <row r="6377">
          <cell r="H6377" t="str">
            <v>1.3.2.08.01.07.031</v>
          </cell>
          <cell r="I6377" t="str">
            <v>Extraction Filter</v>
          </cell>
        </row>
        <row r="6378">
          <cell r="H6378" t="str">
            <v>1.3.2.08.01.07.032</v>
          </cell>
          <cell r="I6378" t="str">
            <v>Stability Mold Ap. 169</v>
          </cell>
        </row>
        <row r="6379">
          <cell r="H6379" t="str">
            <v>1.3.2.08.01.07.033</v>
          </cell>
          <cell r="I6379" t="str">
            <v>Filed Leveset Cl.320</v>
          </cell>
        </row>
        <row r="6380">
          <cell r="H6380" t="str">
            <v>1.3.2.08.01.07.034</v>
          </cell>
          <cell r="I6380" t="str">
            <v>Swimming Ginding Mils</v>
          </cell>
        </row>
        <row r="6381">
          <cell r="H6381" t="str">
            <v>1.3.2.08.01.07.035</v>
          </cell>
          <cell r="I6381" t="str">
            <v>Wet Test Analysis</v>
          </cell>
        </row>
        <row r="6382">
          <cell r="H6382" t="str">
            <v>1.3.2.08.01.07.036</v>
          </cell>
          <cell r="I6382" t="str">
            <v>Strohlen Aas For Rafid Determination</v>
          </cell>
        </row>
        <row r="6383">
          <cell r="H6383" t="str">
            <v>1.3.2.08.01.07.037</v>
          </cell>
          <cell r="I6383" t="str">
            <v>Poetable Glass Meter</v>
          </cell>
        </row>
        <row r="6384">
          <cell r="H6384" t="str">
            <v>1.3.2.08.01.07.038</v>
          </cell>
          <cell r="I6384" t="str">
            <v>Sybro/Thermolyne</v>
          </cell>
        </row>
        <row r="6385">
          <cell r="H6385" t="str">
            <v>1.3.2.08.01.07.039</v>
          </cell>
          <cell r="I6385" t="str">
            <v>Flash Point Bay Pensky Martens Closed Tester</v>
          </cell>
        </row>
        <row r="6386">
          <cell r="H6386" t="str">
            <v>1.3.2.08.01.07.040</v>
          </cell>
          <cell r="I6386" t="str">
            <v>Tag Closed Tester</v>
          </cell>
        </row>
        <row r="6387">
          <cell r="H6387" t="str">
            <v>1.3.2.08.01.07.041</v>
          </cell>
          <cell r="I6387" t="str">
            <v>Wet Film Trickness Gege Dan Keona Tator Surface Profit</v>
          </cell>
        </row>
        <row r="6388">
          <cell r="H6388" t="str">
            <v>1.3.2.08.01.07.042</v>
          </cell>
          <cell r="I6388" t="str">
            <v>Dew Point Calculator</v>
          </cell>
        </row>
        <row r="6389">
          <cell r="H6389" t="str">
            <v>1.3.2.08.01.07.043</v>
          </cell>
          <cell r="I6389" t="str">
            <v>Surface Steel Temperature</v>
          </cell>
        </row>
        <row r="6390">
          <cell r="H6390" t="str">
            <v>1.3.2.08.01.07.044</v>
          </cell>
          <cell r="I6390" t="str">
            <v>Flaw Cup</v>
          </cell>
        </row>
        <row r="6391">
          <cell r="H6391" t="str">
            <v>1.3.2.08.01.07.045</v>
          </cell>
          <cell r="I6391" t="str">
            <v>Dip Viscosity Cup</v>
          </cell>
        </row>
        <row r="6392">
          <cell r="H6392" t="str">
            <v>1.3.2.08.01.07.046</v>
          </cell>
          <cell r="I6392" t="str">
            <v>Grindometer</v>
          </cell>
        </row>
        <row r="6393">
          <cell r="H6393" t="str">
            <v>1.3.2.08.01.07.047</v>
          </cell>
          <cell r="I6393" t="str">
            <v>Bending Tester (Alat Laboratorium Aspal,cat Dan Kimia)</v>
          </cell>
        </row>
        <row r="6394">
          <cell r="H6394" t="str">
            <v>1.3.2.08.01.07.048</v>
          </cell>
          <cell r="I6394" t="str">
            <v>Fund Cryptometer</v>
          </cell>
        </row>
        <row r="6395">
          <cell r="H6395" t="str">
            <v>1.3.2.08.01.07.049</v>
          </cell>
          <cell r="I6395" t="str">
            <v>Demulsibility Chracter Labricating Oils</v>
          </cell>
        </row>
        <row r="6396">
          <cell r="H6396" t="str">
            <v>1.3.2.08.01.07.050</v>
          </cell>
          <cell r="I6396" t="str">
            <v>Dase Rate Measuring Device Graets</v>
          </cell>
        </row>
        <row r="6397">
          <cell r="H6397" t="str">
            <v>1.3.2.08.01.07.051</v>
          </cell>
          <cell r="I6397" t="str">
            <v>Bendix Personal Monitoring</v>
          </cell>
        </row>
        <row r="6398">
          <cell r="H6398" t="str">
            <v>1.3.2.08.01.07.052</v>
          </cell>
          <cell r="I6398" t="str">
            <v>Pycnometer</v>
          </cell>
        </row>
        <row r="6399">
          <cell r="H6399" t="str">
            <v>1.3.2.08.01.07.053</v>
          </cell>
          <cell r="I6399" t="str">
            <v>Corong Pisah</v>
          </cell>
        </row>
        <row r="6400">
          <cell r="H6400" t="str">
            <v>......</v>
          </cell>
        </row>
        <row r="6401">
          <cell r="H6401" t="str">
            <v>......</v>
          </cell>
        </row>
        <row r="6402">
          <cell r="H6402" t="str">
            <v>......</v>
          </cell>
        </row>
        <row r="6403">
          <cell r="H6403" t="str">
            <v>......</v>
          </cell>
        </row>
        <row r="6404">
          <cell r="H6404" t="str">
            <v>......</v>
          </cell>
        </row>
        <row r="6405">
          <cell r="H6405" t="str">
            <v>......</v>
          </cell>
        </row>
        <row r="6406">
          <cell r="H6406" t="str">
            <v>......</v>
          </cell>
        </row>
        <row r="6407">
          <cell r="H6407" t="str">
            <v>......</v>
          </cell>
        </row>
        <row r="6408">
          <cell r="H6408" t="str">
            <v>......</v>
          </cell>
        </row>
        <row r="6409">
          <cell r="H6409" t="str">
            <v>......</v>
          </cell>
        </row>
        <row r="6410">
          <cell r="H6410" t="str">
            <v>......</v>
          </cell>
        </row>
        <row r="6411">
          <cell r="H6411" t="str">
            <v>......</v>
          </cell>
        </row>
        <row r="6412">
          <cell r="H6412" t="str">
            <v>......</v>
          </cell>
        </row>
        <row r="6413">
          <cell r="H6413" t="str">
            <v>......</v>
          </cell>
        </row>
        <row r="6414">
          <cell r="H6414" t="str">
            <v>......</v>
          </cell>
        </row>
        <row r="6415">
          <cell r="H6415" t="str">
            <v>1.3.2.08.01.08.</v>
          </cell>
          <cell r="I6415" t="str">
            <v xml:space="preserve">ALAT LABORATORIUM MEKANIKA TANAH DAN BATUAN </v>
          </cell>
        </row>
        <row r="6416">
          <cell r="H6416" t="str">
            <v>1.3.2.08.01.08.001</v>
          </cell>
          <cell r="I6416" t="str">
            <v>Unconfinet Soil Test</v>
          </cell>
        </row>
        <row r="6417">
          <cell r="H6417" t="str">
            <v>1.3.2.08.01.08.002</v>
          </cell>
          <cell r="I6417" t="str">
            <v>Sieve</v>
          </cell>
        </row>
        <row r="6418">
          <cell r="H6418" t="str">
            <v>1.3.2.08.01.08.003</v>
          </cell>
          <cell r="I6418" t="str">
            <v>Linear Shikage</v>
          </cell>
        </row>
        <row r="6419">
          <cell r="H6419" t="str">
            <v>1.3.2.08.01.08.004</v>
          </cell>
          <cell r="I6419" t="str">
            <v>Barntand &amp; Termometer</v>
          </cell>
        </row>
        <row r="6420">
          <cell r="H6420" t="str">
            <v>1.3.2.08.01.08.005</v>
          </cell>
          <cell r="I6420" t="str">
            <v>Triaxal For Sample</v>
          </cell>
        </row>
        <row r="6421">
          <cell r="H6421" t="str">
            <v>1.3.2.08.01.08.006</v>
          </cell>
          <cell r="I6421" t="str">
            <v>Exstoder/Extruder</v>
          </cell>
        </row>
        <row r="6422">
          <cell r="H6422" t="str">
            <v>1.3.2.08.01.08.007</v>
          </cell>
          <cell r="I6422" t="str">
            <v>Unconfined Air &amp; Manometer</v>
          </cell>
        </row>
        <row r="6423">
          <cell r="H6423" t="str">
            <v>1.3.2.08.01.08.008</v>
          </cell>
          <cell r="I6423" t="str">
            <v>Jack CBR</v>
          </cell>
        </row>
        <row r="6424">
          <cell r="H6424" t="str">
            <v>1.3.2.08.01.08.009</v>
          </cell>
          <cell r="I6424" t="str">
            <v>Triaxal CBR</v>
          </cell>
        </row>
        <row r="6425">
          <cell r="H6425" t="str">
            <v>1.3.2.08.01.08.010</v>
          </cell>
          <cell r="I6425" t="str">
            <v>Diract Shear</v>
          </cell>
        </row>
        <row r="6426">
          <cell r="H6426" t="str">
            <v>1.3.2.08.01.08.011</v>
          </cell>
          <cell r="I6426" t="str">
            <v>Swell Pressure App</v>
          </cell>
        </row>
        <row r="6427">
          <cell r="H6427" t="str">
            <v>1.3.2.08.01.08.012</v>
          </cell>
          <cell r="I6427" t="str">
            <v>Dial Propping Ring</v>
          </cell>
        </row>
        <row r="6428">
          <cell r="H6428" t="str">
            <v>1.3.2.08.01.08.013</v>
          </cell>
          <cell r="I6428" t="str">
            <v>Konsolidasi</v>
          </cell>
        </row>
        <row r="6429">
          <cell r="H6429" t="str">
            <v>1.3.2.08.01.08.014</v>
          </cell>
          <cell r="I6429" t="str">
            <v>Dispersion Cups</v>
          </cell>
        </row>
        <row r="6430">
          <cell r="H6430" t="str">
            <v>1.3.2.08.01.08.015</v>
          </cell>
          <cell r="I6430" t="str">
            <v>Proctor Standard</v>
          </cell>
        </row>
        <row r="6431">
          <cell r="H6431" t="str">
            <v>1.3.2.08.01.08.016</v>
          </cell>
          <cell r="I6431" t="str">
            <v>Proctor Modified</v>
          </cell>
        </row>
        <row r="6432">
          <cell r="H6432" t="str">
            <v>1.3.2.08.01.08.017</v>
          </cell>
          <cell r="I6432" t="str">
            <v>Wash Bottle Purex</v>
          </cell>
        </row>
        <row r="6433">
          <cell r="H6433" t="str">
            <v>1.3.2.08.01.08.018</v>
          </cell>
          <cell r="I6433" t="str">
            <v>Safe Card</v>
          </cell>
        </row>
        <row r="6434">
          <cell r="H6434" t="str">
            <v>1.3.2.08.01.08.019</v>
          </cell>
          <cell r="I6434" t="str">
            <v>Walton Humidifier</v>
          </cell>
        </row>
        <row r="6435">
          <cell r="H6435" t="str">
            <v>1.3.2.08.01.08.020</v>
          </cell>
          <cell r="I6435" t="str">
            <v>Soil Test</v>
          </cell>
        </row>
        <row r="6436">
          <cell r="H6436" t="str">
            <v>1.3.2.08.01.08.021</v>
          </cell>
          <cell r="I6436" t="str">
            <v>Camera Atterberg</v>
          </cell>
        </row>
        <row r="6437">
          <cell r="H6437" t="str">
            <v>1.3.2.08.01.08.022</v>
          </cell>
          <cell r="I6437" t="str">
            <v>Comodifier</v>
          </cell>
        </row>
        <row r="6438">
          <cell r="H6438" t="str">
            <v>1.3.2.08.01.08.023</v>
          </cell>
          <cell r="I6438" t="str">
            <v>Mobile Laboratorium Set</v>
          </cell>
        </row>
        <row r="6439">
          <cell r="H6439" t="str">
            <v>1.3.2.08.01.08.024</v>
          </cell>
          <cell r="I6439" t="str">
            <v>Liquid Limit</v>
          </cell>
        </row>
        <row r="6440">
          <cell r="H6440" t="str">
            <v>1.3.2.08.01.08.025</v>
          </cell>
          <cell r="I6440" t="str">
            <v>Gravity Oven</v>
          </cell>
        </row>
        <row r="6441">
          <cell r="H6441" t="str">
            <v>1.3.2.08.01.08.026</v>
          </cell>
          <cell r="I6441" t="str">
            <v>Modified Mold</v>
          </cell>
        </row>
        <row r="6442">
          <cell r="H6442" t="str">
            <v>1.3.2.08.01.08.027</v>
          </cell>
          <cell r="I6442" t="str">
            <v>Allon Box</v>
          </cell>
        </row>
        <row r="6443">
          <cell r="H6443" t="str">
            <v>1.3.2.08.01.08.028</v>
          </cell>
          <cell r="I6443" t="str">
            <v>Propping Ring</v>
          </cell>
        </row>
        <row r="6444">
          <cell r="H6444" t="str">
            <v>1.3.2.08.01.08.029</v>
          </cell>
          <cell r="I6444" t="str">
            <v>Triple Beam Balance Cent Gram</v>
          </cell>
        </row>
        <row r="6445">
          <cell r="H6445" t="str">
            <v>1.3.2.08.01.08.030</v>
          </cell>
          <cell r="I6445" t="str">
            <v>Heavy Duty Solution Balance</v>
          </cell>
        </row>
        <row r="6446">
          <cell r="H6446" t="str">
            <v>1.3.2.08.01.08.031</v>
          </cell>
          <cell r="I6446" t="str">
            <v>Balance (Alat Laboratorium Mekanika Tanah Dan Batuan)</v>
          </cell>
        </row>
        <row r="6447">
          <cell r="H6447" t="str">
            <v>1.3.2.08.01.08.032</v>
          </cell>
          <cell r="I6447" t="str">
            <v>Thermolyne</v>
          </cell>
        </row>
        <row r="6448">
          <cell r="H6448" t="str">
            <v>1.3.2.08.01.08.033</v>
          </cell>
          <cell r="I6448" t="str">
            <v>Torab Sieve Shaker</v>
          </cell>
        </row>
        <row r="6449">
          <cell r="H6449" t="str">
            <v>1.3.2.08.01.08.034</v>
          </cell>
          <cell r="I6449" t="str">
            <v>Modified Field Compaction Mold</v>
          </cell>
        </row>
        <row r="6450">
          <cell r="H6450" t="str">
            <v>1.3.2.08.01.08.035</v>
          </cell>
          <cell r="I6450" t="str">
            <v>C E N C</v>
          </cell>
        </row>
        <row r="6451">
          <cell r="H6451" t="str">
            <v>1.3.2.08.01.08.036</v>
          </cell>
          <cell r="I6451" t="str">
            <v>Cenc Meinzer Sieve Shaker</v>
          </cell>
        </row>
        <row r="6452">
          <cell r="H6452" t="str">
            <v>1.3.2.08.01.08.037</v>
          </cell>
          <cell r="I6452" t="str">
            <v>Drilling</v>
          </cell>
        </row>
        <row r="6453">
          <cell r="H6453" t="str">
            <v>1.3.2.08.01.08.038</v>
          </cell>
          <cell r="I6453" t="str">
            <v>Auger Machine</v>
          </cell>
        </row>
        <row r="6454">
          <cell r="H6454" t="str">
            <v>1.3.2.08.01.08.039</v>
          </cell>
          <cell r="I6454" t="str">
            <v>Visibility Jarbath</v>
          </cell>
        </row>
        <row r="6455">
          <cell r="H6455" t="str">
            <v>1.3.2.08.01.08.040</v>
          </cell>
          <cell r="I6455" t="str">
            <v>Aggregates</v>
          </cell>
        </row>
        <row r="6456">
          <cell r="H6456" t="str">
            <v>1.3.2.08.01.08.041</v>
          </cell>
          <cell r="I6456" t="str">
            <v>Matrial (Warna Kuning)</v>
          </cell>
        </row>
        <row r="6457">
          <cell r="H6457" t="str">
            <v>1.3.2.08.01.08.042</v>
          </cell>
          <cell r="I6457" t="str">
            <v>Deluxe Asphalt</v>
          </cell>
        </row>
        <row r="6458">
          <cell r="H6458" t="str">
            <v>1.3.2.08.01.08.043</v>
          </cell>
          <cell r="I6458" t="str">
            <v>Electric Stop Watch</v>
          </cell>
        </row>
        <row r="6459">
          <cell r="H6459" t="str">
            <v>1.3.2.08.01.08.044</v>
          </cell>
          <cell r="I6459" t="str">
            <v>Lightweight Concrete Test Hammer</v>
          </cell>
        </row>
        <row r="6460">
          <cell r="H6460" t="str">
            <v>1.3.2.08.01.08.045</v>
          </cell>
          <cell r="I6460" t="str">
            <v>Harvard Tripple Balance</v>
          </cell>
        </row>
        <row r="6461">
          <cell r="H6461" t="str">
            <v>1.3.2.08.01.08.046</v>
          </cell>
          <cell r="I6461" t="str">
            <v>Asphalt Stability Testing Machine</v>
          </cell>
        </row>
        <row r="6462">
          <cell r="H6462" t="str">
            <v>1.3.2.08.01.08.047</v>
          </cell>
          <cell r="I6462" t="str">
            <v>Stability Mold</v>
          </cell>
        </row>
        <row r="6463">
          <cell r="H6463" t="str">
            <v>1.3.2.08.01.08.048</v>
          </cell>
          <cell r="I6463" t="str">
            <v>Versa Tester</v>
          </cell>
        </row>
        <row r="6464">
          <cell r="H6464" t="str">
            <v>1.3.2.08.01.08.049</v>
          </cell>
          <cell r="I6464" t="str">
            <v>Penetrasi Asphalt (Universal Penetrometer)</v>
          </cell>
        </row>
        <row r="6465">
          <cell r="H6465" t="str">
            <v>1.3.2.08.01.08.050</v>
          </cell>
          <cell r="I6465" t="str">
            <v>Air Circulationpan</v>
          </cell>
        </row>
        <row r="6466">
          <cell r="H6466" t="str">
            <v>1.3.2.08.01.08.051</v>
          </cell>
          <cell r="I6466" t="str">
            <v>Mechanical Leading Press</v>
          </cell>
        </row>
        <row r="6467">
          <cell r="H6467" t="str">
            <v>1.3.2.08.01.08.052</v>
          </cell>
          <cell r="I6467" t="str">
            <v>Unci Fined Apparatus</v>
          </cell>
        </row>
        <row r="6468">
          <cell r="H6468" t="str">
            <v>1.3.2.08.01.08.053</v>
          </cell>
          <cell r="I6468" t="str">
            <v>Vicat Apparatus</v>
          </cell>
        </row>
        <row r="6469">
          <cell r="H6469" t="str">
            <v>1.3.2.08.01.08.054</v>
          </cell>
          <cell r="I6469" t="str">
            <v>Flow Table (Alat Laboratorium Mekanika Tanah Dan Batuan)</v>
          </cell>
        </row>
        <row r="6470">
          <cell r="H6470" t="str">
            <v>1.3.2.08.01.08.055</v>
          </cell>
          <cell r="I6470" t="str">
            <v>Field Scale</v>
          </cell>
        </row>
        <row r="6471">
          <cell r="H6471" t="str">
            <v>1.3.2.08.01.08.056</v>
          </cell>
          <cell r="I6471" t="str">
            <v>Analytical Balance (Alat Laboratorium Mekanika Tanah Dan Batuan)</v>
          </cell>
        </row>
        <row r="6472">
          <cell r="H6472" t="str">
            <v>1.3.2.08.01.08.057</v>
          </cell>
          <cell r="I6472" t="str">
            <v>Stump Test T</v>
          </cell>
        </row>
        <row r="6473">
          <cell r="H6473" t="str">
            <v>1.3.2.08.01.08.058</v>
          </cell>
          <cell r="I6473" t="str">
            <v>Asphalt Density Recorder</v>
          </cell>
        </row>
        <row r="6474">
          <cell r="H6474" t="str">
            <v>1.3.2.08.01.08.059</v>
          </cell>
          <cell r="I6474" t="str">
            <v>Switch Backer</v>
          </cell>
        </row>
        <row r="6475">
          <cell r="H6475" t="str">
            <v>1.3.2.08.01.08.060</v>
          </cell>
          <cell r="I6475" t="str">
            <v>Air Compressor (Alat Laboratorium Mekanika Tanah Dan Batuan)</v>
          </cell>
        </row>
        <row r="6476">
          <cell r="H6476" t="str">
            <v>1.3.2.08.01.08.061</v>
          </cell>
          <cell r="I6476" t="str">
            <v>Hydrometer Jarbath</v>
          </cell>
        </row>
        <row r="6477">
          <cell r="H6477" t="str">
            <v>1.3.2.08.01.08.062</v>
          </cell>
          <cell r="I6477" t="str">
            <v>Gravity Core Sediment Sampler</v>
          </cell>
        </row>
        <row r="6478">
          <cell r="H6478" t="str">
            <v>......</v>
          </cell>
        </row>
        <row r="6479">
          <cell r="H6479" t="str">
            <v>......</v>
          </cell>
        </row>
        <row r="6480">
          <cell r="H6480" t="str">
            <v>......</v>
          </cell>
        </row>
        <row r="6481">
          <cell r="H6481" t="str">
            <v>......</v>
          </cell>
        </row>
        <row r="6482">
          <cell r="H6482" t="str">
            <v>......</v>
          </cell>
        </row>
        <row r="6483">
          <cell r="H6483" t="str">
            <v>......</v>
          </cell>
        </row>
        <row r="6484">
          <cell r="H6484" t="str">
            <v>......</v>
          </cell>
        </row>
        <row r="6485">
          <cell r="H6485" t="str">
            <v>......</v>
          </cell>
        </row>
        <row r="6486">
          <cell r="H6486" t="str">
            <v>......</v>
          </cell>
        </row>
        <row r="6487">
          <cell r="H6487" t="str">
            <v>1.3.2.08.01.09.</v>
          </cell>
          <cell r="I6487" t="str">
            <v xml:space="preserve">ALAT LABORATORIUM COCOK TANAM </v>
          </cell>
        </row>
        <row r="6488">
          <cell r="H6488" t="str">
            <v>1.3.2.08.01.09.001</v>
          </cell>
          <cell r="I6488" t="str">
            <v>Test For Hunmudity</v>
          </cell>
        </row>
        <row r="6489">
          <cell r="H6489" t="str">
            <v>1.3.2.08.01.09.002</v>
          </cell>
          <cell r="I6489" t="str">
            <v>Test For Temperature</v>
          </cell>
        </row>
        <row r="6490">
          <cell r="H6490" t="str">
            <v>1.3.2.08.01.09.003</v>
          </cell>
          <cell r="I6490" t="str">
            <v>Test For Wind/Flow</v>
          </cell>
        </row>
        <row r="6491">
          <cell r="H6491" t="str">
            <v>1.3.2.08.01.09.004</v>
          </cell>
          <cell r="I6491" t="str">
            <v>Test For Pressure</v>
          </cell>
        </row>
        <row r="6492">
          <cell r="H6492" t="str">
            <v>1.3.2.08.01.09.005</v>
          </cell>
          <cell r="I6492" t="str">
            <v>Test Presipitation</v>
          </cell>
        </row>
        <row r="6493">
          <cell r="H6493" t="str">
            <v>1.3.2.08.01.09.006</v>
          </cell>
          <cell r="I6493" t="str">
            <v>Test Evaporation</v>
          </cell>
        </row>
        <row r="6494">
          <cell r="H6494" t="str">
            <v>1.3.2.08.01.09.007</v>
          </cell>
          <cell r="I6494" t="str">
            <v>Test Sunshine</v>
          </cell>
        </row>
        <row r="6495">
          <cell r="H6495" t="str">
            <v>1.3.2.08.01.09.008</v>
          </cell>
          <cell r="I6495" t="str">
            <v>Micronaire (Alat Laboratorium Cocok Tanam)</v>
          </cell>
        </row>
        <row r="6496">
          <cell r="H6496" t="str">
            <v>......</v>
          </cell>
        </row>
        <row r="6497">
          <cell r="H6497" t="str">
            <v>1.3.2.08.01.10.</v>
          </cell>
          <cell r="I6497" t="str">
            <v xml:space="preserve">ALAT LABORATORIUM LOGAM, MESIN DAN LISTRIK </v>
          </cell>
        </row>
        <row r="6498">
          <cell r="H6498" t="str">
            <v>1.3.2.08.01.10.001</v>
          </cell>
          <cell r="I6498" t="str">
            <v>Wheel Balancer</v>
          </cell>
        </row>
        <row r="6499">
          <cell r="H6499" t="str">
            <v>1.3.2.08.01.10.002</v>
          </cell>
          <cell r="I6499" t="str">
            <v>Speed Band Tester</v>
          </cell>
        </row>
        <row r="6500">
          <cell r="H6500" t="str">
            <v>1.3.2.08.01.10.003</v>
          </cell>
          <cell r="I6500" t="str">
            <v>Speed Meter Tester</v>
          </cell>
        </row>
        <row r="6501">
          <cell r="H6501" t="str">
            <v>1.3.2.08.01.10.004</v>
          </cell>
          <cell r="I6501" t="str">
            <v>Engine Dinamo Meter</v>
          </cell>
        </row>
        <row r="6502">
          <cell r="H6502" t="str">
            <v>1.3.2.08.01.10.005</v>
          </cell>
          <cell r="I6502" t="str">
            <v>Head Light Tester</v>
          </cell>
        </row>
        <row r="6503">
          <cell r="H6503" t="str">
            <v>1.3.2.08.01.10.006</v>
          </cell>
          <cell r="I6503" t="str">
            <v>Wheel Aligment Tester</v>
          </cell>
        </row>
        <row r="6504">
          <cell r="H6504" t="str">
            <v>1.3.2.08.01.10.007</v>
          </cell>
          <cell r="I6504" t="str">
            <v>Camber Caster King Pin Gauge</v>
          </cell>
        </row>
        <row r="6505">
          <cell r="H6505" t="str">
            <v>1.3.2.08.01.10.008</v>
          </cell>
          <cell r="I6505" t="str">
            <v>Toe In Gauge</v>
          </cell>
        </row>
        <row r="6506">
          <cell r="H6506" t="str">
            <v>1.3.2.08.01.10.009</v>
          </cell>
          <cell r="I6506" t="str">
            <v>Rough Load Tester</v>
          </cell>
        </row>
        <row r="6507">
          <cell r="H6507" t="str">
            <v>1.3.2.08.01.10.010</v>
          </cell>
          <cell r="I6507" t="str">
            <v>Tilting Tester</v>
          </cell>
        </row>
        <row r="6508">
          <cell r="H6508" t="str">
            <v>1.3.2.08.01.10.011</v>
          </cell>
          <cell r="I6508" t="str">
            <v>Axle Load Tester</v>
          </cell>
        </row>
        <row r="6509">
          <cell r="H6509" t="str">
            <v>1.3.2.08.01.10.012</v>
          </cell>
          <cell r="I6509" t="str">
            <v>Steering Angle Tester</v>
          </cell>
        </row>
        <row r="6510">
          <cell r="H6510" t="str">
            <v>1.3.2.08.01.10.013</v>
          </cell>
          <cell r="I6510" t="str">
            <v>Diesel Injection Pump Tester</v>
          </cell>
        </row>
        <row r="6511">
          <cell r="H6511" t="str">
            <v>1.3.2.08.01.10.014</v>
          </cell>
          <cell r="I6511" t="str">
            <v>Nozle Tester</v>
          </cell>
        </row>
        <row r="6512">
          <cell r="H6512" t="str">
            <v>1.3.2.08.01.10.015</v>
          </cell>
          <cell r="I6512" t="str">
            <v>Engine Running In Tester</v>
          </cell>
        </row>
        <row r="6513">
          <cell r="H6513" t="str">
            <v>1.3.2.08.01.10.016</v>
          </cell>
          <cell r="I6513" t="str">
            <v>Diesel Smoke Tester</v>
          </cell>
        </row>
        <row r="6514">
          <cell r="H6514" t="str">
            <v>1.3.2.08.01.10.017</v>
          </cell>
          <cell r="I6514" t="str">
            <v>Hidraulik System Tester</v>
          </cell>
        </row>
        <row r="6515">
          <cell r="H6515" t="str">
            <v>1.3.2.08.01.10.018</v>
          </cell>
          <cell r="I6515" t="str">
            <v>Valve Spring Tester</v>
          </cell>
        </row>
        <row r="6516">
          <cell r="H6516" t="str">
            <v>1.3.2.08.01.10.019</v>
          </cell>
          <cell r="I6516" t="str">
            <v>Tune Up Tester (Alat Laboratorium Logam, Mesin Dan Listrik)</v>
          </cell>
        </row>
        <row r="6517">
          <cell r="H6517" t="str">
            <v>1.3.2.08.01.10.020</v>
          </cell>
          <cell r="I6517" t="str">
            <v>Universal Test</v>
          </cell>
        </row>
        <row r="6518">
          <cell r="H6518" t="str">
            <v>1.3.2.08.01.10.021</v>
          </cell>
          <cell r="I6518" t="str">
            <v>Generator Test</v>
          </cell>
        </row>
        <row r="6519">
          <cell r="H6519" t="str">
            <v>1.3.2.08.01.10.022</v>
          </cell>
          <cell r="I6519" t="str">
            <v>Auto Analyser Unit</v>
          </cell>
        </row>
        <row r="6520">
          <cell r="H6520" t="str">
            <v>1.3.2.08.01.10.023</v>
          </cell>
          <cell r="I6520" t="str">
            <v>Timing Advancetester</v>
          </cell>
        </row>
        <row r="6521">
          <cell r="H6521" t="str">
            <v>1.3.2.08.01.10.024</v>
          </cell>
          <cell r="I6521" t="str">
            <v>Cam Angle Tester</v>
          </cell>
        </row>
        <row r="6522">
          <cell r="H6522" t="str">
            <v>1.3.2.08.01.10.025</v>
          </cell>
          <cell r="I6522" t="str">
            <v>Combustion Tester</v>
          </cell>
        </row>
        <row r="6523">
          <cell r="H6523" t="str">
            <v>1.3.2.08.01.10.026</v>
          </cell>
          <cell r="I6523" t="str">
            <v>Coil Condeser Tester</v>
          </cell>
        </row>
        <row r="6524">
          <cell r="H6524" t="str">
            <v>1.3.2.08.01.10.027</v>
          </cell>
          <cell r="I6524" t="str">
            <v>Plug Scope</v>
          </cell>
        </row>
        <row r="6525">
          <cell r="H6525" t="str">
            <v>1.3.2.08.01.10.028</v>
          </cell>
          <cell r="I6525" t="str">
            <v>Volt Ampere Tester</v>
          </cell>
        </row>
        <row r="6526">
          <cell r="H6526" t="str">
            <v>1.3.2.08.01.10.029</v>
          </cell>
          <cell r="I6526" t="str">
            <v>Distributor Tester</v>
          </cell>
        </row>
        <row r="6527">
          <cell r="H6527" t="str">
            <v>1.3.2.08.01.10.030</v>
          </cell>
          <cell r="I6527" t="str">
            <v>Voltage Regulator Tester</v>
          </cell>
        </row>
        <row r="6528">
          <cell r="H6528" t="str">
            <v>1.3.2.08.01.10.031</v>
          </cell>
          <cell r="I6528" t="str">
            <v>Diode Tester</v>
          </cell>
        </row>
        <row r="6529">
          <cell r="H6529" t="str">
            <v>1.3.2.08.01.10.032</v>
          </cell>
          <cell r="I6529" t="str">
            <v>Altenator Scope</v>
          </cell>
        </row>
        <row r="6530">
          <cell r="H6530" t="str">
            <v>1.3.2.08.01.10.033</v>
          </cell>
          <cell r="I6530" t="str">
            <v>L.P Gas Detector</v>
          </cell>
        </row>
        <row r="6531">
          <cell r="H6531" t="str">
            <v>1.3.2.08.01.10.034</v>
          </cell>
          <cell r="I6531" t="str">
            <v>Alat Penguji Tegangan (Tarik Tekan)</v>
          </cell>
        </row>
        <row r="6532">
          <cell r="H6532" t="str">
            <v>1.3.2.08.01.10.035</v>
          </cell>
          <cell r="I6532" t="str">
            <v>Alat Penguji Kekerasan (Hardness Tester)</v>
          </cell>
        </row>
        <row r="6533">
          <cell r="H6533" t="str">
            <v>1.3.2.08.01.10.036</v>
          </cell>
          <cell r="I6533" t="str">
            <v>Alat Penguji Keretakan</v>
          </cell>
        </row>
        <row r="6534">
          <cell r="H6534" t="str">
            <v>1.3.2.08.01.10.037</v>
          </cell>
          <cell r="I6534" t="str">
            <v>Alat Penguji Jenis Logam</v>
          </cell>
        </row>
        <row r="6535">
          <cell r="H6535" t="str">
            <v>1.3.2.08.01.10.038</v>
          </cell>
          <cell r="I6535" t="str">
            <v>Abrations Srength Tester (Alat Penguji Tahan Aus)</v>
          </cell>
        </row>
        <row r="6536">
          <cell r="H6536" t="str">
            <v>1.3.2.08.01.10.039</v>
          </cell>
          <cell r="I6536" t="str">
            <v>Bursting Srength Tester (Alat Penguji Letup)</v>
          </cell>
        </row>
        <row r="6537">
          <cell r="H6537" t="str">
            <v>1.3.2.08.01.10.040</v>
          </cell>
          <cell r="I6537" t="str">
            <v>Upper Leather Water Proff Ness Tester</v>
          </cell>
        </row>
        <row r="6538">
          <cell r="H6538" t="str">
            <v>1.3.2.08.01.10.041</v>
          </cell>
          <cell r="I6538" t="str">
            <v>Finish Head Resistance Tester</v>
          </cell>
        </row>
        <row r="6539">
          <cell r="H6539" t="str">
            <v>1.3.2.08.01.10.042</v>
          </cell>
          <cell r="I6539" t="str">
            <v>Sastra Adhesion Tester</v>
          </cell>
        </row>
        <row r="6540">
          <cell r="H6540" t="str">
            <v>1.3.2.08.01.10.043</v>
          </cell>
          <cell r="I6540" t="str">
            <v>Adhesion Of Finish Tester</v>
          </cell>
        </row>
        <row r="6541">
          <cell r="H6541" t="str">
            <v>1.3.2.08.01.10.044</v>
          </cell>
          <cell r="I6541" t="str">
            <v>Stiff Ness Tester</v>
          </cell>
        </row>
        <row r="6542">
          <cell r="H6542" t="str">
            <v>1.3.2.08.01.10.045</v>
          </cell>
          <cell r="I6542" t="str">
            <v>Folding Endurance Tester</v>
          </cell>
        </row>
        <row r="6543">
          <cell r="H6543" t="str">
            <v>1.3.2.08.01.10.046</v>
          </cell>
          <cell r="I6543" t="str">
            <v>Tearing Tester</v>
          </cell>
        </row>
        <row r="6544">
          <cell r="H6544" t="str">
            <v>1.3.2.08.01.10.047</v>
          </cell>
          <cell r="I6544" t="str">
            <v>Falling Dart Impact Tester</v>
          </cell>
        </row>
        <row r="6545">
          <cell r="H6545" t="str">
            <v>1.3.2.08.01.10.048</v>
          </cell>
          <cell r="I6545" t="str">
            <v>Rubber Compresion Tester</v>
          </cell>
        </row>
        <row r="6546">
          <cell r="H6546" t="str">
            <v>1.3.2.08.01.10.049</v>
          </cell>
          <cell r="I6546" t="str">
            <v>Starain Tester</v>
          </cell>
        </row>
        <row r="6547">
          <cell r="H6547" t="str">
            <v>1.3.2.08.01.10.050</v>
          </cell>
          <cell r="I6547" t="str">
            <v>BOD Tester</v>
          </cell>
        </row>
        <row r="6548">
          <cell r="H6548" t="str">
            <v>1.3.2.08.01.10.051</v>
          </cell>
          <cell r="I6548" t="str">
            <v>Drop Test</v>
          </cell>
        </row>
        <row r="6549">
          <cell r="H6549" t="str">
            <v>1.3.2.08.01.10.052</v>
          </cell>
          <cell r="I6549" t="str">
            <v>Alat Penguji Kekuatan Pengeras Depan Sepatu</v>
          </cell>
        </row>
        <row r="6550">
          <cell r="H6550" t="str">
            <v>1.3.2.08.01.10.053</v>
          </cell>
          <cell r="I6550" t="str">
            <v>Upper Meterial Flexing</v>
          </cell>
        </row>
        <row r="6551">
          <cell r="H6551" t="str">
            <v>1.3.2.08.01.10.054</v>
          </cell>
          <cell r="I6551" t="str">
            <v>Finish Fastness</v>
          </cell>
        </row>
        <row r="6552">
          <cell r="H6552" t="str">
            <v>1.3.2.08.01.10.055</v>
          </cell>
          <cell r="I6552" t="str">
            <v>Alat Tera Sastra</v>
          </cell>
        </row>
        <row r="6553">
          <cell r="H6553" t="str">
            <v>1.3.2.08.01.10.056</v>
          </cell>
          <cell r="I6553" t="str">
            <v>Alfa Laboratory Sample Cutter</v>
          </cell>
        </row>
        <row r="6554">
          <cell r="H6554" t="str">
            <v>1.3.2.08.01.10.057</v>
          </cell>
          <cell r="I6554" t="str">
            <v>Shobury Corumeter</v>
          </cell>
        </row>
        <row r="6555">
          <cell r="H6555" t="str">
            <v>1.3.2.08.01.10.058</v>
          </cell>
          <cell r="I6555" t="str">
            <v>Handle Strenght</v>
          </cell>
        </row>
        <row r="6556">
          <cell r="H6556" t="str">
            <v>1.3.2.08.01.10.059</v>
          </cell>
          <cell r="I6556" t="str">
            <v>Alat Pelobang (Cork Borer)</v>
          </cell>
        </row>
        <row r="6557">
          <cell r="H6557" t="str">
            <v>1.3.2.08.01.10.060</v>
          </cell>
          <cell r="I6557" t="str">
            <v>Tensile Head Distortion (Alat Laboratorium Logam, Mesin Dan Listrik)</v>
          </cell>
        </row>
        <row r="6558">
          <cell r="H6558" t="str">
            <v>1.3.2.08.01.10.061</v>
          </cell>
          <cell r="I6558" t="str">
            <v>Ultrasonic Flow Detector (Alat Laboratorium Logam, Mesin Dan Listrik)</v>
          </cell>
        </row>
        <row r="6559">
          <cell r="H6559" t="str">
            <v>1.3.2.08.01.10.062</v>
          </cell>
          <cell r="I6559" t="str">
            <v>Dinamic Signal Analizer</v>
          </cell>
        </row>
        <row r="6560">
          <cell r="H6560" t="str">
            <v>1.3.2.08.01.10.063</v>
          </cell>
          <cell r="I6560" t="str">
            <v>Pressure Gauge (Alat Laboratorium Logam, Mesin Dan Listrik)</v>
          </cell>
        </row>
        <row r="6561">
          <cell r="H6561" t="str">
            <v>1.3.2.08.01.10.064</v>
          </cell>
          <cell r="I6561" t="str">
            <v>Extenso Meter</v>
          </cell>
        </row>
        <row r="6562">
          <cell r="H6562" t="str">
            <v>1.3.2.08.01.10.065</v>
          </cell>
          <cell r="I6562" t="str">
            <v>Torsimeter</v>
          </cell>
        </row>
        <row r="6563">
          <cell r="H6563" t="str">
            <v>1.3.2.08.01.10.066</v>
          </cell>
          <cell r="I6563" t="str">
            <v>Thermohygrometer (Alat Laboratorium Logam, Mesin Dan Listrik)</v>
          </cell>
        </row>
        <row r="6564">
          <cell r="H6564" t="str">
            <v>1.3.2.08.01.10.067</v>
          </cell>
          <cell r="I6564" t="str">
            <v>Fatique Tester (Alat Laboratorium Logam, Mesin Dan Listrik)</v>
          </cell>
        </row>
        <row r="6565">
          <cell r="H6565" t="str">
            <v>1.3.2.08.01.10.068</v>
          </cell>
          <cell r="I6565" t="str">
            <v>Thickness Tester For Metal</v>
          </cell>
        </row>
        <row r="6566">
          <cell r="H6566" t="str">
            <v>1.3.2.08.01.10.069</v>
          </cell>
          <cell r="I6566" t="str">
            <v>Thickness Tester For Coating</v>
          </cell>
        </row>
        <row r="6567">
          <cell r="H6567" t="str">
            <v>1.3.2.08.01.10.070</v>
          </cell>
          <cell r="I6567" t="str">
            <v>Vierner &amp; Micrometer</v>
          </cell>
        </row>
        <row r="6568">
          <cell r="H6568" t="str">
            <v>1.3.2.08.01.10.071</v>
          </cell>
          <cell r="I6568" t="str">
            <v>Dial &amp; Test Indikator</v>
          </cell>
        </row>
        <row r="6569">
          <cell r="H6569" t="str">
            <v>1.3.2.08.01.10.072</v>
          </cell>
          <cell r="I6569" t="str">
            <v>Alat Ukur Kelurusan</v>
          </cell>
        </row>
        <row r="6570">
          <cell r="H6570" t="str">
            <v>1.3.2.08.01.10.073</v>
          </cell>
          <cell r="I6570" t="str">
            <v>Alat Ukur Ketegaklurusan</v>
          </cell>
        </row>
        <row r="6571">
          <cell r="H6571" t="str">
            <v>1.3.2.08.01.10.074</v>
          </cell>
          <cell r="I6571" t="str">
            <v>Alat Ukur Sudut</v>
          </cell>
        </row>
        <row r="6572">
          <cell r="H6572" t="str">
            <v>1.3.2.08.01.10.075</v>
          </cell>
          <cell r="I6572" t="str">
            <v>Data Processor</v>
          </cell>
        </row>
        <row r="6573">
          <cell r="H6573" t="str">
            <v>1.3.2.08.01.10.076</v>
          </cell>
          <cell r="I6573" t="str">
            <v>Mesin Bubut Presisi</v>
          </cell>
        </row>
        <row r="6574">
          <cell r="H6574" t="str">
            <v>1.3.2.08.01.10.077</v>
          </cell>
          <cell r="I6574" t="str">
            <v>60 Mesin Milling Precesi</v>
          </cell>
        </row>
        <row r="6575">
          <cell r="H6575" t="str">
            <v>1.3.2.08.01.10.078</v>
          </cell>
          <cell r="I6575" t="str">
            <v>Schoper Folding Enduranche</v>
          </cell>
        </row>
        <row r="6576">
          <cell r="H6576" t="str">
            <v>1.3.2.08.01.10.079</v>
          </cell>
          <cell r="I6576" t="str">
            <v>Low Level Scanner</v>
          </cell>
        </row>
        <row r="6577">
          <cell r="H6577" t="str">
            <v>1.3.2.08.01.10.080</v>
          </cell>
          <cell r="I6577" t="str">
            <v>High Voltage Meter</v>
          </cell>
        </row>
        <row r="6578">
          <cell r="H6578" t="str">
            <v>1.3.2.08.01.10.081</v>
          </cell>
          <cell r="I6578" t="str">
            <v>Cutting &amp; Welding Kit</v>
          </cell>
        </row>
        <row r="6579">
          <cell r="H6579" t="str">
            <v>1.3.2.08.01.10.082</v>
          </cell>
          <cell r="I6579" t="str">
            <v>Heavy Duty Hidraulic Cylender</v>
          </cell>
        </row>
        <row r="6580">
          <cell r="H6580" t="str">
            <v>1.3.2.08.01.10.083</v>
          </cell>
          <cell r="I6580" t="str">
            <v>Alat Uji Bakteri</v>
          </cell>
        </row>
        <row r="6581">
          <cell r="H6581" t="str">
            <v>1.3.2.08.01.10.084</v>
          </cell>
          <cell r="I6581" t="str">
            <v>Portable Polishing Equipment</v>
          </cell>
        </row>
        <row r="6582">
          <cell r="H6582" t="str">
            <v>1.3.2.08.01.10.085</v>
          </cell>
          <cell r="I6582" t="str">
            <v>Specimen Mount Press</v>
          </cell>
        </row>
        <row r="6583">
          <cell r="H6583" t="str">
            <v>1.3.2.08.01.10.086</v>
          </cell>
          <cell r="I6583" t="str">
            <v>Esab Tig Welding Machine</v>
          </cell>
        </row>
        <row r="6584">
          <cell r="H6584" t="str">
            <v>1.3.2.08.01.10.087</v>
          </cell>
          <cell r="I6584" t="str">
            <v>Magnetic Particle (Alat Laboratorium Logam, Mesin Dan Listrik)</v>
          </cell>
        </row>
        <row r="6585">
          <cell r="H6585" t="str">
            <v>1.3.2.08.01.10.088</v>
          </cell>
          <cell r="I6585" t="str">
            <v>Radiographis Equipment</v>
          </cell>
        </row>
        <row r="6586">
          <cell r="H6586" t="str">
            <v>1.3.2.08.01.10.089</v>
          </cell>
          <cell r="I6586" t="str">
            <v>Alat Uji Tekan Hydrotastic</v>
          </cell>
        </row>
        <row r="6587">
          <cell r="H6587" t="str">
            <v>1.3.2.08.01.10.090</v>
          </cell>
          <cell r="I6587" t="str">
            <v>Acoustic Emmission</v>
          </cell>
        </row>
        <row r="6588">
          <cell r="H6588" t="str">
            <v>1.3.2.08.01.10.091</v>
          </cell>
          <cell r="I6588" t="str">
            <v>Level Recorder</v>
          </cell>
        </row>
        <row r="6589">
          <cell r="H6589" t="str">
            <v>1.3.2.08.01.10.092</v>
          </cell>
          <cell r="I6589" t="str">
            <v>Alat Electrolisa</v>
          </cell>
        </row>
        <row r="6590">
          <cell r="H6590" t="str">
            <v>1.3.2.08.01.10.093</v>
          </cell>
          <cell r="I6590" t="str">
            <v>Hand Roll</v>
          </cell>
        </row>
        <row r="6591">
          <cell r="H6591" t="str">
            <v>1.3.2.08.01.10.094</v>
          </cell>
          <cell r="I6591" t="str">
            <v>Iron Tester</v>
          </cell>
        </row>
        <row r="6592">
          <cell r="H6592" t="str">
            <v>1.3.2.08.01.10.095</v>
          </cell>
          <cell r="I6592" t="str">
            <v>Perspiration</v>
          </cell>
        </row>
        <row r="6593">
          <cell r="H6593" t="str">
            <v>1.3.2.08.01.10.096</v>
          </cell>
          <cell r="I6593" t="str">
            <v>Yarn Friction &amp; Rubbing Tester</v>
          </cell>
        </row>
        <row r="6594">
          <cell r="H6594" t="str">
            <v>1.3.2.08.01.10.097</v>
          </cell>
          <cell r="I6594" t="str">
            <v>Coloumetric Planting</v>
          </cell>
        </row>
        <row r="6595">
          <cell r="H6595" t="str">
            <v>1.3.2.08.01.10.098</v>
          </cell>
          <cell r="I6595" t="str">
            <v>Alat Uji Pukul Bola Bulutangkis</v>
          </cell>
        </row>
        <row r="6596">
          <cell r="H6596" t="str">
            <v>1.3.2.08.01.10.099</v>
          </cell>
          <cell r="I6596" t="str">
            <v>Temperatur &amp; Humudity Tester</v>
          </cell>
        </row>
        <row r="6597">
          <cell r="H6597" t="str">
            <v>1.3.2.08.01.10.100</v>
          </cell>
          <cell r="I6597" t="str">
            <v>Alat Uji Diameter</v>
          </cell>
        </row>
        <row r="6598">
          <cell r="H6598" t="str">
            <v>1.3.2.08.01.10.101</v>
          </cell>
          <cell r="I6598" t="str">
            <v>Digital Melting Point</v>
          </cell>
        </row>
        <row r="6599">
          <cell r="H6599" t="str">
            <v>1.3.2.08.01.10.102</v>
          </cell>
          <cell r="I6599" t="str">
            <v>Alat Uji Gas Buang</v>
          </cell>
        </row>
        <row r="6600">
          <cell r="H6600" t="str">
            <v>1.3.2.08.01.10.103</v>
          </cell>
          <cell r="I6600" t="str">
            <v>Xyclo Crack Detector Kit</v>
          </cell>
        </row>
        <row r="6601">
          <cell r="H6601" t="str">
            <v>1.3.2.08.01.10.104</v>
          </cell>
          <cell r="I6601" t="str">
            <v>Digital Indicator (Alat Laboratorium Logam, Mesin Dan Listrik)</v>
          </cell>
        </row>
        <row r="6602">
          <cell r="H6602" t="str">
            <v>1.3.2.08.01.10.105</v>
          </cell>
          <cell r="I6602" t="str">
            <v>Techometer Digital Multimeter</v>
          </cell>
        </row>
        <row r="6603">
          <cell r="H6603" t="str">
            <v>1.3.2.08.01.10.106</v>
          </cell>
          <cell r="I6603" t="str">
            <v>Uniterup Tible Supply</v>
          </cell>
        </row>
        <row r="6604">
          <cell r="H6604" t="str">
            <v>1.3.2.08.01.10.107</v>
          </cell>
          <cell r="I6604" t="str">
            <v>Ultrasonic Thickness Meter</v>
          </cell>
        </row>
        <row r="6605">
          <cell r="H6605" t="str">
            <v>1.3.2.08.01.10.108</v>
          </cell>
          <cell r="I6605" t="str">
            <v>Torque Wrench With Socket Head</v>
          </cell>
        </row>
        <row r="6606">
          <cell r="H6606" t="str">
            <v>1.3.2.08.01.10.109</v>
          </cell>
          <cell r="I6606" t="str">
            <v>Mega Ohm Meter</v>
          </cell>
        </row>
        <row r="6607">
          <cell r="H6607" t="str">
            <v>1.3.2.08.01.10.110</v>
          </cell>
          <cell r="I6607" t="str">
            <v>Vernier Caliper Height Gauge</v>
          </cell>
        </row>
        <row r="6608">
          <cell r="H6608" t="str">
            <v>1.3.2.08.01.10.111</v>
          </cell>
          <cell r="I6608" t="str">
            <v>Precicion Bevel Protector</v>
          </cell>
        </row>
        <row r="6609">
          <cell r="H6609" t="str">
            <v>1.3.2.08.01.10.112</v>
          </cell>
          <cell r="I6609" t="str">
            <v>Engineers Combination Square Set</v>
          </cell>
        </row>
        <row r="6610">
          <cell r="H6610" t="str">
            <v>1.3.2.08.01.10.113</v>
          </cell>
          <cell r="I6610" t="str">
            <v>Drying Oven</v>
          </cell>
        </row>
        <row r="6611">
          <cell r="H6611" t="str">
            <v>1.3.2.08.01.10.114</v>
          </cell>
          <cell r="I6611" t="str">
            <v>Vibrating Test Equipment</v>
          </cell>
        </row>
        <row r="6612">
          <cell r="H6612" t="str">
            <v>1.3.2.08.01.10.115</v>
          </cell>
          <cell r="I6612" t="str">
            <v>Measuring Instrument</v>
          </cell>
        </row>
        <row r="6613">
          <cell r="H6613" t="str">
            <v>1.3.2.08.01.10.116</v>
          </cell>
          <cell r="I6613" t="str">
            <v>Permanent Magnet Kit</v>
          </cell>
        </row>
        <row r="6614">
          <cell r="H6614" t="str">
            <v>1.3.2.08.01.10.117</v>
          </cell>
          <cell r="I6614" t="str">
            <v>Refletance</v>
          </cell>
        </row>
        <row r="6615">
          <cell r="H6615" t="str">
            <v>1.3.2.08.01.10.118</v>
          </cell>
          <cell r="I6615" t="str">
            <v>Bondet Searing Jig For Disk Pad</v>
          </cell>
        </row>
        <row r="6616">
          <cell r="H6616" t="str">
            <v>1.3.2.08.01.10.119</v>
          </cell>
          <cell r="I6616" t="str">
            <v>Sperometer For Mirror</v>
          </cell>
        </row>
        <row r="6617">
          <cell r="H6617" t="str">
            <v>1.3.2.08.01.10.120</v>
          </cell>
          <cell r="I6617" t="str">
            <v>Pressure Relaxtion For Iror</v>
          </cell>
        </row>
        <row r="6618">
          <cell r="H6618" t="str">
            <v>1.3.2.08.01.10.121</v>
          </cell>
          <cell r="I6618" t="str">
            <v>Shook Relaction Jig For Brake Linning</v>
          </cell>
        </row>
        <row r="6619">
          <cell r="H6619" t="str">
            <v>1.3.2.08.01.10.122</v>
          </cell>
          <cell r="I6619" t="str">
            <v>Pressurizing Jig For Brake Linning</v>
          </cell>
        </row>
        <row r="6620">
          <cell r="H6620" t="str">
            <v>1.3.2.08.01.10.123</v>
          </cell>
          <cell r="I6620" t="str">
            <v>Peeling Force For Disk Pads</v>
          </cell>
        </row>
        <row r="6621">
          <cell r="H6621" t="str">
            <v>1.3.2.08.01.10.124</v>
          </cell>
          <cell r="I6621" t="str">
            <v>Disturtion Factor Tester For Mirror</v>
          </cell>
        </row>
        <row r="6622">
          <cell r="H6622" t="str">
            <v>1.3.2.08.01.10.125</v>
          </cell>
          <cell r="I6622" t="str">
            <v>Probe Mwb 704 Nbb</v>
          </cell>
        </row>
        <row r="6623">
          <cell r="H6623" t="str">
            <v>1.3.2.08.01.10.126</v>
          </cell>
          <cell r="I6623" t="str">
            <v>Cole Palmers Immersion Calculator</v>
          </cell>
        </row>
        <row r="6624">
          <cell r="H6624" t="str">
            <v>1.3.2.08.01.10.127</v>
          </cell>
          <cell r="I6624" t="str">
            <v>Step Up/Down (Alat Laboratorium Logam, Mesin Dan Listrik)</v>
          </cell>
        </row>
        <row r="6625">
          <cell r="H6625" t="str">
            <v>1.3.2.08.01.10.128</v>
          </cell>
          <cell r="I6625" t="str">
            <v>Xray Unit</v>
          </cell>
        </row>
        <row r="6626">
          <cell r="H6626" t="str">
            <v>1.3.2.08.01.10.129</v>
          </cell>
          <cell r="I6626" t="str">
            <v>Hot Water Hosty Type 50</v>
          </cell>
        </row>
        <row r="6627">
          <cell r="H6627" t="str">
            <v>1.3.2.08.01.10.130</v>
          </cell>
          <cell r="I6627" t="str">
            <v>Mufle Furnace</v>
          </cell>
        </row>
        <row r="6628">
          <cell r="H6628" t="str">
            <v>1.3.2.08.01.10.131</v>
          </cell>
          <cell r="I6628" t="str">
            <v>Cylotex Sample Min</v>
          </cell>
        </row>
        <row r="6629">
          <cell r="H6629" t="str">
            <v>1.3.2.08.01.10.132</v>
          </cell>
          <cell r="I6629" t="str">
            <v>Anemometer Portable Digital</v>
          </cell>
        </row>
        <row r="6630">
          <cell r="H6630" t="str">
            <v>1.3.2.08.01.10.133</v>
          </cell>
          <cell r="I6630" t="str">
            <v>Tensile Tester</v>
          </cell>
        </row>
        <row r="6631">
          <cell r="H6631" t="str">
            <v>1.3.2.08.01.10.134</v>
          </cell>
          <cell r="I6631" t="str">
            <v>Transpol</v>
          </cell>
        </row>
        <row r="6632">
          <cell r="H6632" t="str">
            <v>1.3.2.08.01.10.135</v>
          </cell>
          <cell r="I6632" t="str">
            <v>Alat Uji Untuk Kerja Radiator</v>
          </cell>
        </row>
        <row r="6633">
          <cell r="H6633" t="str">
            <v>1.3.2.08.01.10.136</v>
          </cell>
          <cell r="I6633" t="str">
            <v>Alat Uji Tekan Hidrostatic Impact Test</v>
          </cell>
        </row>
        <row r="6634">
          <cell r="H6634" t="str">
            <v>1.3.2.08.01.10.137</v>
          </cell>
          <cell r="I6634" t="str">
            <v>Alat Uji Tarik Sederhana</v>
          </cell>
        </row>
        <row r="6635">
          <cell r="H6635" t="str">
            <v>1.3.2.08.01.10.138</v>
          </cell>
          <cell r="I6635" t="str">
            <v>Micro Meter</v>
          </cell>
        </row>
        <row r="6636">
          <cell r="H6636" t="str">
            <v>1.3.2.08.01.10.139</v>
          </cell>
          <cell r="I6636" t="str">
            <v>Boresscope</v>
          </cell>
        </row>
        <row r="6637">
          <cell r="H6637" t="str">
            <v>1.3.2.08.01.10.140</v>
          </cell>
          <cell r="I6637" t="str">
            <v>Electrometer (Alat Laboratorium Logam, Mesin Dan Listrik)</v>
          </cell>
        </row>
        <row r="6638">
          <cell r="H6638" t="str">
            <v>1.3.2.08.01.10.141</v>
          </cell>
          <cell r="I6638" t="str">
            <v>Preccision Thermocouple Calibration Standard</v>
          </cell>
        </row>
        <row r="6639">
          <cell r="H6639" t="str">
            <v>1.3.2.08.01.10.142</v>
          </cell>
          <cell r="I6639" t="str">
            <v>Constat Temperatur Calibration Ice Batth</v>
          </cell>
        </row>
        <row r="6640">
          <cell r="H6640" t="str">
            <v>1.3.2.08.01.10.143</v>
          </cell>
          <cell r="I6640" t="str">
            <v>Probe Calibrating Gas</v>
          </cell>
        </row>
        <row r="6641">
          <cell r="H6641" t="str">
            <v>1.3.2.08.01.10.144</v>
          </cell>
          <cell r="I6641" t="str">
            <v>Vioce Grioppe</v>
          </cell>
        </row>
        <row r="6642">
          <cell r="H6642" t="str">
            <v>1.3.2.08.01.10.145</v>
          </cell>
          <cell r="I6642" t="str">
            <v>Rochhet Driver Vessel</v>
          </cell>
        </row>
        <row r="6643">
          <cell r="H6643" t="str">
            <v>1.3.2.08.01.10.146</v>
          </cell>
          <cell r="I6643" t="str">
            <v>Mosses Oiml</v>
          </cell>
        </row>
        <row r="6644">
          <cell r="H6644" t="str">
            <v>1.3.2.08.01.10.147</v>
          </cell>
          <cell r="I6644" t="str">
            <v>Alat Uji Perendam Gas Buang</v>
          </cell>
        </row>
        <row r="6645">
          <cell r="H6645" t="str">
            <v>1.3.2.08.01.10.148</v>
          </cell>
          <cell r="I6645" t="str">
            <v>Alat Uji Crack</v>
          </cell>
        </row>
        <row r="6646">
          <cell r="H6646" t="str">
            <v>1.3.2.08.01.10.149</v>
          </cell>
          <cell r="I6646" t="str">
            <v>Alat Uji Ultrasonic</v>
          </cell>
        </row>
        <row r="6647">
          <cell r="H6647" t="str">
            <v>1.3.2.08.01.10.150</v>
          </cell>
          <cell r="I6647" t="str">
            <v>Alat Uji Korosi</v>
          </cell>
        </row>
        <row r="6648">
          <cell r="H6648" t="str">
            <v>1.3.2.08.01.10.151</v>
          </cell>
          <cell r="I6648" t="str">
            <v>Alat Uji Struktur Kimia Logam</v>
          </cell>
        </row>
        <row r="6649">
          <cell r="H6649" t="str">
            <v>1.3.2.08.01.10.152</v>
          </cell>
          <cell r="I6649" t="str">
            <v>Vacum Coating</v>
          </cell>
        </row>
        <row r="6650">
          <cell r="H6650" t="str">
            <v>1.3.2.08.01.10.153</v>
          </cell>
          <cell r="I6650" t="str">
            <v>Reflection Polariscope</v>
          </cell>
        </row>
        <row r="6651">
          <cell r="H6651" t="str">
            <v>1.3.2.08.01.10.154</v>
          </cell>
          <cell r="I6651" t="str">
            <v>Scattered Light Polariscope</v>
          </cell>
        </row>
        <row r="6652">
          <cell r="H6652" t="str">
            <v>1.3.2.08.01.10.155</v>
          </cell>
          <cell r="I6652" t="str">
            <v>Lateral Extensometer</v>
          </cell>
        </row>
        <row r="6653">
          <cell r="H6653" t="str">
            <v>1.3.2.08.01.10.156</v>
          </cell>
          <cell r="I6653" t="str">
            <v>Proyektion Polariscope</v>
          </cell>
        </row>
        <row r="6654">
          <cell r="H6654" t="str">
            <v>1.3.2.08.01.10.157</v>
          </cell>
          <cell r="I6654" t="str">
            <v>Ultrasonic Testes</v>
          </cell>
        </row>
        <row r="6655">
          <cell r="H6655" t="str">
            <v>1.3.2.08.01.10.158</v>
          </cell>
          <cell r="I6655" t="str">
            <v>Magnetic Powder Crack Detector</v>
          </cell>
        </row>
        <row r="6656">
          <cell r="H6656" t="str">
            <v>1.3.2.08.01.10.159</v>
          </cell>
          <cell r="I6656" t="str">
            <v>Parker Magnetic Yoke</v>
          </cell>
        </row>
        <row r="6657">
          <cell r="H6657" t="str">
            <v>1.3.2.08.01.10.160</v>
          </cell>
          <cell r="I6657" t="str">
            <v>Crack Depth Detector</v>
          </cell>
        </row>
        <row r="6658">
          <cell r="H6658" t="str">
            <v>1.3.2.08.01.10.161</v>
          </cell>
          <cell r="I6658" t="str">
            <v>Electro Plating/Pelapisan Metal</v>
          </cell>
        </row>
        <row r="6659">
          <cell r="H6659" t="str">
            <v>1.3.2.08.01.10.162</v>
          </cell>
          <cell r="I6659" t="str">
            <v>Perangkat CAD/CAE/Cam</v>
          </cell>
        </row>
        <row r="6660">
          <cell r="H6660" t="str">
            <v>1.3.2.08.01.10.163</v>
          </cell>
          <cell r="I6660" t="str">
            <v>Vertical Stang For Bernouli And Losestest</v>
          </cell>
        </row>
        <row r="6661">
          <cell r="H6661" t="str">
            <v>1.3.2.08.01.10.164</v>
          </cell>
          <cell r="I6661" t="str">
            <v>Vernier Calliper (Alat Laboratorium Logam, Mesin Dan Listrik)</v>
          </cell>
        </row>
        <row r="6662">
          <cell r="H6662" t="str">
            <v>1.3.2.08.01.10.165</v>
          </cell>
          <cell r="I6662" t="str">
            <v>Flow Table (Alat Laboratorium Logam, Mesin Dan Listrik)</v>
          </cell>
        </row>
        <row r="6663">
          <cell r="H6663" t="str">
            <v>1.3.2.08.01.10.166</v>
          </cell>
          <cell r="I6663" t="str">
            <v>Surface Plate/Graplate</v>
          </cell>
        </row>
        <row r="6664">
          <cell r="H6664" t="str">
            <v>1.3.2.08.01.10.167</v>
          </cell>
          <cell r="I6664" t="str">
            <v>Variale Gradient Chn</v>
          </cell>
        </row>
        <row r="6665">
          <cell r="H6665" t="str">
            <v>1.3.2.08.01.10.168</v>
          </cell>
          <cell r="I6665" t="str">
            <v>Out Side Micrometer (ratchel Stop)</v>
          </cell>
        </row>
        <row r="6666">
          <cell r="H6666" t="str">
            <v>1.3.2.08.01.10.169</v>
          </cell>
          <cell r="I6666" t="str">
            <v>Adjustable Bel Flw Channel</v>
          </cell>
        </row>
        <row r="6667">
          <cell r="H6667" t="str">
            <v>1.3.2.08.01.10.170</v>
          </cell>
          <cell r="I6667" t="str">
            <v>Dial Indicator</v>
          </cell>
        </row>
        <row r="6668">
          <cell r="H6668" t="str">
            <v>1.3.2.08.01.10.171</v>
          </cell>
          <cell r="I6668" t="str">
            <v>Explotion Engine</v>
          </cell>
        </row>
        <row r="6669">
          <cell r="H6669" t="str">
            <v>1.3.2.08.01.10.172</v>
          </cell>
          <cell r="I6669" t="str">
            <v>Digimatic Callipers</v>
          </cell>
        </row>
        <row r="6670">
          <cell r="H6670" t="str">
            <v>1.3.2.08.01.10.173</v>
          </cell>
          <cell r="I6670" t="str">
            <v>Diesel Engine</v>
          </cell>
        </row>
        <row r="6671">
          <cell r="H6671" t="str">
            <v>1.3.2.08.01.10.174</v>
          </cell>
          <cell r="I6671" t="str">
            <v>Bech Work</v>
          </cell>
        </row>
        <row r="6672">
          <cell r="H6672" t="str">
            <v>1.3.2.08.01.10.175</v>
          </cell>
          <cell r="I6672" t="str">
            <v>Ward Leonard Motor</v>
          </cell>
        </row>
        <row r="6673">
          <cell r="H6673" t="str">
            <v>1.3.2.08.01.10.176</v>
          </cell>
          <cell r="I6673" t="str">
            <v>PLC</v>
          </cell>
        </row>
        <row r="6674">
          <cell r="H6674" t="str">
            <v>1.3.2.08.01.10.177</v>
          </cell>
          <cell r="I6674" t="str">
            <v>D'Alhendred Motor</v>
          </cell>
        </row>
        <row r="6675">
          <cell r="H6675" t="str">
            <v>1.3.2.08.01.10.178</v>
          </cell>
          <cell r="I6675" t="str">
            <v>Motor Induksi</v>
          </cell>
        </row>
        <row r="6676">
          <cell r="H6676" t="str">
            <v>1.3.2.08.01.10.179</v>
          </cell>
          <cell r="I6676" t="str">
            <v>Electric Network</v>
          </cell>
        </row>
        <row r="6677">
          <cell r="H6677" t="str">
            <v>1.3.2.08.01.10.180</v>
          </cell>
          <cell r="I6677" t="str">
            <v>Universal Programmer and Testor</v>
          </cell>
        </row>
        <row r="6678">
          <cell r="H6678" t="str">
            <v>1.3.2.08.01.10.181</v>
          </cell>
          <cell r="I6678" t="str">
            <v>Emergency Supply</v>
          </cell>
        </row>
        <row r="6679">
          <cell r="H6679" t="str">
            <v>1.3.2.08.01.10.182</v>
          </cell>
          <cell r="I6679" t="str">
            <v>Anc Milling Machine</v>
          </cell>
        </row>
        <row r="6680">
          <cell r="H6680" t="str">
            <v>1.3.2.08.01.10.183</v>
          </cell>
          <cell r="I6680" t="str">
            <v>Boat Light</v>
          </cell>
        </row>
        <row r="6681">
          <cell r="H6681" t="str">
            <v>1.3.2.08.01.10.184</v>
          </cell>
          <cell r="I6681" t="str">
            <v>Surface And Pore Size Analyzer</v>
          </cell>
        </row>
        <row r="6682">
          <cell r="H6682" t="str">
            <v>1.3.2.08.01.10.185</v>
          </cell>
          <cell r="I6682" t="str">
            <v>Echo Sonder Trenduser</v>
          </cell>
        </row>
        <row r="6683">
          <cell r="H6683" t="str">
            <v>1.3.2.08.01.10.186</v>
          </cell>
          <cell r="I6683" t="str">
            <v>Steam House Mala</v>
          </cell>
        </row>
        <row r="6684">
          <cell r="H6684" t="str">
            <v>1.3.2.08.01.10.187</v>
          </cell>
          <cell r="I6684" t="str">
            <v>Buoysmoke Similar</v>
          </cell>
        </row>
        <row r="6685">
          <cell r="H6685" t="str">
            <v>1.3.2.08.01.10.188</v>
          </cell>
          <cell r="I6685" t="str">
            <v>Stering Compac Baltic</v>
          </cell>
        </row>
        <row r="6686">
          <cell r="H6686" t="str">
            <v>1.3.2.08.01.10.189</v>
          </cell>
          <cell r="I6686" t="str">
            <v>Programmable AC/DC Power Source</v>
          </cell>
        </row>
        <row r="6687">
          <cell r="H6687" t="str">
            <v>......</v>
          </cell>
        </row>
        <row r="6688">
          <cell r="H6688" t="str">
            <v>......</v>
          </cell>
        </row>
        <row r="6689">
          <cell r="H6689" t="str">
            <v>......</v>
          </cell>
        </row>
        <row r="6690">
          <cell r="H6690" t="str">
            <v>......</v>
          </cell>
        </row>
        <row r="6691">
          <cell r="H6691" t="str">
            <v>......</v>
          </cell>
        </row>
        <row r="6692">
          <cell r="H6692" t="str">
            <v>......</v>
          </cell>
        </row>
        <row r="6693">
          <cell r="H6693" t="str">
            <v>......</v>
          </cell>
        </row>
        <row r="6694">
          <cell r="H6694" t="str">
            <v>......</v>
          </cell>
        </row>
        <row r="6695">
          <cell r="H6695" t="str">
            <v>......</v>
          </cell>
        </row>
        <row r="6696">
          <cell r="H6696" t="str">
            <v>......</v>
          </cell>
        </row>
        <row r="6697">
          <cell r="H6697" t="str">
            <v>......</v>
          </cell>
        </row>
        <row r="6698">
          <cell r="H6698" t="str">
            <v>......</v>
          </cell>
        </row>
        <row r="6699">
          <cell r="H6699" t="str">
            <v>......</v>
          </cell>
        </row>
        <row r="6700">
          <cell r="H6700" t="str">
            <v>......</v>
          </cell>
        </row>
        <row r="6701">
          <cell r="H6701" t="str">
            <v>......</v>
          </cell>
        </row>
        <row r="6702">
          <cell r="H6702" t="str">
            <v>......</v>
          </cell>
        </row>
        <row r="6703">
          <cell r="H6703" t="str">
            <v>1.3.2.08.01.11.</v>
          </cell>
          <cell r="I6703" t="str">
            <v xml:space="preserve">ALAT LABORATORIUM UMUM </v>
          </cell>
        </row>
        <row r="6704">
          <cell r="H6704" t="str">
            <v>1.3.2.08.01.11.001</v>
          </cell>
          <cell r="I6704" t="str">
            <v>Centrifuge (Alat Laboratorium Umum)</v>
          </cell>
        </row>
        <row r="6705">
          <cell r="H6705" t="str">
            <v>1.3.2.08.01.11.002</v>
          </cell>
          <cell r="I6705" t="str">
            <v>Water Bath (Alat Laboratorium Umum)</v>
          </cell>
        </row>
        <row r="6706">
          <cell r="H6706" t="str">
            <v>1.3.2.08.01.11.003</v>
          </cell>
          <cell r="I6706" t="str">
            <v>Incubator (Alat Laboratorium Umum)</v>
          </cell>
        </row>
        <row r="6707">
          <cell r="H6707" t="str">
            <v>1.3.2.08.01.11.004</v>
          </cell>
          <cell r="I6707" t="str">
            <v>Mortar (Alat Laboratorium Umum)</v>
          </cell>
        </row>
        <row r="6708">
          <cell r="H6708" t="str">
            <v>1.3.2.08.01.11.005</v>
          </cell>
          <cell r="I6708" t="str">
            <v>Oven (Alat Laboratorium Umum)</v>
          </cell>
        </row>
        <row r="6709">
          <cell r="H6709" t="str">
            <v>1.3.2.08.01.11.006</v>
          </cell>
          <cell r="I6709" t="str">
            <v>Compressor Unit</v>
          </cell>
        </row>
        <row r="6710">
          <cell r="H6710" t="str">
            <v>1.3.2.08.01.11.007</v>
          </cell>
          <cell r="I6710" t="str">
            <v>Nessler</v>
          </cell>
        </row>
        <row r="6711">
          <cell r="H6711" t="str">
            <v>1.3.2.08.01.11.008</v>
          </cell>
          <cell r="I6711" t="str">
            <v>Penagas</v>
          </cell>
        </row>
        <row r="6712">
          <cell r="H6712" t="str">
            <v>1.3.2.08.01.11.009</v>
          </cell>
          <cell r="I6712" t="str">
            <v>Burete</v>
          </cell>
        </row>
        <row r="6713">
          <cell r="H6713" t="str">
            <v>1.3.2.08.01.11.010</v>
          </cell>
          <cell r="I6713" t="str">
            <v>Microscope</v>
          </cell>
        </row>
        <row r="6714">
          <cell r="H6714" t="str">
            <v>1.3.2.08.01.11.011</v>
          </cell>
          <cell r="I6714" t="str">
            <v>Autoclave (Alat Laboratorium Umum)</v>
          </cell>
        </row>
        <row r="6715">
          <cell r="H6715" t="str">
            <v>1.3.2.08.01.11.012</v>
          </cell>
          <cell r="I6715" t="str">
            <v>Blender</v>
          </cell>
        </row>
        <row r="6716">
          <cell r="H6716" t="str">
            <v>1.3.2.08.01.11.013</v>
          </cell>
          <cell r="I6716" t="str">
            <v>Timbangan/Neraca</v>
          </cell>
        </row>
        <row r="6717">
          <cell r="H6717" t="str">
            <v>1.3.2.08.01.11.014</v>
          </cell>
          <cell r="I6717" t="str">
            <v>Axial Plunger Pump</v>
          </cell>
        </row>
        <row r="6718">
          <cell r="H6718" t="str">
            <v>1.3.2.08.01.11.015</v>
          </cell>
          <cell r="I6718" t="str">
            <v>Dry Klim</v>
          </cell>
        </row>
        <row r="6719">
          <cell r="H6719" t="str">
            <v>1.3.2.08.01.11.016</v>
          </cell>
          <cell r="I6719" t="str">
            <v>Universal Test Machine (Alat Laboratorium Umum)</v>
          </cell>
        </row>
        <row r="6720">
          <cell r="H6720" t="str">
            <v>1.3.2.08.01.11.017</v>
          </cell>
          <cell r="I6720" t="str">
            <v>Enginerring Test Equipment</v>
          </cell>
        </row>
        <row r="6721">
          <cell r="H6721" t="str">
            <v>1.3.2.08.01.11.018</v>
          </cell>
          <cell r="I6721" t="str">
            <v>Vacum Pump</v>
          </cell>
        </row>
        <row r="6722">
          <cell r="H6722" t="str">
            <v>1.3.2.08.01.11.019</v>
          </cell>
          <cell r="I6722" t="str">
            <v>Bearing Stand</v>
          </cell>
        </row>
        <row r="6723">
          <cell r="H6723" t="str">
            <v>1.3.2.08.01.11.020</v>
          </cell>
          <cell r="I6723" t="str">
            <v>Stop Watch</v>
          </cell>
        </row>
        <row r="6724">
          <cell r="H6724" t="str">
            <v>1.3.2.08.01.11.021</v>
          </cell>
          <cell r="I6724" t="str">
            <v>S C R E E N</v>
          </cell>
        </row>
        <row r="6725">
          <cell r="H6725" t="str">
            <v>1.3.2.08.01.11.022</v>
          </cell>
          <cell r="I6725" t="str">
            <v>Alat Destilasi Air</v>
          </cell>
        </row>
        <row r="6726">
          <cell r="H6726" t="str">
            <v>1.3.2.08.01.11.023</v>
          </cell>
          <cell r="I6726" t="str">
            <v>Bunson Burner</v>
          </cell>
        </row>
        <row r="6727">
          <cell r="H6727" t="str">
            <v>1.3.2.08.01.11.024</v>
          </cell>
          <cell r="I6727" t="str">
            <v>Support Sheet Round</v>
          </cell>
        </row>
        <row r="6728">
          <cell r="H6728" t="str">
            <v>1.3.2.08.01.11.025</v>
          </cell>
          <cell r="I6728" t="str">
            <v>Manometer</v>
          </cell>
        </row>
        <row r="6729">
          <cell r="H6729" t="str">
            <v>1.3.2.08.01.11.026</v>
          </cell>
          <cell r="I6729" t="str">
            <v>Hydrometer</v>
          </cell>
        </row>
        <row r="6730">
          <cell r="H6730" t="str">
            <v>1.3.2.08.01.11.027</v>
          </cell>
          <cell r="I6730" t="str">
            <v>Counter Meter</v>
          </cell>
        </row>
        <row r="6731">
          <cell r="H6731" t="str">
            <v>1.3.2.08.01.11.028</v>
          </cell>
          <cell r="I6731" t="str">
            <v>Caliper &amp; Micrometer</v>
          </cell>
        </row>
        <row r="6732">
          <cell r="H6732" t="str">
            <v>1.3.2.08.01.11.029</v>
          </cell>
          <cell r="I6732" t="str">
            <v>M I X E R</v>
          </cell>
        </row>
        <row r="6733">
          <cell r="H6733" t="str">
            <v>1.3.2.08.01.11.030</v>
          </cell>
          <cell r="I6733" t="str">
            <v>Thermometer (Alat Laboratorium Umum)</v>
          </cell>
        </row>
        <row r="6734">
          <cell r="H6734" t="str">
            <v>1.3.2.08.01.11.031</v>
          </cell>
          <cell r="I6734" t="str">
            <v>Corong</v>
          </cell>
        </row>
        <row r="6735">
          <cell r="H6735" t="str">
            <v>1.3.2.08.01.11.032</v>
          </cell>
          <cell r="I6735" t="str">
            <v>Lampu Natrium</v>
          </cell>
        </row>
        <row r="6736">
          <cell r="H6736" t="str">
            <v>1.3.2.08.01.11.033</v>
          </cell>
          <cell r="I6736" t="str">
            <v>Container Gas Chlorine</v>
          </cell>
        </row>
        <row r="6737">
          <cell r="H6737" t="str">
            <v>1.3.2.08.01.11.034</v>
          </cell>
          <cell r="I6737" t="str">
            <v>Raw Water Kit</v>
          </cell>
        </row>
        <row r="6738">
          <cell r="H6738" t="str">
            <v>1.3.2.08.01.11.035</v>
          </cell>
          <cell r="I6738" t="str">
            <v>Brightness Tester</v>
          </cell>
        </row>
        <row r="6739">
          <cell r="H6739" t="str">
            <v>1.3.2.08.01.11.036</v>
          </cell>
          <cell r="I6739" t="str">
            <v>Water Absorb Tester</v>
          </cell>
        </row>
        <row r="6740">
          <cell r="H6740" t="str">
            <v>1.3.2.08.01.11.037</v>
          </cell>
          <cell r="I6740" t="str">
            <v>B O D Meter</v>
          </cell>
        </row>
        <row r="6741">
          <cell r="H6741" t="str">
            <v>1.3.2.08.01.11.038</v>
          </cell>
          <cell r="I6741" t="str">
            <v>Biologikal Oxigen Demand</v>
          </cell>
        </row>
        <row r="6742">
          <cell r="H6742" t="str">
            <v>1.3.2.08.01.11.039</v>
          </cell>
          <cell r="I6742" t="str">
            <v>Tabung Gas Ho</v>
          </cell>
        </row>
        <row r="6743">
          <cell r="H6743" t="str">
            <v>1.3.2.08.01.11.040</v>
          </cell>
          <cell r="I6743" t="str">
            <v>Tabung Gas N2</v>
          </cell>
        </row>
        <row r="6744">
          <cell r="H6744" t="str">
            <v>1.3.2.08.01.11.041</v>
          </cell>
          <cell r="I6744" t="str">
            <v>Boume Meter</v>
          </cell>
        </row>
        <row r="6745">
          <cell r="H6745" t="str">
            <v>1.3.2.08.01.11.042</v>
          </cell>
          <cell r="I6745" t="str">
            <v>Bak Fiberglass</v>
          </cell>
        </row>
        <row r="6746">
          <cell r="H6746" t="str">
            <v>1.3.2.08.01.11.043</v>
          </cell>
          <cell r="I6746" t="str">
            <v>Crusible Penyaring</v>
          </cell>
        </row>
        <row r="6747">
          <cell r="H6747" t="str">
            <v>1.3.2.08.01.11.044</v>
          </cell>
          <cell r="I6747" t="str">
            <v>Iodine Plass</v>
          </cell>
        </row>
        <row r="6748">
          <cell r="H6748" t="str">
            <v>1.3.2.08.01.11.045</v>
          </cell>
          <cell r="I6748" t="str">
            <v>Thermostate</v>
          </cell>
        </row>
        <row r="6749">
          <cell r="H6749" t="str">
            <v>1.3.2.08.01.11.046</v>
          </cell>
          <cell r="I6749" t="str">
            <v>Spray Gun</v>
          </cell>
        </row>
        <row r="6750">
          <cell r="H6750" t="str">
            <v>1.3.2.08.01.11.047</v>
          </cell>
          <cell r="I6750" t="str">
            <v>Furnace</v>
          </cell>
        </row>
        <row r="6751">
          <cell r="H6751" t="str">
            <v>1.3.2.08.01.11.048</v>
          </cell>
          <cell r="I6751" t="str">
            <v>Condensor (Alat Laboratorium Umum)</v>
          </cell>
        </row>
        <row r="6752">
          <cell r="H6752" t="str">
            <v>1.3.2.08.01.11.049</v>
          </cell>
          <cell r="I6752" t="str">
            <v>Lumpang Pengeram</v>
          </cell>
        </row>
        <row r="6753">
          <cell r="H6753" t="str">
            <v>1.3.2.08.01.11.050</v>
          </cell>
          <cell r="I6753" t="str">
            <v>Lampu Spritus</v>
          </cell>
        </row>
        <row r="6754">
          <cell r="H6754" t="str">
            <v>1.3.2.08.01.11.051</v>
          </cell>
          <cell r="I6754" t="str">
            <v>M E S T A R</v>
          </cell>
        </row>
        <row r="6755">
          <cell r="H6755" t="str">
            <v>1.3.2.08.01.11.052</v>
          </cell>
          <cell r="I6755" t="str">
            <v>Pipa U</v>
          </cell>
        </row>
        <row r="6756">
          <cell r="H6756" t="str">
            <v>1.3.2.08.01.11.053</v>
          </cell>
          <cell r="I6756" t="str">
            <v>Lempeng Tetes</v>
          </cell>
        </row>
        <row r="6757">
          <cell r="H6757" t="str">
            <v>1.3.2.08.01.11.054</v>
          </cell>
          <cell r="I6757" t="str">
            <v>Stirer/Pengocok</v>
          </cell>
        </row>
        <row r="6758">
          <cell r="H6758" t="str">
            <v>1.3.2.08.01.11.055</v>
          </cell>
          <cell r="I6758" t="str">
            <v>Alat Penyari Koch</v>
          </cell>
        </row>
        <row r="6759">
          <cell r="H6759" t="str">
            <v>1.3.2.08.01.11.056</v>
          </cell>
          <cell r="I6759" t="str">
            <v>Alat Penyari Procter</v>
          </cell>
        </row>
        <row r="6760">
          <cell r="H6760" t="str">
            <v>1.3.2.08.01.11.057</v>
          </cell>
          <cell r="I6760" t="str">
            <v>Dean Starek</v>
          </cell>
        </row>
        <row r="6761">
          <cell r="H6761" t="str">
            <v>1.3.2.08.01.11.058</v>
          </cell>
          <cell r="I6761" t="str">
            <v>Sun Shine Recorder</v>
          </cell>
        </row>
        <row r="6762">
          <cell r="H6762" t="str">
            <v>1.3.2.08.01.11.059</v>
          </cell>
          <cell r="I6762" t="str">
            <v>Crock Meter (Alat Laboratorium Umum)</v>
          </cell>
        </row>
        <row r="6763">
          <cell r="H6763" t="str">
            <v>1.3.2.08.01.11.060</v>
          </cell>
          <cell r="I6763" t="str">
            <v>Kipps</v>
          </cell>
        </row>
        <row r="6764">
          <cell r="H6764" t="str">
            <v>1.3.2.08.01.11.061</v>
          </cell>
          <cell r="I6764" t="str">
            <v>Pengaduk</v>
          </cell>
        </row>
        <row r="6765">
          <cell r="H6765" t="str">
            <v>1.3.2.08.01.11.062</v>
          </cell>
          <cell r="I6765" t="str">
            <v>Crusses Tang</v>
          </cell>
        </row>
        <row r="6766">
          <cell r="H6766" t="str">
            <v>1.3.2.08.01.11.063</v>
          </cell>
          <cell r="I6766" t="str">
            <v>Pendingin Lurus</v>
          </cell>
        </row>
        <row r="6767">
          <cell r="H6767" t="str">
            <v>1.3.2.08.01.11.064</v>
          </cell>
          <cell r="I6767" t="str">
            <v>T O G L E</v>
          </cell>
        </row>
        <row r="6768">
          <cell r="H6768" t="str">
            <v>1.3.2.08.01.11.065</v>
          </cell>
          <cell r="I6768" t="str">
            <v>Jepitan Kulit Untuk Togle</v>
          </cell>
        </row>
        <row r="6769">
          <cell r="H6769" t="str">
            <v>1.3.2.08.01.11.066</v>
          </cell>
          <cell r="I6769" t="str">
            <v>Four Position Flask Heaster</v>
          </cell>
        </row>
        <row r="6770">
          <cell r="H6770" t="str">
            <v>1.3.2.08.01.11.067</v>
          </cell>
          <cell r="I6770" t="str">
            <v>Montle Heater</v>
          </cell>
        </row>
        <row r="6771">
          <cell r="H6771" t="str">
            <v>1.3.2.08.01.11.068</v>
          </cell>
          <cell r="I6771" t="str">
            <v>Motor Complit Bioxidation System</v>
          </cell>
        </row>
        <row r="6772">
          <cell r="H6772" t="str">
            <v>1.3.2.08.01.11.069</v>
          </cell>
          <cell r="I6772" t="str">
            <v>Standard Klem Burete</v>
          </cell>
        </row>
        <row r="6773">
          <cell r="H6773" t="str">
            <v>1.3.2.08.01.11.070</v>
          </cell>
          <cell r="I6773" t="str">
            <v>Stress Cracking Tester With Thermometer Water Bath</v>
          </cell>
        </row>
        <row r="6774">
          <cell r="H6774" t="str">
            <v>1.3.2.08.01.11.071</v>
          </cell>
          <cell r="I6774" t="str">
            <v>Alat Pengukur Luas Kulit</v>
          </cell>
        </row>
        <row r="6775">
          <cell r="H6775" t="str">
            <v>1.3.2.08.01.11.072</v>
          </cell>
          <cell r="I6775" t="str">
            <v>Boll Mill / Boll Press</v>
          </cell>
        </row>
        <row r="6776">
          <cell r="H6776" t="str">
            <v>1.3.2.08.01.11.073</v>
          </cell>
          <cell r="I6776" t="str">
            <v>PH Meter (Alat Laboratorium Umum)</v>
          </cell>
        </row>
        <row r="6777">
          <cell r="H6777" t="str">
            <v>1.3.2.08.01.11.074</v>
          </cell>
          <cell r="I6777" t="str">
            <v>Tangki Pembuat Sheet</v>
          </cell>
        </row>
        <row r="6778">
          <cell r="H6778" t="str">
            <v>1.3.2.08.01.11.075</v>
          </cell>
          <cell r="I6778" t="str">
            <v>Tangki Bahan Baku</v>
          </cell>
        </row>
        <row r="6779">
          <cell r="H6779" t="str">
            <v>1.3.2.08.01.11.076</v>
          </cell>
          <cell r="I6779" t="str">
            <v>Kjeldahi Set</v>
          </cell>
        </row>
        <row r="6780">
          <cell r="H6780" t="str">
            <v>1.3.2.08.01.11.077</v>
          </cell>
          <cell r="I6780" t="str">
            <v>Salt Spray Test Chamber</v>
          </cell>
        </row>
        <row r="6781">
          <cell r="H6781" t="str">
            <v>1.3.2.08.01.11.078</v>
          </cell>
          <cell r="I6781" t="str">
            <v>Corrosion Tester (Alat Laboratorium Umum)</v>
          </cell>
        </row>
        <row r="6782">
          <cell r="H6782" t="str">
            <v>1.3.2.08.01.11.079</v>
          </cell>
          <cell r="I6782" t="str">
            <v>Electrolytic Equipment</v>
          </cell>
        </row>
        <row r="6783">
          <cell r="H6783" t="str">
            <v>1.3.2.08.01.11.080</v>
          </cell>
          <cell r="I6783" t="str">
            <v>Autograph</v>
          </cell>
        </row>
        <row r="6784">
          <cell r="H6784" t="str">
            <v>1.3.2.08.01.11.081</v>
          </cell>
          <cell r="I6784" t="str">
            <v>Air Permeability Tester</v>
          </cell>
        </row>
        <row r="6785">
          <cell r="H6785" t="str">
            <v>1.3.2.08.01.11.082</v>
          </cell>
          <cell r="I6785" t="str">
            <v>Penguji Titik Leleh</v>
          </cell>
        </row>
        <row r="6786">
          <cell r="H6786" t="str">
            <v>1.3.2.08.01.11.083</v>
          </cell>
          <cell r="I6786" t="str">
            <v>Pengukur Derajat Putih</v>
          </cell>
        </row>
        <row r="6787">
          <cell r="H6787" t="str">
            <v>1.3.2.08.01.11.084</v>
          </cell>
          <cell r="I6787" t="str">
            <v>S E M</v>
          </cell>
        </row>
        <row r="6788">
          <cell r="H6788" t="str">
            <v>1.3.2.08.01.11.085</v>
          </cell>
          <cell r="I6788" t="str">
            <v>Alat Sampling Gas Buang</v>
          </cell>
        </row>
        <row r="6789">
          <cell r="H6789" t="str">
            <v>1.3.2.08.01.11.086</v>
          </cell>
          <cell r="I6789" t="str">
            <v>Soun Level Meter Tester</v>
          </cell>
        </row>
        <row r="6790">
          <cell r="H6790" t="str">
            <v>1.3.2.08.01.11.087</v>
          </cell>
          <cell r="I6790" t="str">
            <v>Dialcaliter</v>
          </cell>
        </row>
        <row r="6791">
          <cell r="H6791" t="str">
            <v>1.3.2.08.01.11.088</v>
          </cell>
          <cell r="I6791" t="str">
            <v>Dry Oven</v>
          </cell>
        </row>
        <row r="6792">
          <cell r="H6792" t="str">
            <v>1.3.2.08.01.11.089</v>
          </cell>
          <cell r="I6792" t="str">
            <v>Hydrolic Hand Press</v>
          </cell>
        </row>
        <row r="6793">
          <cell r="H6793" t="str">
            <v>1.3.2.08.01.11.090</v>
          </cell>
          <cell r="I6793" t="str">
            <v>Hair Dryer/Spray Dryer/Dryer</v>
          </cell>
        </row>
        <row r="6794">
          <cell r="H6794" t="str">
            <v>1.3.2.08.01.11.091</v>
          </cell>
          <cell r="I6794" t="str">
            <v>Aqua Guard</v>
          </cell>
        </row>
        <row r="6795">
          <cell r="H6795" t="str">
            <v>1.3.2.08.01.11.092</v>
          </cell>
          <cell r="I6795" t="str">
            <v>Titration Apparatus</v>
          </cell>
        </row>
        <row r="6796">
          <cell r="H6796" t="str">
            <v>1.3.2.08.01.11.093</v>
          </cell>
          <cell r="I6796" t="str">
            <v>Multi Unit Extraction</v>
          </cell>
        </row>
        <row r="6797">
          <cell r="H6797" t="str">
            <v>1.3.2.08.01.11.094</v>
          </cell>
          <cell r="I6797" t="str">
            <v>Plat Pemanas</v>
          </cell>
        </row>
        <row r="6798">
          <cell r="H6798" t="str">
            <v>1.3.2.08.01.11.095</v>
          </cell>
          <cell r="I6798" t="str">
            <v>Alat Pengukur Tebal</v>
          </cell>
        </row>
        <row r="6799">
          <cell r="H6799" t="str">
            <v>1.3.2.08.01.11.096</v>
          </cell>
          <cell r="I6799" t="str">
            <v>Alat Ukur Kadar Air (Alat Laboratorium Umum)</v>
          </cell>
        </row>
        <row r="6800">
          <cell r="H6800" t="str">
            <v>1.3.2.08.01.11.097</v>
          </cell>
          <cell r="I6800" t="str">
            <v>Vergeot Apparat</v>
          </cell>
        </row>
        <row r="6801">
          <cell r="H6801" t="str">
            <v>1.3.2.08.01.11.098</v>
          </cell>
          <cell r="I6801" t="str">
            <v>Alat Tembus Udara</v>
          </cell>
        </row>
        <row r="6802">
          <cell r="H6802" t="str">
            <v>1.3.2.08.01.11.099</v>
          </cell>
          <cell r="I6802" t="str">
            <v>Alat Uji Kelembaban Udara</v>
          </cell>
        </row>
        <row r="6803">
          <cell r="H6803" t="str">
            <v>1.3.2.08.01.11.100</v>
          </cell>
          <cell r="I6803" t="str">
            <v>Laminar Air Flow</v>
          </cell>
        </row>
        <row r="6804">
          <cell r="H6804" t="str">
            <v>1.3.2.08.01.11.101</v>
          </cell>
          <cell r="I6804" t="str">
            <v>Microtome (Alat Laboratorium Umum)</v>
          </cell>
        </row>
        <row r="6805">
          <cell r="H6805" t="str">
            <v>1.3.2.08.01.11.102</v>
          </cell>
          <cell r="I6805" t="str">
            <v>Spi Flame Ability (Alat Laboratorium Umum)</v>
          </cell>
        </row>
        <row r="6806">
          <cell r="H6806" t="str">
            <v>1.3.2.08.01.11.103</v>
          </cell>
          <cell r="I6806" t="str">
            <v>Autoclave Unit (Alat Laboratorium Umum)</v>
          </cell>
        </row>
        <row r="6807">
          <cell r="H6807" t="str">
            <v>1.3.2.08.01.11.104</v>
          </cell>
          <cell r="I6807" t="str">
            <v>Electrik Thermometer</v>
          </cell>
        </row>
        <row r="6808">
          <cell r="H6808" t="str">
            <v>1.3.2.08.01.11.105</v>
          </cell>
          <cell r="I6808" t="str">
            <v>Flour Photometer</v>
          </cell>
        </row>
        <row r="6809">
          <cell r="H6809" t="str">
            <v>1.3.2.08.01.11.106</v>
          </cell>
          <cell r="I6809" t="str">
            <v>Microscope Dengan Camera</v>
          </cell>
        </row>
        <row r="6810">
          <cell r="H6810" t="str">
            <v>1.3.2.08.01.11.107</v>
          </cell>
          <cell r="I6810" t="str">
            <v>System Pengendali Derajat Asam</v>
          </cell>
        </row>
        <row r="6811">
          <cell r="H6811" t="str">
            <v>1.3.2.08.01.11.108</v>
          </cell>
          <cell r="I6811" t="str">
            <v>Mesin Potong Jerami</v>
          </cell>
        </row>
        <row r="6812">
          <cell r="H6812" t="str">
            <v>1.3.2.08.01.11.109</v>
          </cell>
          <cell r="I6812" t="str">
            <v>Mesin Pres Jerami</v>
          </cell>
        </row>
        <row r="6813">
          <cell r="H6813" t="str">
            <v>1.3.2.08.01.11.110</v>
          </cell>
          <cell r="I6813" t="str">
            <v>Bak Flukulator</v>
          </cell>
        </row>
        <row r="6814">
          <cell r="H6814" t="str">
            <v>1.3.2.08.01.11.111</v>
          </cell>
          <cell r="I6814" t="str">
            <v>Alat Poleshing</v>
          </cell>
        </row>
        <row r="6815">
          <cell r="H6815" t="str">
            <v>1.3.2.08.01.11.112</v>
          </cell>
          <cell r="I6815" t="str">
            <v>Alat Gerinda</v>
          </cell>
        </row>
        <row r="6816">
          <cell r="H6816" t="str">
            <v>1.3.2.08.01.11.113</v>
          </cell>
          <cell r="I6816" t="str">
            <v>Refrigerator</v>
          </cell>
        </row>
        <row r="6817">
          <cell r="H6817" t="str">
            <v>1.3.2.08.01.11.114</v>
          </cell>
          <cell r="I6817" t="str">
            <v>Freeze Dryer</v>
          </cell>
        </row>
        <row r="6818">
          <cell r="H6818" t="str">
            <v>1.3.2.08.01.11.115</v>
          </cell>
          <cell r="I6818" t="str">
            <v>Refractometer (Alat Laboratorium Umum)</v>
          </cell>
        </row>
        <row r="6819">
          <cell r="H6819" t="str">
            <v>1.3.2.08.01.11.116</v>
          </cell>
          <cell r="I6819" t="str">
            <v>Vacuum Oven</v>
          </cell>
        </row>
        <row r="6820">
          <cell r="H6820" t="str">
            <v>1.3.2.08.01.11.117</v>
          </cell>
          <cell r="I6820" t="str">
            <v>Calorimeter</v>
          </cell>
        </row>
        <row r="6821">
          <cell r="H6821" t="str">
            <v>1.3.2.08.01.11.118</v>
          </cell>
          <cell r="I6821" t="str">
            <v>Galvanometer</v>
          </cell>
        </row>
        <row r="6822">
          <cell r="H6822" t="str">
            <v>1.3.2.08.01.11.119</v>
          </cell>
          <cell r="I6822" t="str">
            <v>Filter Press</v>
          </cell>
        </row>
        <row r="6823">
          <cell r="H6823" t="str">
            <v>1.3.2.08.01.11.120</v>
          </cell>
          <cell r="I6823" t="str">
            <v>Higromoter</v>
          </cell>
        </row>
        <row r="6824">
          <cell r="H6824" t="str">
            <v>1.3.2.08.01.11.121</v>
          </cell>
          <cell r="I6824" t="str">
            <v>Termocouple</v>
          </cell>
        </row>
        <row r="6825">
          <cell r="H6825" t="str">
            <v>1.3.2.08.01.11.122</v>
          </cell>
          <cell r="I6825" t="str">
            <v>Steroscop</v>
          </cell>
        </row>
        <row r="6826">
          <cell r="H6826" t="str">
            <v>1.3.2.08.01.11.123</v>
          </cell>
          <cell r="I6826" t="str">
            <v>Load Cell</v>
          </cell>
        </row>
        <row r="6827">
          <cell r="H6827" t="str">
            <v>1.3.2.08.01.11.124</v>
          </cell>
          <cell r="I6827" t="str">
            <v>Desitometer</v>
          </cell>
        </row>
        <row r="6828">
          <cell r="H6828" t="str">
            <v>1.3.2.08.01.11.125</v>
          </cell>
          <cell r="I6828" t="str">
            <v>Tripod</v>
          </cell>
        </row>
        <row r="6829">
          <cell r="H6829" t="str">
            <v>1.3.2.08.01.11.126</v>
          </cell>
          <cell r="I6829" t="str">
            <v>Spectrophotometer</v>
          </cell>
        </row>
        <row r="6830">
          <cell r="H6830" t="str">
            <v>1.3.2.08.01.11.127</v>
          </cell>
          <cell r="I6830" t="str">
            <v>Epron eraser</v>
          </cell>
        </row>
        <row r="6831">
          <cell r="H6831" t="str">
            <v>1.3.2.08.01.11.128</v>
          </cell>
          <cell r="I6831" t="str">
            <v>Induction Totor</v>
          </cell>
        </row>
        <row r="6832">
          <cell r="H6832" t="str">
            <v>1.3.2.08.01.11.129</v>
          </cell>
          <cell r="I6832" t="str">
            <v>Container N2 Cair (Alat Laboratorium Umum)</v>
          </cell>
        </row>
        <row r="6833">
          <cell r="H6833" t="str">
            <v>1.3.2.08.01.11.130</v>
          </cell>
          <cell r="I6833" t="str">
            <v>Ionisator</v>
          </cell>
        </row>
        <row r="6834">
          <cell r="H6834" t="str">
            <v>1.3.2.08.01.11.131</v>
          </cell>
          <cell r="I6834" t="str">
            <v>Helc and Flow</v>
          </cell>
        </row>
        <row r="6835">
          <cell r="H6835" t="str">
            <v>1.3.2.08.01.11.132</v>
          </cell>
          <cell r="I6835" t="str">
            <v>Plamscope</v>
          </cell>
        </row>
        <row r="6836">
          <cell r="H6836" t="str">
            <v>1.3.2.08.01.11.133</v>
          </cell>
          <cell r="I6836" t="str">
            <v>Remote Terminal Limit</v>
          </cell>
        </row>
        <row r="6837">
          <cell r="H6837" t="str">
            <v>1.3.2.08.01.11.134</v>
          </cell>
          <cell r="I6837" t="str">
            <v>Ignation Wire Nickel</v>
          </cell>
        </row>
        <row r="6838">
          <cell r="H6838" t="str">
            <v>1.3.2.08.01.11.135</v>
          </cell>
          <cell r="I6838" t="str">
            <v>Digital Signal Procesor</v>
          </cell>
        </row>
        <row r="6839">
          <cell r="H6839" t="str">
            <v>1.3.2.08.01.11.136</v>
          </cell>
          <cell r="I6839" t="str">
            <v>Hand Saw Machine</v>
          </cell>
        </row>
        <row r="6840">
          <cell r="H6840" t="str">
            <v>1.3.2.08.01.11.137</v>
          </cell>
          <cell r="I6840" t="str">
            <v>Fire Assay Furnace</v>
          </cell>
        </row>
        <row r="6841">
          <cell r="H6841" t="str">
            <v>1.3.2.08.01.11.138</v>
          </cell>
          <cell r="I6841" t="str">
            <v>Function Generator (Alat Laboratorium Umum)</v>
          </cell>
        </row>
        <row r="6842">
          <cell r="H6842" t="str">
            <v>1.3.2.08.01.11.139</v>
          </cell>
          <cell r="I6842" t="str">
            <v>Process Calibrator Fluke</v>
          </cell>
        </row>
        <row r="6843">
          <cell r="H6843" t="str">
            <v>1.3.2.08.01.11.140</v>
          </cell>
          <cell r="I6843" t="str">
            <v>Semi Automatic Penetometer</v>
          </cell>
        </row>
        <row r="6844">
          <cell r="H6844" t="str">
            <v>1.3.2.08.01.11.141</v>
          </cell>
          <cell r="I6844" t="str">
            <v>Multizer Plate</v>
          </cell>
        </row>
        <row r="6845">
          <cell r="H6845" t="str">
            <v>1.3.2.08.01.11.142</v>
          </cell>
          <cell r="I6845" t="str">
            <v>Cnc Milling Machine</v>
          </cell>
        </row>
        <row r="6846">
          <cell r="H6846" t="str">
            <v>1.3.2.08.01.11.143</v>
          </cell>
          <cell r="I6846" t="str">
            <v>Mesin Pengayak</v>
          </cell>
        </row>
        <row r="6847">
          <cell r="H6847" t="str">
            <v>1.3.2.08.01.11.144</v>
          </cell>
          <cell r="I6847" t="str">
            <v>Cyclone 2 Hall</v>
          </cell>
        </row>
        <row r="6848">
          <cell r="H6848" t="str">
            <v>1.3.2.08.01.11.145</v>
          </cell>
          <cell r="I6848" t="str">
            <v>Variable Speed Transmission</v>
          </cell>
        </row>
        <row r="6849">
          <cell r="H6849" t="str">
            <v>1.3.2.08.01.11.146</v>
          </cell>
          <cell r="I6849" t="str">
            <v>Bottle Regen</v>
          </cell>
        </row>
        <row r="6850">
          <cell r="H6850" t="str">
            <v>1.3.2.08.01.11.147</v>
          </cell>
          <cell r="I6850" t="str">
            <v>Rock Cutting Machine</v>
          </cell>
        </row>
        <row r="6851">
          <cell r="H6851" t="str">
            <v>1.3.2.08.01.11.148</v>
          </cell>
          <cell r="I6851" t="str">
            <v>Rock Strength Index</v>
          </cell>
        </row>
        <row r="6852">
          <cell r="H6852" t="str">
            <v>1.3.2.08.01.11.149</v>
          </cell>
          <cell r="I6852" t="str">
            <v>Plate Pulveriser</v>
          </cell>
        </row>
        <row r="6853">
          <cell r="H6853" t="str">
            <v>1.3.2.08.01.11.150</v>
          </cell>
          <cell r="I6853" t="str">
            <v>Core Bit</v>
          </cell>
        </row>
        <row r="6854">
          <cell r="H6854" t="str">
            <v>1.3.2.08.01.11.151</v>
          </cell>
          <cell r="I6854" t="str">
            <v>Low Fristian Pressure</v>
          </cell>
        </row>
        <row r="6855">
          <cell r="H6855" t="str">
            <v>1.3.2.08.01.11.152</v>
          </cell>
          <cell r="I6855" t="str">
            <v>Universal Coring Machine</v>
          </cell>
        </row>
        <row r="6856">
          <cell r="H6856" t="str">
            <v>1.3.2.08.01.11.153</v>
          </cell>
          <cell r="I6856" t="str">
            <v>Test Set For Water Well</v>
          </cell>
        </row>
        <row r="6857">
          <cell r="H6857" t="str">
            <v>1.3.2.08.01.11.154</v>
          </cell>
          <cell r="I6857" t="str">
            <v>Ayakan Gantung</v>
          </cell>
        </row>
        <row r="6858">
          <cell r="H6858" t="str">
            <v>1.3.2.08.01.11.155</v>
          </cell>
          <cell r="I6858" t="str">
            <v>Earth Resistivity Meter</v>
          </cell>
        </row>
        <row r="6859">
          <cell r="H6859" t="str">
            <v>1.3.2.08.01.11.156</v>
          </cell>
          <cell r="I6859" t="str">
            <v>Elektroda Spesifik</v>
          </cell>
        </row>
        <row r="6860">
          <cell r="H6860" t="str">
            <v>1.3.2.08.01.11.157</v>
          </cell>
          <cell r="I6860" t="str">
            <v>Spectrometric Mode</v>
          </cell>
        </row>
        <row r="6861">
          <cell r="H6861" t="str">
            <v>1.3.2.08.01.11.158</v>
          </cell>
          <cell r="I6861" t="str">
            <v>Cuvet Cadangan Metachylate</v>
          </cell>
        </row>
        <row r="6862">
          <cell r="H6862" t="str">
            <v>1.3.2.08.01.11.159</v>
          </cell>
          <cell r="I6862" t="str">
            <v>Digital Indicator LCD/Metric</v>
          </cell>
        </row>
        <row r="6863">
          <cell r="H6863" t="str">
            <v>1.3.2.08.01.11.160</v>
          </cell>
          <cell r="I6863" t="str">
            <v>Orsat</v>
          </cell>
        </row>
        <row r="6864">
          <cell r="H6864" t="str">
            <v>1.3.2.08.01.11.161</v>
          </cell>
          <cell r="I6864" t="str">
            <v>Ultra Pure Water Chemistreat</v>
          </cell>
        </row>
        <row r="6865">
          <cell r="H6865" t="str">
            <v>1.3.2.08.01.11.162</v>
          </cell>
          <cell r="I6865" t="str">
            <v>Molser Content Tester</v>
          </cell>
        </row>
        <row r="6866">
          <cell r="H6866" t="str">
            <v>1.3.2.08.01.11.163</v>
          </cell>
          <cell r="I6866" t="str">
            <v>Peralatan Sampler Spliter</v>
          </cell>
        </row>
        <row r="6867">
          <cell r="H6867" t="str">
            <v>1.3.2.08.01.11.164</v>
          </cell>
          <cell r="I6867" t="str">
            <v>Peralatan Homogenisasi</v>
          </cell>
        </row>
        <row r="6868">
          <cell r="H6868" t="str">
            <v>1.3.2.08.01.11.165</v>
          </cell>
          <cell r="I6868" t="str">
            <v>Peralatan Petroscope</v>
          </cell>
        </row>
        <row r="6869">
          <cell r="H6869" t="str">
            <v>1.3.2.08.01.11.166</v>
          </cell>
          <cell r="I6869" t="str">
            <v>Peralatan Palomagnetic</v>
          </cell>
        </row>
        <row r="6870">
          <cell r="H6870" t="str">
            <v>1.3.2.08.01.11.167</v>
          </cell>
          <cell r="I6870" t="str">
            <v>Shear Strength</v>
          </cell>
        </row>
        <row r="6871">
          <cell r="H6871" t="str">
            <v>1.3.2.08.01.11.168</v>
          </cell>
          <cell r="I6871" t="str">
            <v>Mesin Gerus Tanah</v>
          </cell>
        </row>
        <row r="6872">
          <cell r="H6872" t="str">
            <v>1.3.2.08.01.11.169</v>
          </cell>
          <cell r="I6872" t="str">
            <v>Schimdt Hammer</v>
          </cell>
        </row>
        <row r="6873">
          <cell r="H6873" t="str">
            <v>1.3.2.08.01.11.170</v>
          </cell>
          <cell r="I6873" t="str">
            <v>Jack Mill</v>
          </cell>
        </row>
        <row r="6874">
          <cell r="H6874" t="str">
            <v>1.3.2.08.01.11.171</v>
          </cell>
          <cell r="I6874" t="str">
            <v>Termolline Pyrometer</v>
          </cell>
        </row>
        <row r="6875">
          <cell r="H6875" t="str">
            <v>1.3.2.08.01.11.172</v>
          </cell>
          <cell r="I6875" t="str">
            <v>Gelinding</v>
          </cell>
        </row>
        <row r="6876">
          <cell r="H6876" t="str">
            <v>1.3.2.08.01.11.173</v>
          </cell>
          <cell r="I6876" t="str">
            <v>Alat Procesing rumput</v>
          </cell>
        </row>
        <row r="6877">
          <cell r="H6877" t="str">
            <v>1.3.2.08.01.11.174</v>
          </cell>
          <cell r="I6877" t="str">
            <v>Bacteriological Colony Counter</v>
          </cell>
        </row>
        <row r="6878">
          <cell r="H6878" t="str">
            <v>1.3.2.08.01.11.175</v>
          </cell>
          <cell r="I6878" t="str">
            <v>Bacthythermograph</v>
          </cell>
        </row>
        <row r="6879">
          <cell r="H6879" t="str">
            <v>1.3.2.08.01.11.176</v>
          </cell>
          <cell r="I6879" t="str">
            <v>Biocounter</v>
          </cell>
        </row>
        <row r="6880">
          <cell r="H6880" t="str">
            <v>1.3.2.08.01.11.177</v>
          </cell>
          <cell r="I6880" t="str">
            <v>Closing Gear</v>
          </cell>
        </row>
        <row r="6881">
          <cell r="H6881" t="str">
            <v>1.3.2.08.01.11.178</v>
          </cell>
          <cell r="I6881" t="str">
            <v>Complete Cyanida Distallation Apparatus</v>
          </cell>
        </row>
        <row r="6882">
          <cell r="H6882" t="str">
            <v>1.3.2.08.01.11.179</v>
          </cell>
          <cell r="I6882" t="str">
            <v>Cooling Water Circulator</v>
          </cell>
        </row>
        <row r="6883">
          <cell r="H6883" t="str">
            <v>1.3.2.08.01.11.180</v>
          </cell>
          <cell r="I6883" t="str">
            <v>Coulter Counter (Alat Laboratorium Umum)</v>
          </cell>
        </row>
        <row r="6884">
          <cell r="H6884" t="str">
            <v>1.3.2.08.01.11.181</v>
          </cell>
          <cell r="I6884" t="str">
            <v>Delux Two Speed Horizontal Lapidary</v>
          </cell>
        </row>
        <row r="6885">
          <cell r="H6885" t="str">
            <v>1.3.2.08.01.11.182</v>
          </cell>
          <cell r="I6885" t="str">
            <v>Disecting Apparatus (Alat Laboratorium Umum)</v>
          </cell>
        </row>
        <row r="6886">
          <cell r="H6886" t="str">
            <v>1.3.2.08.01.11.183</v>
          </cell>
          <cell r="I6886" t="str">
            <v>Dive tank</v>
          </cell>
        </row>
        <row r="6887">
          <cell r="H6887" t="str">
            <v>1.3.2.08.01.11.184</v>
          </cell>
          <cell r="I6887" t="str">
            <v>Dry Ice Storage Shest</v>
          </cell>
        </row>
        <row r="6888">
          <cell r="H6888" t="str">
            <v>1.3.2.08.01.11.185</v>
          </cell>
          <cell r="I6888" t="str">
            <v>Electric Measuring Tape</v>
          </cell>
        </row>
        <row r="6889">
          <cell r="H6889" t="str">
            <v>1.3.2.08.01.11.186</v>
          </cell>
          <cell r="I6889" t="str">
            <v>Elektrophoresis</v>
          </cell>
        </row>
        <row r="6890">
          <cell r="H6890" t="str">
            <v>1.3.2.08.01.11.187</v>
          </cell>
          <cell r="I6890" t="str">
            <v>Enlarge</v>
          </cell>
        </row>
        <row r="6891">
          <cell r="H6891" t="str">
            <v>1.3.2.08.01.11.188</v>
          </cell>
          <cell r="I6891" t="str">
            <v>Extraction Mantle 6 Hole</v>
          </cell>
        </row>
        <row r="6892">
          <cell r="H6892" t="str">
            <v>1.3.2.08.01.11.189</v>
          </cell>
          <cell r="I6892" t="str">
            <v>Fibre Glass Fume Hood</v>
          </cell>
        </row>
        <row r="6893">
          <cell r="H6893" t="str">
            <v>1.3.2.08.01.11.190</v>
          </cell>
          <cell r="I6893" t="str">
            <v>Filtration Apparatus</v>
          </cell>
        </row>
        <row r="6894">
          <cell r="H6894" t="str">
            <v>1.3.2.08.01.11.191</v>
          </cell>
          <cell r="I6894" t="str">
            <v>Fluid Contamination Analysis Kit</v>
          </cell>
        </row>
        <row r="6895">
          <cell r="H6895" t="str">
            <v>1.3.2.08.01.11.192</v>
          </cell>
          <cell r="I6895" t="str">
            <v>Gene Amp Pcr System</v>
          </cell>
        </row>
        <row r="6896">
          <cell r="H6896" t="str">
            <v>1.3.2.08.01.11.193</v>
          </cell>
          <cell r="I6896" t="str">
            <v>Hand Wunch With Boom</v>
          </cell>
        </row>
        <row r="6897">
          <cell r="H6897" t="str">
            <v>1.3.2.08.01.11.194</v>
          </cell>
          <cell r="I6897" t="str">
            <v>Hygrometer (Alat Laboratorium Umum)</v>
          </cell>
        </row>
        <row r="6898">
          <cell r="H6898" t="str">
            <v>1.3.2.08.01.11.195</v>
          </cell>
          <cell r="I6898" t="str">
            <v>Ice Maker (Alat Laboratorium Umum)</v>
          </cell>
        </row>
        <row r="6899">
          <cell r="H6899" t="str">
            <v>1.3.2.08.01.11.196</v>
          </cell>
          <cell r="I6899" t="str">
            <v>Jars Anaerobic System</v>
          </cell>
        </row>
        <row r="6900">
          <cell r="H6900" t="str">
            <v>1.3.2.08.01.11.197</v>
          </cell>
          <cell r="I6900" t="str">
            <v>Jelly Strength Tester</v>
          </cell>
        </row>
        <row r="6901">
          <cell r="H6901" t="str">
            <v>1.3.2.08.01.11.198</v>
          </cell>
          <cell r="I6901" t="str">
            <v>Laminair Flow Cabinet</v>
          </cell>
        </row>
        <row r="6902">
          <cell r="H6902" t="str">
            <v>1.3.2.08.01.11.199</v>
          </cell>
          <cell r="I6902" t="str">
            <v>Linomat</v>
          </cell>
        </row>
        <row r="6903">
          <cell r="H6903" t="str">
            <v>1.3.2.08.01.11.200</v>
          </cell>
          <cell r="I6903" t="str">
            <v>Liquid Extractor</v>
          </cell>
        </row>
        <row r="6904">
          <cell r="H6904" t="str">
            <v>1.3.2.08.01.11.201</v>
          </cell>
          <cell r="I6904" t="str">
            <v>Liquid Scientilation Counter</v>
          </cell>
        </row>
        <row r="6905">
          <cell r="H6905" t="str">
            <v>1.3.2.08.01.11.202</v>
          </cell>
          <cell r="I6905" t="str">
            <v>Mechanical Homogenenizer</v>
          </cell>
        </row>
        <row r="6906">
          <cell r="H6906" t="str">
            <v>1.3.2.08.01.11.203</v>
          </cell>
          <cell r="I6906" t="str">
            <v>Mesokome</v>
          </cell>
        </row>
        <row r="6907">
          <cell r="H6907" t="str">
            <v>1.3.2.08.01.11.204</v>
          </cell>
          <cell r="I6907" t="str">
            <v>Meterology Kit</v>
          </cell>
        </row>
        <row r="6908">
          <cell r="H6908" t="str">
            <v>1.3.2.08.01.11.205</v>
          </cell>
          <cell r="I6908" t="str">
            <v>Micro Continuous Flow Analyzer</v>
          </cell>
        </row>
        <row r="6909">
          <cell r="H6909" t="str">
            <v>1.3.2.08.01.11.206</v>
          </cell>
          <cell r="I6909" t="str">
            <v>Micro Hammer Mil Culiati</v>
          </cell>
        </row>
        <row r="6910">
          <cell r="H6910" t="str">
            <v>1.3.2.08.01.11.207</v>
          </cell>
          <cell r="I6910" t="str">
            <v>Rotary Evaporator</v>
          </cell>
        </row>
        <row r="6911">
          <cell r="H6911" t="str">
            <v>1.3.2.08.01.11.208</v>
          </cell>
          <cell r="I6911" t="str">
            <v>Piper Glass</v>
          </cell>
        </row>
        <row r="6912">
          <cell r="H6912" t="str">
            <v>1.3.2.08.01.11.209</v>
          </cell>
          <cell r="I6912" t="str">
            <v>Urine Analyzer</v>
          </cell>
        </row>
        <row r="6913">
          <cell r="H6913" t="str">
            <v>1.3.2.08.01.11.210</v>
          </cell>
          <cell r="I6913" t="str">
            <v>Reverse Ormosis</v>
          </cell>
        </row>
        <row r="6914">
          <cell r="H6914" t="str">
            <v>1.3.2.08.01.11.211</v>
          </cell>
          <cell r="I6914" t="str">
            <v>Almari Pengering Daun</v>
          </cell>
        </row>
        <row r="6915">
          <cell r="H6915" t="str">
            <v>1.3.2.08.01.11.212</v>
          </cell>
          <cell r="I6915" t="str">
            <v>Log Tag</v>
          </cell>
        </row>
        <row r="6916">
          <cell r="H6916" t="str">
            <v>1.3.2.08.01.11.213</v>
          </cell>
          <cell r="I6916" t="str">
            <v>Pipa Kapiler</v>
          </cell>
        </row>
        <row r="6917">
          <cell r="H6917" t="str">
            <v>1.3.2.08.01.11.214</v>
          </cell>
          <cell r="I6917" t="str">
            <v>Kandang Metabolisme</v>
          </cell>
        </row>
        <row r="6918">
          <cell r="H6918" t="str">
            <v>1.3.2.08.01.11.215</v>
          </cell>
          <cell r="I6918" t="str">
            <v>Kandang Pengambilan Darah</v>
          </cell>
        </row>
        <row r="6919">
          <cell r="H6919" t="str">
            <v>1.3.2.08.01.11.216</v>
          </cell>
          <cell r="I6919" t="str">
            <v xml:space="preserve">Cetakan Suppositoria </v>
          </cell>
        </row>
        <row r="6920">
          <cell r="H6920" t="str">
            <v>1.3.2.08.01.11.217</v>
          </cell>
          <cell r="I6920" t="str">
            <v>Alat Uji Inplamasi manua</v>
          </cell>
        </row>
        <row r="6921">
          <cell r="H6921" t="str">
            <v>1.3.2.08.01.11.218</v>
          </cell>
          <cell r="I6921" t="str">
            <v xml:space="preserve"> Pemanas Mantel</v>
          </cell>
        </row>
        <row r="6922">
          <cell r="H6922" t="str">
            <v>1.3.2.08.01.11.219</v>
          </cell>
          <cell r="I6922" t="str">
            <v xml:space="preserve"> Perangkat Alat sokletassi</v>
          </cell>
        </row>
        <row r="6923">
          <cell r="H6923" t="str">
            <v>1.3.2.08.01.11.220</v>
          </cell>
          <cell r="I6923" t="str">
            <v>Perkolator</v>
          </cell>
        </row>
        <row r="6924">
          <cell r="H6924" t="str">
            <v>1.3.2.08.01.11.221</v>
          </cell>
          <cell r="I6924" t="str">
            <v>Perforated For Mas 100 NT</v>
          </cell>
        </row>
        <row r="6925">
          <cell r="H6925" t="str">
            <v>1.3.2.08.01.11.222</v>
          </cell>
          <cell r="I6925" t="str">
            <v>Glass Filtration Set and Vacum Pump</v>
          </cell>
        </row>
        <row r="6926">
          <cell r="H6926" t="str">
            <v>......</v>
          </cell>
        </row>
        <row r="6927">
          <cell r="H6927" t="str">
            <v>......</v>
          </cell>
        </row>
        <row r="6928">
          <cell r="H6928" t="str">
            <v>......</v>
          </cell>
        </row>
        <row r="6929">
          <cell r="H6929" t="str">
            <v>......</v>
          </cell>
        </row>
        <row r="6930">
          <cell r="H6930" t="str">
            <v>......</v>
          </cell>
        </row>
        <row r="6931">
          <cell r="H6931" t="str">
            <v>......</v>
          </cell>
        </row>
        <row r="6932">
          <cell r="H6932" t="str">
            <v>......</v>
          </cell>
        </row>
        <row r="6933">
          <cell r="H6933" t="str">
            <v>1.3.2.08.01.12.</v>
          </cell>
          <cell r="I6933" t="str">
            <v xml:space="preserve">ALAT LABORATORIUM MICROBIOLOGI </v>
          </cell>
        </row>
        <row r="6934">
          <cell r="H6934" t="str">
            <v>1.3.2.08.01.12.001</v>
          </cell>
          <cell r="I6934" t="str">
            <v>Autocleve</v>
          </cell>
        </row>
        <row r="6935">
          <cell r="H6935" t="str">
            <v>1.3.2.08.01.12.002</v>
          </cell>
          <cell r="I6935" t="str">
            <v>Oven/Hot Air Sterilizer</v>
          </cell>
        </row>
        <row r="6936">
          <cell r="H6936" t="str">
            <v>1.3.2.08.01.12.003</v>
          </cell>
          <cell r="I6936" t="str">
            <v>Pipette Washer</v>
          </cell>
        </row>
        <row r="6937">
          <cell r="H6937" t="str">
            <v>1.3.2.08.01.12.004</v>
          </cell>
          <cell r="I6937" t="str">
            <v>Pipette Dryer</v>
          </cell>
        </row>
        <row r="6938">
          <cell r="H6938" t="str">
            <v>1.3.2.08.01.12.005</v>
          </cell>
          <cell r="I6938" t="str">
            <v>Santrifuge Biasa</v>
          </cell>
        </row>
        <row r="6939">
          <cell r="H6939" t="str">
            <v>1.3.2.08.01.12.006</v>
          </cell>
          <cell r="I6939" t="str">
            <v>Binoculer Microscope (Alat Laboratorium Microbiologi)</v>
          </cell>
        </row>
        <row r="6940">
          <cell r="H6940" t="str">
            <v>1.3.2.08.01.12.007</v>
          </cell>
          <cell r="I6940" t="str">
            <v>Sentrifuge Untuk Microplate</v>
          </cell>
        </row>
        <row r="6941">
          <cell r="H6941" t="str">
            <v>1.3.2.08.01.12.008</v>
          </cell>
          <cell r="I6941" t="str">
            <v>Stereo Microscope (Alat Laboratorium Microbiologi)</v>
          </cell>
        </row>
        <row r="6942">
          <cell r="H6942" t="str">
            <v>1.3.2.08.01.12.009</v>
          </cell>
          <cell r="I6942" t="str">
            <v>Fluricent Microscope</v>
          </cell>
        </row>
        <row r="6943">
          <cell r="H6943" t="str">
            <v>1.3.2.08.01.12.010</v>
          </cell>
          <cell r="I6943" t="str">
            <v>Magnetic Stirer &amp; Rod With Hot Plate</v>
          </cell>
        </row>
        <row r="6944">
          <cell r="H6944" t="str">
            <v>1.3.2.08.01.12.011</v>
          </cell>
          <cell r="I6944" t="str">
            <v>Balance Electric</v>
          </cell>
        </row>
        <row r="6945">
          <cell r="H6945" t="str">
            <v>1.3.2.08.01.12.012</v>
          </cell>
          <cell r="I6945" t="str">
            <v>Aquadestilator</v>
          </cell>
        </row>
        <row r="6946">
          <cell r="H6946" t="str">
            <v>1.3.2.08.01.12.013</v>
          </cell>
          <cell r="I6946" t="str">
            <v>Demineralizer (Alat Laboratorium Microbiologi)</v>
          </cell>
        </row>
        <row r="6947">
          <cell r="H6947" t="str">
            <v>1.3.2.08.01.12.014</v>
          </cell>
          <cell r="I6947" t="str">
            <v>Millipore Filter</v>
          </cell>
        </row>
        <row r="6948">
          <cell r="H6948" t="str">
            <v>1.3.2.08.01.12.015</v>
          </cell>
          <cell r="I6948" t="str">
            <v>Microtiter Kit</v>
          </cell>
        </row>
        <row r="6949">
          <cell r="H6949" t="str">
            <v>1.3.2.08.01.12.016</v>
          </cell>
          <cell r="I6949" t="str">
            <v>Pinn Filter</v>
          </cell>
        </row>
        <row r="6950">
          <cell r="H6950" t="str">
            <v>1.3.2.08.01.12.017</v>
          </cell>
          <cell r="I6950" t="str">
            <v>Pipette Filter</v>
          </cell>
        </row>
        <row r="6951">
          <cell r="H6951" t="str">
            <v>1.3.2.08.01.12.018</v>
          </cell>
          <cell r="I6951" t="str">
            <v>Propipette</v>
          </cell>
        </row>
        <row r="6952">
          <cell r="H6952" t="str">
            <v>1.3.2.08.01.12.019</v>
          </cell>
          <cell r="I6952" t="str">
            <v>Pipette Container</v>
          </cell>
        </row>
        <row r="6953">
          <cell r="H6953" t="str">
            <v>1.3.2.08.01.12.020</v>
          </cell>
          <cell r="I6953" t="str">
            <v>Tube Container</v>
          </cell>
        </row>
        <row r="6954">
          <cell r="H6954" t="str">
            <v>1.3.2.08.01.12.021</v>
          </cell>
          <cell r="I6954" t="str">
            <v>Wire Basket</v>
          </cell>
        </row>
        <row r="6955">
          <cell r="H6955" t="str">
            <v>1.3.2.08.01.12.022</v>
          </cell>
          <cell r="I6955" t="str">
            <v>Discard Pan</v>
          </cell>
        </row>
        <row r="6956">
          <cell r="H6956" t="str">
            <v>1.3.2.08.01.12.023</v>
          </cell>
          <cell r="I6956" t="str">
            <v>Boolling Pan</v>
          </cell>
        </row>
        <row r="6957">
          <cell r="H6957" t="str">
            <v>1.3.2.08.01.12.024</v>
          </cell>
          <cell r="I6957" t="str">
            <v>Stabilizer</v>
          </cell>
        </row>
        <row r="6958">
          <cell r="H6958" t="str">
            <v>1.3.2.08.01.12.025</v>
          </cell>
          <cell r="I6958" t="str">
            <v>Freezer 70 Derajat C Centrifuge With Accesories</v>
          </cell>
        </row>
        <row r="6959">
          <cell r="H6959" t="str">
            <v>1.3.2.08.01.12.026</v>
          </cell>
          <cell r="I6959" t="str">
            <v>Retrigerated</v>
          </cell>
        </row>
        <row r="6960">
          <cell r="H6960" t="str">
            <v>1.3.2.08.01.12.027</v>
          </cell>
          <cell r="I6960" t="str">
            <v>Analytic Balancer</v>
          </cell>
        </row>
        <row r="6961">
          <cell r="H6961" t="str">
            <v>1.3.2.08.01.12.028</v>
          </cell>
          <cell r="I6961" t="str">
            <v>Bursen Burner</v>
          </cell>
        </row>
        <row r="6962">
          <cell r="H6962" t="str">
            <v>1.3.2.08.01.12.029</v>
          </cell>
          <cell r="I6962" t="str">
            <v>Anerobic Jar</v>
          </cell>
        </row>
        <row r="6963">
          <cell r="H6963" t="str">
            <v>1.3.2.08.01.12.030</v>
          </cell>
          <cell r="I6963" t="str">
            <v>Ice Crusher</v>
          </cell>
        </row>
        <row r="6964">
          <cell r="H6964" t="str">
            <v>1.3.2.08.01.12.031</v>
          </cell>
          <cell r="I6964" t="str">
            <v>Pipette Jar Container</v>
          </cell>
        </row>
        <row r="6965">
          <cell r="H6965" t="str">
            <v>1.3.2.08.01.12.032</v>
          </cell>
          <cell r="I6965" t="str">
            <v>Inculating Supplies</v>
          </cell>
        </row>
        <row r="6966">
          <cell r="H6966" t="str">
            <v>1.3.2.08.01.12.033</v>
          </cell>
          <cell r="I6966" t="str">
            <v>Silicagel Desicator</v>
          </cell>
        </row>
        <row r="6967">
          <cell r="H6967" t="str">
            <v>1.3.2.08.01.12.034</v>
          </cell>
          <cell r="I6967" t="str">
            <v>Peristalitic Pump</v>
          </cell>
        </row>
        <row r="6968">
          <cell r="H6968" t="str">
            <v>1.3.2.08.01.12.035</v>
          </cell>
          <cell r="I6968" t="str">
            <v>Tube For Centrifuge</v>
          </cell>
        </row>
        <row r="6969">
          <cell r="H6969" t="str">
            <v>1.3.2.08.01.12.036</v>
          </cell>
          <cell r="I6969" t="str">
            <v>Caps For Centrifuge Tube</v>
          </cell>
        </row>
        <row r="6970">
          <cell r="H6970" t="str">
            <v>1.3.2.08.01.12.037</v>
          </cell>
          <cell r="I6970" t="str">
            <v>RES</v>
          </cell>
        </row>
        <row r="6971">
          <cell r="H6971" t="str">
            <v>1.3.2.08.01.12.038</v>
          </cell>
          <cell r="I6971" t="str">
            <v>Test Tube Mixer</v>
          </cell>
        </row>
        <row r="6972">
          <cell r="H6972" t="str">
            <v>1.3.2.08.01.12.039</v>
          </cell>
          <cell r="I6972" t="str">
            <v>Krucut In Hoff</v>
          </cell>
        </row>
        <row r="6973">
          <cell r="H6973" t="str">
            <v>1.3.2.08.01.12.040</v>
          </cell>
          <cell r="I6973" t="str">
            <v>Rotator Shaker (Alat Laboratorium Microbiologi)</v>
          </cell>
        </row>
        <row r="6974">
          <cell r="H6974" t="str">
            <v>1.3.2.08.01.12.041</v>
          </cell>
          <cell r="I6974" t="str">
            <v>Microscope Monocular</v>
          </cell>
        </row>
        <row r="6975">
          <cell r="H6975" t="str">
            <v>1.3.2.08.01.12.042</v>
          </cell>
          <cell r="I6975" t="str">
            <v>Microscope Binocular</v>
          </cell>
        </row>
        <row r="6976">
          <cell r="H6976" t="str">
            <v>1.3.2.08.01.12.043</v>
          </cell>
          <cell r="I6976" t="str">
            <v>Photo Microscope</v>
          </cell>
        </row>
        <row r="6977">
          <cell r="H6977" t="str">
            <v>1.3.2.08.01.12.044</v>
          </cell>
          <cell r="I6977" t="str">
            <v>Atomic Absorption Spectro</v>
          </cell>
        </row>
        <row r="6978">
          <cell r="H6978" t="str">
            <v>1.3.2.08.01.12.045</v>
          </cell>
          <cell r="I6978" t="str">
            <v>Tl Chromatograph</v>
          </cell>
        </row>
        <row r="6979">
          <cell r="H6979" t="str">
            <v>1.3.2.08.01.12.046</v>
          </cell>
          <cell r="I6979" t="str">
            <v>Electrogravimetri</v>
          </cell>
        </row>
        <row r="6980">
          <cell r="H6980" t="str">
            <v>1.3.2.08.01.12.047</v>
          </cell>
          <cell r="I6980" t="str">
            <v>Chromatography Injection</v>
          </cell>
        </row>
        <row r="6981">
          <cell r="H6981" t="str">
            <v>1.3.2.08.01.12.048</v>
          </cell>
          <cell r="I6981" t="str">
            <v>Device (Alat Laboratorium Microbiologi)</v>
          </cell>
        </row>
        <row r="6982">
          <cell r="H6982" t="str">
            <v>1.3.2.08.01.12.049</v>
          </cell>
          <cell r="I6982" t="str">
            <v>Tissue Processor Unit</v>
          </cell>
        </row>
        <row r="6983">
          <cell r="H6983" t="str">
            <v>1.3.2.08.01.12.050</v>
          </cell>
          <cell r="I6983" t="str">
            <v>Microtome Unit</v>
          </cell>
        </row>
        <row r="6984">
          <cell r="H6984" t="str">
            <v>1.3.2.08.01.12.051</v>
          </cell>
          <cell r="I6984" t="str">
            <v>Analitical Balance (Alat Laboratorium Microbiologi)</v>
          </cell>
        </row>
        <row r="6985">
          <cell r="H6985" t="str">
            <v>1.3.2.08.01.12.052</v>
          </cell>
          <cell r="I6985" t="str">
            <v>Precisions Balance</v>
          </cell>
        </row>
        <row r="6986">
          <cell r="H6986" t="str">
            <v>1.3.2.08.01.12.053</v>
          </cell>
          <cell r="I6986" t="str">
            <v>Washing Instrument (Alat Laboratorium Microbiologi)</v>
          </cell>
        </row>
        <row r="6987">
          <cell r="H6987" t="str">
            <v>1.3.2.08.01.12.054</v>
          </cell>
          <cell r="I6987" t="str">
            <v>Microscope Fluoronsence</v>
          </cell>
        </row>
        <row r="6988">
          <cell r="H6988" t="str">
            <v>1.3.2.08.01.12.055</v>
          </cell>
          <cell r="I6988" t="str">
            <v>Microscope Phase Contrast Light Field</v>
          </cell>
        </row>
        <row r="6989">
          <cell r="H6989" t="str">
            <v>1.3.2.08.01.12.056</v>
          </cell>
          <cell r="I6989" t="str">
            <v>Microscope Phase Contrast Dark Field</v>
          </cell>
        </row>
        <row r="6990">
          <cell r="H6990" t="str">
            <v>1.3.2.08.01.12.057</v>
          </cell>
          <cell r="I6990" t="str">
            <v>Microtitation Plate Incubator</v>
          </cell>
        </row>
        <row r="6991">
          <cell r="H6991" t="str">
            <v>1.3.2.08.01.12.058</v>
          </cell>
          <cell r="I6991" t="str">
            <v>Automatic Micro Plate Laser</v>
          </cell>
        </row>
        <row r="6992">
          <cell r="H6992" t="str">
            <v>1.3.2.08.01.12.059</v>
          </cell>
          <cell r="I6992" t="str">
            <v>Petri Dish</v>
          </cell>
        </row>
        <row r="6993">
          <cell r="H6993" t="str">
            <v>1.3.2.08.01.12.060</v>
          </cell>
          <cell r="I6993" t="str">
            <v>Loop Sterilizer</v>
          </cell>
        </row>
        <row r="6994">
          <cell r="H6994" t="str">
            <v>1.3.2.08.01.12.061</v>
          </cell>
          <cell r="I6994" t="str">
            <v>Reader Petri Dishas</v>
          </cell>
        </row>
        <row r="6995">
          <cell r="H6995" t="str">
            <v>1.3.2.08.01.12.062</v>
          </cell>
          <cell r="I6995" t="str">
            <v>Reader Antibiotic</v>
          </cell>
        </row>
        <row r="6996">
          <cell r="H6996" t="str">
            <v>1.3.2.08.01.12.063</v>
          </cell>
          <cell r="I6996" t="str">
            <v>French Pressure Cell &amp; Laboratory Press Motor Driven Laobatory</v>
          </cell>
        </row>
        <row r="6997">
          <cell r="H6997" t="str">
            <v>1.3.2.08.01.12.064</v>
          </cell>
          <cell r="I6997" t="str">
            <v>Standard French Presure Cell 35 Ml Capasity, Presure Up To 40.00</v>
          </cell>
        </row>
        <row r="6998">
          <cell r="H6998" t="str">
            <v>1.3.2.08.01.12.065</v>
          </cell>
          <cell r="I6998" t="str">
            <v>Miniature French Presure Cell 3,7 Ml Capasity, Presure Up To 20.</v>
          </cell>
        </row>
        <row r="6999">
          <cell r="H6999" t="str">
            <v>1.3.2.08.01.12.066</v>
          </cell>
          <cell r="I6999" t="str">
            <v>Tissue Homogenizer</v>
          </cell>
        </row>
        <row r="7000">
          <cell r="H7000" t="str">
            <v>1.3.2.08.01.12.067</v>
          </cell>
          <cell r="I7000" t="str">
            <v>Hematology Analyzer ( Blood Cell Counter )</v>
          </cell>
        </row>
        <row r="7001">
          <cell r="H7001" t="str">
            <v>1.3.2.08.01.12.068</v>
          </cell>
          <cell r="I7001" t="str">
            <v>Sub Marine Gel System</v>
          </cell>
        </row>
        <row r="7002">
          <cell r="H7002" t="str">
            <v>1.3.2.08.01.12.069</v>
          </cell>
          <cell r="I7002" t="str">
            <v>Microcentrifuge</v>
          </cell>
        </row>
        <row r="7003">
          <cell r="H7003" t="str">
            <v>1.3.2.08.01.12.070</v>
          </cell>
          <cell r="I7003" t="str">
            <v>Stiring Hot Plat</v>
          </cell>
        </row>
        <row r="7004">
          <cell r="H7004" t="str">
            <v>1.3.2.08.01.12.071</v>
          </cell>
          <cell r="I7004" t="str">
            <v>Micro Pippettes</v>
          </cell>
        </row>
        <row r="7005">
          <cell r="H7005" t="str">
            <v>1.3.2.08.01.12.072</v>
          </cell>
          <cell r="I7005" t="str">
            <v>Electromagnetic Current Meter</v>
          </cell>
        </row>
        <row r="7006">
          <cell r="H7006" t="str">
            <v>1.3.2.08.01.12.073</v>
          </cell>
          <cell r="I7006" t="str">
            <v>Electronic Current Meter</v>
          </cell>
        </row>
        <row r="7007">
          <cell r="H7007" t="str">
            <v>1.3.2.08.01.12.074</v>
          </cell>
          <cell r="I7007" t="str">
            <v>Vector Aritmatic</v>
          </cell>
        </row>
        <row r="7008">
          <cell r="H7008" t="str">
            <v>1.3.2.08.01.12.075</v>
          </cell>
          <cell r="I7008" t="str">
            <v>Sandy Surface Meter</v>
          </cell>
        </row>
        <row r="7009">
          <cell r="H7009" t="str">
            <v>1.3.2.08.01.12.076</v>
          </cell>
          <cell r="I7009" t="str">
            <v>Wave Height Meter</v>
          </cell>
        </row>
        <row r="7010">
          <cell r="H7010" t="str">
            <v>1.3.2.08.01.12.077</v>
          </cell>
          <cell r="I7010" t="str">
            <v>Digital Storage Oscilloscope</v>
          </cell>
        </row>
        <row r="7011">
          <cell r="H7011" t="str">
            <v>1.3.2.08.01.12.078</v>
          </cell>
          <cell r="I7011" t="str">
            <v>Detector</v>
          </cell>
        </row>
        <row r="7012">
          <cell r="H7012" t="str">
            <v>1.3.2.08.01.12.079</v>
          </cell>
          <cell r="I7012" t="str">
            <v>Pressure Transacer</v>
          </cell>
        </row>
        <row r="7013">
          <cell r="H7013" t="str">
            <v>1.3.2.08.01.12.080</v>
          </cell>
          <cell r="I7013" t="str">
            <v>Microscope Tringular</v>
          </cell>
        </row>
        <row r="7014">
          <cell r="H7014" t="str">
            <v>1.3.2.08.01.12.081</v>
          </cell>
          <cell r="I7014" t="str">
            <v>Helium Liquifier</v>
          </cell>
        </row>
        <row r="7015">
          <cell r="H7015" t="str">
            <v>1.3.2.08.01.12.082</v>
          </cell>
          <cell r="I7015" t="str">
            <v>Vacuum Manifold</v>
          </cell>
        </row>
        <row r="7016">
          <cell r="H7016" t="str">
            <v>1.3.2.08.01.12.083</v>
          </cell>
          <cell r="I7016" t="str">
            <v>Dispensing Pump</v>
          </cell>
        </row>
        <row r="7017">
          <cell r="H7017" t="str">
            <v>1.3.2.08.01.12.084</v>
          </cell>
          <cell r="I7017" t="str">
            <v>DNA Analyzer</v>
          </cell>
        </row>
        <row r="7018">
          <cell r="H7018" t="str">
            <v>1.3.2.08.01.12.085</v>
          </cell>
          <cell r="I7018" t="str">
            <v>Incubator labor</v>
          </cell>
        </row>
        <row r="7019">
          <cell r="H7019" t="str">
            <v>1.3.2.08.01.12.086</v>
          </cell>
          <cell r="I7019" t="str">
            <v>Cawan Petri</v>
          </cell>
        </row>
        <row r="7020">
          <cell r="H7020" t="str">
            <v>1.3.2.08.01.12.087</v>
          </cell>
          <cell r="I7020" t="str">
            <v>Bloodilluting Pipet</v>
          </cell>
        </row>
        <row r="7021">
          <cell r="H7021" t="str">
            <v>1.3.2.08.01.12.088</v>
          </cell>
          <cell r="I7021" t="str">
            <v>Erlenmeyer Plashk</v>
          </cell>
        </row>
        <row r="7022">
          <cell r="H7022" t="str">
            <v>......</v>
          </cell>
        </row>
        <row r="7023">
          <cell r="H7023" t="str">
            <v>......</v>
          </cell>
        </row>
        <row r="7024">
          <cell r="H7024" t="str">
            <v>......</v>
          </cell>
        </row>
        <row r="7025">
          <cell r="H7025" t="str">
            <v>......</v>
          </cell>
        </row>
        <row r="7026">
          <cell r="H7026" t="str">
            <v>......</v>
          </cell>
        </row>
        <row r="7027">
          <cell r="H7027" t="str">
            <v>......</v>
          </cell>
        </row>
        <row r="7028">
          <cell r="H7028" t="str">
            <v>......</v>
          </cell>
        </row>
        <row r="7029">
          <cell r="H7029" t="str">
            <v>......</v>
          </cell>
        </row>
        <row r="7030">
          <cell r="H7030" t="str">
            <v>......</v>
          </cell>
        </row>
        <row r="7031">
          <cell r="H7031" t="str">
            <v>......</v>
          </cell>
        </row>
        <row r="7032">
          <cell r="H7032" t="str">
            <v>......</v>
          </cell>
        </row>
        <row r="7033">
          <cell r="H7033" t="str">
            <v>......</v>
          </cell>
        </row>
        <row r="7034">
          <cell r="H7034" t="str">
            <v>......</v>
          </cell>
        </row>
        <row r="7035">
          <cell r="H7035" t="str">
            <v>......</v>
          </cell>
        </row>
        <row r="7036">
          <cell r="H7036" t="str">
            <v>......</v>
          </cell>
        </row>
        <row r="7037">
          <cell r="H7037" t="str">
            <v>......</v>
          </cell>
        </row>
        <row r="7038">
          <cell r="H7038" t="str">
            <v>......</v>
          </cell>
        </row>
        <row r="7039">
          <cell r="H7039" t="str">
            <v>......</v>
          </cell>
        </row>
        <row r="7040">
          <cell r="H7040" t="str">
            <v>......</v>
          </cell>
        </row>
        <row r="7041">
          <cell r="H7041" t="str">
            <v>......</v>
          </cell>
        </row>
        <row r="7042">
          <cell r="H7042" t="str">
            <v>......</v>
          </cell>
        </row>
        <row r="7043">
          <cell r="H7043" t="str">
            <v>......</v>
          </cell>
        </row>
        <row r="7044">
          <cell r="H7044" t="str">
            <v>......</v>
          </cell>
        </row>
        <row r="7045">
          <cell r="H7045" t="str">
            <v>......</v>
          </cell>
        </row>
        <row r="7046">
          <cell r="H7046" t="str">
            <v>......</v>
          </cell>
        </row>
        <row r="7047">
          <cell r="H7047" t="str">
            <v>......</v>
          </cell>
        </row>
        <row r="7048">
          <cell r="H7048" t="str">
            <v>......</v>
          </cell>
        </row>
        <row r="7049">
          <cell r="H7049" t="str">
            <v>......</v>
          </cell>
        </row>
        <row r="7050">
          <cell r="H7050" t="str">
            <v>......</v>
          </cell>
        </row>
        <row r="7051">
          <cell r="H7051" t="str">
            <v>......</v>
          </cell>
        </row>
        <row r="7052">
          <cell r="H7052" t="str">
            <v>......</v>
          </cell>
        </row>
        <row r="7053">
          <cell r="H7053" t="str">
            <v>......</v>
          </cell>
        </row>
        <row r="7054">
          <cell r="H7054" t="str">
            <v>......</v>
          </cell>
        </row>
        <row r="7055">
          <cell r="H7055" t="str">
            <v>......</v>
          </cell>
        </row>
        <row r="7056">
          <cell r="H7056" t="str">
            <v>......</v>
          </cell>
        </row>
        <row r="7057">
          <cell r="H7057" t="str">
            <v>......</v>
          </cell>
        </row>
        <row r="7058">
          <cell r="H7058" t="str">
            <v>......</v>
          </cell>
        </row>
        <row r="7059">
          <cell r="H7059" t="str">
            <v>......</v>
          </cell>
        </row>
        <row r="7060">
          <cell r="H7060" t="str">
            <v>......</v>
          </cell>
        </row>
        <row r="7061">
          <cell r="H7061" t="str">
            <v>......</v>
          </cell>
        </row>
        <row r="7062">
          <cell r="H7062" t="str">
            <v>......</v>
          </cell>
        </row>
        <row r="7063">
          <cell r="H7063" t="str">
            <v>......</v>
          </cell>
        </row>
        <row r="7064">
          <cell r="H7064" t="str">
            <v>......</v>
          </cell>
        </row>
        <row r="7065">
          <cell r="H7065" t="str">
            <v>......</v>
          </cell>
        </row>
        <row r="7066">
          <cell r="H7066" t="str">
            <v>......</v>
          </cell>
        </row>
        <row r="7067">
          <cell r="H7067" t="str">
            <v>......</v>
          </cell>
        </row>
        <row r="7068">
          <cell r="H7068" t="str">
            <v>......</v>
          </cell>
        </row>
        <row r="7069">
          <cell r="H7069" t="str">
            <v>......</v>
          </cell>
        </row>
        <row r="7070">
          <cell r="H7070" t="str">
            <v>......</v>
          </cell>
        </row>
        <row r="7071">
          <cell r="H7071" t="str">
            <v>......</v>
          </cell>
        </row>
        <row r="7072">
          <cell r="H7072" t="str">
            <v>......</v>
          </cell>
        </row>
        <row r="7073">
          <cell r="H7073" t="str">
            <v>......</v>
          </cell>
        </row>
        <row r="7074">
          <cell r="H7074" t="str">
            <v>......</v>
          </cell>
        </row>
        <row r="7075">
          <cell r="H7075" t="str">
            <v>......</v>
          </cell>
        </row>
        <row r="7076">
          <cell r="H7076" t="str">
            <v>......</v>
          </cell>
        </row>
        <row r="7077">
          <cell r="H7077" t="str">
            <v>......</v>
          </cell>
        </row>
        <row r="7078">
          <cell r="H7078" t="str">
            <v>......</v>
          </cell>
        </row>
        <row r="7079">
          <cell r="H7079" t="str">
            <v>......</v>
          </cell>
        </row>
        <row r="7080">
          <cell r="H7080" t="str">
            <v>......</v>
          </cell>
        </row>
        <row r="7081">
          <cell r="H7081" t="str">
            <v>......</v>
          </cell>
        </row>
        <row r="7082">
          <cell r="H7082" t="str">
            <v>......</v>
          </cell>
        </row>
        <row r="7083">
          <cell r="H7083" t="str">
            <v>......</v>
          </cell>
        </row>
        <row r="7084">
          <cell r="H7084" t="str">
            <v>......</v>
          </cell>
        </row>
        <row r="7085">
          <cell r="H7085" t="str">
            <v>......</v>
          </cell>
        </row>
        <row r="7086">
          <cell r="H7086" t="str">
            <v>......</v>
          </cell>
        </row>
        <row r="7087">
          <cell r="H7087" t="str">
            <v>......</v>
          </cell>
        </row>
        <row r="7088">
          <cell r="H7088" t="str">
            <v>......</v>
          </cell>
        </row>
        <row r="7089">
          <cell r="H7089" t="str">
            <v>......</v>
          </cell>
        </row>
        <row r="7090">
          <cell r="H7090" t="str">
            <v>......</v>
          </cell>
        </row>
        <row r="7091">
          <cell r="H7091" t="str">
            <v>......</v>
          </cell>
        </row>
        <row r="7092">
          <cell r="H7092" t="str">
            <v>......</v>
          </cell>
        </row>
        <row r="7093">
          <cell r="H7093" t="str">
            <v>......</v>
          </cell>
        </row>
        <row r="7094">
          <cell r="H7094" t="str">
            <v>......</v>
          </cell>
        </row>
        <row r="7095">
          <cell r="H7095" t="str">
            <v>......</v>
          </cell>
        </row>
        <row r="7096">
          <cell r="H7096" t="str">
            <v>......</v>
          </cell>
        </row>
        <row r="7097">
          <cell r="H7097" t="str">
            <v>......</v>
          </cell>
        </row>
        <row r="7098">
          <cell r="H7098" t="str">
            <v>......</v>
          </cell>
        </row>
        <row r="7099">
          <cell r="H7099" t="str">
            <v>......</v>
          </cell>
        </row>
        <row r="7100">
          <cell r="H7100" t="str">
            <v>......</v>
          </cell>
        </row>
        <row r="7101">
          <cell r="H7101" t="str">
            <v>......</v>
          </cell>
        </row>
        <row r="7102">
          <cell r="H7102" t="str">
            <v>......</v>
          </cell>
        </row>
        <row r="7103">
          <cell r="H7103" t="str">
            <v>......</v>
          </cell>
        </row>
        <row r="7104">
          <cell r="H7104" t="str">
            <v>......</v>
          </cell>
        </row>
        <row r="7105">
          <cell r="H7105" t="str">
            <v>......</v>
          </cell>
        </row>
        <row r="7106">
          <cell r="H7106" t="str">
            <v>......</v>
          </cell>
        </row>
        <row r="7107">
          <cell r="H7107" t="str">
            <v>......</v>
          </cell>
        </row>
        <row r="7108">
          <cell r="H7108" t="str">
            <v>......</v>
          </cell>
        </row>
        <row r="7109">
          <cell r="H7109" t="str">
            <v>......</v>
          </cell>
        </row>
        <row r="7110">
          <cell r="H7110" t="str">
            <v>......</v>
          </cell>
        </row>
        <row r="7111">
          <cell r="H7111" t="str">
            <v>......</v>
          </cell>
        </row>
        <row r="7112">
          <cell r="H7112" t="str">
            <v>......</v>
          </cell>
        </row>
        <row r="7113">
          <cell r="H7113" t="str">
            <v>......</v>
          </cell>
        </row>
        <row r="7114">
          <cell r="H7114" t="str">
            <v>......</v>
          </cell>
        </row>
        <row r="7115">
          <cell r="H7115" t="str">
            <v>......</v>
          </cell>
        </row>
        <row r="7116">
          <cell r="H7116" t="str">
            <v>......</v>
          </cell>
        </row>
        <row r="7117">
          <cell r="H7117" t="str">
            <v>......</v>
          </cell>
        </row>
        <row r="7118">
          <cell r="H7118" t="str">
            <v>......</v>
          </cell>
        </row>
        <row r="7119">
          <cell r="H7119" t="str">
            <v>1.3.2.08.01.13.</v>
          </cell>
          <cell r="I7119" t="str">
            <v xml:space="preserve">ALAT LABORATORIUM KIMIA </v>
          </cell>
        </row>
        <row r="7120">
          <cell r="H7120" t="str">
            <v>1.3.2.08.01.13.001</v>
          </cell>
          <cell r="I7120" t="str">
            <v>Analytical Balance Electric</v>
          </cell>
        </row>
        <row r="7121">
          <cell r="H7121" t="str">
            <v>1.3.2.08.01.13.002</v>
          </cell>
          <cell r="I7121" t="str">
            <v>Analytical Balance Non Electric</v>
          </cell>
        </row>
        <row r="7122">
          <cell r="H7122" t="str">
            <v>1.3.2.08.01.13.003</v>
          </cell>
          <cell r="I7122" t="str">
            <v>Balance Trip</v>
          </cell>
        </row>
        <row r="7123">
          <cell r="H7123" t="str">
            <v>1.3.2.08.01.13.004</v>
          </cell>
          <cell r="I7123" t="str">
            <v>Balance Gram</v>
          </cell>
        </row>
        <row r="7124">
          <cell r="H7124" t="str">
            <v>1.3.2.08.01.13.005</v>
          </cell>
          <cell r="I7124" t="str">
            <v>Balance Miligram</v>
          </cell>
        </row>
        <row r="7125">
          <cell r="H7125" t="str">
            <v>1.3.2.08.01.13.006</v>
          </cell>
          <cell r="I7125" t="str">
            <v>Balance Kodek/Kilogram</v>
          </cell>
        </row>
        <row r="7126">
          <cell r="H7126" t="str">
            <v>1.3.2.08.01.13.007</v>
          </cell>
          <cell r="I7126" t="str">
            <v>Fotometer</v>
          </cell>
        </row>
        <row r="7127">
          <cell r="H7127" t="str">
            <v>1.3.2.08.01.13.008</v>
          </cell>
          <cell r="I7127" t="str">
            <v>Flame Fotometer</v>
          </cell>
        </row>
        <row r="7128">
          <cell r="H7128" t="str">
            <v>1.3.2.08.01.13.009</v>
          </cell>
          <cell r="I7128" t="str">
            <v>Mercury Analyzer (Alat Laboratorium Kimia)</v>
          </cell>
        </row>
        <row r="7129">
          <cell r="H7129" t="str">
            <v>1.3.2.08.01.13.010</v>
          </cell>
          <cell r="I7129" t="str">
            <v>Automatic Adsorption Spectrofotometer</v>
          </cell>
        </row>
        <row r="7130">
          <cell r="H7130" t="str">
            <v>1.3.2.08.01.13.011</v>
          </cell>
          <cell r="I7130" t="str">
            <v>Turbidimeter (Alat Laboratorium Kimia)</v>
          </cell>
        </row>
        <row r="7131">
          <cell r="H7131" t="str">
            <v>1.3.2.08.01.13.012</v>
          </cell>
          <cell r="I7131" t="str">
            <v>Conductometer</v>
          </cell>
        </row>
        <row r="7132">
          <cell r="H7132" t="str">
            <v>1.3.2.08.01.13.013</v>
          </cell>
          <cell r="I7132" t="str">
            <v>Khromatographi Kertas</v>
          </cell>
        </row>
        <row r="7133">
          <cell r="H7133" t="str">
            <v>1.3.2.08.01.13.014</v>
          </cell>
          <cell r="I7133" t="str">
            <v>Khromatographi Tabung</v>
          </cell>
        </row>
        <row r="7134">
          <cell r="H7134" t="str">
            <v>1.3.2.08.01.13.015</v>
          </cell>
          <cell r="I7134" t="str">
            <v>Khromatographi Lapisan Tipis (TLG)</v>
          </cell>
        </row>
        <row r="7135">
          <cell r="H7135" t="str">
            <v>1.3.2.08.01.13.016</v>
          </cell>
          <cell r="I7135" t="str">
            <v>Khromatograhi Gas Cair (GLS)-GC</v>
          </cell>
        </row>
        <row r="7136">
          <cell r="H7136" t="str">
            <v>1.3.2.08.01.13.017</v>
          </cell>
          <cell r="I7136" t="str">
            <v>Tintometer Kid</v>
          </cell>
        </row>
        <row r="7137">
          <cell r="H7137" t="str">
            <v>1.3.2.08.01.13.018</v>
          </cell>
          <cell r="I7137" t="str">
            <v>Comparator</v>
          </cell>
        </row>
        <row r="7138">
          <cell r="H7138" t="str">
            <v>1.3.2.08.01.13.019</v>
          </cell>
          <cell r="I7138" t="str">
            <v>Desicator</v>
          </cell>
        </row>
        <row r="7139">
          <cell r="H7139" t="str">
            <v>1.3.2.08.01.13.020</v>
          </cell>
          <cell r="I7139" t="str">
            <v>Sohxlet</v>
          </cell>
        </row>
        <row r="7140">
          <cell r="H7140" t="str">
            <v>1.3.2.08.01.13.021</v>
          </cell>
          <cell r="I7140" t="str">
            <v>Thiel Apparatus</v>
          </cell>
        </row>
        <row r="7141">
          <cell r="H7141" t="str">
            <v>1.3.2.08.01.13.022</v>
          </cell>
          <cell r="I7141" t="str">
            <v>Buret/Peralatan Titrasi</v>
          </cell>
        </row>
        <row r="7142">
          <cell r="H7142" t="str">
            <v>1.3.2.08.01.13.023</v>
          </cell>
          <cell r="I7142" t="str">
            <v>Deep Freezer (Alat Laboratorium Kimia)</v>
          </cell>
        </row>
        <row r="7143">
          <cell r="H7143" t="str">
            <v>1.3.2.08.01.13.024</v>
          </cell>
          <cell r="I7143" t="str">
            <v>Kyldahl Apparatus</v>
          </cell>
        </row>
        <row r="7144">
          <cell r="H7144" t="str">
            <v>1.3.2.08.01.13.025</v>
          </cell>
          <cell r="I7144" t="str">
            <v>U.V. Lamp (Alat Laboratorium Kimia)</v>
          </cell>
        </row>
        <row r="7145">
          <cell r="H7145" t="str">
            <v>1.3.2.08.01.13.026</v>
          </cell>
          <cell r="I7145" t="str">
            <v>Seperate Funnel</v>
          </cell>
        </row>
        <row r="7146">
          <cell r="H7146" t="str">
            <v>1.3.2.08.01.13.027</v>
          </cell>
          <cell r="I7146" t="str">
            <v>Nephelmeter</v>
          </cell>
        </row>
        <row r="7147">
          <cell r="H7147" t="str">
            <v>1.3.2.08.01.13.028</v>
          </cell>
          <cell r="I7147" t="str">
            <v>Destilator (Alat Laboratorium Kimia)</v>
          </cell>
        </row>
        <row r="7148">
          <cell r="H7148" t="str">
            <v>1.3.2.08.01.13.029</v>
          </cell>
          <cell r="I7148" t="str">
            <v>High Performance Liquid Diromatography (HPLG)</v>
          </cell>
        </row>
        <row r="7149">
          <cell r="H7149" t="str">
            <v>1.3.2.08.01.13.030</v>
          </cell>
          <cell r="I7149" t="str">
            <v>Aqua Bidest Apparatus</v>
          </cell>
        </row>
        <row r="7150">
          <cell r="H7150" t="str">
            <v>1.3.2.08.01.13.031</v>
          </cell>
          <cell r="I7150" t="str">
            <v>Aquadest Apparatus</v>
          </cell>
        </row>
        <row r="7151">
          <cell r="H7151" t="str">
            <v>1.3.2.08.01.13.032</v>
          </cell>
          <cell r="I7151" t="str">
            <v>Electrophorese</v>
          </cell>
        </row>
        <row r="7152">
          <cell r="H7152" t="str">
            <v>1.3.2.08.01.13.033</v>
          </cell>
          <cell r="I7152" t="str">
            <v>Diyer</v>
          </cell>
        </row>
        <row r="7153">
          <cell r="H7153" t="str">
            <v>1.3.2.08.01.13.034</v>
          </cell>
          <cell r="I7153" t="str">
            <v>Hot Plate (Alat Laboratorium Kimia)</v>
          </cell>
        </row>
        <row r="7154">
          <cell r="H7154" t="str">
            <v>1.3.2.08.01.13.035</v>
          </cell>
          <cell r="I7154" t="str">
            <v>Micro Burret</v>
          </cell>
        </row>
        <row r="7155">
          <cell r="H7155" t="str">
            <v>1.3.2.08.01.13.036</v>
          </cell>
          <cell r="I7155" t="str">
            <v>Tabung Nessler Pembanding Warna</v>
          </cell>
        </row>
        <row r="7156">
          <cell r="H7156" t="str">
            <v>1.3.2.08.01.13.037</v>
          </cell>
          <cell r="I7156" t="str">
            <v>Chromato Jar</v>
          </cell>
        </row>
        <row r="7157">
          <cell r="H7157" t="str">
            <v>1.3.2.08.01.13.038</v>
          </cell>
          <cell r="I7157" t="str">
            <v>Chromatography Oven</v>
          </cell>
        </row>
        <row r="7158">
          <cell r="H7158" t="str">
            <v>1.3.2.08.01.13.039</v>
          </cell>
          <cell r="I7158" t="str">
            <v>Chromatogram Developping Apparatus/Chambler</v>
          </cell>
        </row>
        <row r="7159">
          <cell r="H7159" t="str">
            <v>1.3.2.08.01.13.040</v>
          </cell>
          <cell r="I7159" t="str">
            <v>TLC Reagent Sprayer</v>
          </cell>
        </row>
        <row r="7160">
          <cell r="H7160" t="str">
            <v>1.3.2.08.01.13.041</v>
          </cell>
          <cell r="I7160" t="str">
            <v>TLC Drying Rachs</v>
          </cell>
        </row>
        <row r="7161">
          <cell r="H7161" t="str">
            <v>1.3.2.08.01.13.042</v>
          </cell>
          <cell r="I7161" t="str">
            <v>Aqua Analyzer</v>
          </cell>
        </row>
        <row r="7162">
          <cell r="H7162" t="str">
            <v>1.3.2.08.01.13.043</v>
          </cell>
          <cell r="I7162" t="str">
            <v>Netrogin Analyzer</v>
          </cell>
        </row>
        <row r="7163">
          <cell r="H7163" t="str">
            <v>1.3.2.08.01.13.044</v>
          </cell>
          <cell r="I7163" t="str">
            <v>Preasure Sterilizer</v>
          </cell>
        </row>
        <row r="7164">
          <cell r="H7164" t="str">
            <v>1.3.2.08.01.13.045</v>
          </cell>
          <cell r="I7164" t="str">
            <v>Melt Indexer (Alat Laboratorium Kimia)</v>
          </cell>
        </row>
        <row r="7165">
          <cell r="H7165" t="str">
            <v>1.3.2.08.01.13.046</v>
          </cell>
          <cell r="I7165" t="str">
            <v>Westover Type Frioctono Meter</v>
          </cell>
        </row>
        <row r="7166">
          <cell r="H7166" t="str">
            <v>1.3.2.08.01.13.047</v>
          </cell>
          <cell r="I7166" t="str">
            <v>Brannock</v>
          </cell>
        </row>
        <row r="7167">
          <cell r="H7167" t="str">
            <v>1.3.2.08.01.13.048</v>
          </cell>
          <cell r="I7167" t="str">
            <v>Water Distilation Apparatus (Alat Laboratorium Kimia)</v>
          </cell>
        </row>
        <row r="7168">
          <cell r="H7168" t="str">
            <v>1.3.2.08.01.13.049</v>
          </cell>
          <cell r="I7168" t="str">
            <v>E N T K A S</v>
          </cell>
        </row>
        <row r="7169">
          <cell r="H7169" t="str">
            <v>1.3.2.08.01.13.050</v>
          </cell>
          <cell r="I7169" t="str">
            <v>Homogin Mixer</v>
          </cell>
        </row>
        <row r="7170">
          <cell r="H7170" t="str">
            <v>1.3.2.08.01.13.051</v>
          </cell>
          <cell r="I7170" t="str">
            <v>Dry Blending</v>
          </cell>
        </row>
        <row r="7171">
          <cell r="H7171" t="str">
            <v>1.3.2.08.01.13.052</v>
          </cell>
          <cell r="I7171" t="str">
            <v>Experimental Tanning Drum</v>
          </cell>
        </row>
        <row r="7172">
          <cell r="H7172" t="str">
            <v>1.3.2.08.01.13.053</v>
          </cell>
          <cell r="I7172" t="str">
            <v>Hide Prosessor</v>
          </cell>
        </row>
        <row r="7173">
          <cell r="H7173" t="str">
            <v>1.3.2.08.01.13.054</v>
          </cell>
          <cell r="I7173" t="str">
            <v>Tannox Drum</v>
          </cell>
        </row>
        <row r="7174">
          <cell r="H7174" t="str">
            <v>1.3.2.08.01.13.055</v>
          </cell>
          <cell r="I7174" t="str">
            <v>Plat Aluminium Untuk Out Set</v>
          </cell>
        </row>
        <row r="7175">
          <cell r="H7175" t="str">
            <v>1.3.2.08.01.13.056</v>
          </cell>
          <cell r="I7175" t="str">
            <v>Alat Untuk Mensol Fenasi Minyak Pelumas</v>
          </cell>
        </row>
        <row r="7176">
          <cell r="H7176" t="str">
            <v>1.3.2.08.01.13.057</v>
          </cell>
          <cell r="I7176" t="str">
            <v>Spec Tonic</v>
          </cell>
        </row>
        <row r="7177">
          <cell r="H7177" t="str">
            <v>1.3.2.08.01.13.058</v>
          </cell>
          <cell r="I7177" t="str">
            <v>SPI Flame Ability (Alat Laboratorium Kimia)</v>
          </cell>
        </row>
        <row r="7178">
          <cell r="H7178" t="str">
            <v>1.3.2.08.01.13.059</v>
          </cell>
          <cell r="I7178" t="str">
            <v>Infrared Spectro Foto Meter</v>
          </cell>
        </row>
        <row r="7179">
          <cell r="H7179" t="str">
            <v>1.3.2.08.01.13.060</v>
          </cell>
          <cell r="I7179" t="str">
            <v>Laboratory Spry Dryer</v>
          </cell>
        </row>
        <row r="7180">
          <cell r="H7180" t="str">
            <v>1.3.2.08.01.13.061</v>
          </cell>
          <cell r="I7180" t="str">
            <v>Lacto Meter</v>
          </cell>
        </row>
        <row r="7181">
          <cell r="H7181" t="str">
            <v>1.3.2.08.01.13.062</v>
          </cell>
          <cell r="I7181" t="str">
            <v>Filtration System</v>
          </cell>
        </row>
        <row r="7182">
          <cell r="H7182" t="str">
            <v>1.3.2.08.01.13.063</v>
          </cell>
          <cell r="I7182" t="str">
            <v>Water Distiling</v>
          </cell>
        </row>
        <row r="7183">
          <cell r="H7183" t="str">
            <v>1.3.2.08.01.13.064</v>
          </cell>
          <cell r="I7183" t="str">
            <v>Aqua Meter/Titrator</v>
          </cell>
        </row>
        <row r="7184">
          <cell r="H7184" t="str">
            <v>1.3.2.08.01.13.065</v>
          </cell>
          <cell r="I7184" t="str">
            <v>Road Coater</v>
          </cell>
        </row>
        <row r="7185">
          <cell r="H7185" t="str">
            <v>1.3.2.08.01.13.066</v>
          </cell>
          <cell r="I7185" t="str">
            <v>Alat Pemisah Buih(Foam Seperator)</v>
          </cell>
        </row>
        <row r="7186">
          <cell r="H7186" t="str">
            <v>1.3.2.08.01.13.067</v>
          </cell>
          <cell r="I7186" t="str">
            <v>Mini Mil Computerized Laboratory Digester</v>
          </cell>
        </row>
        <row r="7187">
          <cell r="H7187" t="str">
            <v>1.3.2.08.01.13.068</v>
          </cell>
          <cell r="I7187" t="str">
            <v>Peralatan Chlorine Injector</v>
          </cell>
        </row>
        <row r="7188">
          <cell r="H7188" t="str">
            <v>1.3.2.08.01.13.069</v>
          </cell>
          <cell r="I7188" t="str">
            <v>Alat Pembuat Pelet</v>
          </cell>
        </row>
        <row r="7189">
          <cell r="H7189" t="str">
            <v>1.3.2.08.01.13.070</v>
          </cell>
          <cell r="I7189" t="str">
            <v>Peralatan Pencampur Kompos &amp; Bio Stabilizer</v>
          </cell>
        </row>
        <row r="7190">
          <cell r="H7190" t="str">
            <v>1.3.2.08.01.13.071</v>
          </cell>
          <cell r="I7190" t="str">
            <v>Gas Orsat Apparatus</v>
          </cell>
        </row>
        <row r="7191">
          <cell r="H7191" t="str">
            <v>1.3.2.08.01.13.072</v>
          </cell>
          <cell r="I7191" t="str">
            <v>Reaktor Anaerobic</v>
          </cell>
        </row>
        <row r="7192">
          <cell r="H7192" t="str">
            <v>1.3.2.08.01.13.073</v>
          </cell>
          <cell r="I7192" t="str">
            <v>Alat Ultra Filtrasi</v>
          </cell>
        </row>
        <row r="7193">
          <cell r="H7193" t="str">
            <v>1.3.2.08.01.13.074</v>
          </cell>
          <cell r="I7193" t="str">
            <v>Kjeltec Auto System II</v>
          </cell>
        </row>
        <row r="7194">
          <cell r="H7194" t="str">
            <v>1.3.2.08.01.13.075</v>
          </cell>
          <cell r="I7194" t="str">
            <v>Melting Point Apparatus Thermolyn</v>
          </cell>
        </row>
        <row r="7195">
          <cell r="H7195" t="str">
            <v>1.3.2.08.01.13.076</v>
          </cell>
          <cell r="I7195" t="str">
            <v>Portable Oil Counter Meter</v>
          </cell>
        </row>
        <row r="7196">
          <cell r="H7196" t="str">
            <v>1.3.2.08.01.13.077</v>
          </cell>
          <cell r="I7196" t="str">
            <v>Soxtec System (TECATOR)</v>
          </cell>
        </row>
        <row r="7197">
          <cell r="H7197" t="str">
            <v>1.3.2.08.01.13.078</v>
          </cell>
          <cell r="I7197" t="str">
            <v>Salinity Conductivity/Temperaturemeter/STC</v>
          </cell>
        </row>
        <row r="7198">
          <cell r="H7198" t="str">
            <v>1.3.2.08.01.13.079</v>
          </cell>
          <cell r="I7198" t="str">
            <v>T I T R A T O R</v>
          </cell>
        </row>
        <row r="7199">
          <cell r="H7199" t="str">
            <v>1.3.2.08.01.13.080</v>
          </cell>
          <cell r="I7199" t="str">
            <v>Wild Zoom Stereo Microscope</v>
          </cell>
        </row>
        <row r="7200">
          <cell r="H7200" t="str">
            <v>1.3.2.08.01.13.081</v>
          </cell>
          <cell r="I7200" t="str">
            <v>TV Monitor</v>
          </cell>
        </row>
        <row r="7201">
          <cell r="H7201" t="str">
            <v>1.3.2.08.01.13.082</v>
          </cell>
          <cell r="I7201" t="str">
            <v>Hydrolic Lab Press</v>
          </cell>
        </row>
        <row r="7202">
          <cell r="H7202" t="str">
            <v>1.3.2.08.01.13.083</v>
          </cell>
          <cell r="I7202" t="str">
            <v>Mini Pump Air Sample Flow Meter</v>
          </cell>
        </row>
        <row r="7203">
          <cell r="H7203" t="str">
            <v>1.3.2.08.01.13.084</v>
          </cell>
          <cell r="I7203" t="str">
            <v>Air Sampler (Alat Laboratorium Kimia)</v>
          </cell>
        </row>
        <row r="7204">
          <cell r="H7204" t="str">
            <v>1.3.2.08.01.13.085</v>
          </cell>
          <cell r="I7204" t="str">
            <v>Multi Purpose</v>
          </cell>
        </row>
        <row r="7205">
          <cell r="H7205" t="str">
            <v>1.3.2.08.01.13.086</v>
          </cell>
          <cell r="I7205" t="str">
            <v>Freenes Tester</v>
          </cell>
        </row>
        <row r="7206">
          <cell r="H7206" t="str">
            <v>1.3.2.08.01.13.087</v>
          </cell>
          <cell r="I7206" t="str">
            <v>Spineret</v>
          </cell>
        </row>
        <row r="7207">
          <cell r="H7207" t="str">
            <v>1.3.2.08.01.13.088</v>
          </cell>
          <cell r="I7207" t="str">
            <v>Ink Huber Tester</v>
          </cell>
        </row>
        <row r="7208">
          <cell r="H7208" t="str">
            <v>1.3.2.08.01.13.089</v>
          </cell>
          <cell r="I7208" t="str">
            <v>Hydropulper</v>
          </cell>
        </row>
        <row r="7209">
          <cell r="H7209" t="str">
            <v>1.3.2.08.01.13.090</v>
          </cell>
          <cell r="I7209" t="str">
            <v>Niagara Beater</v>
          </cell>
        </row>
        <row r="7210">
          <cell r="H7210" t="str">
            <v>1.3.2.08.01.13.091</v>
          </cell>
          <cell r="I7210" t="str">
            <v>Oil Peneration Tester</v>
          </cell>
        </row>
        <row r="7211">
          <cell r="H7211" t="str">
            <v>1.3.2.08.01.13.092</v>
          </cell>
          <cell r="I7211" t="str">
            <v>HCL Burner</v>
          </cell>
        </row>
        <row r="7212">
          <cell r="H7212" t="str">
            <v>1.3.2.08.01.13.093</v>
          </cell>
          <cell r="I7212" t="str">
            <v>Packing Test</v>
          </cell>
        </row>
        <row r="7213">
          <cell r="H7213" t="str">
            <v>1.3.2.08.01.13.094</v>
          </cell>
          <cell r="I7213" t="str">
            <v>Concora Unit</v>
          </cell>
        </row>
        <row r="7214">
          <cell r="H7214" t="str">
            <v>1.3.2.08.01.13.095</v>
          </cell>
          <cell r="I7214" t="str">
            <v>Hygrometer Ruang Round</v>
          </cell>
        </row>
        <row r="7215">
          <cell r="H7215" t="str">
            <v>1.3.2.08.01.13.096</v>
          </cell>
          <cell r="I7215" t="str">
            <v>Phase Conterase</v>
          </cell>
        </row>
        <row r="7216">
          <cell r="H7216" t="str">
            <v>1.3.2.08.01.13.097</v>
          </cell>
          <cell r="I7216" t="str">
            <v>Hydrolic Pump</v>
          </cell>
        </row>
        <row r="7217">
          <cell r="H7217" t="str">
            <v>1.3.2.08.01.13.098</v>
          </cell>
          <cell r="I7217" t="str">
            <v>Electrophoresis (Alat Laboratorium Kimia)</v>
          </cell>
        </row>
        <row r="7218">
          <cell r="H7218" t="str">
            <v>1.3.2.08.01.13.099</v>
          </cell>
          <cell r="I7218" t="str">
            <v>Densitometer For Protein</v>
          </cell>
        </row>
        <row r="7219">
          <cell r="H7219" t="str">
            <v>1.3.2.08.01.13.100</v>
          </cell>
          <cell r="I7219" t="str">
            <v>Chloridemeter</v>
          </cell>
        </row>
        <row r="7220">
          <cell r="H7220" t="str">
            <v>1.3.2.08.01.13.101</v>
          </cell>
          <cell r="I7220" t="str">
            <v>Blood Cell Counter</v>
          </cell>
        </row>
        <row r="7221">
          <cell r="H7221" t="str">
            <v>1.3.2.08.01.13.102</v>
          </cell>
          <cell r="I7221" t="str">
            <v>Blood Gas Analyzer (Alat Laboratorium Kimia)</v>
          </cell>
        </row>
        <row r="7222">
          <cell r="H7222" t="str">
            <v>1.3.2.08.01.13.103</v>
          </cell>
          <cell r="I7222" t="str">
            <v>Coagulation Timer (Alat Laboratorium Kimia)</v>
          </cell>
        </row>
        <row r="7223">
          <cell r="H7223" t="str">
            <v>1.3.2.08.01.13.104</v>
          </cell>
          <cell r="I7223" t="str">
            <v>Micro Hematocrite Centrifuge</v>
          </cell>
        </row>
        <row r="7224">
          <cell r="H7224" t="str">
            <v>1.3.2.08.01.13.105</v>
          </cell>
          <cell r="I7224" t="str">
            <v>Hemaglobine Photometer</v>
          </cell>
        </row>
        <row r="7225">
          <cell r="H7225" t="str">
            <v>1.3.2.08.01.13.106</v>
          </cell>
          <cell r="I7225" t="str">
            <v>Iso Enzym Electrophoresis</v>
          </cell>
        </row>
        <row r="7226">
          <cell r="H7226" t="str">
            <v>1.3.2.08.01.13.107</v>
          </cell>
          <cell r="I7226" t="str">
            <v>Imono Electrophoresis</v>
          </cell>
        </row>
        <row r="7227">
          <cell r="H7227" t="str">
            <v>1.3.2.08.01.13.108</v>
          </cell>
          <cell r="I7227" t="str">
            <v>Imono Chemistry</v>
          </cell>
        </row>
        <row r="7228">
          <cell r="H7228" t="str">
            <v>1.3.2.08.01.13.109</v>
          </cell>
          <cell r="I7228" t="str">
            <v>Ph Blood Gas Analyzer</v>
          </cell>
        </row>
        <row r="7229">
          <cell r="H7229" t="str">
            <v>1.3.2.08.01.13.110</v>
          </cell>
          <cell r="I7229" t="str">
            <v>Water Destillator</v>
          </cell>
        </row>
        <row r="7230">
          <cell r="H7230" t="str">
            <v>1.3.2.08.01.13.111</v>
          </cell>
          <cell r="I7230" t="str">
            <v>Precicion Balance</v>
          </cell>
        </row>
        <row r="7231">
          <cell r="H7231" t="str">
            <v>1.3.2.08.01.13.112</v>
          </cell>
          <cell r="I7231" t="str">
            <v>Washing Instrument (Alat Laboratorium Kimia)</v>
          </cell>
        </row>
        <row r="7232">
          <cell r="H7232" t="str">
            <v>1.3.2.08.01.13.113</v>
          </cell>
          <cell r="I7232" t="str">
            <v>Blood Chemistry Analysis</v>
          </cell>
        </row>
        <row r="7233">
          <cell r="H7233" t="str">
            <v>1.3.2.08.01.13.114</v>
          </cell>
          <cell r="I7233" t="str">
            <v>Trombelastograph</v>
          </cell>
        </row>
        <row r="7234">
          <cell r="H7234" t="str">
            <v>1.3.2.08.01.13.115</v>
          </cell>
          <cell r="I7234" t="str">
            <v>Monitor For Diro Matograph</v>
          </cell>
        </row>
        <row r="7235">
          <cell r="H7235" t="str">
            <v>1.3.2.08.01.13.116</v>
          </cell>
          <cell r="I7235" t="str">
            <v>Tangki Liquid Nitrogen</v>
          </cell>
        </row>
        <row r="7236">
          <cell r="H7236" t="str">
            <v>1.3.2.08.01.13.117</v>
          </cell>
          <cell r="I7236" t="str">
            <v>Pengukur Dissolution</v>
          </cell>
        </row>
        <row r="7237">
          <cell r="H7237" t="str">
            <v>1.3.2.08.01.13.118</v>
          </cell>
          <cell r="I7237" t="str">
            <v>Detection (Alat Uni Katalis dan Bio katalis)</v>
          </cell>
        </row>
        <row r="7238">
          <cell r="H7238" t="str">
            <v>1.3.2.08.01.13.119</v>
          </cell>
          <cell r="I7238" t="str">
            <v>Pengukur Penguapan</v>
          </cell>
        </row>
        <row r="7239">
          <cell r="H7239" t="str">
            <v>1.3.2.08.01.13.120</v>
          </cell>
          <cell r="I7239" t="str">
            <v>Automatic Thin-Layer Chromatography (TLC) Sampler</v>
          </cell>
        </row>
        <row r="7240">
          <cell r="H7240" t="str">
            <v>1.3.2.08.01.13.121</v>
          </cell>
          <cell r="I7240" t="str">
            <v>Atomic Absorption Spectofotometer</v>
          </cell>
        </row>
        <row r="7241">
          <cell r="H7241" t="str">
            <v>1.3.2.08.01.13.122</v>
          </cell>
          <cell r="I7241" t="str">
            <v>Spectrofotometer</v>
          </cell>
        </row>
        <row r="7242">
          <cell r="H7242" t="str">
            <v>1.3.2.08.01.13.123</v>
          </cell>
          <cell r="I7242" t="str">
            <v>Infrared Therapy</v>
          </cell>
        </row>
        <row r="7243">
          <cell r="H7243" t="str">
            <v>......</v>
          </cell>
        </row>
        <row r="7244">
          <cell r="H7244" t="str">
            <v>......</v>
          </cell>
        </row>
        <row r="7245">
          <cell r="H7245" t="str">
            <v>......</v>
          </cell>
        </row>
        <row r="7246">
          <cell r="H7246" t="str">
            <v>......</v>
          </cell>
        </row>
        <row r="7247">
          <cell r="H7247" t="str">
            <v>......</v>
          </cell>
        </row>
        <row r="7248">
          <cell r="H7248" t="str">
            <v>1.3.2.08.01.14.</v>
          </cell>
          <cell r="I7248" t="str">
            <v xml:space="preserve">ALAT LABORATORIUM PATOLOGI </v>
          </cell>
        </row>
        <row r="7249">
          <cell r="H7249" t="str">
            <v>1.3.2.08.01.14.001</v>
          </cell>
          <cell r="I7249" t="str">
            <v>Electrophoresis System</v>
          </cell>
        </row>
        <row r="7250">
          <cell r="H7250" t="str">
            <v>1.3.2.08.01.14.002</v>
          </cell>
          <cell r="I7250" t="str">
            <v>Gas Liquid Chromatography Apparatus</v>
          </cell>
        </row>
        <row r="7251">
          <cell r="H7251" t="str">
            <v>1.3.2.08.01.14.003</v>
          </cell>
          <cell r="I7251" t="str">
            <v>Thin Layer Chromatography Apparatus</v>
          </cell>
        </row>
        <row r="7252">
          <cell r="H7252" t="str">
            <v>1.3.2.08.01.14.004</v>
          </cell>
          <cell r="I7252" t="str">
            <v>Freezer (Alat Laboratorium Patologi)</v>
          </cell>
        </row>
        <row r="7253">
          <cell r="H7253" t="str">
            <v>1.3.2.08.01.14.005</v>
          </cell>
          <cell r="I7253" t="str">
            <v>Blood Bank Refrigerator (Alat Laboratorium Patologi)</v>
          </cell>
        </row>
        <row r="7254">
          <cell r="H7254" t="str">
            <v>1.3.2.08.01.14.006</v>
          </cell>
          <cell r="I7254" t="str">
            <v>Refrigerator Centrifuge</v>
          </cell>
        </row>
        <row r="7255">
          <cell r="H7255" t="str">
            <v>1.3.2.08.01.14.007</v>
          </cell>
          <cell r="I7255" t="str">
            <v>Refrigerator Bath</v>
          </cell>
        </row>
        <row r="7256">
          <cell r="H7256" t="str">
            <v>1.3.2.08.01.14.008</v>
          </cell>
          <cell r="I7256" t="str">
            <v>Centrifuge Hematocrit</v>
          </cell>
        </row>
        <row r="7257">
          <cell r="H7257" t="str">
            <v>1.3.2.08.01.14.009</v>
          </cell>
          <cell r="I7257" t="str">
            <v>Calcium Analyzer</v>
          </cell>
        </row>
        <row r="7258">
          <cell r="H7258" t="str">
            <v>1.3.2.08.01.14.010</v>
          </cell>
          <cell r="I7258" t="str">
            <v>Glucosa Analyzer</v>
          </cell>
        </row>
        <row r="7259">
          <cell r="H7259" t="str">
            <v>1.3.2.08.01.14.011</v>
          </cell>
          <cell r="I7259" t="str">
            <v>Hematology Analyzer</v>
          </cell>
        </row>
        <row r="7260">
          <cell r="H7260" t="str">
            <v>1.3.2.08.01.14.012</v>
          </cell>
          <cell r="I7260" t="str">
            <v>Clorida Meter</v>
          </cell>
        </row>
        <row r="7261">
          <cell r="H7261" t="str">
            <v>1.3.2.08.01.14.013</v>
          </cell>
          <cell r="I7261" t="str">
            <v>Blood Bank Incubator</v>
          </cell>
        </row>
        <row r="7262">
          <cell r="H7262" t="str">
            <v>1.3.2.08.01.14.014</v>
          </cell>
          <cell r="I7262" t="str">
            <v>Microscope Monoculair</v>
          </cell>
        </row>
        <row r="7263">
          <cell r="H7263" t="str">
            <v>1.3.2.08.01.14.015</v>
          </cell>
          <cell r="I7263" t="str">
            <v>Microscope Binoculair</v>
          </cell>
        </row>
        <row r="7264">
          <cell r="H7264" t="str">
            <v>1.3.2.08.01.14.016</v>
          </cell>
          <cell r="I7264" t="str">
            <v>Automatic Tissue Processor (Alat Laboratorium Patologi)</v>
          </cell>
        </row>
        <row r="7265">
          <cell r="H7265" t="str">
            <v>1.3.2.08.01.14.017</v>
          </cell>
          <cell r="I7265" t="str">
            <v>Automatic Microtome Knife Sharpener</v>
          </cell>
        </row>
        <row r="7266">
          <cell r="H7266" t="str">
            <v>1.3.2.08.01.14.018</v>
          </cell>
          <cell r="I7266" t="str">
            <v>Automatic Slide Staining Machine</v>
          </cell>
        </row>
        <row r="7267">
          <cell r="H7267" t="str">
            <v>1.3.2.08.01.14.019</v>
          </cell>
          <cell r="I7267" t="str">
            <v>Automatic Tissue Embedding Appatarus</v>
          </cell>
        </row>
        <row r="7268">
          <cell r="H7268" t="str">
            <v>1.3.2.08.01.14.020</v>
          </cell>
          <cell r="I7268" t="str">
            <v>Cryout Microtoma</v>
          </cell>
        </row>
        <row r="7269">
          <cell r="H7269" t="str">
            <v>1.3.2.08.01.14.021</v>
          </cell>
          <cell r="I7269" t="str">
            <v>Microslide Warmer</v>
          </cell>
        </row>
        <row r="7270">
          <cell r="H7270" t="str">
            <v>1.3.2.08.01.14.022</v>
          </cell>
          <cell r="I7270" t="str">
            <v>Slide Warmer</v>
          </cell>
        </row>
        <row r="7271">
          <cell r="H7271" t="str">
            <v>1.3.2.08.01.14.023</v>
          </cell>
          <cell r="I7271" t="str">
            <v>Flotation Bath</v>
          </cell>
        </row>
        <row r="7272">
          <cell r="H7272" t="str">
            <v>1.3.2.08.01.14.024</v>
          </cell>
          <cell r="I7272" t="str">
            <v>Rotator</v>
          </cell>
        </row>
        <row r="7273">
          <cell r="H7273" t="str">
            <v>1.3.2.08.01.14.025</v>
          </cell>
          <cell r="I7273" t="str">
            <v>Shaker (Alat Laboratorium Patologi)</v>
          </cell>
        </row>
        <row r="7274">
          <cell r="H7274" t="str">
            <v>1.3.2.08.01.14.026</v>
          </cell>
          <cell r="I7274" t="str">
            <v>Plasma Extrator</v>
          </cell>
        </row>
        <row r="7275">
          <cell r="H7275" t="str">
            <v>1.3.2.08.01.14.027</v>
          </cell>
          <cell r="I7275" t="str">
            <v>Prothrombin Timer</v>
          </cell>
        </row>
        <row r="7276">
          <cell r="H7276" t="str">
            <v>1.3.2.08.01.14.028</v>
          </cell>
          <cell r="I7276" t="str">
            <v>Coagulation Meter</v>
          </cell>
        </row>
        <row r="7277">
          <cell r="H7277" t="str">
            <v>1.3.2.08.01.14.029</v>
          </cell>
          <cell r="I7277" t="str">
            <v>Platelet Mixer</v>
          </cell>
        </row>
        <row r="7278">
          <cell r="H7278" t="str">
            <v>1.3.2.08.01.14.030</v>
          </cell>
          <cell r="I7278" t="str">
            <v>Blood Pipet Shaker</v>
          </cell>
        </row>
        <row r="7279">
          <cell r="H7279" t="str">
            <v>1.3.2.08.01.14.031</v>
          </cell>
          <cell r="I7279" t="str">
            <v>Billirubinometer</v>
          </cell>
        </row>
        <row r="7280">
          <cell r="H7280" t="str">
            <v>1.3.2.08.01.14.032</v>
          </cell>
          <cell r="I7280" t="str">
            <v>Automatic Dispencer</v>
          </cell>
        </row>
        <row r="7281">
          <cell r="H7281" t="str">
            <v>1.3.2.08.01.14.033</v>
          </cell>
          <cell r="I7281" t="str">
            <v>Automatic Dilluter Complete</v>
          </cell>
        </row>
        <row r="7282">
          <cell r="H7282" t="str">
            <v>1.3.2.08.01.14.034</v>
          </cell>
          <cell r="I7282" t="str">
            <v>Automatic Pipet Set</v>
          </cell>
        </row>
        <row r="7283">
          <cell r="H7283" t="str">
            <v>1.3.2.08.01.14.035</v>
          </cell>
          <cell r="I7283" t="str">
            <v>Magnetic Stirer (Alat Laboratorium Patologi)</v>
          </cell>
        </row>
        <row r="7284">
          <cell r="H7284" t="str">
            <v>1.3.2.08.01.14.036</v>
          </cell>
          <cell r="I7284" t="str">
            <v>Hemathologi</v>
          </cell>
        </row>
        <row r="7285">
          <cell r="H7285" t="str">
            <v>1.3.2.08.01.14.037</v>
          </cell>
          <cell r="I7285" t="str">
            <v>Hematology Staining Set</v>
          </cell>
        </row>
        <row r="7286">
          <cell r="H7286" t="str">
            <v>1.3.2.08.01.14.038</v>
          </cell>
          <cell r="I7286" t="str">
            <v>Rh Typing Box</v>
          </cell>
        </row>
        <row r="7287">
          <cell r="H7287" t="str">
            <v>1.3.2.08.01.14.039</v>
          </cell>
          <cell r="I7287" t="str">
            <v>B.U.N. Analyzer</v>
          </cell>
        </row>
        <row r="7288">
          <cell r="H7288" t="str">
            <v>1.3.2.08.01.14.040</v>
          </cell>
          <cell r="I7288" t="str">
            <v>Enzim Analyzer</v>
          </cell>
        </row>
        <row r="7289">
          <cell r="H7289" t="str">
            <v>1.3.2.08.01.14.041</v>
          </cell>
          <cell r="I7289" t="str">
            <v>Microgasometer</v>
          </cell>
        </row>
        <row r="7290">
          <cell r="H7290" t="str">
            <v>1.3.2.08.01.14.042</v>
          </cell>
          <cell r="I7290" t="str">
            <v>Heating Bloet/Test Tube Heaters</v>
          </cell>
        </row>
        <row r="7291">
          <cell r="H7291" t="str">
            <v>......</v>
          </cell>
        </row>
        <row r="7292">
          <cell r="H7292" t="str">
            <v>......</v>
          </cell>
        </row>
        <row r="7293">
          <cell r="H7293" t="str">
            <v>......</v>
          </cell>
        </row>
        <row r="7294">
          <cell r="H7294" t="str">
            <v>......</v>
          </cell>
        </row>
        <row r="7295">
          <cell r="H7295" t="str">
            <v>......</v>
          </cell>
        </row>
        <row r="7296">
          <cell r="H7296" t="str">
            <v>......</v>
          </cell>
        </row>
        <row r="7297">
          <cell r="H7297" t="str">
            <v>1.3.2.08.01.15.</v>
          </cell>
          <cell r="I7297" t="str">
            <v xml:space="preserve">ALAT LABORATORIUM IMMUNOLOGI </v>
          </cell>
        </row>
        <row r="7298">
          <cell r="H7298" t="str">
            <v>1.3.2.08.01.15.001</v>
          </cell>
          <cell r="I7298" t="str">
            <v>Autosil (Double Distiled And Demineralized</v>
          </cell>
        </row>
        <row r="7299">
          <cell r="H7299" t="str">
            <v>1.3.2.08.01.15.002</v>
          </cell>
          <cell r="I7299" t="str">
            <v>Centrifuge Electric</v>
          </cell>
        </row>
        <row r="7300">
          <cell r="H7300" t="str">
            <v>1.3.2.08.01.15.003</v>
          </cell>
          <cell r="I7300" t="str">
            <v>Cryostat Microtome</v>
          </cell>
        </row>
        <row r="7301">
          <cell r="H7301" t="str">
            <v>1.3.2.08.01.15.004</v>
          </cell>
          <cell r="I7301" t="str">
            <v>Dry Heat Oven Electrophoresis Kit, Consist Of</v>
          </cell>
        </row>
        <row r="7302">
          <cell r="H7302" t="str">
            <v>1.3.2.08.01.15.005</v>
          </cell>
          <cell r="I7302" t="str">
            <v>Electrophoresis Chamber</v>
          </cell>
        </row>
        <row r="7303">
          <cell r="H7303" t="str">
            <v>1.3.2.08.01.15.006</v>
          </cell>
          <cell r="I7303" t="str">
            <v>Power Supply (Alat Laboratorium Immunologi)</v>
          </cell>
        </row>
        <row r="7304">
          <cell r="H7304" t="str">
            <v>1.3.2.08.01.15.007</v>
          </cell>
          <cell r="I7304" t="str">
            <v>Sample Aplicator</v>
          </cell>
        </row>
        <row r="7305">
          <cell r="H7305" t="str">
            <v>1.3.2.08.01.15.008</v>
          </cell>
          <cell r="I7305" t="str">
            <v>Electrophoresis Market</v>
          </cell>
        </row>
        <row r="7306">
          <cell r="H7306" t="str">
            <v>1.3.2.08.01.15.009</v>
          </cell>
          <cell r="I7306" t="str">
            <v>Staining Trays</v>
          </cell>
        </row>
        <row r="7307">
          <cell r="H7307" t="str">
            <v>1.3.2.08.01.15.010</v>
          </cell>
          <cell r="I7307" t="str">
            <v>Absorbant Pads And Trips</v>
          </cell>
        </row>
        <row r="7308">
          <cell r="H7308" t="str">
            <v>1.3.2.08.01.15.011</v>
          </cell>
          <cell r="I7308" t="str">
            <v>Non Serrated Forceps</v>
          </cell>
        </row>
        <row r="7309">
          <cell r="H7309" t="str">
            <v>1.3.2.08.01.15.012</v>
          </cell>
          <cell r="I7309" t="str">
            <v>Capillary Tubes</v>
          </cell>
        </row>
        <row r="7310">
          <cell r="H7310" t="str">
            <v>1.3.2.08.01.15.013</v>
          </cell>
          <cell r="I7310" t="str">
            <v>Freezer - 30 Derajat Celcius</v>
          </cell>
        </row>
        <row r="7311">
          <cell r="H7311" t="str">
            <v>1.3.2.08.01.15.014</v>
          </cell>
          <cell r="I7311" t="str">
            <v>Immunodiffusion System</v>
          </cell>
        </row>
        <row r="7312">
          <cell r="H7312" t="str">
            <v>1.3.2.08.01.15.015</v>
          </cell>
          <cell r="I7312" t="str">
            <v>Immunodiffusion Puch Set</v>
          </cell>
        </row>
        <row r="7313">
          <cell r="H7313" t="str">
            <v>1.3.2.08.01.15.016</v>
          </cell>
          <cell r="I7313" t="str">
            <v>Consist Of</v>
          </cell>
        </row>
        <row r="7314">
          <cell r="H7314" t="str">
            <v>1.3.2.08.01.15.017</v>
          </cell>
          <cell r="I7314" t="str">
            <v>Punch</v>
          </cell>
        </row>
        <row r="7315">
          <cell r="H7315" t="str">
            <v>1.3.2.08.01.15.018</v>
          </cell>
          <cell r="I7315" t="str">
            <v>Holder</v>
          </cell>
        </row>
        <row r="7316">
          <cell r="H7316" t="str">
            <v>1.3.2.08.01.15.019</v>
          </cell>
          <cell r="I7316" t="str">
            <v>Dye Set And 2,5 mm Wrech</v>
          </cell>
        </row>
        <row r="7317">
          <cell r="H7317" t="str">
            <v>1.3.2.08.01.15.020</v>
          </cell>
          <cell r="I7317" t="str">
            <v>Immuno Frames</v>
          </cell>
        </row>
        <row r="7318">
          <cell r="H7318" t="str">
            <v>1.3.2.08.01.15.021</v>
          </cell>
          <cell r="I7318" t="str">
            <v>Immuno Frame Holder</v>
          </cell>
        </row>
        <row r="7319">
          <cell r="H7319" t="str">
            <v>1.3.2.08.01.15.022</v>
          </cell>
          <cell r="I7319" t="str">
            <v>Immuno Leveling Table Set</v>
          </cell>
        </row>
        <row r="7320">
          <cell r="H7320" t="str">
            <v>1.3.2.08.01.15.023</v>
          </cell>
          <cell r="I7320" t="str">
            <v>Stainless Steel Tongs</v>
          </cell>
        </row>
        <row r="7321">
          <cell r="H7321" t="str">
            <v>1.3.2.08.01.15.024</v>
          </cell>
          <cell r="I7321" t="str">
            <v>Suction Needless (2,6 mm dia)</v>
          </cell>
        </row>
        <row r="7322">
          <cell r="H7322" t="str">
            <v>1.3.2.08.01.15.025</v>
          </cell>
          <cell r="I7322" t="str">
            <v>Staining And Rising Tanks</v>
          </cell>
        </row>
        <row r="7323">
          <cell r="H7323" t="str">
            <v>1.3.2.08.01.15.026</v>
          </cell>
          <cell r="I7323" t="str">
            <v>Magnetic Stirles &amp; Bars</v>
          </cell>
        </row>
        <row r="7324">
          <cell r="H7324" t="str">
            <v>1.3.2.08.01.15.027</v>
          </cell>
          <cell r="I7324" t="str">
            <v>Measuring Magnifier</v>
          </cell>
        </row>
        <row r="7325">
          <cell r="H7325" t="str">
            <v>1.3.2.08.01.15.028</v>
          </cell>
          <cell r="I7325" t="str">
            <v>Micromixer</v>
          </cell>
        </row>
        <row r="7326">
          <cell r="H7326" t="str">
            <v>1.3.2.08.01.15.029</v>
          </cell>
          <cell r="I7326" t="str">
            <v>Measuring Magnifier Microtiterkit</v>
          </cell>
        </row>
        <row r="7327">
          <cell r="H7327" t="str">
            <v>1.3.2.08.01.15.030</v>
          </cell>
          <cell r="I7327" t="str">
            <v>Titration Plates U Wells</v>
          </cell>
        </row>
        <row r="7328">
          <cell r="H7328" t="str">
            <v>1.3.2.08.01.15.031</v>
          </cell>
          <cell r="I7328" t="str">
            <v>Titration Plates V Wells</v>
          </cell>
        </row>
        <row r="7329">
          <cell r="H7329" t="str">
            <v>1.3.2.08.01.15.032</v>
          </cell>
          <cell r="I7329" t="str">
            <v>Sealing Tape 72 yl, 50 ul</v>
          </cell>
        </row>
        <row r="7330">
          <cell r="H7330" t="str">
            <v>1.3.2.08.01.15.033</v>
          </cell>
          <cell r="I7330" t="str">
            <v>Tape Dispencer</v>
          </cell>
        </row>
        <row r="7331">
          <cell r="H7331" t="str">
            <v>1.3.2.08.01.15.034</v>
          </cell>
          <cell r="I7331" t="str">
            <v>Support Plates</v>
          </cell>
        </row>
        <row r="7332">
          <cell r="H7332" t="str">
            <v>1.3.2.08.01.15.035</v>
          </cell>
          <cell r="I7332" t="str">
            <v>Filter Cartigges</v>
          </cell>
        </row>
        <row r="7333">
          <cell r="H7333" t="str">
            <v>1.3.2.08.01.15.036</v>
          </cell>
          <cell r="I7333" t="str">
            <v>Suction Bulb</v>
          </cell>
        </row>
        <row r="7334">
          <cell r="H7334" t="str">
            <v>1.3.2.08.01.15.037</v>
          </cell>
          <cell r="I7334" t="str">
            <v>Microdituter 25 ul, 50 ul</v>
          </cell>
        </row>
        <row r="7335">
          <cell r="H7335" t="str">
            <v>1.3.2.08.01.15.038</v>
          </cell>
          <cell r="I7335" t="str">
            <v>Deliveri Tester25 ul</v>
          </cell>
        </row>
        <row r="7336">
          <cell r="H7336" t="str">
            <v>1.3.2.08.01.15.039</v>
          </cell>
          <cell r="I7336" t="str">
            <v>Stand, Diluter/Pipet</v>
          </cell>
        </row>
        <row r="7337">
          <cell r="H7337" t="str">
            <v>1.3.2.08.01.15.040</v>
          </cell>
          <cell r="I7337" t="str">
            <v>Rack, Diluter/Pipet</v>
          </cell>
        </row>
        <row r="7338">
          <cell r="H7338" t="str">
            <v>1.3.2.08.01.15.041</v>
          </cell>
          <cell r="I7338" t="str">
            <v>Carrying Case</v>
          </cell>
        </row>
        <row r="7339">
          <cell r="H7339" t="str">
            <v>1.3.2.08.01.15.042</v>
          </cell>
          <cell r="I7339" t="str">
            <v>Test Reading Mirror</v>
          </cell>
        </row>
        <row r="7340">
          <cell r="H7340" t="str">
            <v>1.3.2.08.01.15.043</v>
          </cell>
          <cell r="I7340" t="str">
            <v>Centrifuge Carries</v>
          </cell>
        </row>
        <row r="7341">
          <cell r="H7341" t="str">
            <v>1.3.2.08.01.15.044</v>
          </cell>
          <cell r="I7341" t="str">
            <v>Carrying/Storage Case</v>
          </cell>
        </row>
        <row r="7342">
          <cell r="H7342" t="str">
            <v>1.3.2.08.01.15.045</v>
          </cell>
          <cell r="I7342" t="str">
            <v>Shaking Waterbath</v>
          </cell>
        </row>
        <row r="7343">
          <cell r="H7343" t="str">
            <v>1.3.2.08.01.15.046</v>
          </cell>
          <cell r="I7343" t="str">
            <v>Staining Jar</v>
          </cell>
        </row>
        <row r="7344">
          <cell r="H7344" t="str">
            <v>1.3.2.08.01.15.047</v>
          </cell>
          <cell r="I7344" t="str">
            <v>Waterbath With Thermostat</v>
          </cell>
        </row>
        <row r="7345">
          <cell r="H7345" t="str">
            <v>1.3.2.08.01.15.048</v>
          </cell>
          <cell r="I7345" t="str">
            <v>Viewer (Alat Laboratorium Immunologi)</v>
          </cell>
        </row>
        <row r="7346">
          <cell r="H7346" t="str">
            <v>1.3.2.08.01.15.049</v>
          </cell>
          <cell r="I7346" t="str">
            <v>Voltmeter</v>
          </cell>
        </row>
        <row r="7347">
          <cell r="H7347" t="str">
            <v>1.3.2.08.01.15.050</v>
          </cell>
          <cell r="I7347" t="str">
            <v>Reagent Aplication Device (Micro And Linier Stripper)</v>
          </cell>
        </row>
        <row r="7348">
          <cell r="H7348" t="str">
            <v>1.3.2.08.01.15.051</v>
          </cell>
          <cell r="I7348" t="str">
            <v>Stripping Cutting Device</v>
          </cell>
        </row>
        <row r="7349">
          <cell r="H7349" t="str">
            <v>1.3.2.08.01.15.052</v>
          </cell>
          <cell r="I7349" t="str">
            <v>Laminating Module With 4 Reels</v>
          </cell>
        </row>
        <row r="7350">
          <cell r="H7350" t="str">
            <v>1.3.2.08.01.15.053</v>
          </cell>
          <cell r="I7350" t="str">
            <v>Staining Set</v>
          </cell>
        </row>
        <row r="7351">
          <cell r="H7351" t="str">
            <v>......</v>
          </cell>
        </row>
        <row r="7352">
          <cell r="H7352" t="str">
            <v>......</v>
          </cell>
        </row>
        <row r="7353">
          <cell r="H7353" t="str">
            <v>......</v>
          </cell>
        </row>
        <row r="7354">
          <cell r="H7354" t="str">
            <v>......</v>
          </cell>
        </row>
        <row r="7355">
          <cell r="H7355" t="str">
            <v>......</v>
          </cell>
        </row>
        <row r="7356">
          <cell r="H7356" t="str">
            <v>......</v>
          </cell>
        </row>
        <row r="7357">
          <cell r="H7357" t="str">
            <v>1.3.2.08.01.16.</v>
          </cell>
          <cell r="I7357" t="str">
            <v xml:space="preserve">ALAT LABORATORIUM HEMATOLOGI </v>
          </cell>
        </row>
        <row r="7358">
          <cell r="H7358" t="str">
            <v>1.3.2.08.01.16.001</v>
          </cell>
          <cell r="I7358" t="str">
            <v>Albuminometer</v>
          </cell>
        </row>
        <row r="7359">
          <cell r="H7359" t="str">
            <v>1.3.2.08.01.16.002</v>
          </cell>
          <cell r="I7359" t="str">
            <v>Bunsen Burner &amp; Kelengkapannya</v>
          </cell>
        </row>
        <row r="7360">
          <cell r="H7360" t="str">
            <v>1.3.2.08.01.16.003</v>
          </cell>
          <cell r="I7360" t="str">
            <v>Differential Cell Counter</v>
          </cell>
        </row>
        <row r="7361">
          <cell r="H7361" t="str">
            <v>1.3.2.08.01.16.004</v>
          </cell>
          <cell r="I7361" t="str">
            <v>Haemocytometer</v>
          </cell>
        </row>
        <row r="7362">
          <cell r="H7362" t="str">
            <v>1.3.2.08.01.16.005</v>
          </cell>
          <cell r="I7362" t="str">
            <v>Mikroskop Monokuler</v>
          </cell>
        </row>
        <row r="7363">
          <cell r="H7363" t="str">
            <v>1.3.2.08.01.16.006</v>
          </cell>
          <cell r="I7363" t="str">
            <v>Mikroskop Binokuler</v>
          </cell>
        </row>
        <row r="7364">
          <cell r="H7364" t="str">
            <v>1.3.2.08.01.16.007</v>
          </cell>
          <cell r="I7364" t="str">
            <v>Dispencer Adjustable</v>
          </cell>
        </row>
        <row r="7365">
          <cell r="H7365" t="str">
            <v>1.3.2.08.01.16.008</v>
          </cell>
          <cell r="I7365" t="str">
            <v>Sentrifus Elektrik</v>
          </cell>
        </row>
        <row r="7366">
          <cell r="H7366" t="str">
            <v>1.3.2.08.01.16.009</v>
          </cell>
          <cell r="I7366" t="str">
            <v>Sentrifus Hematokrit</v>
          </cell>
        </row>
        <row r="7367">
          <cell r="H7367" t="str">
            <v>1.3.2.08.01.16.010</v>
          </cell>
          <cell r="I7367" t="str">
            <v>Timer (Alat Laboratorium Hematologi)</v>
          </cell>
        </row>
        <row r="7368">
          <cell r="H7368" t="str">
            <v>1.3.2.08.01.16.011</v>
          </cell>
          <cell r="I7368" t="str">
            <v>Urinometer (Alat Laboratorium Hematologi)</v>
          </cell>
        </row>
        <row r="7369">
          <cell r="H7369" t="str">
            <v>1.3.2.08.01.16.012</v>
          </cell>
          <cell r="I7369" t="str">
            <v>Water Distilation Apparatus (Alat Laboratorium Hematologi)</v>
          </cell>
        </row>
        <row r="7370">
          <cell r="H7370" t="str">
            <v>1.3.2.08.01.16.013</v>
          </cell>
          <cell r="I7370" t="str">
            <v>Washer And Dryer,Pipet</v>
          </cell>
        </row>
        <row r="7371">
          <cell r="H7371" t="str">
            <v>1.3.2.08.01.16.014</v>
          </cell>
          <cell r="I7371" t="str">
            <v>Westergren Apparatus</v>
          </cell>
        </row>
        <row r="7372">
          <cell r="H7372" t="str">
            <v>1.3.2.08.01.16.015</v>
          </cell>
          <cell r="I7372" t="str">
            <v>Tips Pipet Sesuai Ukuran</v>
          </cell>
        </row>
        <row r="7373">
          <cell r="H7373" t="str">
            <v>......</v>
          </cell>
        </row>
        <row r="7374">
          <cell r="H7374" t="str">
            <v>......</v>
          </cell>
        </row>
        <row r="7375">
          <cell r="H7375" t="str">
            <v>......</v>
          </cell>
        </row>
        <row r="7376">
          <cell r="H7376" t="str">
            <v>......</v>
          </cell>
        </row>
        <row r="7377">
          <cell r="H7377" t="str">
            <v>......</v>
          </cell>
        </row>
        <row r="7378">
          <cell r="H7378" t="str">
            <v>......</v>
          </cell>
        </row>
        <row r="7379">
          <cell r="H7379" t="str">
            <v>......</v>
          </cell>
        </row>
        <row r="7380">
          <cell r="H7380" t="str">
            <v>1.3.2.08.01.17.</v>
          </cell>
          <cell r="I7380" t="str">
            <v xml:space="preserve">ALAT LABORATORIUM FILM </v>
          </cell>
        </row>
        <row r="7381">
          <cell r="H7381" t="str">
            <v>1.3.2.08.01.17.001</v>
          </cell>
          <cell r="I7381" t="str">
            <v>Mesin Cuci B.W Negatif</v>
          </cell>
        </row>
        <row r="7382">
          <cell r="H7382" t="str">
            <v>1.3.2.08.01.17.002</v>
          </cell>
          <cell r="I7382" t="str">
            <v>Mesin Cuci B.W Positif</v>
          </cell>
        </row>
        <row r="7383">
          <cell r="H7383" t="str">
            <v>1.3.2.08.01.17.003</v>
          </cell>
          <cell r="I7383" t="str">
            <v>Mesin Cuci Color ECA</v>
          </cell>
        </row>
        <row r="7384">
          <cell r="H7384" t="str">
            <v>1.3.2.08.01.17.004</v>
          </cell>
          <cell r="I7384" t="str">
            <v>Mesin Cuci Color ECP</v>
          </cell>
        </row>
        <row r="7385">
          <cell r="H7385" t="str">
            <v>1.3.2.08.01.17.005</v>
          </cell>
          <cell r="I7385" t="str">
            <v>Mesin Cuci Color CRI</v>
          </cell>
        </row>
        <row r="7386">
          <cell r="H7386" t="str">
            <v>1.3.2.08.01.17.006</v>
          </cell>
          <cell r="I7386" t="str">
            <v>Mesin Cetak Color</v>
          </cell>
        </row>
        <row r="7387">
          <cell r="H7387" t="str">
            <v>1.3.2.08.01.17.007</v>
          </cell>
          <cell r="I7387" t="str">
            <v>Mesin Vidio Color Analyzer</v>
          </cell>
        </row>
        <row r="7388">
          <cell r="H7388" t="str">
            <v>1.3.2.08.01.17.008</v>
          </cell>
          <cell r="I7388" t="str">
            <v>Mesin Spesial Optical Effek Printer</v>
          </cell>
        </row>
        <row r="7389">
          <cell r="H7389" t="str">
            <v>1.3.2.08.01.17.009</v>
          </cell>
          <cell r="I7389" t="str">
            <v>Chemical Analisa</v>
          </cell>
        </row>
        <row r="7390">
          <cell r="H7390" t="str">
            <v>1.3.2.08.01.17.010</v>
          </cell>
          <cell r="I7390" t="str">
            <v>Fotografic Analisa</v>
          </cell>
        </row>
        <row r="7391">
          <cell r="H7391" t="str">
            <v>1.3.2.08.01.17.011</v>
          </cell>
          <cell r="I7391" t="str">
            <v>Chemical Mixing</v>
          </cell>
        </row>
        <row r="7392">
          <cell r="H7392" t="str">
            <v>1.3.2.08.01.17.012</v>
          </cell>
          <cell r="I7392" t="str">
            <v>Ultrasonic Cleaner (Alat Laboratorium Film)</v>
          </cell>
        </row>
        <row r="7393">
          <cell r="H7393" t="str">
            <v>1.3.2.08.01.17.013</v>
          </cell>
          <cell r="I7393" t="str">
            <v>Destilasi</v>
          </cell>
        </row>
        <row r="7394">
          <cell r="H7394" t="str">
            <v>1.3.2.08.01.17.014</v>
          </cell>
          <cell r="I7394" t="str">
            <v>Analistic Balance</v>
          </cell>
        </row>
        <row r="7395">
          <cell r="H7395" t="str">
            <v>1.3.2.08.01.17.015</v>
          </cell>
          <cell r="I7395" t="str">
            <v>Lemari Asam</v>
          </cell>
        </row>
        <row r="7396">
          <cell r="H7396" t="str">
            <v>1.3.2.08.01.17.016</v>
          </cell>
          <cell r="I7396" t="str">
            <v>B.D. Meter</v>
          </cell>
        </row>
        <row r="7397">
          <cell r="H7397" t="str">
            <v>1.3.2.08.01.17.017</v>
          </cell>
          <cell r="I7397" t="str">
            <v>Tensitometer</v>
          </cell>
        </row>
        <row r="7398">
          <cell r="H7398" t="str">
            <v>1.3.2.08.01.17.018</v>
          </cell>
          <cell r="I7398" t="str">
            <v>Alat Pemanas</v>
          </cell>
        </row>
        <row r="7399">
          <cell r="H7399" t="str">
            <v>1.3.2.08.01.17.019</v>
          </cell>
          <cell r="I7399" t="str">
            <v>Motor Mixer</v>
          </cell>
        </row>
        <row r="7400">
          <cell r="H7400" t="str">
            <v>1.3.2.08.01.17.020</v>
          </cell>
          <cell r="I7400" t="str">
            <v>Tangki Meter</v>
          </cell>
        </row>
        <row r="7401">
          <cell r="H7401" t="str">
            <v>1.3.2.08.01.17.021</v>
          </cell>
          <cell r="I7401" t="str">
            <v>Silver Recovery</v>
          </cell>
        </row>
        <row r="7402">
          <cell r="H7402" t="str">
            <v>1.3.2.08.01.17.022</v>
          </cell>
          <cell r="I7402" t="str">
            <v>Mesin Scanning</v>
          </cell>
        </row>
        <row r="7403">
          <cell r="H7403" t="str">
            <v>1.3.2.08.01.17.023</v>
          </cell>
          <cell r="I7403" t="str">
            <v>Video Printer</v>
          </cell>
        </row>
        <row r="7404">
          <cell r="H7404" t="str">
            <v>1.3.2.08.01.17.024</v>
          </cell>
          <cell r="I7404" t="str">
            <v>PC-Based UV Gel Documentation System</v>
          </cell>
        </row>
        <row r="7405">
          <cell r="H7405" t="str">
            <v>1.3.2.08.01.17.025</v>
          </cell>
          <cell r="I7405" t="str">
            <v>Phospor Image</v>
          </cell>
        </row>
        <row r="7406">
          <cell r="H7406" t="str">
            <v>1.3.2.08.01.17.026</v>
          </cell>
          <cell r="I7406" t="str">
            <v>Tranmision Electorn Microscope</v>
          </cell>
        </row>
        <row r="7407">
          <cell r="H7407" t="str">
            <v>......</v>
          </cell>
        </row>
        <row r="7408">
          <cell r="H7408" t="str">
            <v>......</v>
          </cell>
        </row>
        <row r="7409">
          <cell r="H7409" t="str">
            <v>......</v>
          </cell>
        </row>
        <row r="7410">
          <cell r="H7410" t="str">
            <v>......</v>
          </cell>
        </row>
        <row r="7411">
          <cell r="H7411" t="str">
            <v>......</v>
          </cell>
        </row>
        <row r="7412">
          <cell r="H7412" t="str">
            <v>......</v>
          </cell>
        </row>
        <row r="7413">
          <cell r="H7413" t="str">
            <v>1.3.2.08.01.18.</v>
          </cell>
          <cell r="I7413" t="str">
            <v xml:space="preserve">ALAT LABORATORIUM MAKANAN </v>
          </cell>
        </row>
        <row r="7414">
          <cell r="H7414" t="str">
            <v>1.3.2.08.01.18.001</v>
          </cell>
          <cell r="I7414" t="str">
            <v>Gilingan Mile</v>
          </cell>
        </row>
        <row r="7415">
          <cell r="H7415" t="str">
            <v>1.3.2.08.01.18.002</v>
          </cell>
          <cell r="I7415" t="str">
            <v>Wajan Teflon</v>
          </cell>
        </row>
        <row r="7416">
          <cell r="H7416" t="str">
            <v>1.3.2.08.01.18.003</v>
          </cell>
          <cell r="I7416" t="str">
            <v>Kompor LPG</v>
          </cell>
        </row>
        <row r="7417">
          <cell r="H7417" t="str">
            <v>1.3.2.08.01.18.004</v>
          </cell>
          <cell r="I7417" t="str">
            <v>Alat Pembuat Mie</v>
          </cell>
        </row>
        <row r="7418">
          <cell r="H7418" t="str">
            <v>1.3.2.08.01.18.005</v>
          </cell>
          <cell r="I7418" t="str">
            <v>Timbangan Kue</v>
          </cell>
        </row>
        <row r="7419">
          <cell r="H7419" t="str">
            <v>1.3.2.08.01.18.006</v>
          </cell>
          <cell r="I7419" t="str">
            <v>Slicer</v>
          </cell>
        </row>
        <row r="7420">
          <cell r="H7420" t="str">
            <v>1.3.2.08.01.18.007</v>
          </cell>
          <cell r="I7420" t="str">
            <v>Colony Counter (Alat Laboratorium Makanan)</v>
          </cell>
        </row>
        <row r="7421">
          <cell r="H7421" t="str">
            <v>1.3.2.08.01.18.008</v>
          </cell>
          <cell r="I7421" t="str">
            <v>Rotary Evaporator (Alat Laboratorium Makanan)</v>
          </cell>
        </row>
        <row r="7422">
          <cell r="H7422" t="str">
            <v>1.3.2.08.01.18.009</v>
          </cell>
          <cell r="I7422" t="str">
            <v>Protein Analyzer</v>
          </cell>
        </row>
        <row r="7423">
          <cell r="H7423" t="str">
            <v>1.3.2.08.01.18.010</v>
          </cell>
          <cell r="I7423" t="str">
            <v>Kompor Gas (Alat Laboratorium Makanan)</v>
          </cell>
        </row>
        <row r="7424">
          <cell r="H7424" t="str">
            <v>1.3.2.08.01.18.011</v>
          </cell>
          <cell r="I7424" t="str">
            <v>Cooler (Alat Laboratorium Makanan)</v>
          </cell>
        </row>
        <row r="7425">
          <cell r="H7425" t="str">
            <v>1.3.2.08.01.18.012</v>
          </cell>
          <cell r="I7425" t="str">
            <v>Penghalus Es</v>
          </cell>
        </row>
        <row r="7426">
          <cell r="H7426" t="str">
            <v>1.3.2.08.01.18.013</v>
          </cell>
          <cell r="I7426" t="str">
            <v>Thermos Es</v>
          </cell>
        </row>
        <row r="7427">
          <cell r="H7427" t="str">
            <v>1.3.2.08.01.18.014</v>
          </cell>
          <cell r="I7427" t="str">
            <v>Cooking Range</v>
          </cell>
        </row>
        <row r="7428">
          <cell r="H7428" t="str">
            <v>1.3.2.08.01.18.015</v>
          </cell>
          <cell r="I7428" t="str">
            <v>Frying Pan</v>
          </cell>
        </row>
        <row r="7429">
          <cell r="H7429" t="str">
            <v>1.3.2.08.01.18.016</v>
          </cell>
          <cell r="I7429" t="str">
            <v>Boiling Pan</v>
          </cell>
        </row>
        <row r="7430">
          <cell r="H7430" t="str">
            <v>1.3.2.08.01.18.017</v>
          </cell>
          <cell r="I7430" t="str">
            <v>Cold Storage (Alat Laboratorium Makanan)</v>
          </cell>
        </row>
        <row r="7431">
          <cell r="H7431" t="str">
            <v>1.3.2.08.01.18.018</v>
          </cell>
          <cell r="I7431" t="str">
            <v>Ice Maker (Alat Laboratorium Makanan)</v>
          </cell>
        </row>
        <row r="7432">
          <cell r="H7432" t="str">
            <v>1.3.2.08.01.18.019</v>
          </cell>
          <cell r="I7432" t="str">
            <v>Rice Cooker (Alat Laboratorium Makanan)</v>
          </cell>
        </row>
        <row r="7433">
          <cell r="H7433" t="str">
            <v>1.3.2.08.01.18.020</v>
          </cell>
          <cell r="I7433" t="str">
            <v>Rice Washer</v>
          </cell>
        </row>
        <row r="7434">
          <cell r="H7434" t="str">
            <v>1.3.2.08.01.18.021</v>
          </cell>
          <cell r="I7434" t="str">
            <v>Food Processor</v>
          </cell>
        </row>
        <row r="7435">
          <cell r="H7435" t="str">
            <v>1.3.2.08.01.18.022</v>
          </cell>
          <cell r="I7435" t="str">
            <v>Food Trolley</v>
          </cell>
        </row>
        <row r="7436">
          <cell r="H7436" t="str">
            <v>1.3.2.08.01.18.023</v>
          </cell>
          <cell r="I7436" t="str">
            <v>Scale (Alat Laboratorium Makanan)</v>
          </cell>
        </row>
        <row r="7437">
          <cell r="H7437" t="str">
            <v>1.3.2.08.01.18.024</v>
          </cell>
          <cell r="I7437" t="str">
            <v>Work Bench (Alat Laboratorium Makanan)</v>
          </cell>
        </row>
        <row r="7438">
          <cell r="H7438" t="str">
            <v>1.3.2.08.01.18.025</v>
          </cell>
          <cell r="I7438" t="str">
            <v>Kompor Minyak Tanah</v>
          </cell>
        </row>
        <row r="7439">
          <cell r="H7439" t="str">
            <v>1.3.2.08.01.18.026</v>
          </cell>
          <cell r="I7439" t="str">
            <v>Meja Kerja Stainless</v>
          </cell>
        </row>
        <row r="7440">
          <cell r="H7440" t="str">
            <v>1.3.2.08.01.18.027</v>
          </cell>
          <cell r="I7440" t="str">
            <v>Alat Pelecet Kedelai</v>
          </cell>
        </row>
        <row r="7441">
          <cell r="H7441" t="str">
            <v>1.3.2.08.01.18.028</v>
          </cell>
          <cell r="I7441" t="str">
            <v>Alat Pembuat Keripik</v>
          </cell>
        </row>
        <row r="7442">
          <cell r="H7442" t="str">
            <v>1.3.2.08.01.18.029</v>
          </cell>
          <cell r="I7442" t="str">
            <v>Alat Pembuat Coklat</v>
          </cell>
        </row>
        <row r="7443">
          <cell r="H7443" t="str">
            <v>1.3.2.08.01.18.030</v>
          </cell>
          <cell r="I7443" t="str">
            <v>Alat Penjernih Air</v>
          </cell>
        </row>
        <row r="7444">
          <cell r="H7444" t="str">
            <v>1.3.2.08.01.18.031</v>
          </cell>
          <cell r="I7444" t="str">
            <v>Loyang Susun</v>
          </cell>
        </row>
        <row r="7445">
          <cell r="H7445" t="str">
            <v>1.3.2.08.01.18.032</v>
          </cell>
          <cell r="I7445" t="str">
            <v>Alat Perajang Kerupuk</v>
          </cell>
        </row>
        <row r="7446">
          <cell r="H7446" t="str">
            <v>1.3.2.08.01.18.033</v>
          </cell>
          <cell r="I7446" t="str">
            <v>Alat Penggiling Tahu</v>
          </cell>
        </row>
        <row r="7447">
          <cell r="H7447" t="str">
            <v>1.3.2.08.01.18.034</v>
          </cell>
          <cell r="I7447" t="str">
            <v>Chopper</v>
          </cell>
        </row>
        <row r="7448">
          <cell r="H7448" t="str">
            <v>1.3.2.08.01.18.035</v>
          </cell>
          <cell r="I7448" t="str">
            <v>Alat Penutup Botol</v>
          </cell>
        </row>
        <row r="7449">
          <cell r="H7449" t="str">
            <v>1.3.2.08.01.18.036</v>
          </cell>
          <cell r="I7449" t="str">
            <v>Alat Penyangray Kopi</v>
          </cell>
        </row>
        <row r="7450">
          <cell r="H7450" t="str">
            <v>1.3.2.08.01.18.037</v>
          </cell>
          <cell r="I7450" t="str">
            <v>Alat Kukus</v>
          </cell>
        </row>
        <row r="7451">
          <cell r="H7451" t="str">
            <v>1.3.2.08.01.18.038</v>
          </cell>
          <cell r="I7451" t="str">
            <v>Alat Pembuka Sabut Kelapa</v>
          </cell>
        </row>
        <row r="7452">
          <cell r="H7452" t="str">
            <v>1.3.2.08.01.18.039</v>
          </cell>
          <cell r="I7452" t="str">
            <v>Alat Perajang Pisang</v>
          </cell>
        </row>
        <row r="7453">
          <cell r="H7453" t="str">
            <v>1.3.2.08.01.18.040</v>
          </cell>
          <cell r="I7453" t="str">
            <v>Alat Pencuci Botol</v>
          </cell>
        </row>
        <row r="7454">
          <cell r="H7454" t="str">
            <v>1.3.2.08.01.18.041</v>
          </cell>
          <cell r="I7454" t="str">
            <v>Tangki Penyimpan</v>
          </cell>
        </row>
        <row r="7455">
          <cell r="H7455" t="str">
            <v>1.3.2.08.01.18.042</v>
          </cell>
          <cell r="I7455" t="str">
            <v>Tempering</v>
          </cell>
        </row>
        <row r="7456">
          <cell r="H7456" t="str">
            <v>......</v>
          </cell>
        </row>
        <row r="7457">
          <cell r="H7457" t="str">
            <v>......</v>
          </cell>
        </row>
        <row r="7458">
          <cell r="H7458" t="str">
            <v>......</v>
          </cell>
        </row>
        <row r="7459">
          <cell r="H7459" t="str">
            <v>......</v>
          </cell>
        </row>
        <row r="7460">
          <cell r="H7460" t="str">
            <v>......</v>
          </cell>
        </row>
        <row r="7461">
          <cell r="H7461" t="str">
            <v>......</v>
          </cell>
        </row>
        <row r="7462">
          <cell r="H7462" t="str">
            <v>1.3.2.08.01.19.</v>
          </cell>
          <cell r="I7462" t="str">
            <v xml:space="preserve">ALAT LABORATORIUM FARMASI </v>
          </cell>
        </row>
        <row r="7463">
          <cell r="H7463" t="str">
            <v>1.3.2.08.01.19.001</v>
          </cell>
          <cell r="I7463" t="str">
            <v>Analytical Balance (Alat Laboratorium Farmasi)</v>
          </cell>
        </row>
        <row r="7464">
          <cell r="H7464" t="str">
            <v>1.3.2.08.01.19.002</v>
          </cell>
          <cell r="I7464" t="str">
            <v>Micro Analytical Balance</v>
          </cell>
        </row>
        <row r="7465">
          <cell r="H7465" t="str">
            <v>1.3.2.08.01.19.003</v>
          </cell>
          <cell r="I7465" t="str">
            <v>Top Loading Balance (Alat Laboratorium Farmasi)</v>
          </cell>
        </row>
        <row r="7466">
          <cell r="H7466" t="str">
            <v>1.3.2.08.01.19.004</v>
          </cell>
          <cell r="I7466" t="str">
            <v>Water Distilling Apparatus</v>
          </cell>
        </row>
        <row r="7467">
          <cell r="H7467" t="str">
            <v>1.3.2.08.01.19.005</v>
          </cell>
          <cell r="I7467" t="str">
            <v>Tablet Press Machine</v>
          </cell>
        </row>
        <row r="7468">
          <cell r="H7468" t="str">
            <v>1.3.2.08.01.19.006</v>
          </cell>
          <cell r="I7468" t="str">
            <v>Strip Packing Machine</v>
          </cell>
        </row>
        <row r="7469">
          <cell r="H7469" t="str">
            <v>1.3.2.08.01.19.007</v>
          </cell>
          <cell r="I7469" t="str">
            <v>Viscometer (Alat Laboratorium Farmasi)</v>
          </cell>
        </row>
        <row r="7470">
          <cell r="H7470" t="str">
            <v>1.3.2.08.01.19.008</v>
          </cell>
          <cell r="I7470" t="str">
            <v>U V Sterilizer</v>
          </cell>
        </row>
        <row r="7471">
          <cell r="H7471" t="str">
            <v>1.3.2.08.01.19.009</v>
          </cell>
          <cell r="I7471" t="str">
            <v>Pengukur Kekerasan Tablet</v>
          </cell>
        </row>
        <row r="7472">
          <cell r="H7472" t="str">
            <v>1.3.2.08.01.19.010</v>
          </cell>
          <cell r="I7472" t="str">
            <v>Mesin Campur Bubuk</v>
          </cell>
        </row>
        <row r="7473">
          <cell r="H7473" t="str">
            <v>1.3.2.08.01.19.011</v>
          </cell>
          <cell r="I7473" t="str">
            <v>Mesin Campur Emulsi</v>
          </cell>
        </row>
        <row r="7474">
          <cell r="H7474" t="str">
            <v>1.3.2.08.01.19.012</v>
          </cell>
          <cell r="I7474" t="str">
            <v>Mesin Pengahalus Salep</v>
          </cell>
        </row>
        <row r="7475">
          <cell r="H7475" t="str">
            <v>1.3.2.08.01.19.013</v>
          </cell>
          <cell r="I7475" t="str">
            <v>Mesin Pengisi Salep</v>
          </cell>
        </row>
        <row r="7476">
          <cell r="H7476" t="str">
            <v>1.3.2.08.01.19.014</v>
          </cell>
          <cell r="I7476" t="str">
            <v>Mesin Pengisi Cairan</v>
          </cell>
        </row>
        <row r="7477">
          <cell r="H7477" t="str">
            <v>1.3.2.08.01.19.015</v>
          </cell>
          <cell r="I7477" t="str">
            <v>Disintegrator</v>
          </cell>
        </row>
        <row r="7478">
          <cell r="H7478" t="str">
            <v>1.3.2.08.01.19.016</v>
          </cell>
          <cell r="I7478" t="str">
            <v>Friability Tester</v>
          </cell>
        </row>
        <row r="7479">
          <cell r="H7479" t="str">
            <v>1.3.2.08.01.19.017</v>
          </cell>
          <cell r="I7479" t="str">
            <v>Mesin Penutup Botol</v>
          </cell>
        </row>
        <row r="7480">
          <cell r="H7480" t="str">
            <v>1.3.2.08.01.19.018</v>
          </cell>
          <cell r="I7480" t="str">
            <v>Mesin Penuyalut/Coating</v>
          </cell>
        </row>
        <row r="7481">
          <cell r="H7481" t="str">
            <v>1.3.2.08.01.19.019</v>
          </cell>
          <cell r="I7481" t="str">
            <v>Deduster tablet</v>
          </cell>
        </row>
        <row r="7482">
          <cell r="H7482" t="str">
            <v>1.3.2.08.01.19.020</v>
          </cell>
          <cell r="I7482" t="str">
            <v>Mesin Pencuci Wadah/Botol</v>
          </cell>
        </row>
        <row r="7483">
          <cell r="H7483" t="str">
            <v>1.3.2.08.01.19.021</v>
          </cell>
          <cell r="I7483" t="str">
            <v>Mesin Pencampur Salep</v>
          </cell>
        </row>
        <row r="7484">
          <cell r="H7484" t="str">
            <v>1.3.2.08.01.19.022</v>
          </cell>
          <cell r="I7484" t="str">
            <v>Lemari Pengering Botol</v>
          </cell>
        </row>
        <row r="7485">
          <cell r="H7485" t="str">
            <v>1.3.2.08.01.19.023</v>
          </cell>
          <cell r="I7485" t="str">
            <v>Mesin Penghitung Tablet</v>
          </cell>
        </row>
        <row r="7486">
          <cell r="H7486" t="str">
            <v>1.3.2.08.01.19.024</v>
          </cell>
          <cell r="I7486" t="str">
            <v>Mesin Film Coating</v>
          </cell>
        </row>
        <row r="7487">
          <cell r="H7487" t="str">
            <v>1.3.2.08.01.19.025</v>
          </cell>
          <cell r="I7487" t="str">
            <v>Mesin Pembersih Kapsul</v>
          </cell>
        </row>
        <row r="7488">
          <cell r="H7488" t="str">
            <v>1.3.2.08.01.19.026</v>
          </cell>
          <cell r="I7488" t="str">
            <v>Mesin Pengisi Bubuk</v>
          </cell>
        </row>
        <row r="7489">
          <cell r="H7489" t="str">
            <v>1.3.2.08.01.19.027</v>
          </cell>
          <cell r="I7489" t="str">
            <v>Mesin Pengisi dan Penutup Ampul</v>
          </cell>
        </row>
        <row r="7490">
          <cell r="H7490" t="str">
            <v>1.3.2.08.01.19.028</v>
          </cell>
          <cell r="I7490" t="str">
            <v>Mesin Penutup Vial</v>
          </cell>
        </row>
        <row r="7491">
          <cell r="H7491" t="str">
            <v>1.3.2.08.01.19.029</v>
          </cell>
          <cell r="I7491" t="str">
            <v>Mesin Pencampur Cairan</v>
          </cell>
        </row>
        <row r="7492">
          <cell r="H7492" t="str">
            <v>1.3.2.08.01.19.030</v>
          </cell>
          <cell r="I7492" t="str">
            <v>Mesin Pencampur Suspens</v>
          </cell>
        </row>
        <row r="7493">
          <cell r="H7493" t="str">
            <v>1.3.2.08.01.19.031</v>
          </cell>
          <cell r="I7493" t="str">
            <v>Mortars &amp; Pastle</v>
          </cell>
        </row>
        <row r="7494">
          <cell r="H7494" t="str">
            <v>1.3.2.08.01.19.032</v>
          </cell>
          <cell r="I7494" t="str">
            <v>Counter Balance</v>
          </cell>
        </row>
        <row r="7495">
          <cell r="H7495" t="str">
            <v>1.3.2.08.01.19.033</v>
          </cell>
          <cell r="I7495" t="str">
            <v>Dial Balance</v>
          </cell>
        </row>
        <row r="7496">
          <cell r="H7496" t="str">
            <v>1.3.2.08.01.19.034</v>
          </cell>
          <cell r="I7496" t="str">
            <v>Anastistic Balance</v>
          </cell>
        </row>
        <row r="7497">
          <cell r="H7497" t="str">
            <v>1.3.2.08.01.19.035</v>
          </cell>
          <cell r="I7497" t="str">
            <v>Seives All Sizes</v>
          </cell>
        </row>
        <row r="7498">
          <cell r="H7498" t="str">
            <v>1.3.2.08.01.19.036</v>
          </cell>
          <cell r="I7498" t="str">
            <v>Medicine Can</v>
          </cell>
        </row>
        <row r="7499">
          <cell r="H7499" t="str">
            <v>1.3.2.08.01.19.037</v>
          </cell>
          <cell r="I7499" t="str">
            <v>Medicine Spoon Steinless</v>
          </cell>
        </row>
        <row r="7500">
          <cell r="H7500" t="str">
            <v>1.3.2.08.01.19.038</v>
          </cell>
          <cell r="I7500" t="str">
            <v>Medicine Spoon Horfr</v>
          </cell>
        </row>
        <row r="7501">
          <cell r="H7501" t="str">
            <v>1.3.2.08.01.19.039</v>
          </cell>
          <cell r="I7501" t="str">
            <v>Spoon Set</v>
          </cell>
        </row>
        <row r="7502">
          <cell r="H7502" t="str">
            <v>1.3.2.08.01.19.040</v>
          </cell>
          <cell r="I7502" t="str">
            <v>Wrapping Machine</v>
          </cell>
        </row>
        <row r="7503">
          <cell r="H7503" t="str">
            <v>1.3.2.08.01.19.041</v>
          </cell>
          <cell r="I7503" t="str">
            <v>Medice Bottle</v>
          </cell>
        </row>
        <row r="7504">
          <cell r="H7504" t="str">
            <v>1.3.2.08.01.19.042</v>
          </cell>
          <cell r="I7504" t="str">
            <v>Liquid Medicine Bottle</v>
          </cell>
        </row>
        <row r="7505">
          <cell r="H7505" t="str">
            <v>1.3.2.08.01.19.043</v>
          </cell>
          <cell r="I7505" t="str">
            <v>Steril Bottle Witt, Cup</v>
          </cell>
        </row>
        <row r="7506">
          <cell r="H7506" t="str">
            <v>1.3.2.08.01.19.044</v>
          </cell>
          <cell r="I7506" t="str">
            <v>Droping Bottle</v>
          </cell>
        </row>
        <row r="7507">
          <cell r="H7507" t="str">
            <v>1.3.2.08.01.19.045</v>
          </cell>
          <cell r="I7507" t="str">
            <v>Graduated Cylinder</v>
          </cell>
        </row>
        <row r="7508">
          <cell r="H7508" t="str">
            <v>1.3.2.08.01.19.046</v>
          </cell>
          <cell r="I7508" t="str">
            <v>Presceription Botle</v>
          </cell>
        </row>
        <row r="7509">
          <cell r="H7509" t="str">
            <v>1.3.2.08.01.19.047</v>
          </cell>
          <cell r="I7509" t="str">
            <v>Medicine Cup</v>
          </cell>
        </row>
        <row r="7510">
          <cell r="H7510" t="str">
            <v>1.3.2.08.01.19.048</v>
          </cell>
          <cell r="I7510" t="str">
            <v>Spatula</v>
          </cell>
        </row>
        <row r="7511">
          <cell r="H7511" t="str">
            <v>1.3.2.08.01.19.049</v>
          </cell>
          <cell r="I7511" t="str">
            <v>Ointment Plate</v>
          </cell>
        </row>
        <row r="7512">
          <cell r="H7512" t="str">
            <v>1.3.2.08.01.19.050</v>
          </cell>
          <cell r="I7512" t="str">
            <v>Paste Pot</v>
          </cell>
        </row>
        <row r="7513">
          <cell r="H7513" t="str">
            <v>1.3.2.08.01.19.051</v>
          </cell>
          <cell r="I7513" t="str">
            <v>Ointment Can</v>
          </cell>
        </row>
        <row r="7514">
          <cell r="H7514" t="str">
            <v>1.3.2.08.01.19.052</v>
          </cell>
          <cell r="I7514" t="str">
            <v>Ointment Pan</v>
          </cell>
        </row>
        <row r="7515">
          <cell r="H7515" t="str">
            <v>1.3.2.08.01.19.053</v>
          </cell>
          <cell r="I7515" t="str">
            <v>Ointment Jar</v>
          </cell>
        </row>
        <row r="7516">
          <cell r="H7516" t="str">
            <v>1.3.2.08.01.19.054</v>
          </cell>
          <cell r="I7516" t="str">
            <v>Bottle Washer</v>
          </cell>
        </row>
        <row r="7517">
          <cell r="H7517" t="str">
            <v>1.3.2.08.01.19.055</v>
          </cell>
          <cell r="I7517" t="str">
            <v>Rotary Bottle Rack</v>
          </cell>
        </row>
        <row r="7518">
          <cell r="H7518" t="str">
            <v>1.3.2.08.01.19.056</v>
          </cell>
          <cell r="I7518" t="str">
            <v>Lig Medis Bottle Rak</v>
          </cell>
        </row>
        <row r="7519">
          <cell r="H7519" t="str">
            <v>1.3.2.08.01.19.057</v>
          </cell>
          <cell r="I7519" t="str">
            <v>Capsule Filling Machine</v>
          </cell>
        </row>
        <row r="7520">
          <cell r="H7520" t="str">
            <v>1.3.2.08.01.19.058</v>
          </cell>
          <cell r="I7520" t="str">
            <v>Presciption Counter</v>
          </cell>
        </row>
        <row r="7521">
          <cell r="H7521" t="str">
            <v>1.3.2.08.01.19.059</v>
          </cell>
          <cell r="I7521" t="str">
            <v>Capsule Container</v>
          </cell>
        </row>
        <row r="7522">
          <cell r="H7522" t="str">
            <v>1.3.2.08.01.19.060</v>
          </cell>
          <cell r="I7522" t="str">
            <v>Power Mixer</v>
          </cell>
        </row>
        <row r="7523">
          <cell r="H7523" t="str">
            <v>1.3.2.08.01.19.061</v>
          </cell>
          <cell r="I7523" t="str">
            <v>Stirer</v>
          </cell>
        </row>
        <row r="7524">
          <cell r="H7524" t="str">
            <v>1.3.2.08.01.19.062</v>
          </cell>
          <cell r="I7524" t="str">
            <v>Tablet  Machine</v>
          </cell>
        </row>
        <row r="7525">
          <cell r="H7525" t="str">
            <v>1.3.2.08.01.19.063</v>
          </cell>
          <cell r="I7525" t="str">
            <v>Pump Fiter</v>
          </cell>
        </row>
        <row r="7526">
          <cell r="H7526" t="str">
            <v>1.3.2.08.01.19.064</v>
          </cell>
          <cell r="I7526" t="str">
            <v>Ayakan Granul</v>
          </cell>
        </row>
        <row r="7527">
          <cell r="H7527" t="str">
            <v>......</v>
          </cell>
        </row>
        <row r="7528">
          <cell r="H7528" t="str">
            <v>......</v>
          </cell>
        </row>
        <row r="7529">
          <cell r="H7529" t="str">
            <v>......</v>
          </cell>
        </row>
        <row r="7530">
          <cell r="H7530" t="str">
            <v>......</v>
          </cell>
        </row>
        <row r="7531">
          <cell r="H7531" t="str">
            <v>......</v>
          </cell>
        </row>
        <row r="7532">
          <cell r="H7532" t="str">
            <v>......</v>
          </cell>
        </row>
        <row r="7533">
          <cell r="H7533" t="str">
            <v>......</v>
          </cell>
        </row>
        <row r="7534">
          <cell r="H7534" t="str">
            <v>......</v>
          </cell>
        </row>
        <row r="7535">
          <cell r="H7535" t="str">
            <v>......</v>
          </cell>
        </row>
        <row r="7536">
          <cell r="H7536" t="str">
            <v>1.3.2.08.01.20.</v>
          </cell>
          <cell r="I7536" t="str">
            <v xml:space="preserve">ALAT LABORATORIUM FISIKA </v>
          </cell>
        </row>
        <row r="7537">
          <cell r="H7537" t="str">
            <v>1.3.2.08.01.20.001</v>
          </cell>
          <cell r="I7537" t="str">
            <v>Adaptor</v>
          </cell>
        </row>
        <row r="7538">
          <cell r="H7538" t="str">
            <v>1.3.2.08.01.20.002</v>
          </cell>
          <cell r="I7538" t="str">
            <v>Signal Generator (Alat Laboratorium Fisika)</v>
          </cell>
        </row>
        <row r="7539">
          <cell r="H7539" t="str">
            <v>1.3.2.08.01.20.003</v>
          </cell>
          <cell r="I7539" t="str">
            <v>VU Meter</v>
          </cell>
        </row>
        <row r="7540">
          <cell r="H7540" t="str">
            <v>1.3.2.08.01.20.004</v>
          </cell>
          <cell r="I7540" t="str">
            <v>Kaca Plan Paralel</v>
          </cell>
        </row>
        <row r="7541">
          <cell r="H7541" t="str">
            <v>1.3.2.08.01.20.005</v>
          </cell>
          <cell r="I7541" t="str">
            <v>Rangkaian Hambatan Jembatan Seri</v>
          </cell>
        </row>
        <row r="7542">
          <cell r="H7542" t="str">
            <v>1.3.2.08.01.20.006</v>
          </cell>
          <cell r="I7542" t="str">
            <v>Rangkaian Hukum</v>
          </cell>
        </row>
        <row r="7543">
          <cell r="H7543" t="str">
            <v>1.3.2.08.01.20.007</v>
          </cell>
          <cell r="I7543" t="str">
            <v>Hambatan Jembatan Wheatstome</v>
          </cell>
        </row>
        <row r="7544">
          <cell r="H7544" t="str">
            <v>1.3.2.08.01.20.008</v>
          </cell>
          <cell r="I7544" t="str">
            <v>Garpu Tala</v>
          </cell>
        </row>
        <row r="7545">
          <cell r="H7545" t="str">
            <v>1.3.2.08.01.20.009</v>
          </cell>
          <cell r="I7545" t="str">
            <v>Timer Switch</v>
          </cell>
        </row>
        <row r="7546">
          <cell r="H7546" t="str">
            <v>1.3.2.08.01.20.010</v>
          </cell>
          <cell r="I7546" t="str">
            <v>Magnet U</v>
          </cell>
        </row>
        <row r="7547">
          <cell r="H7547" t="str">
            <v>1.3.2.08.01.20.011</v>
          </cell>
          <cell r="I7547" t="str">
            <v>Kaca Prisma</v>
          </cell>
        </row>
        <row r="7548">
          <cell r="H7548" t="str">
            <v>1.3.2.08.01.20.012</v>
          </cell>
          <cell r="I7548" t="str">
            <v>Lensa Cembung</v>
          </cell>
        </row>
        <row r="7549">
          <cell r="H7549" t="str">
            <v>1.3.2.08.01.20.013</v>
          </cell>
          <cell r="I7549" t="str">
            <v>Bangku Optik</v>
          </cell>
        </row>
        <row r="7550">
          <cell r="H7550" t="str">
            <v>1.3.2.08.01.20.014</v>
          </cell>
          <cell r="I7550" t="str">
            <v>Pipa Resonansi</v>
          </cell>
        </row>
        <row r="7551">
          <cell r="H7551" t="str">
            <v>1.3.2.08.01.20.015</v>
          </cell>
          <cell r="I7551" t="str">
            <v>Audio Generator</v>
          </cell>
        </row>
        <row r="7552">
          <cell r="H7552" t="str">
            <v>1.3.2.08.01.20.016</v>
          </cell>
          <cell r="I7552" t="str">
            <v>Battery Changer</v>
          </cell>
        </row>
        <row r="7553">
          <cell r="H7553" t="str">
            <v>1.3.2.08.01.20.017</v>
          </cell>
          <cell r="I7553" t="str">
            <v>Power Supply (Alat Laboratorium Fisika)</v>
          </cell>
        </row>
        <row r="7554">
          <cell r="H7554" t="str">
            <v>1.3.2.08.01.21.018</v>
          </cell>
          <cell r="I7554" t="str">
            <v>Lensa Objektif</v>
          </cell>
        </row>
        <row r="7555">
          <cell r="H7555" t="str">
            <v>......</v>
          </cell>
        </row>
        <row r="7556">
          <cell r="H7556" t="str">
            <v>......</v>
          </cell>
        </row>
        <row r="7557">
          <cell r="H7557" t="str">
            <v>......</v>
          </cell>
        </row>
        <row r="7558">
          <cell r="H7558" t="str">
            <v>......</v>
          </cell>
        </row>
        <row r="7559">
          <cell r="H7559" t="str">
            <v>1.3.2.08.01.21.</v>
          </cell>
          <cell r="I7559" t="str">
            <v xml:space="preserve">ALAT LABORATORIUM HIDRODINAMIKA </v>
          </cell>
        </row>
        <row r="7560">
          <cell r="H7560" t="str">
            <v>1.3.2.08.01.21.001</v>
          </cell>
          <cell r="I7560" t="str">
            <v>Carbatec Portable</v>
          </cell>
        </row>
        <row r="7561">
          <cell r="H7561" t="str">
            <v>1.3.2.08.01.21.002</v>
          </cell>
          <cell r="I7561" t="str">
            <v>Gas Analysis Apparatus (Alat Laboratorium Hidrodinamika)</v>
          </cell>
        </row>
        <row r="7562">
          <cell r="H7562" t="str">
            <v>1.3.2.08.01.21.003</v>
          </cell>
          <cell r="I7562" t="str">
            <v>Law Volume Dust Sampler (Alat Laboratorium Hidrodinamika)</v>
          </cell>
        </row>
        <row r="7563">
          <cell r="H7563" t="str">
            <v>1.3.2.08.01.21.004</v>
          </cell>
          <cell r="I7563" t="str">
            <v>Middle Volume Air Sampler (Alat Laboratorium Hidrodinamika)</v>
          </cell>
        </row>
        <row r="7564">
          <cell r="H7564" t="str">
            <v>1.3.2.08.01.21.005</v>
          </cell>
          <cell r="I7564" t="str">
            <v>Multi Shihet Filter Press</v>
          </cell>
        </row>
        <row r="7565">
          <cell r="H7565" t="str">
            <v>1.3.2.08.01.21.006</v>
          </cell>
          <cell r="I7565" t="str">
            <v>Thin Layer Chromatography (Alat Laboratorium Hidrodinamika)</v>
          </cell>
        </row>
        <row r="7566">
          <cell r="H7566" t="str">
            <v>1.3.2.08.01.21.007</v>
          </cell>
          <cell r="I7566" t="str">
            <v>Bench Scale/Biooxidation System</v>
          </cell>
        </row>
        <row r="7567">
          <cell r="H7567" t="str">
            <v>1.3.2.08.01.21.008</v>
          </cell>
          <cell r="I7567" t="str">
            <v>Disolved Solid Mater Por (Alat Laboratorium Hidrodinamika)</v>
          </cell>
        </row>
        <row r="7568">
          <cell r="H7568" t="str">
            <v>1.3.2.08.01.21.009</v>
          </cell>
          <cell r="I7568" t="str">
            <v>Hydrothermograph (Alat Laboratorium Hidrodinamika)</v>
          </cell>
        </row>
        <row r="7569">
          <cell r="H7569" t="str">
            <v>1.3.2.08.01.21.010</v>
          </cell>
          <cell r="I7569" t="str">
            <v>Thermohigrograph (Alat Laboratorium Hidrodinamika)</v>
          </cell>
        </row>
        <row r="7570">
          <cell r="H7570" t="str">
            <v>1.3.2.08.01.21.011</v>
          </cell>
          <cell r="I7570" t="str">
            <v>Martindale Wear And Abration Tester (Alat Laboratorium Hidrodinam</v>
          </cell>
        </row>
        <row r="7571">
          <cell r="H7571" t="str">
            <v>......</v>
          </cell>
        </row>
        <row r="7572">
          <cell r="H7572" t="str">
            <v>......</v>
          </cell>
        </row>
        <row r="7573">
          <cell r="H7573" t="str">
            <v>......</v>
          </cell>
        </row>
        <row r="7574">
          <cell r="H7574" t="str">
            <v>1.3.2.08.01.22.</v>
          </cell>
          <cell r="I7574" t="str">
            <v xml:space="preserve">ALAT LABORATORIUM KLIMATOLOGI </v>
          </cell>
        </row>
        <row r="7575">
          <cell r="H7575" t="str">
            <v>1.3.2.08.01.22.001</v>
          </cell>
          <cell r="I7575" t="str">
            <v>Carbotec Portable</v>
          </cell>
        </row>
        <row r="7576">
          <cell r="H7576" t="str">
            <v>1.3.2.08.01.22.002</v>
          </cell>
          <cell r="I7576" t="str">
            <v>Gas Analysis Apparatus (Alat Laboratorium Klimatologi)</v>
          </cell>
        </row>
        <row r="7577">
          <cell r="H7577" t="str">
            <v>1.3.2.08.01.22.003</v>
          </cell>
          <cell r="I7577" t="str">
            <v>Law Volume Dust Sampler (Alat Laboratorium Klimatologi)</v>
          </cell>
        </row>
        <row r="7578">
          <cell r="H7578" t="str">
            <v>1.3.2.08.01.22.004</v>
          </cell>
          <cell r="I7578" t="str">
            <v>Middle Volume Air Sampler (Alat Laboratorium Klimatologi)</v>
          </cell>
        </row>
        <row r="7579">
          <cell r="H7579" t="str">
            <v>1.3.2.08.01.22.005</v>
          </cell>
          <cell r="I7579" t="str">
            <v>Multi Sheet Filter Press</v>
          </cell>
        </row>
        <row r="7580">
          <cell r="H7580" t="str">
            <v>1.3.2.08.01.22.006</v>
          </cell>
          <cell r="I7580" t="str">
            <v>Thin Layer Chromatography (Alat Laboratorium Klimatologi)</v>
          </cell>
        </row>
        <row r="7581">
          <cell r="H7581" t="str">
            <v>1.3.2.08.01.22.007</v>
          </cell>
          <cell r="I7581" t="str">
            <v>Bench Scale/Bioxidation System</v>
          </cell>
        </row>
        <row r="7582">
          <cell r="H7582" t="str">
            <v>1.3.2.08.01.22.008</v>
          </cell>
          <cell r="I7582" t="str">
            <v>Disolved Solid Mater Por (Alat Laboratorium Klimatologi)</v>
          </cell>
        </row>
        <row r="7583">
          <cell r="H7583" t="str">
            <v>1.3.2.08.01.22.009</v>
          </cell>
          <cell r="I7583" t="str">
            <v>Hydrothermograph (Alat Laboratorium Klimatologi)</v>
          </cell>
        </row>
        <row r="7584">
          <cell r="H7584" t="str">
            <v>1.3.2.08.01.22.010</v>
          </cell>
          <cell r="I7584" t="str">
            <v>Thermohigrograph (Alat Laboratorium Klimatologi)</v>
          </cell>
        </row>
        <row r="7585">
          <cell r="H7585" t="str">
            <v>1.3.2.08.01.22.011</v>
          </cell>
          <cell r="I7585" t="str">
            <v>Martindale Wear And Abration Tester (Alat Laboratorium Klimatolog</v>
          </cell>
        </row>
        <row r="7586">
          <cell r="H7586" t="str">
            <v>1.3.2.08.01.22.012</v>
          </cell>
          <cell r="I7586" t="str">
            <v>Rain Gauge Transfer Calibrator</v>
          </cell>
        </row>
        <row r="7587">
          <cell r="H7587" t="str">
            <v>1.3.2.08.01.22.013</v>
          </cell>
          <cell r="I7587" t="str">
            <v>Pressure Chamber</v>
          </cell>
        </row>
        <row r="7588">
          <cell r="H7588" t="str">
            <v>1.3.2.08.01.22.014</v>
          </cell>
          <cell r="I7588" t="str">
            <v>Rain Gauge Laboratorium Calibrator</v>
          </cell>
        </row>
        <row r="7589">
          <cell r="H7589" t="str">
            <v>1.3.2.08.01.22.015</v>
          </cell>
          <cell r="I7589" t="str">
            <v>Ion Chromatography</v>
          </cell>
        </row>
        <row r="7590">
          <cell r="H7590" t="str">
            <v>1.3.2.08.01.22.016</v>
          </cell>
          <cell r="I7590" t="str">
            <v>Spectrophotometer</v>
          </cell>
        </row>
        <row r="7591">
          <cell r="H7591" t="str">
            <v>1.3.2.08.01.22.017</v>
          </cell>
          <cell r="I7591" t="str">
            <v>Humidity Meter Standard</v>
          </cell>
        </row>
        <row r="7592">
          <cell r="H7592" t="str">
            <v>1.3.2.08.01.22.018</v>
          </cell>
          <cell r="I7592" t="str">
            <v>Zero Air Supply</v>
          </cell>
        </row>
        <row r="7593">
          <cell r="H7593" t="str">
            <v>1.3.2.08.01.22.019</v>
          </cell>
          <cell r="I7593" t="str">
            <v>Humidity Chamber</v>
          </cell>
        </row>
        <row r="7594">
          <cell r="H7594" t="str">
            <v>......</v>
          </cell>
        </row>
        <row r="7595">
          <cell r="H7595" t="str">
            <v>......</v>
          </cell>
        </row>
        <row r="7596">
          <cell r="H7596" t="str">
            <v>......</v>
          </cell>
        </row>
        <row r="7597">
          <cell r="H7597" t="str">
            <v>1.3.2.08.01.23.</v>
          </cell>
          <cell r="I7597" t="str">
            <v xml:space="preserve">ALAT LABORATORIUM PROSES PELEBURAN </v>
          </cell>
        </row>
        <row r="7598">
          <cell r="H7598" t="str">
            <v>1.3.2.08.01.23.001</v>
          </cell>
          <cell r="I7598" t="str">
            <v>Cupola</v>
          </cell>
        </row>
        <row r="7599">
          <cell r="H7599" t="str">
            <v>1.3.2.08.01.23.002</v>
          </cell>
          <cell r="I7599" t="str">
            <v>Shot Blast</v>
          </cell>
        </row>
        <row r="7600">
          <cell r="H7600" t="str">
            <v>1.3.2.08.01.23.003</v>
          </cell>
          <cell r="I7600" t="str">
            <v>Shake Out</v>
          </cell>
        </row>
        <row r="7601">
          <cell r="H7601" t="str">
            <v>1.3.2.08.01.23.004</v>
          </cell>
          <cell r="I7601" t="str">
            <v>Fual Pump</v>
          </cell>
        </row>
        <row r="7602">
          <cell r="H7602" t="str">
            <v>1.3.2.08.01.23.005</v>
          </cell>
          <cell r="I7602" t="str">
            <v>Ladle Heating</v>
          </cell>
        </row>
        <row r="7603">
          <cell r="H7603" t="str">
            <v>1.3.2.08.01.23.006</v>
          </cell>
          <cell r="I7603" t="str">
            <v>Induction Furnace (Alat Laboratorium Proses Peleburan)</v>
          </cell>
        </row>
        <row r="7604">
          <cell r="H7604" t="str">
            <v>1.3.2.08.01.23.007</v>
          </cell>
          <cell r="I7604" t="str">
            <v>Bale Out Furnace</v>
          </cell>
        </row>
        <row r="7605">
          <cell r="H7605" t="str">
            <v>1.3.2.08.01.23.008</v>
          </cell>
          <cell r="I7605" t="str">
            <v>Tilting Furnace</v>
          </cell>
        </row>
        <row r="7606">
          <cell r="H7606" t="str">
            <v>1.3.2.08.01.23.009</v>
          </cell>
          <cell r="I7606" t="str">
            <v>Grinding Machine</v>
          </cell>
        </row>
        <row r="7607">
          <cell r="H7607" t="str">
            <v>1.3.2.08.01.23.010</v>
          </cell>
          <cell r="I7607" t="str">
            <v>Ghanematic Grinding Machine</v>
          </cell>
        </row>
        <row r="7608">
          <cell r="H7608" t="str">
            <v>1.3.2.08.01.23.011</v>
          </cell>
          <cell r="I7608" t="str">
            <v>Work Bench (Alat Laboratorium Proses Peleburan)</v>
          </cell>
        </row>
        <row r="7609">
          <cell r="H7609" t="str">
            <v>1.3.2.08.01.23.012</v>
          </cell>
          <cell r="I7609" t="str">
            <v>Gantry Crane</v>
          </cell>
        </row>
        <row r="7610">
          <cell r="H7610" t="str">
            <v>1.3.2.08.01.23.013</v>
          </cell>
          <cell r="I7610" t="str">
            <v>Rotary Furnace</v>
          </cell>
        </row>
        <row r="7611">
          <cell r="H7611" t="str">
            <v>1.3.2.08.01.23.014</v>
          </cell>
          <cell r="I7611" t="str">
            <v>Small Grinding Machine</v>
          </cell>
        </row>
        <row r="7612">
          <cell r="H7612" t="str">
            <v>1.3.2.08.01.23.015</v>
          </cell>
          <cell r="I7612" t="str">
            <v>Hand Grinding Machine</v>
          </cell>
        </row>
        <row r="7613">
          <cell r="H7613" t="str">
            <v>1.3.2.08.01.23.016</v>
          </cell>
          <cell r="I7613" t="str">
            <v>Pyrometer Digital</v>
          </cell>
        </row>
        <row r="7614">
          <cell r="H7614" t="str">
            <v>1.3.2.08.01.23.017</v>
          </cell>
          <cell r="I7614" t="str">
            <v>Carbon Aquipment Metic</v>
          </cell>
        </row>
        <row r="7615">
          <cell r="H7615" t="str">
            <v>1.3.2.08.01.23.018</v>
          </cell>
          <cell r="I7615" t="str">
            <v>Tentip/Tectip</v>
          </cell>
        </row>
        <row r="7616">
          <cell r="H7616" t="str">
            <v>1.3.2.08.01.23.019</v>
          </cell>
          <cell r="I7616" t="str">
            <v>Digital Ce Meter</v>
          </cell>
        </row>
        <row r="7617">
          <cell r="H7617" t="str">
            <v>1.3.2.08.01.23.020</v>
          </cell>
          <cell r="I7617" t="str">
            <v>Steel Analysis Digital</v>
          </cell>
        </row>
        <row r="7618">
          <cell r="H7618" t="str">
            <v>......</v>
          </cell>
        </row>
        <row r="7619">
          <cell r="H7619" t="str">
            <v>......</v>
          </cell>
        </row>
        <row r="7620">
          <cell r="H7620" t="str">
            <v>1.3.2.08.01.24.</v>
          </cell>
          <cell r="I7620" t="str">
            <v xml:space="preserve">ALAT LABORATORIUM PASIR </v>
          </cell>
        </row>
        <row r="7621">
          <cell r="H7621" t="str">
            <v>1.3.2.08.01.24.001</v>
          </cell>
          <cell r="I7621" t="str">
            <v>Lab Sifter</v>
          </cell>
        </row>
        <row r="7622">
          <cell r="H7622" t="str">
            <v>1.3.2.08.01.24.002</v>
          </cell>
          <cell r="I7622" t="str">
            <v>Jolt Aqueeze App</v>
          </cell>
        </row>
        <row r="7623">
          <cell r="H7623" t="str">
            <v>1.3.2.08.01.24.003</v>
          </cell>
          <cell r="I7623" t="str">
            <v>Wet Tensile Strength</v>
          </cell>
        </row>
        <row r="7624">
          <cell r="H7624" t="str">
            <v>1.3.2.08.01.24.004</v>
          </cell>
          <cell r="I7624" t="str">
            <v>Central Controler</v>
          </cell>
        </row>
        <row r="7625">
          <cell r="H7625" t="str">
            <v>1.3.2.08.01.24.005</v>
          </cell>
          <cell r="I7625" t="str">
            <v>Compresive Stress</v>
          </cell>
        </row>
        <row r="7626">
          <cell r="H7626" t="str">
            <v>1.3.2.08.01.24.006</v>
          </cell>
          <cell r="I7626" t="str">
            <v>Testing App</v>
          </cell>
        </row>
        <row r="7627">
          <cell r="H7627" t="str">
            <v>1.3.2.08.01.24.007</v>
          </cell>
          <cell r="I7627" t="str">
            <v>Universal Strenght Machine</v>
          </cell>
        </row>
        <row r="7628">
          <cell r="H7628" t="str">
            <v>1.3.2.08.01.24.008</v>
          </cell>
          <cell r="I7628" t="str">
            <v>Assesories Universal Strength</v>
          </cell>
        </row>
        <row r="7629">
          <cell r="H7629" t="str">
            <v>1.3.2.08.01.24.009</v>
          </cell>
          <cell r="I7629" t="str">
            <v>Sintering Furnace</v>
          </cell>
        </row>
        <row r="7630">
          <cell r="H7630" t="str">
            <v>1.3.2.08.01.24.010</v>
          </cell>
          <cell r="I7630" t="str">
            <v>Cheking Device</v>
          </cell>
        </row>
        <row r="7631">
          <cell r="H7631" t="str">
            <v>1.3.2.08.01.24.011</v>
          </cell>
          <cell r="I7631" t="str">
            <v>Agitator</v>
          </cell>
        </row>
        <row r="7632">
          <cell r="H7632" t="str">
            <v>1.3.2.08.01.24.012</v>
          </cell>
          <cell r="I7632" t="str">
            <v>Rammer</v>
          </cell>
        </row>
        <row r="7633">
          <cell r="H7633" t="str">
            <v>1.3.2.08.01.24.013</v>
          </cell>
          <cell r="I7633" t="str">
            <v>Assesories Sand Rammer</v>
          </cell>
        </row>
        <row r="7634">
          <cell r="H7634" t="str">
            <v>1.3.2.08.01.24.014</v>
          </cell>
          <cell r="I7634" t="str">
            <v>Permeability Tester</v>
          </cell>
        </row>
        <row r="7635">
          <cell r="H7635" t="str">
            <v>1.3.2.08.01.24.015</v>
          </cell>
          <cell r="I7635" t="str">
            <v>Infra Red Rapid Dryer</v>
          </cell>
        </row>
        <row r="7636">
          <cell r="H7636" t="str">
            <v>1.3.2.08.01.24.016</v>
          </cell>
          <cell r="I7636" t="str">
            <v>Stereoscopic Microopic</v>
          </cell>
        </row>
        <row r="7637">
          <cell r="H7637" t="str">
            <v>1.3.2.08.01.24.017</v>
          </cell>
          <cell r="I7637" t="str">
            <v>Mould Hardness Tester</v>
          </cell>
        </row>
        <row r="7638">
          <cell r="H7638" t="str">
            <v>1.3.2.08.01.24.018</v>
          </cell>
          <cell r="I7638" t="str">
            <v>Labo Firniture</v>
          </cell>
        </row>
        <row r="7639">
          <cell r="H7639" t="str">
            <v>1.3.2.08.01.24.019</v>
          </cell>
          <cell r="I7639" t="str">
            <v>Mettler Balance</v>
          </cell>
        </row>
        <row r="7640">
          <cell r="H7640" t="str">
            <v>1.3.2.08.01.24.020</v>
          </cell>
          <cell r="I7640" t="str">
            <v>Flow Ability Test</v>
          </cell>
        </row>
        <row r="7641">
          <cell r="H7641" t="str">
            <v>1.3.2.08.01.24.021</v>
          </cell>
          <cell r="I7641" t="str">
            <v>Labo Mixer</v>
          </cell>
        </row>
        <row r="7642">
          <cell r="H7642" t="str">
            <v>1.3.2.08.01.24.022</v>
          </cell>
          <cell r="I7642" t="str">
            <v>Sand Sample &amp; Sand Container</v>
          </cell>
        </row>
        <row r="7643">
          <cell r="H7643" t="str">
            <v>1.3.2.08.01.24.023</v>
          </cell>
          <cell r="I7643" t="str">
            <v>Continous Clay Washer</v>
          </cell>
        </row>
        <row r="7644">
          <cell r="H7644" t="str">
            <v>1.3.2.08.01.24.024</v>
          </cell>
          <cell r="I7644" t="str">
            <v>Foundry Sand Pycnometer</v>
          </cell>
        </row>
        <row r="7645">
          <cell r="H7645" t="str">
            <v>1.3.2.08.01.24.025</v>
          </cell>
          <cell r="I7645" t="str">
            <v>Turbo Mixer</v>
          </cell>
        </row>
        <row r="7646">
          <cell r="H7646" t="str">
            <v>1.3.2.08.01.24.026</v>
          </cell>
          <cell r="I7646" t="str">
            <v>Ditato Meter</v>
          </cell>
        </row>
        <row r="7647">
          <cell r="H7647" t="str">
            <v>1.3.2.08.01.24.027</v>
          </cell>
          <cell r="I7647" t="str">
            <v>Green Tensile Strength</v>
          </cell>
        </row>
        <row r="7648">
          <cell r="H7648" t="str">
            <v>1.3.2.08.01.24.028</v>
          </cell>
          <cell r="I7648" t="str">
            <v>Core Hardness Tester</v>
          </cell>
        </row>
        <row r="7649">
          <cell r="H7649" t="str">
            <v>......</v>
          </cell>
        </row>
        <row r="7650">
          <cell r="H7650" t="str">
            <v>......</v>
          </cell>
        </row>
        <row r="7651">
          <cell r="H7651" t="str">
            <v>......</v>
          </cell>
        </row>
        <row r="7652">
          <cell r="H7652" t="str">
            <v>1.3.2.08.01.25.</v>
          </cell>
          <cell r="I7652" t="str">
            <v xml:space="preserve">ALAT LABORATORIUM PROSES PEMBUATAN CEKATAN </v>
          </cell>
        </row>
        <row r="7653">
          <cell r="H7653" t="str">
            <v>1.3.2.08.01.25.001</v>
          </cell>
          <cell r="I7653" t="str">
            <v>Sand Preparation</v>
          </cell>
        </row>
        <row r="7654">
          <cell r="H7654" t="str">
            <v>1.3.2.08.01.25.002</v>
          </cell>
          <cell r="I7654" t="str">
            <v>Moulding Machine</v>
          </cell>
        </row>
        <row r="7655">
          <cell r="H7655" t="str">
            <v>1.3.2.08.01.25.003</v>
          </cell>
          <cell r="I7655" t="str">
            <v>Ribon Flow Mixer</v>
          </cell>
        </row>
        <row r="7656">
          <cell r="H7656" t="str">
            <v>1.3.2.08.01.25.004</v>
          </cell>
          <cell r="I7656" t="str">
            <v>Mixer Zarnic</v>
          </cell>
        </row>
        <row r="7657">
          <cell r="H7657" t="str">
            <v>1.3.2.08.01.25.005</v>
          </cell>
          <cell r="I7657" t="str">
            <v>Core Making Machine</v>
          </cell>
        </row>
        <row r="7658">
          <cell r="H7658" t="str">
            <v>1.3.2.08.01.25.006</v>
          </cell>
          <cell r="I7658" t="str">
            <v>Core Work Banch</v>
          </cell>
        </row>
        <row r="7659">
          <cell r="H7659" t="str">
            <v>1.3.2.08.01.25.007</v>
          </cell>
          <cell r="I7659" t="str">
            <v>Sand Drying</v>
          </cell>
        </row>
        <row r="7660">
          <cell r="H7660" t="str">
            <v>1.3.2.08.01.25.008</v>
          </cell>
          <cell r="I7660" t="str">
            <v>Pneumatic</v>
          </cell>
        </row>
        <row r="7661">
          <cell r="H7661" t="str">
            <v>1.3.2.08.01.25.009</v>
          </cell>
          <cell r="I7661" t="str">
            <v xml:space="preserve">Mixer   </v>
          </cell>
        </row>
        <row r="7662">
          <cell r="H7662" t="str">
            <v>......</v>
          </cell>
        </row>
        <row r="7663">
          <cell r="H7663" t="str">
            <v>......</v>
          </cell>
        </row>
        <row r="7664">
          <cell r="H7664" t="str">
            <v>1.3.2.08.01.26.</v>
          </cell>
          <cell r="I7664" t="str">
            <v xml:space="preserve">ALAT LABORATORIUM PEMBUATAN POLA </v>
          </cell>
        </row>
        <row r="7665">
          <cell r="H7665" t="str">
            <v>1.3.2.08.01.26.001</v>
          </cell>
          <cell r="I7665" t="str">
            <v>Circulair Saw</v>
          </cell>
        </row>
        <row r="7666">
          <cell r="H7666" t="str">
            <v>1.3.2.08.01.26.002</v>
          </cell>
          <cell r="I7666" t="str">
            <v>Universal Milling Machine (Alat Laboratorium Proses Pembuatan Pola)</v>
          </cell>
        </row>
        <row r="7667">
          <cell r="H7667" t="str">
            <v>1.3.2.08.01.26.003</v>
          </cell>
          <cell r="I7667" t="str">
            <v>Combined Planning Machine</v>
          </cell>
        </row>
        <row r="7668">
          <cell r="H7668" t="str">
            <v>1.3.2.08.01.26.004</v>
          </cell>
          <cell r="I7668" t="str">
            <v>Wood Lathe</v>
          </cell>
        </row>
        <row r="7669">
          <cell r="H7669" t="str">
            <v>1.3.2.08.01.26.005</v>
          </cell>
          <cell r="I7669" t="str">
            <v>Portable Router</v>
          </cell>
        </row>
        <row r="7670">
          <cell r="H7670" t="str">
            <v>1.3.2.08.01.26.006</v>
          </cell>
          <cell r="I7670" t="str">
            <v>Spidle Sander</v>
          </cell>
        </row>
        <row r="7671">
          <cell r="H7671" t="str">
            <v>1.3.2.08.01.26.007</v>
          </cell>
          <cell r="I7671" t="str">
            <v>Small Bore Machines</v>
          </cell>
        </row>
        <row r="7672">
          <cell r="H7672" t="str">
            <v>1.3.2.08.01.26.008</v>
          </cell>
          <cell r="I7672" t="str">
            <v>Abrasive Band Machines</v>
          </cell>
        </row>
        <row r="7673">
          <cell r="H7673" t="str">
            <v>1.3.2.08.01.26.009</v>
          </cell>
          <cell r="I7673" t="str">
            <v>Movable Dust Colector</v>
          </cell>
        </row>
        <row r="7674">
          <cell r="H7674" t="str">
            <v>1.3.2.08.01.26.010</v>
          </cell>
          <cell r="I7674" t="str">
            <v>Automatic Grinding</v>
          </cell>
        </row>
        <row r="7675">
          <cell r="H7675" t="str">
            <v>1.3.2.08.01.26.011</v>
          </cell>
          <cell r="I7675" t="str">
            <v>Tools Grinding</v>
          </cell>
        </row>
        <row r="7676">
          <cell r="H7676" t="str">
            <v>1.3.2.08.01.26.012</v>
          </cell>
          <cell r="I7676" t="str">
            <v>Work Bench (Alat Laboratorium Proses Pembuatan Pola)</v>
          </cell>
        </row>
        <row r="7677">
          <cell r="H7677" t="str">
            <v>1.3.2.08.01.26.013</v>
          </cell>
          <cell r="I7677" t="str">
            <v>Drawing Equipment</v>
          </cell>
        </row>
        <row r="7678">
          <cell r="H7678" t="str">
            <v>1.3.2.08.01.26.014</v>
          </cell>
          <cell r="I7678" t="str">
            <v>Vertical Abrasive</v>
          </cell>
        </row>
        <row r="7679">
          <cell r="H7679" t="str">
            <v>1.3.2.08.01.26.015</v>
          </cell>
          <cell r="I7679" t="str">
            <v>Hot Melt Hand Gun</v>
          </cell>
        </row>
        <row r="7680">
          <cell r="H7680" t="str">
            <v>1.3.2.08.01.26.016</v>
          </cell>
          <cell r="I7680" t="str">
            <v>Wood Lathe Machine</v>
          </cell>
        </row>
        <row r="7681">
          <cell r="H7681" t="str">
            <v>1.3.2.08.01.26.017</v>
          </cell>
          <cell r="I7681" t="str">
            <v>Hand Drill</v>
          </cell>
        </row>
        <row r="7682">
          <cell r="H7682" t="str">
            <v>1.3.2.08.01.26.018</v>
          </cell>
          <cell r="I7682" t="str">
            <v>Electric Band Saw</v>
          </cell>
        </row>
        <row r="7683">
          <cell r="H7683" t="str">
            <v>1.3.2.08.01.26.019</v>
          </cell>
          <cell r="I7683" t="str">
            <v>Grinder Band Saw</v>
          </cell>
        </row>
        <row r="7684">
          <cell r="H7684" t="str">
            <v>......</v>
          </cell>
        </row>
        <row r="7685">
          <cell r="H7685" t="str">
            <v>......</v>
          </cell>
        </row>
        <row r="7686">
          <cell r="H7686" t="str">
            <v>1.3.2.08.01.27.</v>
          </cell>
          <cell r="I7686" t="str">
            <v xml:space="preserve">ALAT LABORATORIUM METALOGRAPHY </v>
          </cell>
        </row>
        <row r="7687">
          <cell r="H7687" t="str">
            <v>1.3.2.08.01.27.001</v>
          </cell>
          <cell r="I7687" t="str">
            <v>Orsat Analisa Gas</v>
          </cell>
        </row>
        <row r="7688">
          <cell r="H7688" t="str">
            <v>1.3.2.08.01.27.002</v>
          </cell>
          <cell r="I7688" t="str">
            <v>Water Still</v>
          </cell>
        </row>
        <row r="7689">
          <cell r="H7689" t="str">
            <v>1.3.2.08.01.27.003</v>
          </cell>
          <cell r="I7689" t="str">
            <v>C.S Strochlein</v>
          </cell>
        </row>
        <row r="7690">
          <cell r="H7690" t="str">
            <v>1.3.2.08.01.27.004</v>
          </cell>
          <cell r="I7690" t="str">
            <v>Heating Furnace</v>
          </cell>
        </row>
        <row r="7691">
          <cell r="H7691" t="str">
            <v>1.3.2.08.01.27.005</v>
          </cell>
          <cell r="I7691" t="str">
            <v>Polisishing Machine</v>
          </cell>
        </row>
        <row r="7692">
          <cell r="H7692" t="str">
            <v>1.3.2.08.01.27.006</v>
          </cell>
          <cell r="I7692" t="str">
            <v>Electro Lyseur</v>
          </cell>
        </row>
        <row r="7693">
          <cell r="H7693" t="str">
            <v>1.3.2.08.01.27.007</v>
          </cell>
          <cell r="I7693" t="str">
            <v>Electro Analysis App</v>
          </cell>
        </row>
        <row r="7694">
          <cell r="H7694" t="str">
            <v>1.3.2.08.01.27.008</v>
          </cell>
          <cell r="I7694" t="str">
            <v>Carbon Determinator</v>
          </cell>
        </row>
        <row r="7695">
          <cell r="H7695" t="str">
            <v>1.3.2.08.01.27.009</v>
          </cell>
          <cell r="I7695" t="str">
            <v>Sulphur Determinaor</v>
          </cell>
        </row>
        <row r="7696">
          <cell r="H7696" t="str">
            <v>1.3.2.08.01.27.010</v>
          </cell>
          <cell r="I7696" t="str">
            <v>Metallspectroskop</v>
          </cell>
        </row>
        <row r="7697">
          <cell r="H7697" t="str">
            <v>1.3.2.08.01.27.011</v>
          </cell>
          <cell r="I7697" t="str">
            <v>Probensammlung</v>
          </cell>
        </row>
        <row r="7698">
          <cell r="H7698" t="str">
            <v>1.3.2.08.01.27.012</v>
          </cell>
          <cell r="I7698" t="str">
            <v>Defectometer</v>
          </cell>
        </row>
        <row r="7699">
          <cell r="H7699" t="str">
            <v>1.3.2.08.01.27.013</v>
          </cell>
          <cell r="I7699" t="str">
            <v>Polasation Aurustung Fur Mikroskop</v>
          </cell>
        </row>
        <row r="7700">
          <cell r="H7700" t="str">
            <v>1.3.2.08.01.27.014</v>
          </cell>
          <cell r="I7700" t="str">
            <v>Isomet Wiedertourensage Mit Zubehor Buehler</v>
          </cell>
        </row>
        <row r="7701">
          <cell r="H7701" t="str">
            <v>1.3.2.08.01.27.015</v>
          </cell>
          <cell r="I7701" t="str">
            <v>Micrometer Messokuler</v>
          </cell>
        </row>
        <row r="7702">
          <cell r="H7702" t="str">
            <v>1.3.2.08.01.27.016</v>
          </cell>
          <cell r="I7702" t="str">
            <v>Portable Ultrasonic Non Destruktive Digital (Pundit)</v>
          </cell>
        </row>
        <row r="7703">
          <cell r="H7703" t="str">
            <v>1.3.2.08.01.27.017</v>
          </cell>
          <cell r="I7703" t="str">
            <v>Flashlight Stroboscope</v>
          </cell>
        </row>
        <row r="7704">
          <cell r="H7704" t="str">
            <v>1.3.2.08.01.27.018</v>
          </cell>
          <cell r="I7704" t="str">
            <v>Mess Telescope Spectrophotometer</v>
          </cell>
        </row>
        <row r="7705">
          <cell r="H7705" t="str">
            <v>1.3.2.08.01.27.019</v>
          </cell>
          <cell r="I7705" t="str">
            <v>Carbon Sulfur</v>
          </cell>
        </row>
        <row r="7706">
          <cell r="H7706" t="str">
            <v>1.3.2.08.01.27.020</v>
          </cell>
          <cell r="I7706" t="str">
            <v>Drumeter</v>
          </cell>
        </row>
        <row r="7707">
          <cell r="H7707" t="str">
            <v>1.3.2.08.01.27.021</v>
          </cell>
          <cell r="I7707" t="str">
            <v>Hot Win</v>
          </cell>
        </row>
        <row r="7708">
          <cell r="H7708" t="str">
            <v>1.3.2.08.01.27.022</v>
          </cell>
          <cell r="I7708" t="str">
            <v>Portable Coorrosometer Instrument</v>
          </cell>
        </row>
        <row r="7709">
          <cell r="H7709" t="str">
            <v>1.3.2.08.01.27.023</v>
          </cell>
          <cell r="I7709" t="str">
            <v>High Temperatur Furnace Contor</v>
          </cell>
        </row>
        <row r="7710">
          <cell r="H7710" t="str">
            <v>1.3.2.08.01.27.024</v>
          </cell>
          <cell r="I7710" t="str">
            <v>Scanning Microskop</v>
          </cell>
        </row>
        <row r="7711">
          <cell r="H7711" t="str">
            <v>1.3.2.08.01.27.025</v>
          </cell>
          <cell r="I7711" t="str">
            <v>Stereo Microskop</v>
          </cell>
        </row>
        <row r="7712">
          <cell r="H7712" t="str">
            <v>......</v>
          </cell>
        </row>
        <row r="7713">
          <cell r="H7713" t="str">
            <v>......</v>
          </cell>
        </row>
        <row r="7714">
          <cell r="H7714" t="str">
            <v>......</v>
          </cell>
        </row>
        <row r="7715">
          <cell r="H7715" t="str">
            <v>......</v>
          </cell>
        </row>
        <row r="7716">
          <cell r="H7716" t="str">
            <v>1.3.2.08.01.28.</v>
          </cell>
          <cell r="I7716" t="str">
            <v xml:space="preserve">ALAT LABORATORIUM PROSES PENGELASAN </v>
          </cell>
        </row>
        <row r="7717">
          <cell r="H7717" t="str">
            <v>1.3.2.08.01.28.001</v>
          </cell>
          <cell r="I7717" t="str">
            <v>Welding Rectifier (Alat Laboratorium Proses Pengelasan)</v>
          </cell>
        </row>
        <row r="7718">
          <cell r="H7718" t="str">
            <v>1.3.2.08.01.28.002</v>
          </cell>
          <cell r="I7718" t="str">
            <v>Welding Tranformat</v>
          </cell>
        </row>
        <row r="7719">
          <cell r="H7719" t="str">
            <v>1.3.2.08.01.28.003</v>
          </cell>
          <cell r="I7719" t="str">
            <v>TIG Welding Machine</v>
          </cell>
        </row>
        <row r="7720">
          <cell r="H7720" t="str">
            <v>1.3.2.08.01.28.004</v>
          </cell>
          <cell r="I7720" t="str">
            <v>NIG/MAG Welding Machine</v>
          </cell>
        </row>
        <row r="7721">
          <cell r="H7721" t="str">
            <v>1.3.2.08.01.28.005</v>
          </cell>
          <cell r="I7721" t="str">
            <v>Cercomatic Automatic</v>
          </cell>
        </row>
        <row r="7722">
          <cell r="H7722" t="str">
            <v>1.3.2.08.01.28.006</v>
          </cell>
          <cell r="I7722" t="str">
            <v>Vertomatic Automatic</v>
          </cell>
        </row>
        <row r="7723">
          <cell r="H7723" t="str">
            <v>1.3.2.08.01.28.007</v>
          </cell>
          <cell r="I7723" t="str">
            <v>Spot Welding Machine</v>
          </cell>
        </row>
        <row r="7724">
          <cell r="H7724" t="str">
            <v>1.3.2.08.01.28.008</v>
          </cell>
          <cell r="I7724" t="str">
            <v>Stud Welding Machine</v>
          </cell>
        </row>
        <row r="7725">
          <cell r="H7725" t="str">
            <v>1.3.2.08.01.28.009</v>
          </cell>
          <cell r="I7725" t="str">
            <v>Oxy Acetileng Copier Cutting</v>
          </cell>
        </row>
        <row r="7726">
          <cell r="H7726" t="str">
            <v>1.3.2.08.01.28.010</v>
          </cell>
          <cell r="I7726" t="str">
            <v>Plasma Cutting</v>
          </cell>
        </row>
        <row r="7727">
          <cell r="H7727" t="str">
            <v>1.3.2.08.01.28.011</v>
          </cell>
          <cell r="I7727" t="str">
            <v>Manual Pipe Cutter Oxy Acetilence</v>
          </cell>
        </row>
        <row r="7728">
          <cell r="H7728" t="str">
            <v>1.3.2.08.01.28.012</v>
          </cell>
          <cell r="I7728" t="str">
            <v>Plate Bending Machine</v>
          </cell>
        </row>
        <row r="7729">
          <cell r="H7729" t="str">
            <v>1.3.2.08.01.28.013</v>
          </cell>
          <cell r="I7729" t="str">
            <v>Hydroulic Prosses Brake Machine</v>
          </cell>
        </row>
        <row r="7730">
          <cell r="H7730" t="str">
            <v>1.3.2.08.01.28.014</v>
          </cell>
          <cell r="I7730" t="str">
            <v>Portal Press</v>
          </cell>
        </row>
        <row r="7731">
          <cell r="H7731" t="str">
            <v>1.3.2.08.01.28.015</v>
          </cell>
          <cell r="I7731" t="str">
            <v>Nimbling Machine/Mesin Nimbling</v>
          </cell>
        </row>
        <row r="7732">
          <cell r="H7732" t="str">
            <v>1.3.2.08.01.28.016</v>
          </cell>
          <cell r="I7732" t="str">
            <v>Hand Putch Machine</v>
          </cell>
        </row>
        <row r="7733">
          <cell r="H7733" t="str">
            <v>1.3.2.08.01.28.017</v>
          </cell>
          <cell r="I7733" t="str">
            <v>Hand Plate Ahear</v>
          </cell>
        </row>
        <row r="7734">
          <cell r="H7734" t="str">
            <v>1.3.2.08.01.28.018</v>
          </cell>
          <cell r="I7734" t="str">
            <v>Hand Whear Cutting</v>
          </cell>
        </row>
        <row r="7735">
          <cell r="H7735" t="str">
            <v>1.3.2.08.01.28.019</v>
          </cell>
          <cell r="I7735" t="str">
            <v>Hand Roll Machine</v>
          </cell>
        </row>
        <row r="7736">
          <cell r="H7736" t="str">
            <v>......</v>
          </cell>
        </row>
        <row r="7737">
          <cell r="H7737" t="str">
            <v>......</v>
          </cell>
        </row>
        <row r="7738">
          <cell r="H7738" t="str">
            <v>1.3.2.08.01.29.</v>
          </cell>
          <cell r="I7738" t="str">
            <v xml:space="preserve">ALAT LABORATORIUM UJI PROSES PENGELASAN </v>
          </cell>
        </row>
        <row r="7739">
          <cell r="H7739" t="str">
            <v>1.3.2.08.01.29.001</v>
          </cell>
          <cell r="I7739" t="str">
            <v>Universal Testing Machine (Alat Laboratorium Uji Proses Pengelasan)</v>
          </cell>
        </row>
        <row r="7740">
          <cell r="H7740" t="str">
            <v>1.3.2.08.01.29.002</v>
          </cell>
          <cell r="I7740" t="str">
            <v>Impact Test</v>
          </cell>
        </row>
        <row r="7741">
          <cell r="H7741" t="str">
            <v>1.3.2.08.01.29.003</v>
          </cell>
          <cell r="I7741" t="str">
            <v>Magnetic Particle (Alat Laboratorium Uji Proses Pengelasan)</v>
          </cell>
        </row>
        <row r="7742">
          <cell r="H7742" t="str">
            <v>1.3.2.08.01.29.004</v>
          </cell>
          <cell r="I7742" t="str">
            <v>Flourecence Test</v>
          </cell>
        </row>
        <row r="7743">
          <cell r="H7743" t="str">
            <v>......</v>
          </cell>
        </row>
        <row r="7744">
          <cell r="H7744" t="str">
            <v>......</v>
          </cell>
        </row>
        <row r="7745">
          <cell r="H7745" t="str">
            <v>1.3.2.08.01.30.</v>
          </cell>
          <cell r="I7745" t="str">
            <v xml:space="preserve">ALAT LABORATORIUM PROSES PEMBUATAN LOGAM </v>
          </cell>
        </row>
        <row r="7746">
          <cell r="H7746" t="str">
            <v>1.3.2.08.01.30.001</v>
          </cell>
          <cell r="I7746" t="str">
            <v>Converntion Lathe</v>
          </cell>
        </row>
        <row r="7747">
          <cell r="H7747" t="str">
            <v>1.3.2.08.01.30.002</v>
          </cell>
          <cell r="I7747" t="str">
            <v>Cnc - Lathe</v>
          </cell>
        </row>
        <row r="7748">
          <cell r="H7748" t="str">
            <v>1.3.2.08.01.30.003</v>
          </cell>
          <cell r="I7748" t="str">
            <v>Gear Hobbing Machine</v>
          </cell>
        </row>
        <row r="7749">
          <cell r="H7749" t="str">
            <v>1.3.2.08.01.30.004</v>
          </cell>
          <cell r="I7749" t="str">
            <v>Boring &amp; Milling Machine</v>
          </cell>
        </row>
        <row r="7750">
          <cell r="H7750" t="str">
            <v>1.3.2.08.01.30.005</v>
          </cell>
          <cell r="I7750" t="str">
            <v>Press Machine</v>
          </cell>
        </row>
        <row r="7751">
          <cell r="H7751" t="str">
            <v>1.3.2.08.01.30.006</v>
          </cell>
          <cell r="I7751" t="str">
            <v>Hydroulic Hand Press</v>
          </cell>
        </row>
        <row r="7752">
          <cell r="H7752" t="str">
            <v>1.3.2.08.01.30.007</v>
          </cell>
          <cell r="I7752" t="str">
            <v>Precission Filling Machine</v>
          </cell>
        </row>
        <row r="7753">
          <cell r="H7753" t="str">
            <v>1.3.2.08.01.30.008</v>
          </cell>
          <cell r="I7753" t="str">
            <v>Surface Grinding Machine</v>
          </cell>
        </row>
        <row r="7754">
          <cell r="H7754" t="str">
            <v>1.3.2.08.01.30.009</v>
          </cell>
          <cell r="I7754" t="str">
            <v>Cylindrical Grinding Machine</v>
          </cell>
        </row>
        <row r="7755">
          <cell r="H7755" t="str">
            <v>1.3.2.08.01.30.010</v>
          </cell>
          <cell r="I7755" t="str">
            <v>Puch Electrode Shaping Machine</v>
          </cell>
        </row>
        <row r="7756">
          <cell r="H7756" t="str">
            <v>1.3.2.08.01.30.011</v>
          </cell>
          <cell r="I7756" t="str">
            <v>The Spark Erosion Machine Toll (EDM)</v>
          </cell>
        </row>
        <row r="7757">
          <cell r="H7757" t="str">
            <v>1.3.2.08.01.30.012</v>
          </cell>
          <cell r="I7757" t="str">
            <v>Optical Profile Grinding Machine</v>
          </cell>
        </row>
        <row r="7758">
          <cell r="H7758" t="str">
            <v>1.3.2.08.01.30.013</v>
          </cell>
          <cell r="I7758" t="str">
            <v>Milling Machine (Alat Laboratorium Proses Pembuatan Logam)</v>
          </cell>
        </row>
        <row r="7759">
          <cell r="H7759" t="str">
            <v>1.3.2.08.01.30.014</v>
          </cell>
          <cell r="I7759" t="str">
            <v>Jig Boring Machine</v>
          </cell>
        </row>
        <row r="7760">
          <cell r="H7760" t="str">
            <v>1.3.2.08.01.30.015</v>
          </cell>
          <cell r="I7760" t="str">
            <v>Hydraulic Handling Equipment</v>
          </cell>
        </row>
        <row r="7761">
          <cell r="H7761" t="str">
            <v>1.3.2.08.01.30.016</v>
          </cell>
          <cell r="I7761" t="str">
            <v>Tool Grinder Machine</v>
          </cell>
        </row>
        <row r="7762">
          <cell r="H7762" t="str">
            <v>1.3.2.08.01.30.017</v>
          </cell>
          <cell r="I7762" t="str">
            <v>Band Saw Machine</v>
          </cell>
        </row>
        <row r="7763">
          <cell r="H7763" t="str">
            <v>1.3.2.08.01.30.018</v>
          </cell>
          <cell r="I7763" t="str">
            <v>Hack Sawing Machine</v>
          </cell>
        </row>
        <row r="7764">
          <cell r="H7764" t="str">
            <v>1.3.2.08.01.30.019</v>
          </cell>
          <cell r="I7764" t="str">
            <v>Abrasive Cut Off Wheele</v>
          </cell>
        </row>
        <row r="7765">
          <cell r="H7765" t="str">
            <v>......</v>
          </cell>
        </row>
        <row r="7766">
          <cell r="H7766" t="str">
            <v>......</v>
          </cell>
        </row>
        <row r="7767">
          <cell r="H7767" t="str">
            <v>1.3.2.08.01.31.</v>
          </cell>
          <cell r="I7767" t="str">
            <v xml:space="preserve">ALAT LABORATORIUM METROLOGIE </v>
          </cell>
        </row>
        <row r="7768">
          <cell r="H7768" t="str">
            <v>1.3.2.08.01.31.001</v>
          </cell>
          <cell r="I7768" t="str">
            <v>Linear Measuring Tools</v>
          </cell>
        </row>
        <row r="7769">
          <cell r="H7769" t="str">
            <v>1.3.2.08.01.31.002</v>
          </cell>
          <cell r="I7769" t="str">
            <v>Measuring Standard And Calibers</v>
          </cell>
        </row>
        <row r="7770">
          <cell r="H7770" t="str">
            <v>1.3.2.08.01.31.003</v>
          </cell>
          <cell r="I7770" t="str">
            <v>Miscellaneous</v>
          </cell>
        </row>
        <row r="7771">
          <cell r="H7771" t="str">
            <v>1.3.2.08.01.31.004</v>
          </cell>
          <cell r="I7771" t="str">
            <v>Angle Measuring Tools (Jangka Sorong)</v>
          </cell>
        </row>
        <row r="7772">
          <cell r="H7772" t="str">
            <v>1.3.2.08.01.31.005</v>
          </cell>
          <cell r="I7772" t="str">
            <v>Surface Roughnes Instrument</v>
          </cell>
        </row>
        <row r="7773">
          <cell r="H7773" t="str">
            <v>1.3.2.08.01.31.006</v>
          </cell>
          <cell r="I7773" t="str">
            <v>Rougness Tester</v>
          </cell>
        </row>
        <row r="7774">
          <cell r="H7774" t="str">
            <v>1.3.2.08.01.31.007</v>
          </cell>
          <cell r="I7774" t="str">
            <v>Flatness Instrument And Tools Geare &amp; Acrewa Threec</v>
          </cell>
        </row>
        <row r="7775">
          <cell r="H7775" t="str">
            <v>1.3.2.08.01.31.008</v>
          </cell>
          <cell r="I7775" t="str">
            <v>Profil Measuring Instrument</v>
          </cell>
        </row>
        <row r="7776">
          <cell r="H7776" t="str">
            <v>1.3.2.08.01.31.009</v>
          </cell>
          <cell r="I7776" t="str">
            <v>Treching &amp; Leveling Instrument</v>
          </cell>
        </row>
        <row r="7777">
          <cell r="H7777" t="str">
            <v>1.3.2.08.01.31.010</v>
          </cell>
          <cell r="I7777" t="str">
            <v>Meusuring Machine</v>
          </cell>
        </row>
        <row r="7778">
          <cell r="H7778" t="str">
            <v>......</v>
          </cell>
        </row>
        <row r="7779">
          <cell r="H7779" t="str">
            <v>......</v>
          </cell>
        </row>
        <row r="7780">
          <cell r="H7780" t="str">
            <v>1.3.2.08.01.32.</v>
          </cell>
          <cell r="I7780" t="str">
            <v xml:space="preserve">ALAT LABORATORIUM PELAPISAN LOGAM </v>
          </cell>
        </row>
        <row r="7781">
          <cell r="H7781" t="str">
            <v>1.3.2.08.01.32.001</v>
          </cell>
          <cell r="I7781" t="str">
            <v>Ticknes Tester</v>
          </cell>
        </row>
        <row r="7782">
          <cell r="H7782" t="str">
            <v>1.3.2.08.01.32.002</v>
          </cell>
          <cell r="I7782" t="str">
            <v>Baumeter</v>
          </cell>
        </row>
        <row r="7783">
          <cell r="H7783" t="str">
            <v>1.3.2.08.01.32.003</v>
          </cell>
          <cell r="I7783" t="str">
            <v>Bak Electronic</v>
          </cell>
        </row>
        <row r="7784">
          <cell r="H7784" t="str">
            <v>1.3.2.08.01.32.004</v>
          </cell>
          <cell r="I7784" t="str">
            <v>Rectifiler</v>
          </cell>
        </row>
        <row r="7785">
          <cell r="H7785" t="str">
            <v>1.3.2.08.01.32.005</v>
          </cell>
          <cell r="I7785" t="str">
            <v>Burner</v>
          </cell>
        </row>
        <row r="7786">
          <cell r="H7786" t="str">
            <v>1.3.2.08.01.32.006</v>
          </cell>
          <cell r="I7786" t="str">
            <v>Heater (Alat Laboratorium Proses Pelapisan Logam)</v>
          </cell>
        </row>
        <row r="7787">
          <cell r="H7787" t="str">
            <v>......</v>
          </cell>
        </row>
        <row r="7788">
          <cell r="H7788" t="str">
            <v>......</v>
          </cell>
        </row>
        <row r="7789">
          <cell r="H7789" t="str">
            <v>......</v>
          </cell>
        </row>
        <row r="7790">
          <cell r="H7790" t="str">
            <v>1.3.2.08.01.33.</v>
          </cell>
          <cell r="I7790" t="str">
            <v xml:space="preserve">ALAT LABORATORIUM PROSES PENGOLAHAN PANAS </v>
          </cell>
        </row>
        <row r="7791">
          <cell r="H7791" t="str">
            <v>1.3.2.08.01.33.001</v>
          </cell>
          <cell r="I7791" t="str">
            <v>Dapur Pengerasan Induksi</v>
          </cell>
        </row>
        <row r="7792">
          <cell r="H7792" t="str">
            <v>1.3.2.08.01.33.002</v>
          </cell>
          <cell r="I7792" t="str">
            <v>Dapur Pemanas Garam</v>
          </cell>
        </row>
        <row r="7793">
          <cell r="H7793" t="str">
            <v>1.3.2.08.01.33.003</v>
          </cell>
          <cell r="I7793" t="str">
            <v>Dapur Kamar</v>
          </cell>
        </row>
        <row r="7794">
          <cell r="H7794" t="str">
            <v>1.3.2.08.01.33.004</v>
          </cell>
          <cell r="I7794" t="str">
            <v>Sand Blasting</v>
          </cell>
        </row>
        <row r="7795">
          <cell r="H7795" t="str">
            <v>1.3.2.08.01.33.005</v>
          </cell>
          <cell r="I7795" t="str">
            <v>Dapur Temper</v>
          </cell>
        </row>
        <row r="7796">
          <cell r="H7796" t="str">
            <v>1.3.2.08.01.33.006</v>
          </cell>
          <cell r="I7796" t="str">
            <v>Bak Pendingin</v>
          </cell>
        </row>
        <row r="7797">
          <cell r="H7797" t="str">
            <v>1.3.2.08.01.33.007</v>
          </cell>
          <cell r="I7797" t="str">
            <v>Crane (500 Kg)</v>
          </cell>
        </row>
        <row r="7798">
          <cell r="H7798" t="str">
            <v>1.3.2.08.01.33.008</v>
          </cell>
          <cell r="I7798" t="str">
            <v>Tempat Peyimpanan Garam</v>
          </cell>
        </row>
        <row r="7799">
          <cell r="H7799" t="str">
            <v>1.3.2.08.01.33.009</v>
          </cell>
          <cell r="I7799" t="str">
            <v>Penetral Cyanida</v>
          </cell>
        </row>
        <row r="7800">
          <cell r="H7800" t="str">
            <v>1.3.2.08.01.33.010</v>
          </cell>
          <cell r="I7800" t="str">
            <v>Exhaust Fan</v>
          </cell>
        </row>
        <row r="7801">
          <cell r="H7801" t="str">
            <v>1.3.2.08.01.33.011</v>
          </cell>
          <cell r="I7801" t="str">
            <v>Cleaning Instalation</v>
          </cell>
        </row>
        <row r="7802">
          <cell r="H7802" t="str">
            <v>......</v>
          </cell>
        </row>
        <row r="7803">
          <cell r="H7803" t="str">
            <v>......</v>
          </cell>
        </row>
        <row r="7804">
          <cell r="H7804" t="str">
            <v>1.3.2.08.01.34.</v>
          </cell>
          <cell r="I7804" t="str">
            <v xml:space="preserve">ALAT LABORATORIUM PROSES TEKNOLOGI TEKSTIL </v>
          </cell>
        </row>
        <row r="7805">
          <cell r="H7805" t="str">
            <v>1.3.2.08.01.34.001</v>
          </cell>
          <cell r="I7805" t="str">
            <v>Penyisir Serat Rami</v>
          </cell>
        </row>
        <row r="7806">
          <cell r="H7806" t="str">
            <v>1.3.2.08.01.34.002</v>
          </cell>
          <cell r="I7806" t="str">
            <v>Dekortikasi</v>
          </cell>
        </row>
        <row r="7807">
          <cell r="H7807" t="str">
            <v>1.3.2.08.01.34.003</v>
          </cell>
          <cell r="I7807" t="str">
            <v>Mesin Vernekel</v>
          </cell>
        </row>
        <row r="7808">
          <cell r="H7808" t="str">
            <v>1.3.2.08.01.34.004</v>
          </cell>
          <cell r="I7808" t="str">
            <v>Mesin Selection Sutera</v>
          </cell>
        </row>
        <row r="7809">
          <cell r="H7809" t="str">
            <v>1.3.2.08.01.34.005</v>
          </cell>
          <cell r="I7809" t="str">
            <v>Mesin Hani Tangan</v>
          </cell>
        </row>
        <row r="7810">
          <cell r="H7810" t="str">
            <v>1.3.2.08.01.34.006</v>
          </cell>
          <cell r="I7810" t="str">
            <v>Alat Kebut</v>
          </cell>
        </row>
        <row r="7811">
          <cell r="H7811" t="str">
            <v>1.3.2.08.01.34.007</v>
          </cell>
          <cell r="I7811" t="str">
            <v>Mesin Dobby</v>
          </cell>
        </row>
        <row r="7812">
          <cell r="H7812" t="str">
            <v>1.3.2.08.01.34.008</v>
          </cell>
          <cell r="I7812" t="str">
            <v>Mesin Jacguard</v>
          </cell>
        </row>
        <row r="7813">
          <cell r="H7813" t="str">
            <v>1.3.2.08.01.34.009</v>
          </cell>
          <cell r="I7813" t="str">
            <v>Mesin Pelubang Karton</v>
          </cell>
        </row>
        <row r="7814">
          <cell r="H7814" t="str">
            <v>1.3.2.08.01.34.010</v>
          </cell>
          <cell r="I7814" t="str">
            <v>Mesin Panding</v>
          </cell>
        </row>
        <row r="7815">
          <cell r="H7815" t="str">
            <v>1.3.2.08.01.34.011</v>
          </cell>
          <cell r="I7815" t="str">
            <v>Pinstenter</v>
          </cell>
        </row>
        <row r="7816">
          <cell r="H7816" t="str">
            <v>1.3.2.08.01.34.012</v>
          </cell>
          <cell r="I7816" t="str">
            <v>HT Drying</v>
          </cell>
        </row>
        <row r="7817">
          <cell r="H7817" t="str">
            <v>1.3.2.08.01.34.013</v>
          </cell>
          <cell r="I7817" t="str">
            <v>Mesin Celup (Alat Laboratorium Proses Teknologi Tekstil)</v>
          </cell>
        </row>
        <row r="7818">
          <cell r="H7818" t="str">
            <v>1.3.2.08.01.34.014</v>
          </cell>
          <cell r="I7818" t="str">
            <v>Mesin Bleaching</v>
          </cell>
        </row>
        <row r="7819">
          <cell r="H7819" t="str">
            <v>1.3.2.08.01.34.015</v>
          </cell>
          <cell r="I7819" t="str">
            <v>Mesin Spreding Cut</v>
          </cell>
        </row>
        <row r="7820">
          <cell r="H7820" t="str">
            <v>1.3.2.08.01.34.016</v>
          </cell>
          <cell r="I7820" t="str">
            <v>Mesin Blindstitch</v>
          </cell>
        </row>
        <row r="7821">
          <cell r="H7821" t="str">
            <v>1.3.2.08.01.34.017</v>
          </cell>
          <cell r="I7821" t="str">
            <v>Mesin Jahit Lockstitich</v>
          </cell>
        </row>
        <row r="7822">
          <cell r="H7822" t="str">
            <v>1.3.2.08.01.34.018</v>
          </cell>
          <cell r="I7822" t="str">
            <v>Thread Overadge Stitch</v>
          </cell>
        </row>
        <row r="7823">
          <cell r="H7823" t="str">
            <v>1.3.2.08.01.34.019</v>
          </cell>
          <cell r="I7823" t="str">
            <v>Mesin Overdeck</v>
          </cell>
        </row>
        <row r="7824">
          <cell r="H7824" t="str">
            <v>1.3.2.08.01.34.020</v>
          </cell>
          <cell r="I7824" t="str">
            <v>Mesin Potong Tegak</v>
          </cell>
        </row>
        <row r="7825">
          <cell r="H7825" t="str">
            <v>1.3.2.08.01.34.021</v>
          </cell>
          <cell r="I7825" t="str">
            <v>Mesin Bundar</v>
          </cell>
        </row>
        <row r="7826">
          <cell r="H7826" t="str">
            <v>1.3.2.08.01.34.022</v>
          </cell>
          <cell r="I7826" t="str">
            <v>Mesin Jahit Chain Stitch</v>
          </cell>
        </row>
        <row r="7827">
          <cell r="H7827" t="str">
            <v>1.3.2.08.01.34.023</v>
          </cell>
          <cell r="I7827" t="str">
            <v>Feed Of The Arm</v>
          </cell>
        </row>
        <row r="7828">
          <cell r="H7828" t="str">
            <v>1.3.2.08.01.34.024</v>
          </cell>
          <cell r="I7828" t="str">
            <v>matter half</v>
          </cell>
        </row>
        <row r="7829">
          <cell r="H7829" t="str">
            <v>1.3.2.08.01.34.025</v>
          </cell>
          <cell r="I7829" t="str">
            <v>Mesin Press Kain</v>
          </cell>
        </row>
        <row r="7830">
          <cell r="H7830" t="str">
            <v>1.3.2.08.01.34.026</v>
          </cell>
          <cell r="I7830" t="str">
            <v>Mesin Strika Uap</v>
          </cell>
        </row>
        <row r="7831">
          <cell r="H7831" t="str">
            <v>1.3.2.08.01.34.027</v>
          </cell>
          <cell r="I7831" t="str">
            <v>Mesin Blowing</v>
          </cell>
        </row>
        <row r="7832">
          <cell r="H7832" t="str">
            <v>1.3.2.08.01.34.028</v>
          </cell>
          <cell r="I7832" t="str">
            <v>Mesin Carding</v>
          </cell>
        </row>
        <row r="7833">
          <cell r="H7833" t="str">
            <v>1.3.2.08.01.34.029</v>
          </cell>
          <cell r="I7833" t="str">
            <v>Mesin Drawing</v>
          </cell>
        </row>
        <row r="7834">
          <cell r="H7834" t="str">
            <v>1.3.2.08.01.34.030</v>
          </cell>
          <cell r="I7834" t="str">
            <v>Mesin Spinning</v>
          </cell>
        </row>
        <row r="7835">
          <cell r="H7835" t="str">
            <v>1.3.2.08.01.34.031</v>
          </cell>
          <cell r="I7835" t="str">
            <v>Mesin Winding</v>
          </cell>
        </row>
        <row r="7836">
          <cell r="H7836" t="str">
            <v>1.3.2.08.01.34.032</v>
          </cell>
          <cell r="I7836" t="str">
            <v>Mesin Silver Lap</v>
          </cell>
        </row>
        <row r="7837">
          <cell r="H7837" t="str">
            <v>1.3.2.08.01.34.033</v>
          </cell>
          <cell r="I7837" t="str">
            <v>Mesin Ribbon Lap</v>
          </cell>
        </row>
        <row r="7838">
          <cell r="H7838" t="str">
            <v>1.3.2.08.01.34.034</v>
          </cell>
          <cell r="I7838" t="str">
            <v>Mesin Combing</v>
          </cell>
        </row>
        <row r="7839">
          <cell r="H7839" t="str">
            <v>1.3.2.08.01.34.035</v>
          </cell>
          <cell r="I7839" t="str">
            <v>Mesin Hroving</v>
          </cell>
        </row>
        <row r="7840">
          <cell r="H7840" t="str">
            <v>1.3.2.08.01.34.036</v>
          </cell>
          <cell r="I7840" t="str">
            <v>Mesin Gintir</v>
          </cell>
        </row>
        <row r="7841">
          <cell r="H7841" t="str">
            <v>1.3.2.08.01.34.037</v>
          </cell>
          <cell r="I7841" t="str">
            <v>Mesin Ginning</v>
          </cell>
        </row>
        <row r="7842">
          <cell r="H7842" t="str">
            <v>1.3.2.08.01.34.038</v>
          </cell>
          <cell r="I7842" t="str">
            <v>Mesin Tali</v>
          </cell>
        </row>
        <row r="7843">
          <cell r="H7843" t="str">
            <v>1.3.2.08.01.34.039</v>
          </cell>
          <cell r="I7843" t="str">
            <v>Mesin Packing Benang</v>
          </cell>
        </row>
        <row r="7844">
          <cell r="H7844" t="str">
            <v>1.3.2.08.01.34.040</v>
          </cell>
          <cell r="I7844" t="str">
            <v>Mesin Kanji</v>
          </cell>
        </row>
        <row r="7845">
          <cell r="H7845" t="str">
            <v>1.3.2.08.01.34.041</v>
          </cell>
          <cell r="I7845" t="str">
            <v>Mesin Sambung</v>
          </cell>
        </row>
        <row r="7846">
          <cell r="H7846" t="str">
            <v>1.3.2.08.01.34.042</v>
          </cell>
          <cell r="I7846" t="str">
            <v>Mesin Cucuk</v>
          </cell>
        </row>
        <row r="7847">
          <cell r="H7847" t="str">
            <v>1.3.2.08.01.34.043</v>
          </cell>
          <cell r="I7847" t="str">
            <v>Mesin Cucuk Tangan</v>
          </cell>
        </row>
        <row r="7848">
          <cell r="H7848" t="str">
            <v>1.3.2.08.01.34.044</v>
          </cell>
          <cell r="I7848" t="str">
            <v>Alat Tenun Reeling</v>
          </cell>
        </row>
        <row r="7849">
          <cell r="H7849" t="str">
            <v>1.3.2.08.01.34.045</v>
          </cell>
          <cell r="I7849" t="str">
            <v>Mesin Inspeksi Kain</v>
          </cell>
        </row>
        <row r="7850">
          <cell r="H7850" t="str">
            <v>1.3.2.08.01.34.046</v>
          </cell>
          <cell r="I7850" t="str">
            <v>Mesin Jahit Dial Lingking</v>
          </cell>
        </row>
        <row r="7851">
          <cell r="H7851" t="str">
            <v>1.3.2.08.01.34.047</v>
          </cell>
          <cell r="I7851" t="str">
            <v>Mesin Jahit Locksitik</v>
          </cell>
        </row>
        <row r="7852">
          <cell r="H7852" t="str">
            <v>1.3.2.08.01.34.048</v>
          </cell>
          <cell r="I7852" t="str">
            <v>Mesin Jahit Elastik 5 Benang 3 Jarum</v>
          </cell>
        </row>
        <row r="7853">
          <cell r="H7853" t="str">
            <v>1.3.2.08.01.34.049</v>
          </cell>
          <cell r="I7853" t="str">
            <v>Mesin Bordir Highspeed</v>
          </cell>
        </row>
        <row r="7854">
          <cell r="H7854" t="str">
            <v>1.3.2.08.01.34.050</v>
          </cell>
          <cell r="I7854" t="str">
            <v>Mesin Jahit Bartacking</v>
          </cell>
        </row>
        <row r="7855">
          <cell r="H7855" t="str">
            <v>1.3.2.08.01.34.051</v>
          </cell>
          <cell r="I7855" t="str">
            <v>Mesin Jahit Pasang Kancing</v>
          </cell>
        </row>
        <row r="7856">
          <cell r="H7856" t="str">
            <v>1.3.2.08.01.34.052</v>
          </cell>
          <cell r="I7856" t="str">
            <v>Mesin Jahit Overlock</v>
          </cell>
        </row>
        <row r="7857">
          <cell r="H7857" t="str">
            <v>1.3.2.08.01.34.053</v>
          </cell>
          <cell r="I7857" t="str">
            <v>Mesin Collarettes Tape Cutting</v>
          </cell>
        </row>
        <row r="7858">
          <cell r="H7858" t="str">
            <v>1.3.2.08.01.34.054</v>
          </cell>
          <cell r="I7858" t="str">
            <v>Mesin Knife Clath Cutting</v>
          </cell>
        </row>
        <row r="7859">
          <cell r="H7859" t="str">
            <v>1.3.2.08.01.34.055</v>
          </cell>
          <cell r="I7859" t="str">
            <v>Mesin Printing</v>
          </cell>
        </row>
        <row r="7860">
          <cell r="H7860" t="str">
            <v>1.3.2.08.01.34.056</v>
          </cell>
          <cell r="I7860" t="str">
            <v>Mesin Pemasang Kain Screen</v>
          </cell>
        </row>
        <row r="7861">
          <cell r="H7861" t="str">
            <v>1.3.2.08.01.34.057</v>
          </cell>
          <cell r="I7861" t="str">
            <v>Mesin Steam Rol</v>
          </cell>
        </row>
        <row r="7862">
          <cell r="H7862" t="str">
            <v>1.3.2.08.01.34.058</v>
          </cell>
          <cell r="I7862" t="str">
            <v>Mesin Gulung Kaos</v>
          </cell>
        </row>
        <row r="7863">
          <cell r="H7863" t="str">
            <v>1.3.2.08.01.34.059</v>
          </cell>
          <cell r="I7863" t="str">
            <v>Mesin Lipat Kain</v>
          </cell>
        </row>
        <row r="7864">
          <cell r="H7864" t="str">
            <v>1.3.2.08.01.34.060</v>
          </cell>
          <cell r="I7864" t="str">
            <v>Mesin Kalender</v>
          </cell>
        </row>
        <row r="7865">
          <cell r="H7865" t="str">
            <v>1.3.2.08.01.34.061</v>
          </cell>
          <cell r="I7865" t="str">
            <v>Mesin Spannram</v>
          </cell>
        </row>
        <row r="7866">
          <cell r="H7866" t="str">
            <v>1.3.2.08.01.34.062</v>
          </cell>
          <cell r="I7866" t="str">
            <v>Mesin Jigger</v>
          </cell>
        </row>
        <row r="7867">
          <cell r="H7867" t="str">
            <v>1.3.2.08.01.34.063</v>
          </cell>
          <cell r="I7867" t="str">
            <v>Ketel Pemasakan</v>
          </cell>
        </row>
        <row r="7868">
          <cell r="H7868" t="str">
            <v>1.3.2.08.01.34.064</v>
          </cell>
          <cell r="I7868" t="str">
            <v>Mesin Curring</v>
          </cell>
        </row>
        <row r="7869">
          <cell r="H7869" t="str">
            <v>1.3.2.08.01.34.065</v>
          </cell>
          <cell r="I7869" t="str">
            <v>Mesin Haspel</v>
          </cell>
        </row>
        <row r="7870">
          <cell r="H7870" t="str">
            <v>1.3.2.08.01.34.066</v>
          </cell>
          <cell r="I7870" t="str">
            <v>Mesin Peras</v>
          </cell>
        </row>
        <row r="7871">
          <cell r="H7871" t="str">
            <v>1.3.2.08.01.34.067</v>
          </cell>
          <cell r="I7871" t="str">
            <v>Mesin Pengering</v>
          </cell>
        </row>
        <row r="7872">
          <cell r="H7872" t="str">
            <v>1.3.2.08.01.34.068</v>
          </cell>
          <cell r="I7872" t="str">
            <v>Mesin Bakar Bulu Kain</v>
          </cell>
        </row>
        <row r="7873">
          <cell r="H7873" t="str">
            <v>1.3.2.08.01.34.069</v>
          </cell>
          <cell r="I7873" t="str">
            <v>Exomat Hydro Extrator</v>
          </cell>
        </row>
        <row r="7874">
          <cell r="H7874" t="str">
            <v>1.3.2.08.01.34.070</v>
          </cell>
          <cell r="I7874" t="str">
            <v>Alat Pembuka Serat Kelapa</v>
          </cell>
        </row>
        <row r="7875">
          <cell r="H7875" t="str">
            <v>1.3.2.08.01.34.071</v>
          </cell>
          <cell r="I7875" t="str">
            <v>Mesin Rami</v>
          </cell>
        </row>
        <row r="7876">
          <cell r="H7876" t="str">
            <v>1.3.2.08.01.34.072</v>
          </cell>
          <cell r="I7876" t="str">
            <v>Mesin Pemotong Serat</v>
          </cell>
        </row>
        <row r="7877">
          <cell r="H7877" t="str">
            <v>......</v>
          </cell>
        </row>
        <row r="7878">
          <cell r="H7878" t="str">
            <v>......</v>
          </cell>
        </row>
        <row r="7879">
          <cell r="H7879" t="str">
            <v>1.3.2.08.01.35.</v>
          </cell>
          <cell r="I7879" t="str">
            <v xml:space="preserve">ALAT LABORATORIUM UJI TEKSTIL </v>
          </cell>
        </row>
        <row r="7880">
          <cell r="H7880" t="str">
            <v>1.3.2.08.01.35.001</v>
          </cell>
          <cell r="I7880" t="str">
            <v>Twist Tester</v>
          </cell>
        </row>
        <row r="7881">
          <cell r="H7881" t="str">
            <v>1.3.2.08.01.35.002</v>
          </cell>
          <cell r="I7881" t="str">
            <v>Alat Uji Serat Sintetik</v>
          </cell>
        </row>
        <row r="7882">
          <cell r="H7882" t="str">
            <v>1.3.2.08.01.35.003</v>
          </cell>
          <cell r="I7882" t="str">
            <v>Alat Uji Kekuatan Tarik Kain</v>
          </cell>
        </row>
        <row r="7883">
          <cell r="H7883" t="str">
            <v>1.3.2.08.01.35.004</v>
          </cell>
          <cell r="I7883" t="str">
            <v>Rulling Machine Honeybear</v>
          </cell>
        </row>
        <row r="7884">
          <cell r="H7884" t="str">
            <v>1.3.2.08.01.35.005</v>
          </cell>
          <cell r="I7884" t="str">
            <v>Incline Plane Tester</v>
          </cell>
        </row>
        <row r="7885">
          <cell r="H7885" t="str">
            <v>1.3.2.08.01.35.006</v>
          </cell>
          <cell r="I7885" t="str">
            <v>Chemical Mixing Charton</v>
          </cell>
        </row>
        <row r="7886">
          <cell r="H7886" t="str">
            <v>1.3.2.08.01.35.007</v>
          </cell>
          <cell r="I7886" t="str">
            <v>Rabbing Machine</v>
          </cell>
        </row>
        <row r="7887">
          <cell r="H7887" t="str">
            <v>1.3.2.08.01.35.008</v>
          </cell>
          <cell r="I7887" t="str">
            <v>Alat Uji Grade Kain</v>
          </cell>
        </row>
        <row r="7888">
          <cell r="H7888" t="str">
            <v>1.3.2.08.01.35.009</v>
          </cell>
          <cell r="I7888" t="str">
            <v>Kringle Facto Meter</v>
          </cell>
        </row>
        <row r="7889">
          <cell r="H7889" t="str">
            <v>1.3.2.08.01.35.010</v>
          </cell>
          <cell r="I7889" t="str">
            <v>Alat Crimp Tester</v>
          </cell>
        </row>
        <row r="7890">
          <cell r="H7890" t="str">
            <v>1.3.2.08.01.35.011</v>
          </cell>
          <cell r="I7890" t="str">
            <v>Evennes Tester</v>
          </cell>
        </row>
        <row r="7891">
          <cell r="H7891" t="str">
            <v>1.3.2.08.01.35.012</v>
          </cell>
          <cell r="I7891" t="str">
            <v>Alat Uji Siram Air</v>
          </cell>
        </row>
        <row r="7892">
          <cell r="H7892" t="str">
            <v>1.3.2.08.01.35.013</v>
          </cell>
          <cell r="I7892" t="str">
            <v>Alat Uji Sobek Kain</v>
          </cell>
        </row>
        <row r="7893">
          <cell r="H7893" t="str">
            <v>1.3.2.08.01.35.014</v>
          </cell>
          <cell r="I7893" t="str">
            <v>Crease Recovery</v>
          </cell>
        </row>
        <row r="7894">
          <cell r="H7894" t="str">
            <v>1.3.2.08.01.35.015</v>
          </cell>
          <cell r="I7894" t="str">
            <v>Bear Sorter</v>
          </cell>
        </row>
        <row r="7895">
          <cell r="H7895" t="str">
            <v>1.3.2.08.01.35.016</v>
          </cell>
          <cell r="I7895" t="str">
            <v>Stelo Meter (Alat Laboratorium Uji Tekstil)</v>
          </cell>
        </row>
        <row r="7896">
          <cell r="H7896" t="str">
            <v>1.3.2.08.01.35.017</v>
          </cell>
          <cell r="I7896" t="str">
            <v>Alat Uji Tarik Benang</v>
          </cell>
        </row>
        <row r="7897">
          <cell r="H7897" t="str">
            <v>1.3.2.08.01.35.018</v>
          </cell>
          <cell r="I7897" t="str">
            <v>Alat Ukur Suhu Kain</v>
          </cell>
        </row>
        <row r="7898">
          <cell r="H7898" t="str">
            <v>1.3.2.08.01.35.019</v>
          </cell>
          <cell r="I7898" t="str">
            <v>Rabbing Tester</v>
          </cell>
        </row>
        <row r="7899">
          <cell r="H7899" t="str">
            <v>1.3.2.08.01.35.020</v>
          </cell>
          <cell r="I7899" t="str">
            <v>Gloss Meter</v>
          </cell>
        </row>
        <row r="7900">
          <cell r="H7900" t="str">
            <v>1.3.2.08.01.35.021</v>
          </cell>
          <cell r="I7900" t="str">
            <v>Gaschromatograph</v>
          </cell>
        </row>
        <row r="7901">
          <cell r="H7901" t="str">
            <v>1.3.2.08.01.35.022</v>
          </cell>
          <cell r="I7901" t="str">
            <v>Scanning Electron Microscope (Alat Laboratorium Uji Tekstil)</v>
          </cell>
        </row>
        <row r="7902">
          <cell r="H7902" t="str">
            <v>1.3.2.08.01.35.023</v>
          </cell>
          <cell r="I7902" t="str">
            <v>Tensio Meter</v>
          </cell>
        </row>
        <row r="7903">
          <cell r="H7903" t="str">
            <v>1.3.2.08.01.35.024</v>
          </cell>
          <cell r="I7903" t="str">
            <v>Ion Meter</v>
          </cell>
        </row>
        <row r="7904">
          <cell r="H7904" t="str">
            <v>1.3.2.08.01.35.025</v>
          </cell>
          <cell r="I7904" t="str">
            <v>Weather Meter</v>
          </cell>
        </row>
        <row r="7905">
          <cell r="H7905" t="str">
            <v>1.3.2.08.01.35.026</v>
          </cell>
          <cell r="I7905" t="str">
            <v>Rain Tester</v>
          </cell>
        </row>
        <row r="7906">
          <cell r="H7906" t="str">
            <v>1.3.2.08.01.35.027</v>
          </cell>
          <cell r="I7906" t="str">
            <v>Tumble Dryer</v>
          </cell>
        </row>
        <row r="7907">
          <cell r="H7907" t="str">
            <v>1.3.2.08.01.35.028</v>
          </cell>
          <cell r="I7907" t="str">
            <v>Conedrop Test (Alat Laboratorium Uji Tekstil)</v>
          </cell>
        </row>
        <row r="7908">
          <cell r="H7908" t="str">
            <v>1.3.2.08.01.35.029</v>
          </cell>
          <cell r="I7908" t="str">
            <v>Autometic Shive Sheker</v>
          </cell>
        </row>
        <row r="7909">
          <cell r="H7909" t="str">
            <v>1.3.2.08.01.35.030</v>
          </cell>
          <cell r="I7909" t="str">
            <v>Brusting Tester</v>
          </cell>
        </row>
        <row r="7910">
          <cell r="H7910" t="str">
            <v>1.3.2.08.01.35.031</v>
          </cell>
          <cell r="I7910" t="str">
            <v>Hygro Thermograph</v>
          </cell>
        </row>
        <row r="7911">
          <cell r="H7911" t="str">
            <v>1.3.2.08.01.35.032</v>
          </cell>
          <cell r="I7911" t="str">
            <v>Psychrometer (Alat Laboratorium Uji Tekstil)</v>
          </cell>
        </row>
        <row r="7912">
          <cell r="H7912" t="str">
            <v>1.3.2.08.01.35.033</v>
          </cell>
          <cell r="I7912" t="str">
            <v>Martindale Wear And Arbartion Tester</v>
          </cell>
        </row>
        <row r="7913">
          <cell r="H7913" t="str">
            <v>1.3.2.08.01.35.034</v>
          </cell>
          <cell r="I7913" t="str">
            <v>Alat Penomoran Benang</v>
          </cell>
        </row>
        <row r="7914">
          <cell r="H7914" t="str">
            <v>1.3.2.08.01.35.035</v>
          </cell>
          <cell r="I7914" t="str">
            <v>Shirley Stifness Tester</v>
          </cell>
        </row>
        <row r="7915">
          <cell r="H7915" t="str">
            <v>1.3.2.08.01.35.036</v>
          </cell>
          <cell r="I7915" t="str">
            <v>Stollflax /Gosok Tekuk</v>
          </cell>
        </row>
        <row r="7916">
          <cell r="H7916" t="str">
            <v>1.3.2.08.01.35.037</v>
          </cell>
          <cell r="I7916" t="str">
            <v>Thermogravimetri</v>
          </cell>
        </row>
        <row r="7917">
          <cell r="H7917" t="str">
            <v>1.3.2.08.01.35.038</v>
          </cell>
          <cell r="I7917" t="str">
            <v>Line Test</v>
          </cell>
        </row>
        <row r="7918">
          <cell r="H7918" t="str">
            <v>1.3.2.08.01.35.039</v>
          </cell>
          <cell r="I7918" t="str">
            <v>Melting Point</v>
          </cell>
        </row>
        <row r="7919">
          <cell r="H7919" t="str">
            <v>1.3.2.08.01.35.040</v>
          </cell>
          <cell r="I7919" t="str">
            <v>Alat Uji Beda Warna</v>
          </cell>
        </row>
        <row r="7920">
          <cell r="H7920" t="str">
            <v>1.3.2.08.01.35.041</v>
          </cell>
          <cell r="I7920" t="str">
            <v>Sinco Thermocontroller</v>
          </cell>
        </row>
        <row r="7921">
          <cell r="H7921" t="str">
            <v>1.3.2.08.01.35.042</v>
          </cell>
          <cell r="I7921" t="str">
            <v>Electric Roeder</v>
          </cell>
        </row>
        <row r="7922">
          <cell r="H7922" t="str">
            <v>1.3.2.08.01.35.043</v>
          </cell>
          <cell r="I7922" t="str">
            <v>Alat Pintal Sabut Kelapa</v>
          </cell>
        </row>
        <row r="7923">
          <cell r="H7923" t="str">
            <v>1.3.2.08.01.35.044</v>
          </cell>
          <cell r="I7923" t="str">
            <v>Presslay Fiber Strengh Tester</v>
          </cell>
        </row>
        <row r="7924">
          <cell r="H7924" t="str">
            <v>1.3.2.08.01.35.045</v>
          </cell>
          <cell r="I7924" t="str">
            <v>Tergotometer</v>
          </cell>
        </row>
        <row r="7925">
          <cell r="H7925" t="str">
            <v>1.3.2.08.01.35.046</v>
          </cell>
          <cell r="I7925" t="str">
            <v>Waskator</v>
          </cell>
        </row>
        <row r="7926">
          <cell r="H7926" t="str">
            <v>1.3.2.08.01.35.047</v>
          </cell>
          <cell r="I7926" t="str">
            <v>Crock Meter (Alat Laboratorium Uji Tekstil)</v>
          </cell>
        </row>
        <row r="7927">
          <cell r="H7927" t="str">
            <v>1.3.2.08.01.35.048</v>
          </cell>
          <cell r="I7927" t="str">
            <v>Knit Shrinkage Gauge</v>
          </cell>
        </row>
        <row r="7928">
          <cell r="H7928" t="str">
            <v>1.3.2.08.01.35.049</v>
          </cell>
          <cell r="I7928" t="str">
            <v>Flammeability Tester</v>
          </cell>
        </row>
        <row r="7929">
          <cell r="H7929" t="str">
            <v>1.3.2.08.01.35.050</v>
          </cell>
          <cell r="I7929" t="str">
            <v>Scorch Tester</v>
          </cell>
        </row>
        <row r="7930">
          <cell r="H7930" t="str">
            <v>1.3.2.08.01.35.051</v>
          </cell>
          <cell r="I7930" t="str">
            <v>Pilling Tester</v>
          </cell>
        </row>
        <row r="7931">
          <cell r="H7931" t="str">
            <v>1.3.2.08.01.35.052</v>
          </cell>
          <cell r="I7931" t="str">
            <v>Fafegraph M</v>
          </cell>
        </row>
        <row r="7932">
          <cell r="H7932" t="str">
            <v>1.3.2.08.01.35.053</v>
          </cell>
          <cell r="I7932" t="str">
            <v>Sliver Reel</v>
          </cell>
        </row>
        <row r="7933">
          <cell r="H7933" t="str">
            <v>1.3.2.08.01.35.054</v>
          </cell>
          <cell r="I7933" t="str">
            <v>Fibrograph (Alat Laboratorium Uji Tekstil)</v>
          </cell>
        </row>
        <row r="7934">
          <cell r="H7934" t="str">
            <v>1.3.2.08.01.35.055</v>
          </cell>
          <cell r="I7934" t="str">
            <v>Micronair</v>
          </cell>
        </row>
        <row r="7935">
          <cell r="H7935" t="str">
            <v>1.3.2.08.01.35.056</v>
          </cell>
          <cell r="I7935" t="str">
            <v>Rotary Static Tester</v>
          </cell>
        </row>
        <row r="7936">
          <cell r="H7936" t="str">
            <v>1.3.2.08.01.35.057</v>
          </cell>
          <cell r="I7936" t="str">
            <v>Yern Abratrion Tester</v>
          </cell>
        </row>
        <row r="7937">
          <cell r="H7937" t="str">
            <v>1.3.2.08.01.35.058</v>
          </cell>
          <cell r="I7937" t="str">
            <v>Hairiness Tester</v>
          </cell>
        </row>
        <row r="7938">
          <cell r="H7938" t="str">
            <v>1.3.2.08.01.35.059</v>
          </cell>
          <cell r="I7938" t="str">
            <v>Instron Tensile Streng Tester</v>
          </cell>
        </row>
        <row r="7939">
          <cell r="H7939" t="str">
            <v>1.3.2.08.01.35.060</v>
          </cell>
          <cell r="I7939" t="str">
            <v>Elemendorf Testing Tester</v>
          </cell>
        </row>
        <row r="7940">
          <cell r="H7940" t="str">
            <v>1.3.2.08.01.35.061</v>
          </cell>
          <cell r="I7940" t="str">
            <v>Alat Uji Sudut Kain</v>
          </cell>
        </row>
        <row r="7941">
          <cell r="H7941" t="str">
            <v>......</v>
          </cell>
        </row>
        <row r="7942">
          <cell r="H7942" t="str">
            <v>......</v>
          </cell>
        </row>
        <row r="7943">
          <cell r="H7943" t="str">
            <v>......</v>
          </cell>
        </row>
        <row r="7944">
          <cell r="H7944" t="str">
            <v>......</v>
          </cell>
        </row>
        <row r="7945">
          <cell r="H7945" t="str">
            <v>1.3.2.08.01.36.</v>
          </cell>
          <cell r="I7945" t="str">
            <v xml:space="preserve">ALAT LABORATORIUM PROSES TEKNOLOGI KERAMIK </v>
          </cell>
        </row>
        <row r="7946">
          <cell r="H7946" t="str">
            <v>1.3.2.08.01.36.001</v>
          </cell>
          <cell r="I7946" t="str">
            <v>Double Sharp Mixer</v>
          </cell>
        </row>
        <row r="7947">
          <cell r="H7947" t="str">
            <v>1.3.2.08.01.36.002</v>
          </cell>
          <cell r="I7947" t="str">
            <v>Momen Mixer</v>
          </cell>
        </row>
        <row r="7948">
          <cell r="H7948" t="str">
            <v>1.3.2.08.01.36.003</v>
          </cell>
          <cell r="I7948" t="str">
            <v>Purometer Optik</v>
          </cell>
        </row>
        <row r="7949">
          <cell r="H7949" t="str">
            <v>1.3.2.08.01.36.004</v>
          </cell>
          <cell r="I7949" t="str">
            <v>Air Sifler</v>
          </cell>
        </row>
        <row r="7950">
          <cell r="H7950" t="str">
            <v>1.3.2.08.01.36.005</v>
          </cell>
          <cell r="I7950" t="str">
            <v>Alat Pemadam Kapur</v>
          </cell>
        </row>
        <row r="7951">
          <cell r="H7951" t="str">
            <v>1.3.2.08.01.36.006</v>
          </cell>
          <cell r="I7951" t="str">
            <v>Plaster Extentiometer</v>
          </cell>
        </row>
        <row r="7952">
          <cell r="H7952" t="str">
            <v>1.3.2.08.01.36.007</v>
          </cell>
          <cell r="I7952" t="str">
            <v>Pogmill Machine</v>
          </cell>
        </row>
        <row r="7953">
          <cell r="H7953" t="str">
            <v>1.3.2.08.01.36.008</v>
          </cell>
          <cell r="I7953" t="str">
            <v>Extruder (Alat Laboratorium Proses Teknologi Keramik)</v>
          </cell>
        </row>
        <row r="7954">
          <cell r="H7954" t="str">
            <v>1.3.2.08.01.36.009</v>
          </cell>
          <cell r="I7954" t="str">
            <v>Pengatur Tahanan Resistor</v>
          </cell>
        </row>
        <row r="7955">
          <cell r="H7955" t="str">
            <v>1.3.2.08.01.36.010</v>
          </cell>
          <cell r="I7955" t="str">
            <v>Magnetic Ferofilter</v>
          </cell>
        </row>
        <row r="7956">
          <cell r="H7956" t="str">
            <v>1.3.2.08.01.36.011</v>
          </cell>
          <cell r="I7956" t="str">
            <v>Alat Slip Kaolin</v>
          </cell>
        </row>
        <row r="7957">
          <cell r="H7957" t="str">
            <v>1.3.2.08.01.36.012</v>
          </cell>
          <cell r="I7957" t="str">
            <v>Pyrometer Radiasi</v>
          </cell>
        </row>
        <row r="7958">
          <cell r="H7958" t="str">
            <v>1.3.2.08.01.36.013</v>
          </cell>
          <cell r="I7958" t="str">
            <v>Electric Boiler</v>
          </cell>
        </row>
        <row r="7959">
          <cell r="H7959" t="str">
            <v>1.3.2.08.01.36.014</v>
          </cell>
          <cell r="I7959" t="str">
            <v>Law Crusher</v>
          </cell>
        </row>
        <row r="7960">
          <cell r="H7960" t="str">
            <v>1.3.2.08.01.36.015</v>
          </cell>
          <cell r="I7960" t="str">
            <v>Edge Runner Mill</v>
          </cell>
        </row>
        <row r="7961">
          <cell r="H7961" t="str">
            <v>1.3.2.08.01.36.016</v>
          </cell>
          <cell r="I7961" t="str">
            <v>Hammer Mill (Alat Laboratorium Proses Teknologi Keramik)</v>
          </cell>
        </row>
        <row r="7962">
          <cell r="H7962" t="str">
            <v>1.3.2.08.01.36.017</v>
          </cell>
          <cell r="I7962" t="str">
            <v>Rall Chrusher</v>
          </cell>
        </row>
        <row r="7963">
          <cell r="H7963" t="str">
            <v>1.3.2.08.01.36.018</v>
          </cell>
          <cell r="I7963" t="str">
            <v>Grinding Mill</v>
          </cell>
        </row>
        <row r="7964">
          <cell r="H7964" t="str">
            <v>1.3.2.08.01.36.019</v>
          </cell>
          <cell r="I7964" t="str">
            <v>Saringan Magnet</v>
          </cell>
        </row>
        <row r="7965">
          <cell r="H7965" t="str">
            <v>1.3.2.08.01.36.020</v>
          </cell>
          <cell r="I7965" t="str">
            <v>Perpurated Ball Mill</v>
          </cell>
        </row>
        <row r="7966">
          <cell r="H7966" t="str">
            <v>1.3.2.08.01.36.021</v>
          </cell>
          <cell r="I7966" t="str">
            <v>Cyclon Tupe Sparating Machine</v>
          </cell>
        </row>
        <row r="7967">
          <cell r="H7967" t="str">
            <v>1.3.2.08.01.36.022</v>
          </cell>
          <cell r="I7967" t="str">
            <v>Sand Washing Machine</v>
          </cell>
        </row>
        <row r="7968">
          <cell r="H7968" t="str">
            <v>1.3.2.08.01.36.023</v>
          </cell>
          <cell r="I7968" t="str">
            <v>Friction Press</v>
          </cell>
        </row>
        <row r="7969">
          <cell r="H7969" t="str">
            <v>1.3.2.08.01.36.024</v>
          </cell>
          <cell r="I7969" t="str">
            <v>Hydrolic Press</v>
          </cell>
        </row>
        <row r="7970">
          <cell r="H7970" t="str">
            <v>1.3.2.08.01.36.025</v>
          </cell>
          <cell r="I7970" t="str">
            <v>Press Angka Roda Gila</v>
          </cell>
        </row>
        <row r="7971">
          <cell r="H7971" t="str">
            <v>1.3.2.08.01.36.026</v>
          </cell>
          <cell r="I7971" t="str">
            <v>Semi Automatic Cam Press</v>
          </cell>
        </row>
        <row r="7972">
          <cell r="H7972" t="str">
            <v>1.3.2.08.01.36.027</v>
          </cell>
          <cell r="I7972" t="str">
            <v>Ban Berjalan</v>
          </cell>
        </row>
        <row r="7973">
          <cell r="H7973" t="str">
            <v>1.3.2.08.01.36.028</v>
          </cell>
          <cell r="I7973" t="str">
            <v>Motorized Kick Well</v>
          </cell>
        </row>
        <row r="7974">
          <cell r="H7974" t="str">
            <v>1.3.2.08.01.36.029</v>
          </cell>
          <cell r="I7974" t="str">
            <v>Mesin Bubut Isolator</v>
          </cell>
        </row>
        <row r="7975">
          <cell r="H7975" t="str">
            <v>1.3.2.08.01.36.030</v>
          </cell>
          <cell r="I7975" t="str">
            <v>Mesin Bor Pembuat Ulir</v>
          </cell>
        </row>
        <row r="7976">
          <cell r="H7976" t="str">
            <v>1.3.2.08.01.36.031</v>
          </cell>
          <cell r="I7976" t="str">
            <v>Pot Mill</v>
          </cell>
        </row>
        <row r="7977">
          <cell r="H7977" t="str">
            <v>1.3.2.08.01.36.032</v>
          </cell>
          <cell r="I7977" t="str">
            <v>Table Wheel</v>
          </cell>
        </row>
        <row r="7978">
          <cell r="H7978" t="str">
            <v>1.3.2.08.01.36.033</v>
          </cell>
          <cell r="I7978" t="str">
            <v>Manual Kick Wheel</v>
          </cell>
        </row>
        <row r="7979">
          <cell r="H7979" t="str">
            <v>1.3.2.08.01.36.034</v>
          </cell>
          <cell r="I7979" t="str">
            <v>Tunnel Kiln (Solar)</v>
          </cell>
        </row>
        <row r="7980">
          <cell r="H7980" t="str">
            <v>1.3.2.08.01.36.035</v>
          </cell>
          <cell r="I7980" t="str">
            <v>Tunnel Kiln (Gas Elpiji)</v>
          </cell>
        </row>
        <row r="7981">
          <cell r="H7981" t="str">
            <v>1.3.2.08.01.36.036</v>
          </cell>
          <cell r="I7981" t="str">
            <v>Tunnel Kiln (Listrik)</v>
          </cell>
        </row>
        <row r="7982">
          <cell r="H7982" t="str">
            <v>......</v>
          </cell>
        </row>
        <row r="7983">
          <cell r="H7983" t="str">
            <v>......</v>
          </cell>
        </row>
        <row r="7984">
          <cell r="H7984" t="str">
            <v>......</v>
          </cell>
        </row>
        <row r="7985">
          <cell r="H7985" t="str">
            <v>......</v>
          </cell>
        </row>
        <row r="7986">
          <cell r="H7986" t="str">
            <v>1.3.2.08.01.37.</v>
          </cell>
          <cell r="I7986" t="str">
            <v xml:space="preserve">ALAT LABORATORIUM PROSES TEKNOLOGI KULIT, KARET DAN PLASTIK </v>
          </cell>
        </row>
        <row r="7987">
          <cell r="H7987" t="str">
            <v>1.3.2.08.01.37.001</v>
          </cell>
          <cell r="I7987" t="str">
            <v>Mesin Drum Pemasak Kulit</v>
          </cell>
        </row>
        <row r="7988">
          <cell r="H7988" t="str">
            <v>1.3.2.08.01.37.002</v>
          </cell>
          <cell r="I7988" t="str">
            <v>Mesin Setrika Kulit</v>
          </cell>
        </row>
        <row r="7989">
          <cell r="H7989" t="str">
            <v>1.3.2.08.01.37.003</v>
          </cell>
          <cell r="I7989" t="str">
            <v>Mesin Glandstot</v>
          </cell>
        </row>
        <row r="7990">
          <cell r="H7990" t="str">
            <v>1.3.2.08.01.37.004</v>
          </cell>
          <cell r="I7990" t="str">
            <v>Mesin Setol</v>
          </cell>
        </row>
        <row r="7991">
          <cell r="H7991" t="str">
            <v>1.3.2.08.01.37.005</v>
          </cell>
          <cell r="I7991" t="str">
            <v>Mesin Perah</v>
          </cell>
        </row>
        <row r="7992">
          <cell r="H7992" t="str">
            <v>1.3.2.08.01.37.006</v>
          </cell>
          <cell r="I7992" t="str">
            <v>Mesin Skrep</v>
          </cell>
        </row>
        <row r="7993">
          <cell r="H7993" t="str">
            <v>1.3.2.08.01.37.007</v>
          </cell>
          <cell r="I7993" t="str">
            <v>Mesin Shaving</v>
          </cell>
        </row>
        <row r="7994">
          <cell r="H7994" t="str">
            <v>1.3.2.08.01.37.008</v>
          </cell>
          <cell r="I7994" t="str">
            <v>Mesin Flashing</v>
          </cell>
        </row>
        <row r="7995">
          <cell r="H7995" t="str">
            <v>1.3.2.08.01.37.009</v>
          </cell>
          <cell r="I7995" t="str">
            <v>Mesin Molding Vulkanisasi</v>
          </cell>
        </row>
        <row r="7996">
          <cell r="H7996" t="str">
            <v>1.3.2.08.01.37.010</v>
          </cell>
          <cell r="I7996" t="str">
            <v>Mesin Molding Injection</v>
          </cell>
        </row>
        <row r="7997">
          <cell r="H7997" t="str">
            <v>1.3.2.08.01.37.011</v>
          </cell>
          <cell r="I7997" t="str">
            <v>Mesin Shoes Flashing</v>
          </cell>
        </row>
        <row r="7998">
          <cell r="H7998" t="str">
            <v>1.3.2.08.01.37.012</v>
          </cell>
          <cell r="I7998" t="str">
            <v>Mesin Ukur Kulit</v>
          </cell>
        </row>
        <row r="7999">
          <cell r="H7999" t="str">
            <v>1.3.2.08.01.37.013</v>
          </cell>
          <cell r="I7999" t="str">
            <v>Mesin Pengaktif Lem</v>
          </cell>
        </row>
        <row r="8000">
          <cell r="H8000" t="str">
            <v>1.3.2.08.01.37.014</v>
          </cell>
          <cell r="I8000" t="str">
            <v>Mesin Staking Wheel</v>
          </cell>
        </row>
        <row r="8001">
          <cell r="H8001" t="str">
            <v>1.3.2.08.01.37.015</v>
          </cell>
          <cell r="I8001" t="str">
            <v>Mesin Seser</v>
          </cell>
        </row>
        <row r="8002">
          <cell r="H8002" t="str">
            <v>1.3.2.08.01.37.016</v>
          </cell>
          <cell r="I8002" t="str">
            <v>Mesin Domai</v>
          </cell>
        </row>
        <row r="8003">
          <cell r="H8003" t="str">
            <v>1.3.2.08.01.37.017</v>
          </cell>
          <cell r="I8003" t="str">
            <v>Mesin Alur Jahitan</v>
          </cell>
        </row>
        <row r="8004">
          <cell r="H8004" t="str">
            <v>1.3.2.08.01.37.018</v>
          </cell>
          <cell r="I8004" t="str">
            <v>Hydrolic Oven Camant Lasting</v>
          </cell>
        </row>
        <row r="8005">
          <cell r="H8005" t="str">
            <v>1.3.2.08.01.37.019</v>
          </cell>
          <cell r="I8005" t="str">
            <v>Mesin Split</v>
          </cell>
        </row>
        <row r="8006">
          <cell r="H8006" t="str">
            <v>1.3.2.08.01.37.020</v>
          </cell>
          <cell r="I8006" t="str">
            <v>Mesin Vacum Trockner Dryne</v>
          </cell>
        </row>
        <row r="8007">
          <cell r="H8007" t="str">
            <v>1.3.2.08.01.37.021</v>
          </cell>
          <cell r="I8007" t="str">
            <v>Mesin Potong Kulit</v>
          </cell>
        </row>
        <row r="8008">
          <cell r="H8008" t="str">
            <v>1.3.2.08.01.37.022</v>
          </cell>
          <cell r="I8008" t="str">
            <v>Mesin Pemanas</v>
          </cell>
        </row>
        <row r="8009">
          <cell r="H8009" t="str">
            <v>1.3.2.08.01.37.023</v>
          </cell>
          <cell r="I8009" t="str">
            <v>Tunning Drum Experiment</v>
          </cell>
        </row>
        <row r="8010">
          <cell r="H8010" t="str">
            <v>1.3.2.08.01.37.024</v>
          </cell>
          <cell r="I8010" t="str">
            <v>Alat Press Sol Listrik</v>
          </cell>
        </row>
        <row r="8011">
          <cell r="H8011" t="str">
            <v>1.3.2.08.01.37.025</v>
          </cell>
          <cell r="I8011" t="str">
            <v>Alat Pembelah Sol</v>
          </cell>
        </row>
        <row r="8012">
          <cell r="H8012" t="str">
            <v>1.3.2.08.01.37.026</v>
          </cell>
          <cell r="I8012" t="str">
            <v>Alat Kembang Pita</v>
          </cell>
        </row>
        <row r="8013">
          <cell r="H8013" t="str">
            <v>1.3.2.08.01.37.027</v>
          </cell>
          <cell r="I8013" t="str">
            <v>Alat Pelonggar Sepatu</v>
          </cell>
        </row>
        <row r="8014">
          <cell r="H8014" t="str">
            <v>1.3.2.08.01.37.028</v>
          </cell>
          <cell r="I8014" t="str">
            <v>Alat Potong Sol</v>
          </cell>
        </row>
        <row r="8015">
          <cell r="H8015" t="str">
            <v>1.3.2.08.01.37.029</v>
          </cell>
          <cell r="I8015" t="str">
            <v>Alat Pressol Tangan</v>
          </cell>
        </row>
        <row r="8016">
          <cell r="H8016" t="str">
            <v>1.3.2.08.01.37.030</v>
          </cell>
          <cell r="I8016" t="str">
            <v>Mesin Finishing Combinasi</v>
          </cell>
        </row>
        <row r="8017">
          <cell r="H8017" t="str">
            <v>1.3.2.08.01.37.031</v>
          </cell>
          <cell r="I8017" t="str">
            <v>Mesin Roughing</v>
          </cell>
        </row>
        <row r="8018">
          <cell r="H8018" t="str">
            <v>1.3.2.08.01.37.032</v>
          </cell>
          <cell r="I8018" t="str">
            <v>Mesin Aflap Sol</v>
          </cell>
        </row>
        <row r="8019">
          <cell r="H8019" t="str">
            <v>1.3.2.08.01.37.033</v>
          </cell>
          <cell r="I8019" t="str">
            <v>Mesin Press Sol</v>
          </cell>
        </row>
        <row r="8020">
          <cell r="H8020" t="str">
            <v>1.3.2.08.01.37.034</v>
          </cell>
          <cell r="I8020" t="str">
            <v>Mesin Roll Press</v>
          </cell>
        </row>
        <row r="8021">
          <cell r="H8021" t="str">
            <v>1.3.2.08.01.37.035</v>
          </cell>
          <cell r="I8021" t="str">
            <v>Mesin Aflap Sepatu</v>
          </cell>
        </row>
        <row r="8022">
          <cell r="H8022" t="str">
            <v>1.3.2.08.01.37.036</v>
          </cell>
          <cell r="I8022" t="str">
            <v>Alat Press Angin</v>
          </cell>
        </row>
        <row r="8023">
          <cell r="H8023" t="str">
            <v>1.3.2.08.01.37.037</v>
          </cell>
          <cell r="I8023" t="str">
            <v>Mesin Paku Sol Dalam</v>
          </cell>
        </row>
        <row r="8024">
          <cell r="H8024" t="str">
            <v>1.3.2.08.01.37.038</v>
          </cell>
          <cell r="I8024" t="str">
            <v>Mesin Paku Open</v>
          </cell>
        </row>
        <row r="8025">
          <cell r="H8025" t="str">
            <v>1.3.2.08.01.37.039</v>
          </cell>
          <cell r="I8025" t="str">
            <v>Mesin Lem Open Samping</v>
          </cell>
        </row>
        <row r="8026">
          <cell r="H8026" t="str">
            <v>1.3.2.08.01.37.040</v>
          </cell>
          <cell r="I8026" t="str">
            <v>Mesin Trimming</v>
          </cell>
        </row>
        <row r="8027">
          <cell r="H8027" t="str">
            <v>1.3.2.08.01.37.041</v>
          </cell>
          <cell r="I8027" t="str">
            <v>Mesin Potong Atasan Sepatu</v>
          </cell>
        </row>
        <row r="8028">
          <cell r="H8028" t="str">
            <v>1.3.2.08.01.37.042</v>
          </cell>
          <cell r="I8028" t="str">
            <v>Mesin Open Sepatu</v>
          </cell>
        </row>
        <row r="8029">
          <cell r="H8029" t="str">
            <v>1.3.2.08.01.37.043</v>
          </cell>
          <cell r="I8029" t="str">
            <v>Mesin Gergaji Pola Acuan</v>
          </cell>
        </row>
        <row r="8030">
          <cell r="H8030" t="str">
            <v>1.3.2.08.01.37.044</v>
          </cell>
          <cell r="I8030" t="str">
            <v>Mesin Enjeksi Bakalan Acuan</v>
          </cell>
        </row>
        <row r="8031">
          <cell r="H8031" t="str">
            <v>1.3.2.08.01.37.045</v>
          </cell>
          <cell r="I8031" t="str">
            <v>Leather Finishing Machine</v>
          </cell>
        </row>
        <row r="8032">
          <cell r="H8032" t="str">
            <v>1.3.2.08.01.37.046</v>
          </cell>
          <cell r="I8032" t="str">
            <v>Hydrolic Ironing Embossing Press</v>
          </cell>
        </row>
        <row r="8033">
          <cell r="H8033" t="str">
            <v>1.3.2.08.01.37.047</v>
          </cell>
          <cell r="I8033" t="str">
            <v>Vibration Stacking Machine</v>
          </cell>
        </row>
        <row r="8034">
          <cell r="H8034" t="str">
            <v>1.3.2.08.01.37.048</v>
          </cell>
          <cell r="I8034" t="str">
            <v>Satyluk Trening Machine</v>
          </cell>
        </row>
        <row r="8035">
          <cell r="H8035" t="str">
            <v>1.3.2.08.01.37.049</v>
          </cell>
          <cell r="I8035" t="str">
            <v>Alat Pengering Sistem Tonggle</v>
          </cell>
        </row>
        <row r="8036">
          <cell r="H8036" t="str">
            <v>1.3.2.08.01.37.050</v>
          </cell>
          <cell r="I8036" t="str">
            <v>Mesin Two Roll Mill</v>
          </cell>
        </row>
        <row r="8037">
          <cell r="H8037" t="str">
            <v>1.3.2.08.01.37.051</v>
          </cell>
          <cell r="I8037" t="str">
            <v>Mesin Compouding</v>
          </cell>
        </row>
        <row r="8038">
          <cell r="H8038" t="str">
            <v>1.3.2.08.01.37.052</v>
          </cell>
          <cell r="I8038" t="str">
            <v>Alat Press Laminasi</v>
          </cell>
        </row>
        <row r="8039">
          <cell r="H8039" t="str">
            <v>1.3.2.08.01.37.053</v>
          </cell>
          <cell r="I8039" t="str">
            <v>Mesin Takar Abration Tester</v>
          </cell>
        </row>
        <row r="8040">
          <cell r="H8040" t="str">
            <v>1.3.2.08.01.37.054</v>
          </cell>
          <cell r="I8040" t="str">
            <v>Alat Potong Plastik</v>
          </cell>
        </row>
        <row r="8041">
          <cell r="H8041" t="str">
            <v>1.3.2.08.01.37.055</v>
          </cell>
          <cell r="I8041" t="str">
            <v>Mesin Hide Progesser</v>
          </cell>
        </row>
        <row r="8042">
          <cell r="H8042" t="str">
            <v>1.3.2.08.01.37.056</v>
          </cell>
          <cell r="I8042" t="str">
            <v>Mesin Tannox Drum</v>
          </cell>
        </row>
        <row r="8043">
          <cell r="H8043" t="str">
            <v>1.3.2.08.01.37.057</v>
          </cell>
          <cell r="I8043" t="str">
            <v>Alat Mensolfinasi Minyak</v>
          </cell>
        </row>
        <row r="8044">
          <cell r="H8044" t="str">
            <v>1.3.2.08.01.37.058</v>
          </cell>
          <cell r="I8044" t="str">
            <v>Mesin Potong Hardboard</v>
          </cell>
        </row>
        <row r="8045">
          <cell r="H8045" t="str">
            <v>1.3.2.08.01.37.059</v>
          </cell>
          <cell r="I8045" t="str">
            <v>Mesin Kikir Hardboard</v>
          </cell>
        </row>
        <row r="8046">
          <cell r="H8046" t="str">
            <v>1.3.2.08.01.37.060</v>
          </cell>
          <cell r="I8046" t="str">
            <v>Mesin Bending</v>
          </cell>
        </row>
        <row r="8047">
          <cell r="H8047" t="str">
            <v>1.3.2.08.01.37.061</v>
          </cell>
          <cell r="I8047" t="str">
            <v>Mesin Granding Super Lince</v>
          </cell>
        </row>
        <row r="8048">
          <cell r="H8048" t="str">
            <v>1.3.2.08.01.37.062</v>
          </cell>
          <cell r="I8048" t="str">
            <v>Mesin Grending Acuan</v>
          </cell>
        </row>
        <row r="8049">
          <cell r="H8049" t="str">
            <v>1.3.2.08.01.37.063</v>
          </cell>
          <cell r="I8049" t="str">
            <v>Mesin Tanda / Cap</v>
          </cell>
        </row>
        <row r="8050">
          <cell r="H8050" t="str">
            <v>1.3.2.08.01.37.064</v>
          </cell>
          <cell r="I8050" t="str">
            <v>Mesin Bording</v>
          </cell>
        </row>
        <row r="8051">
          <cell r="H8051" t="str">
            <v>1.3.2.08.01.37.065</v>
          </cell>
          <cell r="I8051" t="str">
            <v>Mesin Mixer Coumpond</v>
          </cell>
        </row>
        <row r="8052">
          <cell r="H8052" t="str">
            <v>......</v>
          </cell>
        </row>
        <row r="8053">
          <cell r="H8053" t="str">
            <v>......</v>
          </cell>
        </row>
        <row r="8054">
          <cell r="H8054" t="str">
            <v>1.3.2.08.01.38.</v>
          </cell>
          <cell r="I8054" t="str">
            <v xml:space="preserve">ALAT LABORATORIUM UJI KULIT, KARET DAN PLASTIK </v>
          </cell>
        </row>
        <row r="8055">
          <cell r="H8055" t="str">
            <v>1.3.2.08.01.38.001</v>
          </cell>
          <cell r="I8055" t="str">
            <v>Tensile Strength Tester</v>
          </cell>
        </row>
        <row r="8056">
          <cell r="H8056" t="str">
            <v>1.3.2.08.01.38.002</v>
          </cell>
          <cell r="I8056" t="str">
            <v>Alat Uji Penyerapan Air / Udara</v>
          </cell>
        </row>
        <row r="8057">
          <cell r="H8057" t="str">
            <v>1.3.2.08.01.38.003</v>
          </cell>
          <cell r="I8057" t="str">
            <v>Contilever Tensiometer</v>
          </cell>
        </row>
        <row r="8058">
          <cell r="H8058" t="str">
            <v>1.3.2.08.01.38.004</v>
          </cell>
          <cell r="I8058" t="str">
            <v>Vacum Filtration Funil</v>
          </cell>
        </row>
        <row r="8059">
          <cell r="H8059" t="str">
            <v>1.3.2.08.01.38.005</v>
          </cell>
          <cell r="I8059" t="str">
            <v>Alat Uji Pengaduk</v>
          </cell>
        </row>
        <row r="8060">
          <cell r="H8060" t="str">
            <v>1.3.2.08.01.38.006</v>
          </cell>
          <cell r="I8060" t="str">
            <v>Refter KS Condensor</v>
          </cell>
        </row>
        <row r="8061">
          <cell r="H8061" t="str">
            <v>1.3.2.08.01.38.007</v>
          </cell>
          <cell r="I8061" t="str">
            <v>Constant Load Deftiction</v>
          </cell>
        </row>
        <row r="8062">
          <cell r="H8062" t="str">
            <v>1.3.2.08.01.38.008</v>
          </cell>
          <cell r="I8062" t="str">
            <v>Alat Uji Kebocoran Air Untuk Glove</v>
          </cell>
        </row>
        <row r="8063">
          <cell r="H8063" t="str">
            <v>1.3.2.08.01.38.009</v>
          </cell>
          <cell r="I8063" t="str">
            <v>Stress Cracking Tester</v>
          </cell>
        </row>
        <row r="8064">
          <cell r="H8064" t="str">
            <v>1.3.2.08.01.38.010</v>
          </cell>
          <cell r="I8064" t="str">
            <v>Westhover Type Frictiometer</v>
          </cell>
        </row>
        <row r="8065">
          <cell r="H8065" t="str">
            <v>1.3.2.08.01.38.011</v>
          </cell>
          <cell r="I8065" t="str">
            <v>Presure Stillser</v>
          </cell>
        </row>
        <row r="8066">
          <cell r="H8066" t="str">
            <v>1.3.2.08.01.38.012</v>
          </cell>
          <cell r="I8066" t="str">
            <v>Melt Indexer (Alat Laboratorium Uji Kulit, Karet Dan Plastik)</v>
          </cell>
        </row>
        <row r="8067">
          <cell r="H8067" t="str">
            <v>1.3.2.08.01.38.013</v>
          </cell>
          <cell r="I8067" t="str">
            <v>Cross Beather Mill</v>
          </cell>
        </row>
        <row r="8068">
          <cell r="H8068" t="str">
            <v>1.3.2.08.01.38.014</v>
          </cell>
          <cell r="I8068" t="str">
            <v>Compression Set Apparatus</v>
          </cell>
        </row>
        <row r="8069">
          <cell r="H8069" t="str">
            <v>1.3.2.08.01.38.015</v>
          </cell>
          <cell r="I8069" t="str">
            <v>Tensile Head Distortion (Alat Laboratorium Uji Kulit, Karet Dan Plastik)</v>
          </cell>
        </row>
        <row r="8070">
          <cell r="H8070" t="str">
            <v>1.3.2.08.01.38.016</v>
          </cell>
          <cell r="I8070" t="str">
            <v>Alat Uji Keretakan Kulit</v>
          </cell>
        </row>
        <row r="8071">
          <cell r="H8071" t="str">
            <v>1.3.2.08.01.38.017</v>
          </cell>
          <cell r="I8071" t="str">
            <v>Alat Pelubang Mata Ayam</v>
          </cell>
        </row>
        <row r="8072">
          <cell r="H8072" t="str">
            <v>1.3.2.08.01.38.018</v>
          </cell>
          <cell r="I8072" t="str">
            <v>Super Type Thickness Tester</v>
          </cell>
        </row>
        <row r="8073">
          <cell r="H8073" t="str">
            <v>1.3.2.08.01.38.019</v>
          </cell>
          <cell r="I8073" t="str">
            <v>Electric Mointure Tester</v>
          </cell>
        </row>
        <row r="8074">
          <cell r="H8074" t="str">
            <v>1.3.2.08.01.38.020</v>
          </cell>
          <cell r="I8074" t="str">
            <v>Alat Uji Falling Weight</v>
          </cell>
        </row>
        <row r="8075">
          <cell r="H8075" t="str">
            <v>1.3.2.08.01.38.021</v>
          </cell>
          <cell r="I8075" t="str">
            <v>Mixer Drum Experiment Machine</v>
          </cell>
        </row>
        <row r="8076">
          <cell r="H8076" t="str">
            <v>1.3.2.08.01.38.022</v>
          </cell>
          <cell r="I8076" t="str">
            <v>Ross Plexing Machine</v>
          </cell>
        </row>
        <row r="8077">
          <cell r="H8077" t="str">
            <v>1.3.2.08.01.38.023</v>
          </cell>
          <cell r="I8077" t="str">
            <v>Punthing Machine</v>
          </cell>
        </row>
        <row r="8078">
          <cell r="H8078" t="str">
            <v>1.3.2.08.01.38.024</v>
          </cell>
          <cell r="I8078" t="str">
            <v>Smaal Mixing Test Roll</v>
          </cell>
        </row>
        <row r="8079">
          <cell r="H8079" t="str">
            <v>1.3.2.08.01.38.025</v>
          </cell>
          <cell r="I8079" t="str">
            <v>Alat Uji Pampart</v>
          </cell>
        </row>
        <row r="8080">
          <cell r="H8080" t="str">
            <v>1.3.2.08.01.38.026</v>
          </cell>
          <cell r="I8080" t="str">
            <v>Alat Uji Pantul Bola</v>
          </cell>
        </row>
        <row r="8081">
          <cell r="H8081" t="str">
            <v>1.3.2.08.01.38.027</v>
          </cell>
          <cell r="I8081" t="str">
            <v>Lestometer</v>
          </cell>
        </row>
        <row r="8082">
          <cell r="H8082" t="str">
            <v>1.3.2.08.01.38.028</v>
          </cell>
          <cell r="I8082" t="str">
            <v>Mercury Mix KIM</v>
          </cell>
        </row>
        <row r="8083">
          <cell r="H8083" t="str">
            <v>1.3.2.08.01.38.029</v>
          </cell>
          <cell r="I8083" t="str">
            <v>Deal Tickness Gauge</v>
          </cell>
        </row>
        <row r="8084">
          <cell r="H8084" t="str">
            <v>1.3.2.08.01.38.030</v>
          </cell>
          <cell r="I8084" t="str">
            <v>Pompa Airasil</v>
          </cell>
        </row>
        <row r="8085">
          <cell r="H8085" t="str">
            <v>1.3.2.08.01.38.031</v>
          </cell>
          <cell r="I8085" t="str">
            <v>Weather Station</v>
          </cell>
        </row>
        <row r="8086">
          <cell r="H8086" t="str">
            <v>1.3.2.08.01.38.032</v>
          </cell>
          <cell r="I8086" t="str">
            <v>Top Loading Balance (Alat Laboratorium Uji Kulit, Karet Dan Plastik)</v>
          </cell>
        </row>
        <row r="8087">
          <cell r="H8087" t="str">
            <v>1.3.2.08.01.38.033</v>
          </cell>
          <cell r="I8087" t="str">
            <v>Disolved Open Meter</v>
          </cell>
        </row>
        <row r="8088">
          <cell r="H8088" t="str">
            <v>1.3.2.08.01.38.034</v>
          </cell>
          <cell r="I8088" t="str">
            <v>Shoubury Curometer</v>
          </cell>
        </row>
        <row r="8089">
          <cell r="H8089" t="str">
            <v>1.3.2.08.01.38.035</v>
          </cell>
          <cell r="I8089" t="str">
            <v>Alat Uji Kebocoran Udara Untuk Glove</v>
          </cell>
        </row>
        <row r="8090">
          <cell r="H8090" t="str">
            <v>......</v>
          </cell>
        </row>
        <row r="8091">
          <cell r="H8091" t="str">
            <v>......</v>
          </cell>
        </row>
        <row r="8092">
          <cell r="H8092" t="str">
            <v>1.3.2.08.01.39.</v>
          </cell>
          <cell r="I8092" t="str">
            <v xml:space="preserve">ALAT LABORATORIUM UJI KERAMIK </v>
          </cell>
        </row>
        <row r="8093">
          <cell r="H8093" t="str">
            <v>1.3.2.08.01.39.001</v>
          </cell>
          <cell r="I8093" t="str">
            <v>Dilatometer</v>
          </cell>
        </row>
        <row r="8094">
          <cell r="H8094" t="str">
            <v>1.3.2.08.01.39.002</v>
          </cell>
          <cell r="I8094" t="str">
            <v>Alat Uji Kejut Suhu</v>
          </cell>
        </row>
        <row r="8095">
          <cell r="H8095" t="str">
            <v>1.3.2.08.01.39.003</v>
          </cell>
          <cell r="I8095" t="str">
            <v>Alat Uji Keplostisam</v>
          </cell>
        </row>
        <row r="8096">
          <cell r="H8096" t="str">
            <v>1.3.2.08.01.39.004</v>
          </cell>
          <cell r="I8096" t="str">
            <v>Plastisimeter</v>
          </cell>
        </row>
        <row r="8097">
          <cell r="H8097" t="str">
            <v>1.3.2.08.01.39.005</v>
          </cell>
          <cell r="I8097" t="str">
            <v>Alat Uji Deviasi Optik</v>
          </cell>
        </row>
        <row r="8098">
          <cell r="H8098" t="str">
            <v>1.3.2.08.01.39.006</v>
          </cell>
          <cell r="I8098" t="str">
            <v>Alat Uji Viscositas Gelas</v>
          </cell>
        </row>
        <row r="8099">
          <cell r="H8099" t="str">
            <v>1.3.2.08.01.39.007</v>
          </cell>
          <cell r="I8099" t="str">
            <v>Increment Presure Tester</v>
          </cell>
        </row>
        <row r="8100">
          <cell r="H8100" t="str">
            <v>1.3.2.08.01.39.008</v>
          </cell>
          <cell r="I8100" t="str">
            <v>Alat Uji Tegangan Dalam Gelas</v>
          </cell>
        </row>
        <row r="8101">
          <cell r="H8101" t="str">
            <v>1.3.2.08.01.39.009</v>
          </cell>
          <cell r="I8101" t="str">
            <v>Alat Pemeriksaan Ukuran Kaca</v>
          </cell>
        </row>
        <row r="8102">
          <cell r="H8102" t="str">
            <v>1.3.2.08.01.39.010</v>
          </cell>
          <cell r="I8102" t="str">
            <v>Alat Uji Ketepatan Bentuk</v>
          </cell>
        </row>
        <row r="8103">
          <cell r="H8103" t="str">
            <v>1.3.2.08.01.39.011</v>
          </cell>
          <cell r="I8103" t="str">
            <v>Alat Uji Keausan Pasir Jatuh</v>
          </cell>
        </row>
        <row r="8104">
          <cell r="H8104" t="str">
            <v>1.3.2.08.01.39.012</v>
          </cell>
          <cell r="I8104" t="str">
            <v>Alat Uji Tembus Listrik</v>
          </cell>
        </row>
        <row r="8105">
          <cell r="H8105" t="str">
            <v>1.3.2.08.01.39.013</v>
          </cell>
          <cell r="I8105" t="str">
            <v>Alat Pengukur Eflorisen</v>
          </cell>
        </row>
        <row r="8106">
          <cell r="H8106" t="str">
            <v>1.3.2.08.01.39.014</v>
          </cell>
          <cell r="I8106" t="str">
            <v>Alat Uji Refleksi Kaca</v>
          </cell>
        </row>
        <row r="8107">
          <cell r="H8107" t="str">
            <v>1.3.2.08.01.39.015</v>
          </cell>
          <cell r="I8107" t="str">
            <v>X Ray Apparatus Defraction</v>
          </cell>
        </row>
        <row r="8108">
          <cell r="H8108" t="str">
            <v>1.3.2.08.01.39.016</v>
          </cell>
          <cell r="I8108" t="str">
            <v>Alat Uji Kekuatan Glasir (Glaze Strength Tester)</v>
          </cell>
        </row>
        <row r="8109">
          <cell r="H8109" t="str">
            <v>1.3.2.08.01.39.017</v>
          </cell>
          <cell r="I8109" t="str">
            <v>Alat Uji Analisa Oksida Logam-Logam (Spektofotometer)</v>
          </cell>
        </row>
        <row r="8110">
          <cell r="H8110" t="str">
            <v>......</v>
          </cell>
        </row>
        <row r="8111">
          <cell r="H8111" t="str">
            <v>1.3.2.08.01.39.018</v>
          </cell>
          <cell r="I8111" t="str">
            <v>Alat Uji Analisa Butiran Bahan (Laboratory Testing Screen)</v>
          </cell>
        </row>
        <row r="8112">
          <cell r="H8112" t="str">
            <v>......</v>
          </cell>
        </row>
        <row r="8113">
          <cell r="H8113" t="str">
            <v>1.3.2.08.01.39.019</v>
          </cell>
          <cell r="I8113" t="str">
            <v>Alat Uji Kekentalan Bahan</v>
          </cell>
        </row>
        <row r="8114">
          <cell r="H8114" t="str">
            <v>......</v>
          </cell>
        </row>
        <row r="8115">
          <cell r="H8115" t="str">
            <v>......</v>
          </cell>
        </row>
        <row r="8116">
          <cell r="H8116" t="str">
            <v>1.3.2.08.01.40.</v>
          </cell>
          <cell r="I8116" t="str">
            <v xml:space="preserve">ALAT LABORATORIUM PROSES TEKNOLOGI SELULOSA </v>
          </cell>
        </row>
        <row r="8117">
          <cell r="H8117" t="str">
            <v>1.3.2.08.01.40.001</v>
          </cell>
          <cell r="I8117" t="str">
            <v>Hend Help Uv Lamp</v>
          </cell>
        </row>
        <row r="8118">
          <cell r="H8118" t="str">
            <v>1.3.2.08.01.40.002</v>
          </cell>
          <cell r="I8118" t="str">
            <v>Alat Pemutih Pulp Dengan Oxygen</v>
          </cell>
        </row>
        <row r="8119">
          <cell r="H8119" t="str">
            <v>1.3.2.08.01.40.003</v>
          </cell>
          <cell r="I8119" t="str">
            <v>Mesin Karton</v>
          </cell>
        </row>
        <row r="8120">
          <cell r="H8120" t="str">
            <v>1.3.2.08.01.40.004</v>
          </cell>
          <cell r="I8120" t="str">
            <v>Mesin PCB</v>
          </cell>
        </row>
        <row r="8121">
          <cell r="H8121" t="str">
            <v>1.3.2.08.01.40.005</v>
          </cell>
          <cell r="I8121" t="str">
            <v>Mesin Waste Water Purification</v>
          </cell>
        </row>
        <row r="8122">
          <cell r="H8122" t="str">
            <v>1.3.2.08.01.40.006</v>
          </cell>
          <cell r="I8122" t="str">
            <v>Mesin Auxyliary Service</v>
          </cell>
        </row>
        <row r="8123">
          <cell r="H8123" t="str">
            <v>1.3.2.08.01.40.007</v>
          </cell>
          <cell r="I8123" t="str">
            <v>Mesin Rayon</v>
          </cell>
        </row>
        <row r="8124">
          <cell r="H8124" t="str">
            <v>1.3.2.08.01.40.008</v>
          </cell>
          <cell r="I8124" t="str">
            <v>Mesin Chorine Alkali Electrolysis</v>
          </cell>
        </row>
        <row r="8125">
          <cell r="H8125" t="str">
            <v>1.3.2.08.01.40.009</v>
          </cell>
          <cell r="I8125" t="str">
            <v>Mesin Repair And Maintenance Shop</v>
          </cell>
        </row>
        <row r="8126">
          <cell r="H8126" t="str">
            <v>1.3.2.08.01.40.010</v>
          </cell>
          <cell r="I8126" t="str">
            <v>Mesin Power Station White Emergency Diesel Generating</v>
          </cell>
        </row>
        <row r="8127">
          <cell r="H8127" t="str">
            <v>1.3.2.08.01.40.011</v>
          </cell>
          <cell r="I8127" t="str">
            <v>Mesin Water Softering Plant</v>
          </cell>
        </row>
        <row r="8128">
          <cell r="H8128" t="str">
            <v>1.3.2.08.01.40.012</v>
          </cell>
          <cell r="I8128" t="str">
            <v>Mesin Pulp</v>
          </cell>
        </row>
        <row r="8129">
          <cell r="H8129" t="str">
            <v>1.3.2.08.01.40.013</v>
          </cell>
          <cell r="I8129" t="str">
            <v>Deflaker</v>
          </cell>
        </row>
        <row r="8130">
          <cell r="H8130" t="str">
            <v>1.3.2.08.01.40.014</v>
          </cell>
          <cell r="I8130" t="str">
            <v>Mesin Cetak Karton</v>
          </cell>
        </row>
        <row r="8131">
          <cell r="H8131" t="str">
            <v>1.3.2.08.01.40.015</v>
          </cell>
          <cell r="I8131" t="str">
            <v>Calender</v>
          </cell>
        </row>
        <row r="8132">
          <cell r="H8132" t="str">
            <v>1.3.2.08.01.40.016</v>
          </cell>
          <cell r="I8132" t="str">
            <v>Poros Transmisi</v>
          </cell>
        </row>
        <row r="8133">
          <cell r="H8133" t="str">
            <v>1.3.2.08.01.40.017</v>
          </cell>
          <cell r="I8133" t="str">
            <v>Beater Unit (Mesin Penggiling)</v>
          </cell>
        </row>
        <row r="8134">
          <cell r="H8134" t="str">
            <v>1.3.2.08.01.40.018</v>
          </cell>
          <cell r="I8134" t="str">
            <v>Alat Deteksi Ketebalan Kertas</v>
          </cell>
        </row>
        <row r="8135">
          <cell r="H8135" t="str">
            <v>......</v>
          </cell>
        </row>
        <row r="8136">
          <cell r="H8136" t="str">
            <v>......</v>
          </cell>
        </row>
        <row r="8137">
          <cell r="H8137" t="str">
            <v>......</v>
          </cell>
        </row>
        <row r="8138">
          <cell r="H8138" t="str">
            <v>1.3.2.08.01.41.</v>
          </cell>
          <cell r="I8138" t="str">
            <v xml:space="preserve">ALAT LABORATORIUM PERTANIAN </v>
          </cell>
        </row>
        <row r="8139">
          <cell r="H8139" t="str">
            <v>1.3.2.08.01.41.001</v>
          </cell>
          <cell r="I8139" t="str">
            <v>AAS Multi Lamp</v>
          </cell>
        </row>
        <row r="8140">
          <cell r="H8140" t="str">
            <v>1.3.2.08.01.41.002</v>
          </cell>
          <cell r="I8140" t="str">
            <v>AI Apparatus</v>
          </cell>
        </row>
        <row r="8141">
          <cell r="H8141" t="str">
            <v>1.3.2.08.01.41.003</v>
          </cell>
          <cell r="I8141" t="str">
            <v>Air Compressor (Alat Laboratorium Pertanian)</v>
          </cell>
        </row>
        <row r="8142">
          <cell r="H8142" t="str">
            <v>1.3.2.08.01.41.004</v>
          </cell>
          <cell r="I8142" t="str">
            <v>Alat Degreening Jeruk Kap 100 Kg</v>
          </cell>
        </row>
        <row r="8143">
          <cell r="H8143" t="str">
            <v>1.3.2.08.01.41.005</v>
          </cell>
          <cell r="I8143" t="str">
            <v>Alat Penanggulangan Penyakit Pasca Panen Dg Air Panas</v>
          </cell>
        </row>
        <row r="8144">
          <cell r="H8144" t="str">
            <v>1.3.2.08.01.41.006</v>
          </cell>
          <cell r="I8144" t="str">
            <v>Alat Pengering Sederhana Dng Kompor</v>
          </cell>
        </row>
        <row r="8145">
          <cell r="H8145" t="str">
            <v>1.3.2.08.01.41.007</v>
          </cell>
          <cell r="I8145" t="str">
            <v>Alat Pengering (Force Draught)</v>
          </cell>
        </row>
        <row r="8146">
          <cell r="H8146" t="str">
            <v>1.3.2.08.01.41.008</v>
          </cell>
          <cell r="I8146" t="str">
            <v>Alat Precooling Buah Dng Es Secara Sirmulasi</v>
          </cell>
        </row>
        <row r="8147">
          <cell r="H8147" t="str">
            <v>1.3.2.08.01.41.009</v>
          </cell>
          <cell r="I8147" t="str">
            <v>Alat Simulasi Transportasi</v>
          </cell>
        </row>
        <row r="8148">
          <cell r="H8148" t="str">
            <v>1.3.2.08.01.41.010</v>
          </cell>
          <cell r="I8148" t="str">
            <v>Amino Acid Analyzer (AAA)</v>
          </cell>
        </row>
        <row r="8149">
          <cell r="H8149" t="str">
            <v>1.3.2.08.01.41.011</v>
          </cell>
          <cell r="I8149" t="str">
            <v>Amylograph</v>
          </cell>
        </row>
        <row r="8150">
          <cell r="H8150" t="str">
            <v>1.3.2.08.01.41.012</v>
          </cell>
          <cell r="I8150" t="str">
            <v>Anaerobic Jar</v>
          </cell>
        </row>
        <row r="8151">
          <cell r="H8151" t="str">
            <v>1.3.2.08.01.41.013</v>
          </cell>
          <cell r="I8151" t="str">
            <v>Anaerobic Jar Oxide</v>
          </cell>
        </row>
        <row r="8152">
          <cell r="H8152" t="str">
            <v>1.3.2.08.01.41.014</v>
          </cell>
          <cell r="I8152" t="str">
            <v>Analitycal Balance</v>
          </cell>
        </row>
        <row r="8153">
          <cell r="H8153" t="str">
            <v>1.3.2.08.01.41.015</v>
          </cell>
          <cell r="I8153" t="str">
            <v>Anemometer (Alat Laboratorium Pertanian)</v>
          </cell>
        </row>
        <row r="8154">
          <cell r="H8154" t="str">
            <v>1.3.2.08.01.41.016</v>
          </cell>
          <cell r="I8154" t="str">
            <v>Atomic Absorption Spectrophotometer (AAS) (Alat Lab. Pertanian)</v>
          </cell>
        </row>
        <row r="8155">
          <cell r="H8155" t="str">
            <v>1.3.2.08.01.41.017</v>
          </cell>
          <cell r="I8155" t="str">
            <v>Auto Anylyzer</v>
          </cell>
        </row>
        <row r="8156">
          <cell r="H8156" t="str">
            <v>1.3.2.08.01.41.018</v>
          </cell>
          <cell r="I8156" t="str">
            <v>Auto Still</v>
          </cell>
        </row>
        <row r="8157">
          <cell r="H8157" t="str">
            <v>1.3.2.08.01.41.019</v>
          </cell>
          <cell r="I8157" t="str">
            <v>Autoclave (Alat Laboratorium Pertanian)</v>
          </cell>
        </row>
        <row r="8158">
          <cell r="H8158" t="str">
            <v>1.3.2.08.01.41.020</v>
          </cell>
          <cell r="I8158" t="str">
            <v>AW Meter</v>
          </cell>
        </row>
        <row r="8159">
          <cell r="H8159" t="str">
            <v>1.3.2.08.01.41.021</v>
          </cell>
          <cell r="I8159" t="str">
            <v>Balance (Alat Laboratorium Pertanian)</v>
          </cell>
        </row>
        <row r="8160">
          <cell r="H8160" t="str">
            <v>1.3.2.08.01.41.022</v>
          </cell>
          <cell r="I8160" t="str">
            <v>Battery Charger (Alat Laboratorium Pertanian)</v>
          </cell>
        </row>
        <row r="8161">
          <cell r="H8161" t="str">
            <v>1.3.2.08.01.41.023</v>
          </cell>
          <cell r="I8161" t="str">
            <v>Biofreezer</v>
          </cell>
        </row>
        <row r="8162">
          <cell r="H8162" t="str">
            <v>1.3.2.08.01.41.024</v>
          </cell>
          <cell r="I8162" t="str">
            <v>Block Digester</v>
          </cell>
        </row>
        <row r="8163">
          <cell r="H8163" t="str">
            <v>1.3.2.08.01.41.025</v>
          </cell>
          <cell r="I8163" t="str">
            <v>Bod Monitor</v>
          </cell>
        </row>
        <row r="8164">
          <cell r="H8164" t="str">
            <v>1.3.2.08.01.41.026</v>
          </cell>
          <cell r="I8164" t="str">
            <v>Bomb Calorimeter</v>
          </cell>
        </row>
        <row r="8165">
          <cell r="H8165" t="str">
            <v>1.3.2.08.01.41.027</v>
          </cell>
          <cell r="I8165" t="str">
            <v>Buckard Apparatus</v>
          </cell>
        </row>
        <row r="8166">
          <cell r="H8166" t="str">
            <v>1.3.2.08.01.41.028</v>
          </cell>
          <cell r="I8166" t="str">
            <v>Cabinet Drier</v>
          </cell>
        </row>
        <row r="8167">
          <cell r="H8167" t="str">
            <v>1.3.2.08.01.41.029</v>
          </cell>
          <cell r="I8167" t="str">
            <v>Can Closing Mesin</v>
          </cell>
        </row>
        <row r="8168">
          <cell r="H8168" t="str">
            <v>1.3.2.08.01.41.030</v>
          </cell>
          <cell r="I8168" t="str">
            <v>Canning Unit</v>
          </cell>
        </row>
        <row r="8169">
          <cell r="H8169" t="str">
            <v>1.3.2.08.01.41.031</v>
          </cell>
          <cell r="I8169" t="str">
            <v>Carburator</v>
          </cell>
        </row>
        <row r="8170">
          <cell r="H8170" t="str">
            <v>1.3.2.08.01.41.032</v>
          </cell>
          <cell r="I8170" t="str">
            <v>Centrifuge (Alat Laboratorium Pertanian)</v>
          </cell>
        </row>
        <row r="8171">
          <cell r="H8171" t="str">
            <v>1.3.2.08.01.41.033</v>
          </cell>
          <cell r="I8171" t="str">
            <v>Cervix Dilatator</v>
          </cell>
        </row>
        <row r="8172">
          <cell r="H8172" t="str">
            <v>1.3.2.08.01.41.034</v>
          </cell>
          <cell r="I8172" t="str">
            <v>Climatic Chamber</v>
          </cell>
        </row>
        <row r="8173">
          <cell r="H8173" t="str">
            <v>1.3.2.08.01.41.035</v>
          </cell>
          <cell r="I8173" t="str">
            <v>Cod Monitor</v>
          </cell>
        </row>
        <row r="8174">
          <cell r="H8174" t="str">
            <v>1.3.2.08.01.41.036</v>
          </cell>
          <cell r="I8174" t="str">
            <v>Cold Chamber/Cabinet</v>
          </cell>
        </row>
        <row r="8175">
          <cell r="H8175" t="str">
            <v>1.3.2.08.01.41.037</v>
          </cell>
          <cell r="I8175" t="str">
            <v>Cold Handling Cabinet</v>
          </cell>
        </row>
        <row r="8176">
          <cell r="H8176" t="str">
            <v>1.3.2.08.01.41.038</v>
          </cell>
          <cell r="I8176" t="str">
            <v>Cold Storage (Alat Laboratorium Pertanian)</v>
          </cell>
        </row>
        <row r="8177">
          <cell r="H8177" t="str">
            <v>1.3.2.08.01.41.039</v>
          </cell>
          <cell r="I8177" t="str">
            <v>Colony Counter (Alat Laboratorium Pertanian)</v>
          </cell>
        </row>
        <row r="8178">
          <cell r="H8178" t="str">
            <v>1.3.2.08.01.41.040</v>
          </cell>
          <cell r="I8178" t="str">
            <v>Coloumn Chromatography</v>
          </cell>
        </row>
        <row r="8179">
          <cell r="H8179" t="str">
            <v>1.3.2.08.01.41.041</v>
          </cell>
          <cell r="I8179" t="str">
            <v>Conductivity Meter (Alat Laboratorium Pertanian)</v>
          </cell>
        </row>
        <row r="8180">
          <cell r="H8180" t="str">
            <v>1.3.2.08.01.41.042</v>
          </cell>
          <cell r="I8180" t="str">
            <v>Container N2 Cair (Alat Laboratorium Pertanian)</v>
          </cell>
        </row>
        <row r="8181">
          <cell r="H8181" t="str">
            <v>1.3.2.08.01.41.043</v>
          </cell>
          <cell r="I8181" t="str">
            <v>Cooker Bak Terbuka</v>
          </cell>
        </row>
        <row r="8182">
          <cell r="H8182" t="str">
            <v>1.3.2.08.01.41.044</v>
          </cell>
          <cell r="I8182" t="str">
            <v>Cooker Stainlessteel</v>
          </cell>
        </row>
        <row r="8183">
          <cell r="H8183" t="str">
            <v>1.3.2.08.01.41.045</v>
          </cell>
          <cell r="I8183" t="str">
            <v>Cosmotektor</v>
          </cell>
        </row>
        <row r="8184">
          <cell r="H8184" t="str">
            <v>1.3.2.08.01.41.046</v>
          </cell>
          <cell r="I8184" t="str">
            <v>Coulter Counter (Alat Laboratorium Pertanian)</v>
          </cell>
        </row>
        <row r="8185">
          <cell r="H8185" t="str">
            <v>1.3.2.08.01.41.047</v>
          </cell>
          <cell r="I8185" t="str">
            <v>Cross Blaser</v>
          </cell>
        </row>
        <row r="8186">
          <cell r="H8186" t="str">
            <v>1.3.2.08.01.41.048</v>
          </cell>
          <cell r="I8186" t="str">
            <v>Crusher/Mixer</v>
          </cell>
        </row>
        <row r="8187">
          <cell r="H8187" t="str">
            <v>1.3.2.08.01.41.049</v>
          </cell>
          <cell r="I8187" t="str">
            <v>Cryogenic Container</v>
          </cell>
        </row>
        <row r="8188">
          <cell r="H8188" t="str">
            <v>1.3.2.08.01.41.050</v>
          </cell>
          <cell r="I8188" t="str">
            <v>Culture Dish</v>
          </cell>
        </row>
        <row r="8189">
          <cell r="H8189" t="str">
            <v>1.3.2.08.01.41.051</v>
          </cell>
          <cell r="I8189" t="str">
            <v>Current Meter (Alat Laboratorium Pertanian)</v>
          </cell>
        </row>
        <row r="8190">
          <cell r="H8190" t="str">
            <v>1.3.2.08.01.41.052</v>
          </cell>
          <cell r="I8190" t="str">
            <v>Data Assignation (Polycorder)</v>
          </cell>
        </row>
        <row r="8191">
          <cell r="H8191" t="str">
            <v>1.3.2.08.01.41.053</v>
          </cell>
          <cell r="I8191" t="str">
            <v>Data Logger (Alat Laboratorium Pertanian)</v>
          </cell>
        </row>
        <row r="8192">
          <cell r="H8192" t="str">
            <v>1.3.2.08.01.41.054</v>
          </cell>
          <cell r="I8192" t="str">
            <v>Data Recorder</v>
          </cell>
        </row>
        <row r="8193">
          <cell r="H8193" t="str">
            <v>1.3.2.08.01.41.055</v>
          </cell>
          <cell r="I8193" t="str">
            <v>Dead Weight Press.Gauge Tester</v>
          </cell>
        </row>
        <row r="8194">
          <cell r="H8194" t="str">
            <v>1.3.2.08.01.41.056</v>
          </cell>
          <cell r="I8194" t="str">
            <v>Deep Freezer (Alat Laboratorium Pertanian)</v>
          </cell>
        </row>
        <row r="8195">
          <cell r="H8195" t="str">
            <v>1.3.2.08.01.41.057</v>
          </cell>
          <cell r="I8195" t="str">
            <v>Dehumidifier (Alat Laboratorium Pertanian)</v>
          </cell>
        </row>
        <row r="8196">
          <cell r="H8196" t="str">
            <v>1.3.2.08.01.41.058</v>
          </cell>
          <cell r="I8196" t="str">
            <v>Demineralizer (Alat Laboratorium Pertanian)</v>
          </cell>
        </row>
        <row r="8197">
          <cell r="H8197" t="str">
            <v>1.3.2.08.01.41.059</v>
          </cell>
          <cell r="I8197" t="str">
            <v>Digital Multimeter (Alat Laboratorium Pertanian)</v>
          </cell>
        </row>
        <row r="8198">
          <cell r="H8198" t="str">
            <v>1.3.2.08.01.41.060</v>
          </cell>
          <cell r="I8198" t="str">
            <v>Digital Preassure Gauge</v>
          </cell>
        </row>
        <row r="8199">
          <cell r="H8199" t="str">
            <v>1.3.2.08.01.41.061</v>
          </cell>
          <cell r="I8199" t="str">
            <v>Dispenser &amp; Diluter</v>
          </cell>
        </row>
        <row r="8200">
          <cell r="H8200" t="str">
            <v>1.3.2.08.01.41.062</v>
          </cell>
          <cell r="I8200" t="str">
            <v>Distiling Apparatus</v>
          </cell>
        </row>
        <row r="8201">
          <cell r="H8201" t="str">
            <v>1.3.2.08.01.41.063</v>
          </cell>
          <cell r="I8201" t="str">
            <v>Distiling Unit For TMA</v>
          </cell>
        </row>
        <row r="8202">
          <cell r="H8202" t="str">
            <v>1.3.2.08.01.41.064</v>
          </cell>
          <cell r="I8202" t="str">
            <v>Distiling Unit For VRS</v>
          </cell>
        </row>
        <row r="8203">
          <cell r="H8203" t="str">
            <v>1.3.2.08.01.41.065</v>
          </cell>
          <cell r="I8203" t="str">
            <v>Dna Sequezing</v>
          </cell>
        </row>
        <row r="8204">
          <cell r="H8204" t="str">
            <v>1.3.2.08.01.41.066</v>
          </cell>
          <cell r="I8204" t="str">
            <v>DO Meter (Alat Laboratorium Pertanian)</v>
          </cell>
        </row>
        <row r="8205">
          <cell r="H8205" t="str">
            <v>1.3.2.08.01.41.067</v>
          </cell>
          <cell r="I8205" t="str">
            <v>Dredge</v>
          </cell>
        </row>
        <row r="8206">
          <cell r="H8206" t="str">
            <v>1.3.2.08.01.41.068</v>
          </cell>
          <cell r="I8206" t="str">
            <v>Dringking Monitor</v>
          </cell>
        </row>
        <row r="8207">
          <cell r="H8207" t="str">
            <v>1.3.2.08.01.41.069</v>
          </cell>
          <cell r="I8207" t="str">
            <v>Drying Test</v>
          </cell>
        </row>
        <row r="8208">
          <cell r="H8208" t="str">
            <v>1.3.2.08.01.41.070</v>
          </cell>
          <cell r="I8208" t="str">
            <v>Dynamometer Car</v>
          </cell>
        </row>
        <row r="8209">
          <cell r="H8209" t="str">
            <v>1.3.2.08.01.41.071</v>
          </cell>
          <cell r="I8209" t="str">
            <v>Echo Sounder (Alat Laboratorium Pertanian)</v>
          </cell>
        </row>
        <row r="8210">
          <cell r="H8210" t="str">
            <v>1.3.2.08.01.41.072</v>
          </cell>
          <cell r="I8210" t="str">
            <v>Electric Meat San</v>
          </cell>
        </row>
        <row r="8211">
          <cell r="H8211" t="str">
            <v>1.3.2.08.01.41.073</v>
          </cell>
          <cell r="I8211" t="str">
            <v>Electrophoresis (Alat Laboratorium Pertanian)</v>
          </cell>
        </row>
        <row r="8212">
          <cell r="H8212" t="str">
            <v>1.3.2.08.01.41.074</v>
          </cell>
          <cell r="I8212" t="str">
            <v>Elisa Reader</v>
          </cell>
        </row>
        <row r="8213">
          <cell r="H8213" t="str">
            <v>1.3.2.08.01.41.075</v>
          </cell>
          <cell r="I8213" t="str">
            <v>Elisa Reader(Computerized,Semi Manual)</v>
          </cell>
        </row>
        <row r="8214">
          <cell r="H8214" t="str">
            <v>1.3.2.08.01.41.076</v>
          </cell>
          <cell r="I8214" t="str">
            <v>Embrio Filter</v>
          </cell>
        </row>
        <row r="8215">
          <cell r="H8215" t="str">
            <v>1.3.2.08.01.41.077</v>
          </cell>
          <cell r="I8215" t="str">
            <v>Embrio Manipulator</v>
          </cell>
        </row>
        <row r="8216">
          <cell r="H8216" t="str">
            <v>1.3.2.08.01.41.078</v>
          </cell>
          <cell r="I8216" t="str">
            <v>Ergonomic Tester</v>
          </cell>
        </row>
        <row r="8217">
          <cell r="H8217" t="str">
            <v>1.3.2.08.01.41.079</v>
          </cell>
          <cell r="I8217" t="str">
            <v>Exhouse Gas Analyzer</v>
          </cell>
        </row>
        <row r="8218">
          <cell r="H8218" t="str">
            <v>1.3.2.08.01.41.080</v>
          </cell>
          <cell r="I8218" t="str">
            <v>Extruder (Alat Laboratorium Pertanian)</v>
          </cell>
        </row>
        <row r="8219">
          <cell r="H8219" t="str">
            <v>1.3.2.08.01.41.081</v>
          </cell>
          <cell r="I8219" t="str">
            <v>Feed Mixer</v>
          </cell>
        </row>
        <row r="8220">
          <cell r="H8220" t="str">
            <v>1.3.2.08.01.41.082</v>
          </cell>
          <cell r="I8220" t="str">
            <v>Fermentor (Alat Laboratorium Pertanian)</v>
          </cell>
        </row>
        <row r="8221">
          <cell r="H8221" t="str">
            <v>1.3.2.08.01.41.083</v>
          </cell>
          <cell r="I8221" t="str">
            <v>Fibertec System</v>
          </cell>
        </row>
        <row r="8222">
          <cell r="H8222" t="str">
            <v>1.3.2.08.01.41.084</v>
          </cell>
          <cell r="I8222" t="str">
            <v>Fibrograph (Alat Laboratorium Pertanian)</v>
          </cell>
        </row>
        <row r="8223">
          <cell r="H8223" t="str">
            <v>1.3.2.08.01.41.085</v>
          </cell>
          <cell r="I8223" t="str">
            <v>Filter Holder (Stainless Steel 1000 Ml)</v>
          </cell>
        </row>
        <row r="8224">
          <cell r="H8224" t="str">
            <v>1.3.2.08.01.41.086</v>
          </cell>
          <cell r="I8224" t="str">
            <v>Filtration Unit</v>
          </cell>
        </row>
        <row r="8225">
          <cell r="H8225" t="str">
            <v>1.3.2.08.01.41.087</v>
          </cell>
          <cell r="I8225" t="str">
            <v>Fish Moisture Tester</v>
          </cell>
        </row>
        <row r="8226">
          <cell r="H8226" t="str">
            <v>1.3.2.08.01.41.088</v>
          </cell>
          <cell r="I8226" t="str">
            <v>Flamephotometer</v>
          </cell>
        </row>
        <row r="8227">
          <cell r="H8227" t="str">
            <v>1.3.2.08.01.41.089</v>
          </cell>
          <cell r="I8227" t="str">
            <v>Flow Meter (Alat Laboratorium Pertanian)</v>
          </cell>
        </row>
        <row r="8228">
          <cell r="H8228" t="str">
            <v>1.3.2.08.01.41.090</v>
          </cell>
          <cell r="I8228" t="str">
            <v>Fluorence Dektor</v>
          </cell>
        </row>
        <row r="8229">
          <cell r="H8229" t="str">
            <v>1.3.2.08.01.41.091</v>
          </cell>
          <cell r="I8229" t="str">
            <v>Fractional Distilation</v>
          </cell>
        </row>
        <row r="8230">
          <cell r="H8230" t="str">
            <v>1.3.2.08.01.41.092</v>
          </cell>
          <cell r="I8230" t="str">
            <v>Freezer (Alat Laboratorium Pertanian)</v>
          </cell>
        </row>
        <row r="8231">
          <cell r="H8231" t="str">
            <v>1.3.2.08.01.41.093</v>
          </cell>
          <cell r="I8231" t="str">
            <v>Frequency Generator</v>
          </cell>
        </row>
        <row r="8232">
          <cell r="H8232" t="str">
            <v>1.3.2.08.01.41.094</v>
          </cell>
          <cell r="I8232" t="str">
            <v>Fuel Flow Meter</v>
          </cell>
        </row>
        <row r="8233">
          <cell r="H8233" t="str">
            <v>1.3.2.08.01.41.095</v>
          </cell>
          <cell r="I8233" t="str">
            <v>Fumehood</v>
          </cell>
        </row>
        <row r="8234">
          <cell r="H8234" t="str">
            <v>1.3.2.08.01.41.096</v>
          </cell>
          <cell r="I8234" t="str">
            <v>Gamma Counter</v>
          </cell>
        </row>
        <row r="8235">
          <cell r="H8235" t="str">
            <v>1.3.2.08.01.41.097</v>
          </cell>
          <cell r="I8235" t="str">
            <v>Gas Chamber</v>
          </cell>
        </row>
        <row r="8236">
          <cell r="H8236" t="str">
            <v>1.3.2.08.01.41.098</v>
          </cell>
          <cell r="I8236" t="str">
            <v>Gas Chromatography (Alat Laboratorium Pertanian)</v>
          </cell>
        </row>
        <row r="8237">
          <cell r="H8237" t="str">
            <v>1.3.2.08.01.41.099</v>
          </cell>
          <cell r="I8237" t="str">
            <v>Gas Cylinder(-N2,Co2,Udara)</v>
          </cell>
        </row>
        <row r="8238">
          <cell r="H8238" t="str">
            <v>1.3.2.08.01.41.100</v>
          </cell>
          <cell r="I8238" t="str">
            <v>Generator</v>
          </cell>
        </row>
        <row r="8239">
          <cell r="H8239" t="str">
            <v>1.3.2.08.01.41.101</v>
          </cell>
          <cell r="I8239" t="str">
            <v>Germinator</v>
          </cell>
        </row>
        <row r="8240">
          <cell r="H8240" t="str">
            <v>1.3.2.08.01.41.102</v>
          </cell>
          <cell r="I8240" t="str">
            <v>Glass Dryer</v>
          </cell>
        </row>
        <row r="8241">
          <cell r="H8241" t="str">
            <v>1.3.2.08.01.41.103</v>
          </cell>
          <cell r="I8241" t="str">
            <v>Grader</v>
          </cell>
        </row>
        <row r="8242">
          <cell r="H8242" t="str">
            <v>1.3.2.08.01.41.104</v>
          </cell>
          <cell r="I8242" t="str">
            <v>Grain Counter</v>
          </cell>
        </row>
        <row r="8243">
          <cell r="H8243" t="str">
            <v>1.3.2.08.01.41.105</v>
          </cell>
          <cell r="I8243" t="str">
            <v>Grain Crack Inspector</v>
          </cell>
        </row>
        <row r="8244">
          <cell r="H8244" t="str">
            <v>1.3.2.08.01.41.106</v>
          </cell>
          <cell r="I8244" t="str">
            <v>Grain Devider</v>
          </cell>
        </row>
        <row r="8245">
          <cell r="H8245" t="str">
            <v>1.3.2.08.01.41.107</v>
          </cell>
          <cell r="I8245" t="str">
            <v>Grain Moisture Tester</v>
          </cell>
        </row>
        <row r="8246">
          <cell r="H8246" t="str">
            <v>1.3.2.08.01.41.108</v>
          </cell>
          <cell r="I8246" t="str">
            <v>Grain Sorter</v>
          </cell>
        </row>
        <row r="8247">
          <cell r="H8247" t="str">
            <v>1.3.2.08.01.41.109</v>
          </cell>
          <cell r="I8247" t="str">
            <v>Green Meter</v>
          </cell>
        </row>
        <row r="8248">
          <cell r="H8248" t="str">
            <v>1.3.2.08.01.41.110</v>
          </cell>
          <cell r="I8248" t="str">
            <v>Grinder</v>
          </cell>
        </row>
        <row r="8249">
          <cell r="H8249" t="str">
            <v>1.3.2.08.01.41.111</v>
          </cell>
          <cell r="I8249" t="str">
            <v>Growth Chamber</v>
          </cell>
        </row>
        <row r="8250">
          <cell r="H8250" t="str">
            <v>1.3.2.08.01.41.112</v>
          </cell>
          <cell r="I8250" t="str">
            <v>Haematocrit Reader</v>
          </cell>
        </row>
        <row r="8251">
          <cell r="H8251" t="str">
            <v>1.3.2.08.01.41.113</v>
          </cell>
          <cell r="I8251" t="str">
            <v>Haemoglobin Meter</v>
          </cell>
        </row>
        <row r="8252">
          <cell r="H8252" t="str">
            <v>1.3.2.08.01.41.114</v>
          </cell>
          <cell r="I8252" t="str">
            <v>Hammer Mill (Alat Laboratorium Pertanian)</v>
          </cell>
        </row>
        <row r="8253">
          <cell r="H8253" t="str">
            <v>1.3.2.08.01.41.115</v>
          </cell>
          <cell r="I8253" t="str">
            <v>Hand Counter</v>
          </cell>
        </row>
        <row r="8254">
          <cell r="H8254" t="str">
            <v>1.3.2.08.01.41.116</v>
          </cell>
          <cell r="I8254" t="str">
            <v>Hand Penetrometer</v>
          </cell>
        </row>
        <row r="8255">
          <cell r="H8255" t="str">
            <v>1.3.2.08.01.41.117</v>
          </cell>
          <cell r="I8255" t="str">
            <v>Hardness Tester</v>
          </cell>
        </row>
        <row r="8256">
          <cell r="H8256" t="str">
            <v>1.3.2.08.01.41.118</v>
          </cell>
          <cell r="I8256" t="str">
            <v>Hating Mantle</v>
          </cell>
        </row>
        <row r="8257">
          <cell r="H8257" t="str">
            <v>1.3.2.08.01.41.119</v>
          </cell>
          <cell r="I8257" t="str">
            <v>Heating Air Incubator</v>
          </cell>
        </row>
        <row r="8258">
          <cell r="H8258" t="str">
            <v>1.3.2.08.01.41.120</v>
          </cell>
          <cell r="I8258" t="str">
            <v>Hematocrit Reader</v>
          </cell>
        </row>
        <row r="8259">
          <cell r="H8259" t="str">
            <v>1.3.2.08.01.41.121</v>
          </cell>
          <cell r="I8259" t="str">
            <v>High Perfomance Liquid Chromatography (HPLC)</v>
          </cell>
        </row>
        <row r="8260">
          <cell r="H8260" t="str">
            <v>1.3.2.08.01.41.122</v>
          </cell>
          <cell r="I8260" t="str">
            <v>Higro Thermograph</v>
          </cell>
        </row>
        <row r="8261">
          <cell r="H8261" t="str">
            <v>1.3.2.08.01.41.123</v>
          </cell>
          <cell r="I8261" t="str">
            <v>Homogenizer (Alat Laboratorium Pertanian)</v>
          </cell>
        </row>
        <row r="8262">
          <cell r="H8262" t="str">
            <v>1.3.2.08.01.41.124</v>
          </cell>
          <cell r="I8262" t="str">
            <v>Hot Plate (Alat Laboratorium Pertanian)</v>
          </cell>
        </row>
        <row r="8263">
          <cell r="H8263" t="str">
            <v>1.3.2.08.01.41.125</v>
          </cell>
          <cell r="I8263" t="str">
            <v>Hot Plate Stirer</v>
          </cell>
        </row>
        <row r="8264">
          <cell r="H8264" t="str">
            <v>1.3.2.08.01.41.126</v>
          </cell>
          <cell r="I8264" t="str">
            <v>Humidified Chamber</v>
          </cell>
        </row>
        <row r="8265">
          <cell r="H8265" t="str">
            <v>1.3.2.08.01.41.127</v>
          </cell>
          <cell r="I8265" t="str">
            <v>Ice Maker (Alat Laboratorium Pertanian)</v>
          </cell>
        </row>
        <row r="8266">
          <cell r="H8266" t="str">
            <v>1.3.2.08.01.41.128</v>
          </cell>
          <cell r="I8266" t="str">
            <v>Incinerator (Alat Laboratorium Pertanian)</v>
          </cell>
        </row>
        <row r="8267">
          <cell r="H8267" t="str">
            <v>1.3.2.08.01.41.129</v>
          </cell>
          <cell r="I8267" t="str">
            <v>Incubator (Alat Laboratorium Pertanian)</v>
          </cell>
        </row>
        <row r="8268">
          <cell r="H8268" t="str">
            <v>1.3.2.08.01.41.130</v>
          </cell>
          <cell r="I8268" t="str">
            <v>Inductively Coupled Plasma (ICP)</v>
          </cell>
        </row>
        <row r="8269">
          <cell r="H8269" t="str">
            <v>1.3.2.08.01.41.131</v>
          </cell>
          <cell r="I8269" t="str">
            <v>Infra Red Gas Analyzer</v>
          </cell>
        </row>
        <row r="8270">
          <cell r="H8270" t="str">
            <v>1.3.2.08.01.41.132</v>
          </cell>
          <cell r="I8270" t="str">
            <v>Insemination Device</v>
          </cell>
        </row>
        <row r="8271">
          <cell r="H8271" t="str">
            <v>1.3.2.08.01.41.133</v>
          </cell>
          <cell r="I8271" t="str">
            <v>Instron Food Tester</v>
          </cell>
        </row>
        <row r="8272">
          <cell r="H8272" t="str">
            <v>1.3.2.08.01.41.134</v>
          </cell>
          <cell r="I8272" t="str">
            <v>Instron Machine</v>
          </cell>
        </row>
        <row r="8273">
          <cell r="H8273" t="str">
            <v>1.3.2.08.01.41.135</v>
          </cell>
          <cell r="I8273" t="str">
            <v>Integrating Quantum Radiometer</v>
          </cell>
        </row>
        <row r="8274">
          <cell r="H8274" t="str">
            <v>1.3.2.08.01.41.136</v>
          </cell>
          <cell r="I8274" t="str">
            <v>Ion Analyzer</v>
          </cell>
        </row>
        <row r="8275">
          <cell r="H8275" t="str">
            <v>1.3.2.08.01.41.137</v>
          </cell>
          <cell r="I8275" t="str">
            <v>IRGA</v>
          </cell>
        </row>
        <row r="8276">
          <cell r="H8276" t="str">
            <v>1.3.2.08.01.41.138</v>
          </cell>
          <cell r="I8276" t="str">
            <v>Janet Ketel</v>
          </cell>
        </row>
        <row r="8277">
          <cell r="H8277" t="str">
            <v>1.3.2.08.01.41.139</v>
          </cell>
          <cell r="I8277" t="str">
            <v>Kjeltec</v>
          </cell>
        </row>
        <row r="8278">
          <cell r="H8278" t="str">
            <v>1.3.2.08.01.41.140</v>
          </cell>
          <cell r="I8278" t="str">
            <v>Kompor Distilasi</v>
          </cell>
        </row>
        <row r="8279">
          <cell r="H8279" t="str">
            <v>1.3.2.08.01.41.141</v>
          </cell>
          <cell r="I8279" t="str">
            <v>Kompor Gas (Alat Laboratorium Pertanian)</v>
          </cell>
        </row>
        <row r="8280">
          <cell r="H8280" t="str">
            <v>1.3.2.08.01.41.142</v>
          </cell>
          <cell r="I8280" t="str">
            <v>Laminar Flow</v>
          </cell>
        </row>
        <row r="8281">
          <cell r="H8281" t="str">
            <v>1.3.2.08.01.41.143</v>
          </cell>
          <cell r="I8281" t="str">
            <v>Laparascopi</v>
          </cell>
        </row>
        <row r="8282">
          <cell r="H8282" t="str">
            <v>1.3.2.08.01.41.144</v>
          </cell>
          <cell r="I8282" t="str">
            <v>Leaf Area Meter (LAM)</v>
          </cell>
        </row>
        <row r="8283">
          <cell r="H8283" t="str">
            <v>1.3.2.08.01.41.145</v>
          </cell>
          <cell r="I8283" t="str">
            <v>Liminar Flow Cabinet</v>
          </cell>
        </row>
        <row r="8284">
          <cell r="H8284" t="str">
            <v>1.3.2.08.01.41.146</v>
          </cell>
          <cell r="I8284" t="str">
            <v>Liquid N2 Container</v>
          </cell>
        </row>
        <row r="8285">
          <cell r="H8285" t="str">
            <v>1.3.2.08.01.41.147</v>
          </cell>
          <cell r="I8285" t="str">
            <v>Low Temperature Incubator</v>
          </cell>
        </row>
        <row r="8286">
          <cell r="H8286" t="str">
            <v>1.3.2.08.01.41.148</v>
          </cell>
          <cell r="I8286" t="str">
            <v>Macro Balance</v>
          </cell>
        </row>
        <row r="8287">
          <cell r="H8287" t="str">
            <v>1.3.2.08.01.41.149</v>
          </cell>
          <cell r="I8287" t="str">
            <v>Magnetic Stirer (Alat Laboratorium Pertanian)</v>
          </cell>
        </row>
        <row r="8288">
          <cell r="H8288" t="str">
            <v>1.3.2.08.01.41.150</v>
          </cell>
          <cell r="I8288" t="str">
            <v>Meat Grinder</v>
          </cell>
        </row>
        <row r="8289">
          <cell r="H8289" t="str">
            <v>1.3.2.08.01.41.151</v>
          </cell>
          <cell r="I8289" t="str">
            <v>Mesin Pencuci Sayuran</v>
          </cell>
        </row>
        <row r="8290">
          <cell r="H8290" t="str">
            <v>1.3.2.08.01.41.152</v>
          </cell>
          <cell r="I8290" t="str">
            <v>Mesin Pengepres Buah</v>
          </cell>
        </row>
        <row r="8291">
          <cell r="H8291" t="str">
            <v>1.3.2.08.01.41.153</v>
          </cell>
          <cell r="I8291" t="str">
            <v>Mesin Pengolahan Susu</v>
          </cell>
        </row>
        <row r="8292">
          <cell r="H8292" t="str">
            <v>1.3.2.08.01.41.154</v>
          </cell>
          <cell r="I8292" t="str">
            <v>Metabolisme Cages+Spirometer</v>
          </cell>
        </row>
        <row r="8293">
          <cell r="H8293" t="str">
            <v>1.3.2.08.01.41.155</v>
          </cell>
          <cell r="I8293" t="str">
            <v>Metal Crack/Roughness Detector</v>
          </cell>
        </row>
        <row r="8294">
          <cell r="H8294" t="str">
            <v>1.3.2.08.01.41.156</v>
          </cell>
          <cell r="I8294" t="str">
            <v>Metal Hadness Tester</v>
          </cell>
        </row>
        <row r="8295">
          <cell r="H8295" t="str">
            <v>1.3.2.08.01.41.157</v>
          </cell>
          <cell r="I8295" t="str">
            <v>Microfuge</v>
          </cell>
        </row>
        <row r="8296">
          <cell r="H8296" t="str">
            <v>1.3.2.08.01.41.158</v>
          </cell>
          <cell r="I8296" t="str">
            <v>Micrometer</v>
          </cell>
        </row>
        <row r="8297">
          <cell r="H8297" t="str">
            <v>1.3.2.08.01.41.159</v>
          </cell>
          <cell r="I8297" t="str">
            <v>Micronaire (Alat Laboratorium Pertanian)</v>
          </cell>
        </row>
        <row r="8298">
          <cell r="H8298" t="str">
            <v>1.3.2.08.01.41.160</v>
          </cell>
          <cell r="I8298" t="str">
            <v>Microscope Discecting</v>
          </cell>
        </row>
        <row r="8299">
          <cell r="H8299" t="str">
            <v>1.3.2.08.01.41.161</v>
          </cell>
          <cell r="I8299" t="str">
            <v>Microscope Electron</v>
          </cell>
        </row>
        <row r="8300">
          <cell r="H8300" t="str">
            <v>1.3.2.08.01.41.162</v>
          </cell>
          <cell r="I8300" t="str">
            <v>Microscope Flourescence</v>
          </cell>
        </row>
        <row r="8301">
          <cell r="H8301" t="str">
            <v>1.3.2.08.01.41.163</v>
          </cell>
          <cell r="I8301" t="str">
            <v>Microscope Inverted</v>
          </cell>
        </row>
        <row r="8302">
          <cell r="H8302" t="str">
            <v>1.3.2.08.01.41.164</v>
          </cell>
          <cell r="I8302" t="str">
            <v>Microscope Light</v>
          </cell>
        </row>
        <row r="8303">
          <cell r="H8303" t="str">
            <v>1.3.2.08.01.41.165</v>
          </cell>
          <cell r="I8303" t="str">
            <v>Microscope Phase Contras</v>
          </cell>
        </row>
        <row r="8304">
          <cell r="H8304" t="str">
            <v>1.3.2.08.01.41.166</v>
          </cell>
          <cell r="I8304" t="str">
            <v>Microscope Photomicrograph</v>
          </cell>
        </row>
        <row r="8305">
          <cell r="H8305" t="str">
            <v>1.3.2.08.01.41.167</v>
          </cell>
          <cell r="I8305" t="str">
            <v>Microtone Cryostat</v>
          </cell>
        </row>
        <row r="8306">
          <cell r="H8306" t="str">
            <v>1.3.2.08.01.41.168</v>
          </cell>
          <cell r="I8306" t="str">
            <v>Microwave Oven</v>
          </cell>
        </row>
        <row r="8307">
          <cell r="H8307" t="str">
            <v>1.3.2.08.01.41.169</v>
          </cell>
          <cell r="I8307" t="str">
            <v>Milling Test</v>
          </cell>
        </row>
        <row r="8308">
          <cell r="H8308" t="str">
            <v>1.3.2.08.01.41.170</v>
          </cell>
          <cell r="I8308" t="str">
            <v>Mixer (Alat Laboratorium Pertanian)</v>
          </cell>
        </row>
        <row r="8309">
          <cell r="H8309" t="str">
            <v>1.3.2.08.01.41.171</v>
          </cell>
          <cell r="I8309" t="str">
            <v>Model Pilot Plant</v>
          </cell>
        </row>
        <row r="8310">
          <cell r="H8310" t="str">
            <v>1.3.2.08.01.41.172</v>
          </cell>
          <cell r="I8310" t="str">
            <v>Moisture Tester (Alat Laboratorium Pertanian)</v>
          </cell>
        </row>
        <row r="8311">
          <cell r="H8311" t="str">
            <v>1.3.2.08.01.41.173</v>
          </cell>
          <cell r="I8311" t="str">
            <v>Muffle Furnace</v>
          </cell>
        </row>
        <row r="8312">
          <cell r="H8312" t="str">
            <v>1.3.2.08.01.41.174</v>
          </cell>
          <cell r="I8312" t="str">
            <v>Multi Channel Thermometer</v>
          </cell>
        </row>
        <row r="8313">
          <cell r="H8313" t="str">
            <v>1.3.2.08.01.41.175</v>
          </cell>
          <cell r="I8313" t="str">
            <v>Multichannel Pippete Dispenser</v>
          </cell>
        </row>
        <row r="8314">
          <cell r="H8314" t="str">
            <v>1.3.2.08.01.41.176</v>
          </cell>
          <cell r="I8314" t="str">
            <v>Near Infrared Reflectance</v>
          </cell>
        </row>
        <row r="8315">
          <cell r="H8315" t="str">
            <v>1.3.2.08.01.41.177</v>
          </cell>
          <cell r="I8315" t="str">
            <v>Nematoda Separator</v>
          </cell>
        </row>
        <row r="8316">
          <cell r="H8316" t="str">
            <v>1.3.2.08.01.41.178</v>
          </cell>
          <cell r="I8316" t="str">
            <v>Neuber Chamber (Cell Counter)</v>
          </cell>
        </row>
        <row r="8317">
          <cell r="H8317" t="str">
            <v>1.3.2.08.01.41.179</v>
          </cell>
          <cell r="I8317" t="str">
            <v>Neubeur Chamber</v>
          </cell>
        </row>
        <row r="8318">
          <cell r="H8318" t="str">
            <v>1.3.2.08.01.41.180</v>
          </cell>
          <cell r="I8318" t="str">
            <v>Oilbath</v>
          </cell>
        </row>
        <row r="8319">
          <cell r="H8319" t="str">
            <v>1.3.2.08.01.41.181</v>
          </cell>
          <cell r="I8319" t="str">
            <v>Operating Table+Overhead Light</v>
          </cell>
        </row>
        <row r="8320">
          <cell r="H8320" t="str">
            <v>1.3.2.08.01.41.182</v>
          </cell>
          <cell r="I8320" t="str">
            <v>Orifice</v>
          </cell>
        </row>
        <row r="8321">
          <cell r="H8321" t="str">
            <v>1.3.2.08.01.41.183</v>
          </cell>
          <cell r="I8321" t="str">
            <v>Oscilloscope</v>
          </cell>
        </row>
        <row r="8322">
          <cell r="H8322" t="str">
            <v>1.3.2.08.01.41.184</v>
          </cell>
          <cell r="I8322" t="str">
            <v>Oven (Alat Laboratorium Pertanian)</v>
          </cell>
        </row>
        <row r="8323">
          <cell r="H8323" t="str">
            <v>1.3.2.08.01.41.185</v>
          </cell>
          <cell r="I8323" t="str">
            <v>Oxigenmeter</v>
          </cell>
        </row>
        <row r="8324">
          <cell r="H8324" t="str">
            <v>1.3.2.08.01.41.186</v>
          </cell>
          <cell r="I8324" t="str">
            <v>Pasteurisasi Unit</v>
          </cell>
        </row>
        <row r="8325">
          <cell r="H8325" t="str">
            <v>1.3.2.08.01.41.187</v>
          </cell>
          <cell r="I8325" t="str">
            <v>Pelleting Machine</v>
          </cell>
        </row>
        <row r="8326">
          <cell r="H8326" t="str">
            <v>1.3.2.08.01.41.188</v>
          </cell>
          <cell r="I8326" t="str">
            <v>Penetrometer (Alat Laboratorium Pertanian)</v>
          </cell>
        </row>
        <row r="8327">
          <cell r="H8327" t="str">
            <v>1.3.2.08.01.41.189</v>
          </cell>
          <cell r="I8327" t="str">
            <v>Penggilingan Buah</v>
          </cell>
        </row>
        <row r="8328">
          <cell r="H8328" t="str">
            <v>1.3.2.08.01.41.190</v>
          </cell>
          <cell r="I8328" t="str">
            <v>Penggilingan Tepung</v>
          </cell>
        </row>
        <row r="8329">
          <cell r="H8329" t="str">
            <v>1.3.2.08.01.41.191</v>
          </cell>
          <cell r="I8329" t="str">
            <v>Penutup Botol</v>
          </cell>
        </row>
        <row r="8330">
          <cell r="H8330" t="str">
            <v>1.3.2.08.01.41.192</v>
          </cell>
          <cell r="I8330" t="str">
            <v>Personal Computer</v>
          </cell>
        </row>
        <row r="8331">
          <cell r="H8331" t="str">
            <v>1.3.2.08.01.41.193</v>
          </cell>
          <cell r="I8331" t="str">
            <v>PH Meter Digital</v>
          </cell>
        </row>
        <row r="8332">
          <cell r="H8332" t="str">
            <v>1.3.2.08.01.41.194</v>
          </cell>
          <cell r="I8332" t="str">
            <v>PH Meter Portable</v>
          </cell>
        </row>
        <row r="8333">
          <cell r="H8333" t="str">
            <v>1.3.2.08.01.41.195</v>
          </cell>
          <cell r="I8333" t="str">
            <v>Physicrometer</v>
          </cell>
        </row>
        <row r="8334">
          <cell r="H8334" t="str">
            <v>1.3.2.08.01.41.196</v>
          </cell>
          <cell r="I8334" t="str">
            <v>Physicrometer Potensial</v>
          </cell>
        </row>
        <row r="8335">
          <cell r="H8335" t="str">
            <v>1.3.2.08.01.41.197</v>
          </cell>
          <cell r="I8335" t="str">
            <v>Phytotron</v>
          </cell>
        </row>
        <row r="8336">
          <cell r="H8336" t="str">
            <v>1.3.2.08.01.41.198</v>
          </cell>
          <cell r="I8336" t="str">
            <v>Pilot Tube</v>
          </cell>
        </row>
        <row r="8337">
          <cell r="H8337" t="str">
            <v>1.3.2.08.01.41.199</v>
          </cell>
          <cell r="I8337" t="str">
            <v>Pippet Machine</v>
          </cell>
        </row>
        <row r="8338">
          <cell r="H8338" t="str">
            <v>1.3.2.08.01.41.200</v>
          </cell>
          <cell r="I8338" t="str">
            <v>Planimeter (Alat Laboratorium Pertanian)</v>
          </cell>
        </row>
        <row r="8339">
          <cell r="H8339" t="str">
            <v>1.3.2.08.01.41.201</v>
          </cell>
          <cell r="I8339" t="str">
            <v>Plankton Net (Alat Laboratorium Pertanian)</v>
          </cell>
        </row>
        <row r="8340">
          <cell r="H8340" t="str">
            <v>1.3.2.08.01.41.202</v>
          </cell>
          <cell r="I8340" t="str">
            <v>Platform Ballance</v>
          </cell>
        </row>
        <row r="8341">
          <cell r="H8341" t="str">
            <v>1.3.2.08.01.41.203</v>
          </cell>
          <cell r="I8341" t="str">
            <v>Polarimeter (Alat Laboratorium Pertanian)</v>
          </cell>
        </row>
        <row r="8342">
          <cell r="H8342" t="str">
            <v>1.3.2.08.01.41.204</v>
          </cell>
          <cell r="I8342" t="str">
            <v>Polihon</v>
          </cell>
        </row>
        <row r="8343">
          <cell r="H8343" t="str">
            <v>1.3.2.08.01.41.205</v>
          </cell>
          <cell r="I8343" t="str">
            <v>Portable Pen Recorder</v>
          </cell>
        </row>
        <row r="8344">
          <cell r="H8344" t="str">
            <v>1.3.2.08.01.41.206</v>
          </cell>
          <cell r="I8344" t="str">
            <v>Portable Spectroradiometic Research System</v>
          </cell>
        </row>
        <row r="8345">
          <cell r="H8345" t="str">
            <v>1.3.2.08.01.41.207</v>
          </cell>
          <cell r="I8345" t="str">
            <v>Power Conditioner (Alat Laboratorium Pertanian)</v>
          </cell>
        </row>
        <row r="8346">
          <cell r="H8346" t="str">
            <v>1.3.2.08.01.41.208</v>
          </cell>
          <cell r="I8346" t="str">
            <v>Precooling Apparatus Froced Air</v>
          </cell>
        </row>
        <row r="8347">
          <cell r="H8347" t="str">
            <v>1.3.2.08.01.41.209</v>
          </cell>
          <cell r="I8347" t="str">
            <v>Pressure Bomb</v>
          </cell>
        </row>
        <row r="8348">
          <cell r="H8348" t="str">
            <v>1.3.2.08.01.41.210</v>
          </cell>
          <cell r="I8348" t="str">
            <v>Pressure Gauge (Alat Laboratorium Pertanian)</v>
          </cell>
        </row>
        <row r="8349">
          <cell r="H8349" t="str">
            <v>1.3.2.08.01.41.211</v>
          </cell>
          <cell r="I8349" t="str">
            <v>Prony Brake For Axle</v>
          </cell>
        </row>
        <row r="8350">
          <cell r="H8350" t="str">
            <v>1.3.2.08.01.41.212</v>
          </cell>
          <cell r="I8350" t="str">
            <v>Prony Brake For PTO</v>
          </cell>
        </row>
        <row r="8351">
          <cell r="H8351" t="str">
            <v>1.3.2.08.01.41.213</v>
          </cell>
          <cell r="I8351" t="str">
            <v>Pull Tipe Dinamometer</v>
          </cell>
        </row>
        <row r="8352">
          <cell r="H8352" t="str">
            <v>1.3.2.08.01.41.214</v>
          </cell>
          <cell r="I8352" t="str">
            <v>Pulper</v>
          </cell>
        </row>
        <row r="8353">
          <cell r="H8353" t="str">
            <v>1.3.2.08.01.41.215</v>
          </cell>
          <cell r="I8353" t="str">
            <v>Pump Testing Apparatus</v>
          </cell>
        </row>
        <row r="8354">
          <cell r="H8354" t="str">
            <v>1.3.2.08.01.41.216</v>
          </cell>
          <cell r="I8354" t="str">
            <v>Pyrometer (Alat Laboratorium Pertanian)</v>
          </cell>
        </row>
        <row r="8355">
          <cell r="H8355" t="str">
            <v>1.3.2.08.01.41.217</v>
          </cell>
          <cell r="I8355" t="str">
            <v>Radiotrackin Micro Applycator</v>
          </cell>
        </row>
        <row r="8356">
          <cell r="H8356" t="str">
            <v>1.3.2.08.01.41.218</v>
          </cell>
          <cell r="I8356" t="str">
            <v>Respirator (Alat Laboratorium Pertanian)</v>
          </cell>
        </row>
        <row r="8357">
          <cell r="H8357" t="str">
            <v>1.3.2.08.01.41.219</v>
          </cell>
          <cell r="I8357" t="str">
            <v>Respirometer</v>
          </cell>
        </row>
        <row r="8358">
          <cell r="H8358" t="str">
            <v>1.3.2.08.01.41.220</v>
          </cell>
          <cell r="I8358" t="str">
            <v>Roll Meter</v>
          </cell>
        </row>
        <row r="8359">
          <cell r="H8359" t="str">
            <v>1.3.2.08.01.41.221</v>
          </cell>
          <cell r="I8359" t="str">
            <v>Rotary Evaporator (Alat Laboratorium Pertanian)</v>
          </cell>
        </row>
        <row r="8360">
          <cell r="H8360" t="str">
            <v>1.3.2.08.01.41.222</v>
          </cell>
          <cell r="I8360" t="str">
            <v>Ruang Aklimatisasi</v>
          </cell>
        </row>
        <row r="8361">
          <cell r="H8361" t="str">
            <v>1.3.2.08.01.41.223</v>
          </cell>
          <cell r="I8361" t="str">
            <v>Rubber Hardness Tester</v>
          </cell>
        </row>
        <row r="8362">
          <cell r="H8362" t="str">
            <v>1.3.2.08.01.41.224</v>
          </cell>
          <cell r="I8362" t="str">
            <v>Rubber Moisture Tester</v>
          </cell>
        </row>
        <row r="8363">
          <cell r="H8363" t="str">
            <v>1.3.2.08.01.41.225</v>
          </cell>
          <cell r="I8363" t="str">
            <v>Scale (Alat Laboratorium Pertanian)</v>
          </cell>
        </row>
        <row r="8364">
          <cell r="H8364" t="str">
            <v>1.3.2.08.01.41.226</v>
          </cell>
          <cell r="I8364" t="str">
            <v>Scanning Electron Microscope (SEM)/(TEM)</v>
          </cell>
        </row>
        <row r="8365">
          <cell r="H8365" t="str">
            <v>1.3.2.08.01.41.227</v>
          </cell>
          <cell r="I8365" t="str">
            <v>Seechi Disk</v>
          </cell>
        </row>
        <row r="8366">
          <cell r="H8366" t="str">
            <v>1.3.2.08.01.41.228</v>
          </cell>
          <cell r="I8366" t="str">
            <v>Seed Divider</v>
          </cell>
        </row>
        <row r="8367">
          <cell r="H8367" t="str">
            <v>1.3.2.08.01.41.229</v>
          </cell>
          <cell r="I8367" t="str">
            <v>Semen Dan Embrio Collection Device</v>
          </cell>
        </row>
        <row r="8368">
          <cell r="H8368" t="str">
            <v>1.3.2.08.01.41.230</v>
          </cell>
          <cell r="I8368" t="str">
            <v>Shaker (Alat Laboratorium Pertanian)</v>
          </cell>
        </row>
        <row r="8369">
          <cell r="H8369" t="str">
            <v>1.3.2.08.01.41.231</v>
          </cell>
          <cell r="I8369" t="str">
            <v>Sharp Knife</v>
          </cell>
        </row>
        <row r="8370">
          <cell r="H8370" t="str">
            <v>1.3.2.08.01.41.232</v>
          </cell>
          <cell r="I8370" t="str">
            <v>Siever</v>
          </cell>
        </row>
        <row r="8371">
          <cell r="H8371" t="str">
            <v>1.3.2.08.01.41.233</v>
          </cell>
          <cell r="I8371" t="str">
            <v>Siro Kent Lamp</v>
          </cell>
        </row>
        <row r="8372">
          <cell r="H8372" t="str">
            <v>1.3.2.08.01.41.234</v>
          </cell>
          <cell r="I8372" t="str">
            <v>Sistem Boiler</v>
          </cell>
        </row>
        <row r="8373">
          <cell r="H8373" t="str">
            <v>1.3.2.08.01.41.235</v>
          </cell>
          <cell r="I8373" t="str">
            <v>Soil Bin</v>
          </cell>
        </row>
        <row r="8374">
          <cell r="H8374" t="str">
            <v>1.3.2.08.01.41.236</v>
          </cell>
          <cell r="I8374" t="str">
            <v>Soil Hardness Tester</v>
          </cell>
        </row>
        <row r="8375">
          <cell r="H8375" t="str">
            <v>1.3.2.08.01.41.237</v>
          </cell>
          <cell r="I8375" t="str">
            <v>Soil Hydrometer</v>
          </cell>
        </row>
        <row r="8376">
          <cell r="H8376" t="str">
            <v>1.3.2.08.01.41.238</v>
          </cell>
          <cell r="I8376" t="str">
            <v>Soil Moisture Tester</v>
          </cell>
        </row>
        <row r="8377">
          <cell r="H8377" t="str">
            <v>1.3.2.08.01.41.239</v>
          </cell>
          <cell r="I8377" t="str">
            <v>Solarimeter (Alat Laboratorium Pertanian)</v>
          </cell>
        </row>
        <row r="8378">
          <cell r="H8378" t="str">
            <v>1.3.2.08.01.41.240</v>
          </cell>
          <cell r="I8378" t="str">
            <v>Sosis Maker</v>
          </cell>
        </row>
        <row r="8379">
          <cell r="H8379" t="str">
            <v>1.3.2.08.01.41.241</v>
          </cell>
          <cell r="I8379" t="str">
            <v>Sound Level Meter (Alat Laboratorium Pertanian)</v>
          </cell>
        </row>
        <row r="8380">
          <cell r="H8380" t="str">
            <v>1.3.2.08.01.41.242</v>
          </cell>
          <cell r="I8380" t="str">
            <v>Soxtec</v>
          </cell>
        </row>
        <row r="8381">
          <cell r="H8381" t="str">
            <v>1.3.2.08.01.41.243</v>
          </cell>
          <cell r="I8381" t="str">
            <v>Soxtec System</v>
          </cell>
        </row>
        <row r="8382">
          <cell r="H8382" t="str">
            <v>1.3.2.08.01.41.244</v>
          </cell>
          <cell r="I8382" t="str">
            <v>Spark Tes For Steel</v>
          </cell>
        </row>
        <row r="8383">
          <cell r="H8383" t="str">
            <v>1.3.2.08.01.41.245</v>
          </cell>
          <cell r="I8383" t="str">
            <v>Spora Trap</v>
          </cell>
        </row>
        <row r="8384">
          <cell r="H8384" t="str">
            <v>1.3.2.08.01.41.246</v>
          </cell>
          <cell r="I8384" t="str">
            <v>Sprayer</v>
          </cell>
        </row>
        <row r="8385">
          <cell r="H8385" t="str">
            <v>1.3.2.08.01.41.247</v>
          </cell>
          <cell r="I8385" t="str">
            <v>Spring Ballance</v>
          </cell>
        </row>
        <row r="8386">
          <cell r="H8386" t="str">
            <v>1.3.2.08.01.41.248</v>
          </cell>
          <cell r="I8386" t="str">
            <v>Spyral Probe</v>
          </cell>
        </row>
        <row r="8387">
          <cell r="H8387" t="str">
            <v>1.3.2.08.01.41.249</v>
          </cell>
          <cell r="I8387" t="str">
            <v>Stabilizer/UPS</v>
          </cell>
        </row>
        <row r="8388">
          <cell r="H8388" t="str">
            <v>1.3.2.08.01.41.250</v>
          </cell>
          <cell r="I8388" t="str">
            <v>Steam Boiler</v>
          </cell>
        </row>
        <row r="8389">
          <cell r="H8389" t="str">
            <v>1.3.2.08.01.41.251</v>
          </cell>
          <cell r="I8389" t="str">
            <v>Steam Generator</v>
          </cell>
        </row>
        <row r="8390">
          <cell r="H8390" t="str">
            <v>1.3.2.08.01.41.252</v>
          </cell>
          <cell r="I8390" t="str">
            <v>Steel Ruller</v>
          </cell>
        </row>
        <row r="8391">
          <cell r="H8391" t="str">
            <v>1.3.2.08.01.41.253</v>
          </cell>
          <cell r="I8391" t="str">
            <v>Stelo Meter (Alat Laboratorium Pertanian)</v>
          </cell>
        </row>
        <row r="8392">
          <cell r="H8392" t="str">
            <v>1.3.2.08.01.41.254</v>
          </cell>
          <cell r="I8392" t="str">
            <v>Stereo Microscope (Alat Laboratorium Pertanian)</v>
          </cell>
        </row>
        <row r="8393">
          <cell r="H8393" t="str">
            <v>1.3.2.08.01.41.255</v>
          </cell>
          <cell r="I8393" t="str">
            <v>Sterilisator Kecil</v>
          </cell>
        </row>
        <row r="8394">
          <cell r="H8394" t="str">
            <v>1.3.2.08.01.41.256</v>
          </cell>
          <cell r="I8394" t="str">
            <v>Stick Thermometer</v>
          </cell>
        </row>
        <row r="8395">
          <cell r="H8395" t="str">
            <v>1.3.2.08.01.41.257</v>
          </cell>
          <cell r="I8395" t="str">
            <v>Stomacher</v>
          </cell>
        </row>
        <row r="8396">
          <cell r="H8396" t="str">
            <v>1.3.2.08.01.41.258</v>
          </cell>
          <cell r="I8396" t="str">
            <v>Strain Amplifier</v>
          </cell>
        </row>
        <row r="8397">
          <cell r="H8397" t="str">
            <v>1.3.2.08.01.41.259</v>
          </cell>
          <cell r="I8397" t="str">
            <v>Strain Gauge</v>
          </cell>
        </row>
        <row r="8398">
          <cell r="H8398" t="str">
            <v>1.3.2.08.01.41.260</v>
          </cell>
          <cell r="I8398" t="str">
            <v>Superporometer</v>
          </cell>
        </row>
        <row r="8399">
          <cell r="H8399" t="str">
            <v>1.3.2.08.01.41.261</v>
          </cell>
          <cell r="I8399" t="str">
            <v>Tachometer (Alat Laboratorium Pertanian)</v>
          </cell>
        </row>
        <row r="8400">
          <cell r="H8400" t="str">
            <v>1.3.2.08.01.41.262</v>
          </cell>
          <cell r="I8400" t="str">
            <v>Tape Meter</v>
          </cell>
        </row>
        <row r="8401">
          <cell r="H8401" t="str">
            <v>1.3.2.08.01.41.263</v>
          </cell>
          <cell r="I8401" t="str">
            <v>Tendero Meter</v>
          </cell>
        </row>
        <row r="8402">
          <cell r="H8402" t="str">
            <v>1.3.2.08.01.41.264</v>
          </cell>
          <cell r="I8402" t="str">
            <v>Tensiometer (Alat Laboratorium Pertanian)</v>
          </cell>
        </row>
        <row r="8403">
          <cell r="H8403" t="str">
            <v>1.3.2.08.01.41.265</v>
          </cell>
          <cell r="I8403" t="str">
            <v>Test Road</v>
          </cell>
        </row>
        <row r="8404">
          <cell r="H8404" t="str">
            <v>1.3.2.08.01.41.266</v>
          </cell>
          <cell r="I8404" t="str">
            <v>Theodolite (Alat Laboratorium Pertanian)</v>
          </cell>
        </row>
        <row r="8405">
          <cell r="H8405" t="str">
            <v>1.3.2.08.01.41.267</v>
          </cell>
          <cell r="I8405" t="str">
            <v>Thermocycle</v>
          </cell>
        </row>
        <row r="8406">
          <cell r="H8406" t="str">
            <v>1.3.2.08.01.41.268</v>
          </cell>
          <cell r="I8406" t="str">
            <v>Thermohidrometer</v>
          </cell>
        </row>
        <row r="8407">
          <cell r="H8407" t="str">
            <v>1.3.2.08.01.41.269</v>
          </cell>
          <cell r="I8407" t="str">
            <v>Thermometer Digital (Alat Laboratorium Pertanian)</v>
          </cell>
        </row>
        <row r="8408">
          <cell r="H8408" t="str">
            <v>1.3.2.08.01.41.270</v>
          </cell>
          <cell r="I8408" t="str">
            <v>Thermometer Glass (Gelas)</v>
          </cell>
        </row>
        <row r="8409">
          <cell r="H8409" t="str">
            <v>1.3.2.08.01.41.271</v>
          </cell>
          <cell r="I8409" t="str">
            <v>Thermostatic Box</v>
          </cell>
        </row>
        <row r="8410">
          <cell r="H8410" t="str">
            <v>1.3.2.08.01.41.272</v>
          </cell>
          <cell r="I8410" t="str">
            <v>Thermostatic Cabinet</v>
          </cell>
        </row>
        <row r="8411">
          <cell r="H8411" t="str">
            <v>1.3.2.08.01.41.273</v>
          </cell>
          <cell r="I8411" t="str">
            <v>Timer Lab.</v>
          </cell>
        </row>
        <row r="8412">
          <cell r="H8412" t="str">
            <v>1.3.2.08.01.41.274</v>
          </cell>
          <cell r="I8412" t="str">
            <v>Tintometer</v>
          </cell>
        </row>
        <row r="8413">
          <cell r="H8413" t="str">
            <v>1.3.2.08.01.41.275</v>
          </cell>
          <cell r="I8413" t="str">
            <v>Tissue Block</v>
          </cell>
        </row>
        <row r="8414">
          <cell r="H8414" t="str">
            <v>1.3.2.08.01.41.276</v>
          </cell>
          <cell r="I8414" t="str">
            <v>Tissue Grinder (Alat Laboratorium Pertanian)</v>
          </cell>
        </row>
        <row r="8415">
          <cell r="H8415" t="str">
            <v>1.3.2.08.01.41.277</v>
          </cell>
          <cell r="I8415" t="str">
            <v>Tissue Processor</v>
          </cell>
        </row>
        <row r="8416">
          <cell r="H8416" t="str">
            <v>1.3.2.08.01.41.278</v>
          </cell>
          <cell r="I8416" t="str">
            <v>Tissue Tek</v>
          </cell>
        </row>
        <row r="8417">
          <cell r="H8417" t="str">
            <v>1.3.2.08.01.41.279</v>
          </cell>
          <cell r="I8417" t="str">
            <v>Tlc Scanner</v>
          </cell>
        </row>
        <row r="8418">
          <cell r="H8418" t="str">
            <v>1.3.2.08.01.41.280</v>
          </cell>
          <cell r="I8418" t="str">
            <v>Toploading Balance</v>
          </cell>
        </row>
        <row r="8419">
          <cell r="H8419" t="str">
            <v>1.3.2.08.01.41.281</v>
          </cell>
          <cell r="I8419" t="str">
            <v>Torque Sensor</v>
          </cell>
        </row>
        <row r="8420">
          <cell r="H8420" t="str">
            <v>1.3.2.08.01.41.282</v>
          </cell>
          <cell r="I8420" t="str">
            <v>Transducer Strain Indicator</v>
          </cell>
        </row>
        <row r="8421">
          <cell r="H8421" t="str">
            <v>1.3.2.08.01.41.283</v>
          </cell>
          <cell r="I8421" t="str">
            <v>Transiluminator</v>
          </cell>
        </row>
        <row r="8422">
          <cell r="H8422" t="str">
            <v>1.3.2.08.01.41.284</v>
          </cell>
          <cell r="I8422" t="str">
            <v>TS. Detektor</v>
          </cell>
        </row>
        <row r="8423">
          <cell r="H8423" t="str">
            <v>1.3.2.08.01.41.285</v>
          </cell>
          <cell r="I8423" t="str">
            <v>Turbidimeter (Alat Laboratorium Pertanian)</v>
          </cell>
        </row>
        <row r="8424">
          <cell r="H8424" t="str">
            <v>1.3.2.08.01.41.286</v>
          </cell>
          <cell r="I8424" t="str">
            <v>UIV-VIS Spectrophotometer</v>
          </cell>
        </row>
        <row r="8425">
          <cell r="H8425" t="str">
            <v>1.3.2.08.01.41.287</v>
          </cell>
          <cell r="I8425" t="str">
            <v>Ultra Centrifuge (Alat Laboratorium Pertanian)</v>
          </cell>
        </row>
        <row r="8426">
          <cell r="H8426" t="str">
            <v>1.3.2.08.01.41.288</v>
          </cell>
          <cell r="I8426" t="str">
            <v>Ultrasonic Cell Disrupter</v>
          </cell>
        </row>
        <row r="8427">
          <cell r="H8427" t="str">
            <v>1.3.2.08.01.41.289</v>
          </cell>
          <cell r="I8427" t="str">
            <v>Ultra-X Moisture Meter</v>
          </cell>
        </row>
        <row r="8428">
          <cell r="H8428" t="str">
            <v>1.3.2.08.01.41.290</v>
          </cell>
          <cell r="I8428" t="str">
            <v>Unit Ekstraksi</v>
          </cell>
        </row>
        <row r="8429">
          <cell r="H8429" t="str">
            <v>1.3.2.08.01.41.291</v>
          </cell>
          <cell r="I8429" t="str">
            <v>Unit Filtrasi</v>
          </cell>
        </row>
        <row r="8430">
          <cell r="H8430" t="str">
            <v>1.3.2.08.01.41.292</v>
          </cell>
          <cell r="I8430" t="str">
            <v>Unit Pengalengan</v>
          </cell>
        </row>
        <row r="8431">
          <cell r="H8431" t="str">
            <v>1.3.2.08.01.41.293</v>
          </cell>
          <cell r="I8431" t="str">
            <v>Unit Pengering</v>
          </cell>
        </row>
        <row r="8432">
          <cell r="H8432" t="str">
            <v>1.3.2.08.01.41.294</v>
          </cell>
          <cell r="I8432" t="str">
            <v>Unit Penggilingan</v>
          </cell>
        </row>
        <row r="8433">
          <cell r="H8433" t="str">
            <v>1.3.2.08.01.41.295</v>
          </cell>
          <cell r="I8433" t="str">
            <v>Unit Sterilisasi</v>
          </cell>
        </row>
        <row r="8434">
          <cell r="H8434" t="str">
            <v>1.3.2.08.01.41.296</v>
          </cell>
          <cell r="I8434" t="str">
            <v>Universal Counter (Alat Laboratorium Pertanian)</v>
          </cell>
        </row>
        <row r="8435">
          <cell r="H8435" t="str">
            <v>1.3.2.08.01.41.297</v>
          </cell>
          <cell r="I8435" t="str">
            <v>Uv-Vis Spectrophotometer</v>
          </cell>
        </row>
        <row r="8436">
          <cell r="H8436" t="str">
            <v>1.3.2.08.01.41.298</v>
          </cell>
          <cell r="I8436" t="str">
            <v>Vaccum Tester</v>
          </cell>
        </row>
        <row r="8437">
          <cell r="H8437" t="str">
            <v>1.3.2.08.01.41.299</v>
          </cell>
          <cell r="I8437" t="str">
            <v>Vacum Evaporator</v>
          </cell>
        </row>
        <row r="8438">
          <cell r="H8438" t="str">
            <v>1.3.2.08.01.41.300</v>
          </cell>
          <cell r="I8438" t="str">
            <v>Variable Resistor</v>
          </cell>
        </row>
        <row r="8439">
          <cell r="H8439" t="str">
            <v>1.3.2.08.01.41.301</v>
          </cell>
          <cell r="I8439" t="str">
            <v>Variable Speed</v>
          </cell>
        </row>
        <row r="8440">
          <cell r="H8440" t="str">
            <v>1.3.2.08.01.41.302</v>
          </cell>
          <cell r="I8440" t="str">
            <v>Vernier Calliper (Alat Laboratorium Pertanian)</v>
          </cell>
        </row>
        <row r="8441">
          <cell r="H8441" t="str">
            <v>1.3.2.08.01.41.303</v>
          </cell>
          <cell r="I8441" t="str">
            <v>Vibrometer (Alat Laboratorium Pertanian)</v>
          </cell>
        </row>
        <row r="8442">
          <cell r="H8442" t="str">
            <v>1.3.2.08.01.41.304</v>
          </cell>
          <cell r="I8442" t="str">
            <v>Viscometer (Alat Laboratorium Pertanian)</v>
          </cell>
        </row>
        <row r="8443">
          <cell r="H8443" t="str">
            <v>1.3.2.08.01.41.305</v>
          </cell>
          <cell r="I8443" t="str">
            <v>Volumetric Glass</v>
          </cell>
        </row>
        <row r="8444">
          <cell r="H8444" t="str">
            <v>1.3.2.08.01.41.306</v>
          </cell>
          <cell r="I8444" t="str">
            <v>Vortex Mixer</v>
          </cell>
        </row>
        <row r="8445">
          <cell r="H8445" t="str">
            <v>1.3.2.08.01.41.307</v>
          </cell>
          <cell r="I8445" t="str">
            <v>Warburgh Apparatus</v>
          </cell>
        </row>
        <row r="8446">
          <cell r="H8446" t="str">
            <v>1.3.2.08.01.41.308</v>
          </cell>
          <cell r="I8446" t="str">
            <v>Water Analysis Test Kitt</v>
          </cell>
        </row>
        <row r="8447">
          <cell r="H8447" t="str">
            <v>1.3.2.08.01.41.309</v>
          </cell>
          <cell r="I8447" t="str">
            <v>Water Chiller Bath</v>
          </cell>
        </row>
        <row r="8448">
          <cell r="H8448" t="str">
            <v>1.3.2.08.01.41.310</v>
          </cell>
          <cell r="I8448" t="str">
            <v>Water Deinozer</v>
          </cell>
        </row>
        <row r="8449">
          <cell r="H8449" t="str">
            <v>1.3.2.08.01.41.311</v>
          </cell>
          <cell r="I8449" t="str">
            <v>Water Distilation Apparatus (Alat Laboratorium Pertanian)</v>
          </cell>
        </row>
        <row r="8450">
          <cell r="H8450" t="str">
            <v>1.3.2.08.01.41.312</v>
          </cell>
          <cell r="I8450" t="str">
            <v>Water Distilation Unit</v>
          </cell>
        </row>
        <row r="8451">
          <cell r="H8451" t="str">
            <v>1.3.2.08.01.41.313</v>
          </cell>
          <cell r="I8451" t="str">
            <v>Water Distillation Purifier</v>
          </cell>
        </row>
        <row r="8452">
          <cell r="H8452" t="str">
            <v>1.3.2.08.01.41.314</v>
          </cell>
          <cell r="I8452" t="str">
            <v>Water Inspector</v>
          </cell>
        </row>
        <row r="8453">
          <cell r="H8453" t="str">
            <v>1.3.2.08.01.41.315</v>
          </cell>
          <cell r="I8453" t="str">
            <v>Water Pressure Pump Test</v>
          </cell>
        </row>
        <row r="8454">
          <cell r="H8454" t="str">
            <v>1.3.2.08.01.41.316</v>
          </cell>
          <cell r="I8454" t="str">
            <v>Water Sampler (Alat Laboratorium Pertanian)</v>
          </cell>
        </row>
        <row r="8455">
          <cell r="H8455" t="str">
            <v>1.3.2.08.01.41.317</v>
          </cell>
          <cell r="I8455" t="str">
            <v>Waterbath (Shake,Still)</v>
          </cell>
        </row>
        <row r="8456">
          <cell r="H8456" t="str">
            <v>1.3.2.08.01.41.318</v>
          </cell>
          <cell r="I8456" t="str">
            <v>Watt Meter</v>
          </cell>
        </row>
        <row r="8457">
          <cell r="H8457" t="str">
            <v>1.3.2.08.01.41.319</v>
          </cell>
          <cell r="I8457" t="str">
            <v>Whiteness Meter</v>
          </cell>
        </row>
        <row r="8458">
          <cell r="H8458" t="str">
            <v>1.3.2.08.01.41.320</v>
          </cell>
          <cell r="I8458" t="str">
            <v>Whiteness Tester</v>
          </cell>
        </row>
        <row r="8459">
          <cell r="H8459" t="str">
            <v>1.3.2.08.01.41.321</v>
          </cell>
          <cell r="I8459" t="str">
            <v>Willey Mill</v>
          </cell>
        </row>
        <row r="8460">
          <cell r="H8460" t="str">
            <v>1.3.2.08.01.41.322</v>
          </cell>
          <cell r="I8460" t="str">
            <v>Winnowing Test</v>
          </cell>
        </row>
        <row r="8461">
          <cell r="H8461" t="str">
            <v>1.3.2.08.01.41.323</v>
          </cell>
          <cell r="I8461" t="str">
            <v>Juicer</v>
          </cell>
        </row>
        <row r="8462">
          <cell r="H8462" t="str">
            <v>1.3.2.08.01.41.324</v>
          </cell>
          <cell r="I8462" t="str">
            <v>Acid Bench</v>
          </cell>
        </row>
        <row r="8463">
          <cell r="H8463" t="str">
            <v>1.3.2.08.01.41.325</v>
          </cell>
          <cell r="I8463" t="str">
            <v>Angle Rotor</v>
          </cell>
        </row>
        <row r="8464">
          <cell r="H8464" t="str">
            <v>1.3.2.08.01.41.326</v>
          </cell>
          <cell r="I8464" t="str">
            <v>Aspirator</v>
          </cell>
        </row>
        <row r="8465">
          <cell r="H8465" t="str">
            <v>1.3.2.08.01.41.327</v>
          </cell>
          <cell r="I8465" t="str">
            <v>Bio Mixer</v>
          </cell>
        </row>
        <row r="8466">
          <cell r="H8466" t="str">
            <v>1.3.2.08.01.41.328</v>
          </cell>
          <cell r="I8466" t="str">
            <v>Boster</v>
          </cell>
        </row>
        <row r="8467">
          <cell r="H8467" t="str">
            <v>1.3.2.08.01.41.329</v>
          </cell>
          <cell r="I8467" t="str">
            <v>Center Well</v>
          </cell>
        </row>
        <row r="8468">
          <cell r="H8468" t="str">
            <v>1.3.2.08.01.41.330</v>
          </cell>
          <cell r="I8468" t="str">
            <v>Clean Bench</v>
          </cell>
        </row>
        <row r="8469">
          <cell r="H8469" t="str">
            <v>1.3.2.08.01.41.331</v>
          </cell>
          <cell r="I8469" t="str">
            <v>Clean Both</v>
          </cell>
        </row>
        <row r="8470">
          <cell r="H8470" t="str">
            <v>1.3.2.08.01.41.332</v>
          </cell>
          <cell r="I8470" t="str">
            <v>Deionized Water Purified</v>
          </cell>
        </row>
        <row r="8471">
          <cell r="H8471" t="str">
            <v>1.3.2.08.01.41.333</v>
          </cell>
          <cell r="I8471" t="str">
            <v>Digestor Heating</v>
          </cell>
        </row>
        <row r="8472">
          <cell r="H8472" t="str">
            <v>1.3.2.08.01.41.334</v>
          </cell>
          <cell r="I8472" t="str">
            <v>Dispenting Pressure Vessel</v>
          </cell>
        </row>
        <row r="8473">
          <cell r="H8473" t="str">
            <v>1.3.2.08.01.41.335</v>
          </cell>
          <cell r="I8473" t="str">
            <v>Distulasi Pretreatment</v>
          </cell>
        </row>
        <row r="8474">
          <cell r="H8474" t="str">
            <v>1.3.2.08.01.41.336</v>
          </cell>
          <cell r="I8474" t="str">
            <v>Electron Capture Detector</v>
          </cell>
        </row>
        <row r="8475">
          <cell r="H8475" t="str">
            <v>1.3.2.08.01.41.337</v>
          </cell>
          <cell r="I8475" t="str">
            <v>Filling Sealing</v>
          </cell>
        </row>
        <row r="8476">
          <cell r="H8476" t="str">
            <v>1.3.2.08.01.41.338</v>
          </cell>
          <cell r="I8476" t="str">
            <v>Inseminasi Gun</v>
          </cell>
        </row>
        <row r="8477">
          <cell r="H8477" t="str">
            <v>1.3.2.08.01.41.339</v>
          </cell>
          <cell r="I8477" t="str">
            <v>Maxidigest</v>
          </cell>
        </row>
        <row r="8478">
          <cell r="H8478" t="str">
            <v>1.3.2.08.01.41.340</v>
          </cell>
          <cell r="I8478" t="str">
            <v>New Tawing Kit</v>
          </cell>
        </row>
        <row r="8479">
          <cell r="H8479" t="str">
            <v>1.3.2.08.01.41.341</v>
          </cell>
          <cell r="I8479" t="str">
            <v>Penyedot Asap Nitrogen</v>
          </cell>
        </row>
        <row r="8480">
          <cell r="H8480" t="str">
            <v>1.3.2.08.01.41.342</v>
          </cell>
          <cell r="I8480" t="str">
            <v>Polymerase Chain Reactor</v>
          </cell>
        </row>
        <row r="8481">
          <cell r="H8481" t="str">
            <v>1.3.2.08.01.41.343</v>
          </cell>
          <cell r="I8481" t="str">
            <v>Printing Machine</v>
          </cell>
        </row>
        <row r="8482">
          <cell r="H8482" t="str">
            <v>1.3.2.08.01.41.344</v>
          </cell>
          <cell r="I8482" t="str">
            <v>Rostranning Stal</v>
          </cell>
        </row>
        <row r="8483">
          <cell r="H8483" t="str">
            <v>1.3.2.08.01.41.345</v>
          </cell>
          <cell r="I8483" t="str">
            <v>Roller Tissue Culture Apparatus</v>
          </cell>
        </row>
        <row r="8484">
          <cell r="H8484" t="str">
            <v>1.3.2.08.01.41.346</v>
          </cell>
          <cell r="I8484" t="str">
            <v>Stainless Steel Unline Filter</v>
          </cell>
        </row>
        <row r="8485">
          <cell r="H8485" t="str">
            <v>1.3.2.08.01.41.347</v>
          </cell>
          <cell r="I8485" t="str">
            <v>The Nara Pulvirizing System</v>
          </cell>
        </row>
        <row r="8486">
          <cell r="H8486" t="str">
            <v>1.3.2.08.01.41.348</v>
          </cell>
          <cell r="I8486" t="str">
            <v>Ultrapure Water Prod</v>
          </cell>
        </row>
        <row r="8487">
          <cell r="H8487" t="str">
            <v>1.3.2.08.01.41.349</v>
          </cell>
          <cell r="I8487" t="str">
            <v>Ultrapure Water Making</v>
          </cell>
        </row>
        <row r="8488">
          <cell r="H8488" t="str">
            <v>1.3.2.08.01.41.350</v>
          </cell>
          <cell r="I8488" t="str">
            <v>Ultra Turax</v>
          </cell>
        </row>
        <row r="8489">
          <cell r="H8489" t="str">
            <v>1.3.2.08.01.41.351</v>
          </cell>
          <cell r="I8489" t="str">
            <v>Ultrasonic Probe Guide</v>
          </cell>
        </row>
        <row r="8490">
          <cell r="H8490" t="str">
            <v>1.3.2.08.01.41.352</v>
          </cell>
          <cell r="I8490" t="str">
            <v>Ultrasonic Scanner</v>
          </cell>
        </row>
        <row r="8491">
          <cell r="H8491" t="str">
            <v>1.3.2.08.01.41.353</v>
          </cell>
          <cell r="I8491" t="str">
            <v>Ultrasonic Washer</v>
          </cell>
        </row>
        <row r="8492">
          <cell r="H8492" t="str">
            <v>1.3.2.08.01.41.354</v>
          </cell>
          <cell r="I8492" t="str">
            <v>Multi Drop</v>
          </cell>
        </row>
        <row r="8493">
          <cell r="H8493" t="str">
            <v>1.3.2.08.01.41.355</v>
          </cell>
          <cell r="I8493" t="str">
            <v>Moisture Content Apparatus</v>
          </cell>
        </row>
        <row r="8494">
          <cell r="H8494" t="str">
            <v>1.3.2.08.01.41.356</v>
          </cell>
          <cell r="I8494" t="str">
            <v>Alat CS2</v>
          </cell>
        </row>
        <row r="8495">
          <cell r="H8495" t="str">
            <v>1.3.2.08.01.41.357</v>
          </cell>
          <cell r="I8495" t="str">
            <v>ultrasonic Generator</v>
          </cell>
        </row>
        <row r="8496">
          <cell r="H8496" t="str">
            <v>1.3.2.08.01.41.358</v>
          </cell>
          <cell r="I8496" t="str">
            <v>Sieving Shaker</v>
          </cell>
        </row>
        <row r="8497">
          <cell r="H8497" t="str">
            <v>1.3.2.08.01.41.359</v>
          </cell>
          <cell r="I8497" t="str">
            <v>Vaccum Filter Soloent</v>
          </cell>
        </row>
        <row r="8498">
          <cell r="H8498" t="str">
            <v>1.3.2.08.01.41.360</v>
          </cell>
          <cell r="I8498" t="str">
            <v>Gas Controller</v>
          </cell>
        </row>
        <row r="8499">
          <cell r="H8499" t="str">
            <v>1.3.2.08.01.41.361</v>
          </cell>
          <cell r="I8499" t="str">
            <v>Grafic Printer PR-1</v>
          </cell>
        </row>
        <row r="8500">
          <cell r="H8500" t="str">
            <v>1.3.2.08.01.41.362</v>
          </cell>
          <cell r="I8500" t="str">
            <v>PH Eter</v>
          </cell>
        </row>
        <row r="8501">
          <cell r="H8501" t="str">
            <v>1.3.2.08.01.41.363</v>
          </cell>
          <cell r="I8501" t="str">
            <v>Meter Toledo</v>
          </cell>
        </row>
        <row r="8502">
          <cell r="H8502" t="str">
            <v>1.3.2.08.01.41.364</v>
          </cell>
          <cell r="I8502" t="str">
            <v>Filter Compressor</v>
          </cell>
        </row>
        <row r="8503">
          <cell r="H8503" t="str">
            <v>1.3.2.08.01.41.365</v>
          </cell>
          <cell r="I8503" t="str">
            <v>Removal</v>
          </cell>
        </row>
        <row r="8504">
          <cell r="H8504" t="str">
            <v>1.3.2.08.01.41.366</v>
          </cell>
          <cell r="I8504" t="str">
            <v>TLC Spreading Template</v>
          </cell>
        </row>
        <row r="8505">
          <cell r="H8505" t="str">
            <v>1.3.2.08.01.41.367</v>
          </cell>
          <cell r="I8505" t="str">
            <v>Diagram Pump Single</v>
          </cell>
        </row>
        <row r="8506">
          <cell r="H8506" t="str">
            <v>1.3.2.08.01.41.368</v>
          </cell>
          <cell r="I8506" t="str">
            <v>Multi Purpose Template</v>
          </cell>
        </row>
        <row r="8507">
          <cell r="H8507" t="str">
            <v>1.3.2.08.01.41.369</v>
          </cell>
          <cell r="I8507" t="str">
            <v>Stage With 4 Inde[endent</v>
          </cell>
        </row>
        <row r="8508">
          <cell r="H8508" t="str">
            <v>1.3.2.08.01.41.370</v>
          </cell>
          <cell r="I8508" t="str">
            <v>Solid Carbon Biooxyde Dry Ice Producing</v>
          </cell>
        </row>
        <row r="8509">
          <cell r="H8509" t="str">
            <v>1.3.2.08.01.41.371</v>
          </cell>
          <cell r="I8509" t="str">
            <v>Lab Jack Laboratory Supoet</v>
          </cell>
        </row>
        <row r="8510">
          <cell r="H8510" t="str">
            <v>1.3.2.08.01.41.372</v>
          </cell>
          <cell r="I8510" t="str">
            <v>Multi Purpose Stand, Light 100 Cm</v>
          </cell>
        </row>
        <row r="8511">
          <cell r="H8511" t="str">
            <v>1.3.2.08.01.41.373</v>
          </cell>
          <cell r="I8511" t="str">
            <v>Dymo Laber Maker Kit</v>
          </cell>
        </row>
        <row r="8512">
          <cell r="H8512" t="str">
            <v>1.3.2.08.01.41.374</v>
          </cell>
          <cell r="I8512" t="str">
            <v>Dry Ice Countiner</v>
          </cell>
        </row>
        <row r="8513">
          <cell r="H8513" t="str">
            <v>1.3.2.08.01.41.375</v>
          </cell>
          <cell r="I8513" t="str">
            <v>Vin Intercol Timer With Alarm</v>
          </cell>
        </row>
        <row r="8514">
          <cell r="H8514" t="str">
            <v>1.3.2.08.01.41.376</v>
          </cell>
          <cell r="I8514" t="str">
            <v>Heating Coil</v>
          </cell>
        </row>
        <row r="8515">
          <cell r="H8515" t="str">
            <v>1.3.2.08.01.41.377</v>
          </cell>
          <cell r="I8515" t="str">
            <v>Timbangan O Dial</v>
          </cell>
        </row>
        <row r="8516">
          <cell r="H8516" t="str">
            <v>1.3.2.08.01.41.378</v>
          </cell>
          <cell r="I8516" t="str">
            <v>Specify Gravity Balance System</v>
          </cell>
        </row>
        <row r="8517">
          <cell r="H8517" t="str">
            <v>1.3.2.08.01.41.379</v>
          </cell>
          <cell r="I8517" t="str">
            <v>Direct reading Balance</v>
          </cell>
        </row>
        <row r="8518">
          <cell r="H8518" t="str">
            <v>1.3.2.08.01.41.380</v>
          </cell>
          <cell r="I8518" t="str">
            <v>Electronic Reading Balance (Alat Laboratorium Pertanian)</v>
          </cell>
        </row>
        <row r="8519">
          <cell r="H8519" t="str">
            <v>1.3.2.08.01.41.381</v>
          </cell>
          <cell r="I8519" t="str">
            <v>Electronic Moisture Balance</v>
          </cell>
        </row>
        <row r="8520">
          <cell r="H8520" t="str">
            <v>1.3.2.08.01.41.382</v>
          </cell>
          <cell r="I8520" t="str">
            <v>Electronic Analytical Balance (Alat Laboratorium Pertanian)</v>
          </cell>
        </row>
        <row r="8521">
          <cell r="H8521" t="str">
            <v>1.3.2.08.01.41.383</v>
          </cell>
          <cell r="I8521" t="str">
            <v>Multi Function Balance</v>
          </cell>
        </row>
        <row r="8522">
          <cell r="H8522" t="str">
            <v>1.3.2.08.01.41.384</v>
          </cell>
          <cell r="I8522" t="str">
            <v>Spring Electronic Analis Balance</v>
          </cell>
        </row>
        <row r="8523">
          <cell r="H8523" t="str">
            <v>1.3.2.08.01.41.385</v>
          </cell>
          <cell r="I8523" t="str">
            <v>Laboratory Sleving Machine</v>
          </cell>
        </row>
        <row r="8524">
          <cell r="H8524" t="str">
            <v>1.3.2.08.01.41.386</v>
          </cell>
          <cell r="I8524" t="str">
            <v>Recorder Model Single Pen</v>
          </cell>
        </row>
        <row r="8525">
          <cell r="H8525" t="str">
            <v>1.3.2.08.01.41.387</v>
          </cell>
          <cell r="I8525" t="str">
            <v>Grinder Machine</v>
          </cell>
        </row>
        <row r="8526">
          <cell r="H8526" t="str">
            <v>1.3.2.08.01.41.388</v>
          </cell>
          <cell r="I8526" t="str">
            <v>Cutter Blender With 1000 Ml Gas jar</v>
          </cell>
        </row>
        <row r="8527">
          <cell r="H8527" t="str">
            <v>1.3.2.08.01.41.389</v>
          </cell>
          <cell r="I8527" t="str">
            <v>Sera Moisture</v>
          </cell>
        </row>
        <row r="8528">
          <cell r="H8528" t="str">
            <v>1.3.2.08.01.41.390</v>
          </cell>
          <cell r="I8528" t="str">
            <v>Blander SS</v>
          </cell>
        </row>
        <row r="8529">
          <cell r="H8529" t="str">
            <v>1.3.2.08.01.41.391</v>
          </cell>
          <cell r="I8529" t="str">
            <v>Alat Pengukur Curah Hujan</v>
          </cell>
        </row>
        <row r="8530">
          <cell r="H8530" t="str">
            <v>1.3.2.08.01.41.392</v>
          </cell>
          <cell r="I8530" t="str">
            <v>Alat Pengukur Cahaya</v>
          </cell>
        </row>
        <row r="8531">
          <cell r="H8531" t="str">
            <v>1.3.2.08.01.41.393</v>
          </cell>
          <cell r="I8531" t="str">
            <v>Alat Pengukur Intensitas Cahaya</v>
          </cell>
        </row>
        <row r="8532">
          <cell r="H8532" t="str">
            <v>1.3.2.08.01.41.394</v>
          </cell>
          <cell r="I8532" t="str">
            <v>Alat Pengukur Temperatur</v>
          </cell>
        </row>
        <row r="8533">
          <cell r="H8533" t="str">
            <v>1.3.2.08.01.41.395</v>
          </cell>
          <cell r="I8533" t="str">
            <v>Alat Pengukur P.H. Tanah (Soil Tester)</v>
          </cell>
        </row>
        <row r="8534">
          <cell r="H8534" t="str">
            <v>1.3.2.08.01.41.396</v>
          </cell>
          <cell r="I8534" t="str">
            <v>Alat Pengambil Sample Tanah</v>
          </cell>
        </row>
        <row r="8535">
          <cell r="H8535" t="str">
            <v>1.3.2.08.01.41.397</v>
          </cell>
          <cell r="I8535" t="str">
            <v>Rice</v>
          </cell>
        </row>
        <row r="8536">
          <cell r="H8536" t="str">
            <v>1.3.2.08.01.41.398</v>
          </cell>
          <cell r="I8536" t="str">
            <v>Grindding Mill</v>
          </cell>
        </row>
        <row r="8537">
          <cell r="H8537" t="str">
            <v>1.3.2.08.01.41.399</v>
          </cell>
          <cell r="I8537" t="str">
            <v>Volume Test</v>
          </cell>
        </row>
        <row r="8538">
          <cell r="H8538" t="str">
            <v>1.3.2.08.01.41.400</v>
          </cell>
          <cell r="I8538" t="str">
            <v>Weight</v>
          </cell>
        </row>
        <row r="8539">
          <cell r="H8539" t="str">
            <v>1.3.2.08.01.41.401</v>
          </cell>
          <cell r="I8539" t="str">
            <v>Straw Facture</v>
          </cell>
        </row>
        <row r="8540">
          <cell r="H8540" t="str">
            <v>1.3.2.08.01.41.402</v>
          </cell>
          <cell r="I8540" t="str">
            <v>Falling Number</v>
          </cell>
        </row>
        <row r="8541">
          <cell r="H8541" t="str">
            <v>1.3.2.08.01.41.403</v>
          </cell>
          <cell r="I8541" t="str">
            <v>Electrode Ph Meter</v>
          </cell>
        </row>
        <row r="8542">
          <cell r="H8542" t="str">
            <v>1.3.2.08.01.41.404</v>
          </cell>
          <cell r="I8542" t="str">
            <v>Alat Penurun Kadar Air Madu</v>
          </cell>
        </row>
        <row r="8543">
          <cell r="H8543" t="str">
            <v>1.3.2.08.01.41.405</v>
          </cell>
          <cell r="I8543" t="str">
            <v>Alat Pengolahan Pupuk Organik</v>
          </cell>
        </row>
        <row r="8544">
          <cell r="H8544" t="str">
            <v>1.3.2.08.01.41.406</v>
          </cell>
          <cell r="I8544" t="str">
            <v>Peralatan Ubinan</v>
          </cell>
        </row>
        <row r="8545">
          <cell r="H8545" t="str">
            <v>1.3.2.08.01.41.407</v>
          </cell>
          <cell r="I8545" t="str">
            <v>Rak Pengering</v>
          </cell>
        </row>
        <row r="8546">
          <cell r="H8546" t="str">
            <v>1.3.2.08.01.41.408</v>
          </cell>
          <cell r="I8546" t="str">
            <v>Pengukur Kekerasan Biji</v>
          </cell>
        </row>
        <row r="8547">
          <cell r="H8547" t="str">
            <v>1.3.2.08.01.41.409</v>
          </cell>
          <cell r="I8547" t="str">
            <v>Alat Pengepres Pengolahan Hasil Laut</v>
          </cell>
        </row>
        <row r="8548">
          <cell r="H8548" t="str">
            <v>1.3.2.08.01.41.410</v>
          </cell>
          <cell r="I8548" t="str">
            <v>Mesin Pengering Rumput Laut</v>
          </cell>
        </row>
        <row r="8549">
          <cell r="H8549" t="str">
            <v>1.3.2.08.01.41.411</v>
          </cell>
          <cell r="I8549" t="str">
            <v>Vertical Continue Sealing Machine</v>
          </cell>
        </row>
        <row r="8550">
          <cell r="H8550" t="str">
            <v>1.3.2.08.01.41.412</v>
          </cell>
          <cell r="I8550" t="str">
            <v>Fibertec Hold</v>
          </cell>
        </row>
        <row r="8551">
          <cell r="H8551" t="str">
            <v>......</v>
          </cell>
        </row>
        <row r="8552">
          <cell r="H8552" t="str">
            <v>......</v>
          </cell>
        </row>
        <row r="8553">
          <cell r="H8553" t="str">
            <v>......</v>
          </cell>
        </row>
        <row r="8554">
          <cell r="H8554" t="str">
            <v>......</v>
          </cell>
        </row>
        <row r="8555">
          <cell r="H8555" t="str">
            <v>......</v>
          </cell>
        </row>
        <row r="8556">
          <cell r="H8556" t="str">
            <v>......</v>
          </cell>
        </row>
        <row r="8557">
          <cell r="H8557" t="str">
            <v>......</v>
          </cell>
        </row>
        <row r="8558">
          <cell r="H8558" t="str">
            <v>......</v>
          </cell>
        </row>
        <row r="8559">
          <cell r="H8559" t="str">
            <v>......</v>
          </cell>
        </row>
        <row r="8560">
          <cell r="H8560" t="str">
            <v>......</v>
          </cell>
        </row>
        <row r="8561">
          <cell r="H8561" t="str">
            <v>......</v>
          </cell>
        </row>
        <row r="8562">
          <cell r="H8562" t="str">
            <v>......</v>
          </cell>
        </row>
        <row r="8563">
          <cell r="H8563" t="str">
            <v>......</v>
          </cell>
        </row>
        <row r="8564">
          <cell r="H8564" t="str">
            <v>......</v>
          </cell>
        </row>
        <row r="8565">
          <cell r="H8565" t="str">
            <v>......</v>
          </cell>
        </row>
        <row r="8566">
          <cell r="H8566" t="str">
            <v>......</v>
          </cell>
        </row>
        <row r="8567">
          <cell r="H8567" t="str">
            <v>......</v>
          </cell>
        </row>
        <row r="8568">
          <cell r="H8568" t="str">
            <v>......</v>
          </cell>
        </row>
        <row r="8569">
          <cell r="H8569" t="str">
            <v>......</v>
          </cell>
        </row>
        <row r="8570">
          <cell r="H8570" t="str">
            <v>......</v>
          </cell>
        </row>
        <row r="8571">
          <cell r="H8571" t="str">
            <v>......</v>
          </cell>
        </row>
        <row r="8572">
          <cell r="H8572" t="str">
            <v>......</v>
          </cell>
        </row>
        <row r="8573">
          <cell r="H8573" t="str">
            <v>......</v>
          </cell>
        </row>
        <row r="8574">
          <cell r="H8574" t="str">
            <v>......</v>
          </cell>
        </row>
        <row r="8575">
          <cell r="H8575" t="str">
            <v>......</v>
          </cell>
        </row>
        <row r="8576">
          <cell r="H8576" t="str">
            <v>......</v>
          </cell>
        </row>
        <row r="8577">
          <cell r="H8577" t="str">
            <v>......</v>
          </cell>
        </row>
        <row r="8578">
          <cell r="H8578" t="str">
            <v>......</v>
          </cell>
        </row>
        <row r="8579">
          <cell r="H8579" t="str">
            <v>1.3.2.08.01.42.</v>
          </cell>
          <cell r="I8579" t="str">
            <v xml:space="preserve">ALAT LABORATORIUM ELEKTRONIKA DAN DAYA </v>
          </cell>
        </row>
        <row r="8580">
          <cell r="H8580" t="str">
            <v>1.3.2.08.01.42.001</v>
          </cell>
          <cell r="I8580" t="str">
            <v>Alat Ukur</v>
          </cell>
        </row>
        <row r="8581">
          <cell r="H8581" t="str">
            <v>1.3.2.08.01.42.002</v>
          </cell>
          <cell r="I8581" t="str">
            <v>Perkakas</v>
          </cell>
        </row>
        <row r="8582">
          <cell r="H8582" t="str">
            <v>......</v>
          </cell>
        </row>
        <row r="8583">
          <cell r="H8583" t="str">
            <v>1.3.2.08.01.43.</v>
          </cell>
          <cell r="I8583" t="str">
            <v xml:space="preserve">ALAT LABORATORIUM ENERGI SURYA </v>
          </cell>
        </row>
        <row r="8584">
          <cell r="H8584" t="str">
            <v>1.3.2.08.01.43.001</v>
          </cell>
          <cell r="I8584" t="str">
            <v>Fotovol (Sel Surya)</v>
          </cell>
        </row>
        <row r="8585">
          <cell r="H8585" t="str">
            <v>1.3.2.08.01.43.002</v>
          </cell>
          <cell r="I8585" t="str">
            <v>Alat Pemanas Surya</v>
          </cell>
        </row>
        <row r="8586">
          <cell r="H8586" t="str">
            <v>......</v>
          </cell>
        </row>
        <row r="8587">
          <cell r="H8587" t="str">
            <v>......</v>
          </cell>
        </row>
        <row r="8588">
          <cell r="H8588" t="str">
            <v>1.3.2.08.01.44.</v>
          </cell>
          <cell r="I8588" t="str">
            <v xml:space="preserve">ALAT LABORATORIUM KONVERSI BATUBARA DAN BIOMAS </v>
          </cell>
        </row>
        <row r="8589">
          <cell r="H8589" t="str">
            <v>1.3.2.08.01.44.001</v>
          </cell>
          <cell r="I8589" t="str">
            <v>Alat Pembakaran</v>
          </cell>
        </row>
        <row r="8590">
          <cell r="H8590" t="str">
            <v>1.3.2.08.01.44.002</v>
          </cell>
          <cell r="I8590" t="str">
            <v>Alat Pencairan</v>
          </cell>
        </row>
        <row r="8591">
          <cell r="H8591" t="str">
            <v>1.3.2.08.01.44.003</v>
          </cell>
          <cell r="I8591" t="str">
            <v>Alat Glasifikasi</v>
          </cell>
        </row>
        <row r="8592">
          <cell r="H8592" t="str">
            <v>......</v>
          </cell>
        </row>
        <row r="8593">
          <cell r="H8593" t="str">
            <v>......</v>
          </cell>
        </row>
        <row r="8594">
          <cell r="H8594" t="str">
            <v>1.3.2.08.01.45.</v>
          </cell>
          <cell r="I8594" t="str">
            <v xml:space="preserve">ALAT LABORATORIUM OCEANOGRAFI </v>
          </cell>
        </row>
        <row r="8595">
          <cell r="H8595" t="str">
            <v>1.3.2.08.01.45.001</v>
          </cell>
          <cell r="I8595" t="str">
            <v>Turbidity Meter</v>
          </cell>
        </row>
        <row r="8596">
          <cell r="H8596" t="str">
            <v>1.3.2.08.01.45.002</v>
          </cell>
          <cell r="I8596" t="str">
            <v>Radio Activity Demonstrator</v>
          </cell>
        </row>
        <row r="8597">
          <cell r="H8597" t="str">
            <v>1.3.2.08.01.45.003</v>
          </cell>
          <cell r="I8597" t="str">
            <v>Flow Analysis Sistem</v>
          </cell>
        </row>
        <row r="8598">
          <cell r="H8598" t="str">
            <v>1.3.2.08.01.45.004</v>
          </cell>
          <cell r="I8598" t="str">
            <v>Saliniti Temperatir Depth Analyzer (STDA)</v>
          </cell>
        </row>
        <row r="8599">
          <cell r="H8599" t="str">
            <v>1.3.2.08.01.45.005</v>
          </cell>
          <cell r="I8599" t="str">
            <v>Protector</v>
          </cell>
        </row>
        <row r="8600">
          <cell r="H8600" t="str">
            <v>1.3.2.08.01.45.006</v>
          </cell>
          <cell r="I8600" t="str">
            <v>Soil Tester</v>
          </cell>
        </row>
        <row r="8601">
          <cell r="H8601" t="str">
            <v>1.3.2.08.01.45.007</v>
          </cell>
          <cell r="I8601" t="str">
            <v>Echo Sounder (Alat Laboratorium Oceanografi)</v>
          </cell>
        </row>
        <row r="8602">
          <cell r="H8602" t="str">
            <v>1.3.2.08.01.45.008</v>
          </cell>
          <cell r="I8602" t="str">
            <v>Bathytermograph</v>
          </cell>
        </row>
        <row r="8603">
          <cell r="H8603" t="str">
            <v>1.3.2.08.01.45.009</v>
          </cell>
          <cell r="I8603" t="str">
            <v>Towing Depth Distance Recorder</v>
          </cell>
        </row>
        <row r="8604">
          <cell r="H8604" t="str">
            <v>1.3.2.08.01.45.010</v>
          </cell>
          <cell r="I8604" t="str">
            <v>Temperature Salinity Deph Recorder</v>
          </cell>
        </row>
        <row r="8605">
          <cell r="H8605" t="str">
            <v>1.3.2.08.01.45.011</v>
          </cell>
          <cell r="I8605" t="str">
            <v>Meter Whell</v>
          </cell>
        </row>
        <row r="8606">
          <cell r="H8606" t="str">
            <v>1.3.2.08.01.45.012</v>
          </cell>
          <cell r="I8606" t="str">
            <v>Current Meter (Alat Laboratorium Oceanografi)</v>
          </cell>
        </row>
        <row r="8607">
          <cell r="H8607" t="str">
            <v>1.3.2.08.01.45.013</v>
          </cell>
          <cell r="I8607" t="str">
            <v>Theodolit</v>
          </cell>
        </row>
        <row r="8608">
          <cell r="H8608" t="str">
            <v>1.3.2.08.01.45.014</v>
          </cell>
          <cell r="I8608" t="str">
            <v>Automatic Level</v>
          </cell>
        </row>
        <row r="8609">
          <cell r="H8609" t="str">
            <v>1.3.2.08.01.45.015</v>
          </cell>
          <cell r="I8609" t="str">
            <v>Alidade Plane Table</v>
          </cell>
        </row>
        <row r="8610">
          <cell r="H8610" t="str">
            <v>1.3.2.08.01.45.016</v>
          </cell>
          <cell r="I8610" t="str">
            <v>Panthograph</v>
          </cell>
        </row>
        <row r="8611">
          <cell r="H8611" t="str">
            <v>1.3.2.08.01.45.017</v>
          </cell>
          <cell r="I8611" t="str">
            <v>Tidal Gauge</v>
          </cell>
        </row>
        <row r="8612">
          <cell r="H8612" t="str">
            <v>1.3.2.08.01.45.018</v>
          </cell>
          <cell r="I8612" t="str">
            <v>Balance Analitical Electric</v>
          </cell>
        </row>
        <row r="8613">
          <cell r="H8613" t="str">
            <v>1.3.2.08.01.45.019</v>
          </cell>
          <cell r="I8613" t="str">
            <v>Thermometer Unprotected</v>
          </cell>
        </row>
        <row r="8614">
          <cell r="H8614" t="str">
            <v>1.3.2.08.01.45.020</v>
          </cell>
          <cell r="I8614" t="str">
            <v>Thermometer Protected</v>
          </cell>
        </row>
        <row r="8615">
          <cell r="H8615" t="str">
            <v>1.3.2.08.01.45.021</v>
          </cell>
          <cell r="I8615" t="str">
            <v>Wave Height Recoeder</v>
          </cell>
        </row>
        <row r="8616">
          <cell r="H8616" t="str">
            <v>1.3.2.08.01.45.022</v>
          </cell>
          <cell r="I8616" t="str">
            <v>Angel Meter</v>
          </cell>
        </row>
        <row r="8617">
          <cell r="H8617" t="str">
            <v>1.3.2.08.01.45.023</v>
          </cell>
          <cell r="I8617" t="str">
            <v>Kompas (Alat Laboratorium Oceanografi)</v>
          </cell>
        </row>
        <row r="8618">
          <cell r="H8618" t="str">
            <v>1.3.2.08.01.45.024</v>
          </cell>
          <cell r="I8618" t="str">
            <v>Stereoscope</v>
          </cell>
        </row>
        <row r="8619">
          <cell r="H8619" t="str">
            <v>1.3.2.08.01.45.025</v>
          </cell>
          <cell r="I8619" t="str">
            <v>Tabung Nansen</v>
          </cell>
        </row>
        <row r="8620">
          <cell r="H8620" t="str">
            <v>1.3.2.08.01.45.026</v>
          </cell>
          <cell r="I8620" t="str">
            <v>Phleger Correr</v>
          </cell>
        </row>
        <row r="8621">
          <cell r="H8621" t="str">
            <v>1.3.2.08.01.45.027</v>
          </cell>
          <cell r="I8621" t="str">
            <v>Hand Auger Kit</v>
          </cell>
        </row>
        <row r="8622">
          <cell r="H8622" t="str">
            <v>1.3.2.08.01.45.028</v>
          </cell>
          <cell r="I8622" t="str">
            <v>Point Integrated Suspended Sampler</v>
          </cell>
        </row>
        <row r="8623">
          <cell r="H8623" t="str">
            <v>1.3.2.08.01.45.029</v>
          </cell>
          <cell r="I8623" t="str">
            <v>Tabung Nisken</v>
          </cell>
        </row>
        <row r="8624">
          <cell r="H8624" t="str">
            <v>1.3.2.08.01.45.030</v>
          </cell>
          <cell r="I8624" t="str">
            <v>Stainless Steel Wire</v>
          </cell>
        </row>
        <row r="8625">
          <cell r="H8625" t="str">
            <v>1.3.2.08.01.45.031</v>
          </cell>
          <cell r="I8625" t="str">
            <v>Hot Plate Stirrer</v>
          </cell>
        </row>
        <row r="8626">
          <cell r="H8626" t="str">
            <v>1.3.2.08.01.45.032</v>
          </cell>
          <cell r="I8626" t="str">
            <v>Sieve Shaker (Alat Laboratorium Oceanografi)</v>
          </cell>
        </row>
        <row r="8627">
          <cell r="H8627" t="str">
            <v>1.3.2.08.01.45.033</v>
          </cell>
          <cell r="I8627" t="str">
            <v>Cutting Machine</v>
          </cell>
        </row>
        <row r="8628">
          <cell r="H8628" t="str">
            <v>1.3.2.08.01.45.034</v>
          </cell>
          <cell r="I8628" t="str">
            <v>Distilling Aquametri Apparatus</v>
          </cell>
        </row>
        <row r="8629">
          <cell r="H8629" t="str">
            <v>1.3.2.08.01.45.035</v>
          </cell>
          <cell r="I8629" t="str">
            <v>De Lux 2 Speed Horizontal Lapidary</v>
          </cell>
        </row>
        <row r="8630">
          <cell r="H8630" t="str">
            <v>1.3.2.08.01.45.036</v>
          </cell>
          <cell r="I8630" t="str">
            <v>Combination Lapidary</v>
          </cell>
        </row>
        <row r="8631">
          <cell r="H8631" t="str">
            <v>1.3.2.08.01.45.037</v>
          </cell>
          <cell r="I8631" t="str">
            <v>Diamond Saw</v>
          </cell>
        </row>
        <row r="8632">
          <cell r="H8632" t="str">
            <v>1.3.2.08.01.45.038</v>
          </cell>
          <cell r="I8632" t="str">
            <v>Direct Shear Test Set</v>
          </cell>
        </row>
        <row r="8633">
          <cell r="H8633" t="str">
            <v>......</v>
          </cell>
        </row>
        <row r="8634">
          <cell r="H8634" t="str">
            <v>......</v>
          </cell>
        </row>
        <row r="8635">
          <cell r="H8635" t="str">
            <v>......</v>
          </cell>
        </row>
        <row r="8636">
          <cell r="H8636" t="str">
            <v>......</v>
          </cell>
        </row>
        <row r="8637">
          <cell r="H8637" t="str">
            <v>......</v>
          </cell>
        </row>
        <row r="8638">
          <cell r="H8638" t="str">
            <v>1.3.2.08.01.46.</v>
          </cell>
          <cell r="I8638" t="str">
            <v xml:space="preserve">ALAT LABORATORIUM LINGKUNGAN PERAIRAN </v>
          </cell>
        </row>
        <row r="8639">
          <cell r="H8639" t="str">
            <v>1.3.2.08.01.46.001</v>
          </cell>
          <cell r="I8639" t="str">
            <v>Flourometer</v>
          </cell>
        </row>
        <row r="8640">
          <cell r="H8640" t="str">
            <v>1.3.2.08.01.46.002</v>
          </cell>
          <cell r="I8640" t="str">
            <v>Water Quality Checker</v>
          </cell>
        </row>
        <row r="8641">
          <cell r="H8641" t="str">
            <v>1.3.2.08.01.46.003</v>
          </cell>
          <cell r="I8641" t="str">
            <v>Disolved Oksigen Analyzer</v>
          </cell>
        </row>
        <row r="8642">
          <cell r="H8642" t="str">
            <v>1.3.2.08.01.46.004</v>
          </cell>
          <cell r="I8642" t="str">
            <v>Atomic Absorption Spectrophotometer (AAS) (Alat Lab. L. Perairan)</v>
          </cell>
        </row>
        <row r="8643">
          <cell r="H8643" t="str">
            <v>1.3.2.08.01.46.005</v>
          </cell>
          <cell r="I8643" t="str">
            <v>Liquid Scantilation Counter</v>
          </cell>
        </row>
        <row r="8644">
          <cell r="H8644" t="str">
            <v>1.3.2.08.01.46.006</v>
          </cell>
          <cell r="I8644" t="str">
            <v>Conductivity Salinity Analyzer</v>
          </cell>
        </row>
        <row r="8645">
          <cell r="H8645" t="str">
            <v>1.3.2.08.01.46.007</v>
          </cell>
          <cell r="I8645" t="str">
            <v>Under Water Irradiameter</v>
          </cell>
        </row>
        <row r="8646">
          <cell r="H8646" t="str">
            <v>1.3.2.08.01.46.008</v>
          </cell>
          <cell r="I8646" t="str">
            <v>Liqor Light Meter</v>
          </cell>
        </row>
        <row r="8647">
          <cell r="H8647" t="str">
            <v>1.3.2.08.01.46.009</v>
          </cell>
          <cell r="I8647" t="str">
            <v>Radio Meter (Alat Laboratorium Lingkungan Perairan)</v>
          </cell>
        </row>
        <row r="8648">
          <cell r="H8648" t="str">
            <v>1.3.2.08.01.46.010</v>
          </cell>
          <cell r="I8648" t="str">
            <v>Gas Chromatograph Mass Spectrometer System (GCMSS)</v>
          </cell>
        </row>
        <row r="8649">
          <cell r="H8649" t="str">
            <v>1.3.2.08.01.46.011</v>
          </cell>
          <cell r="I8649" t="str">
            <v>Gas Chromatograph (GC)</v>
          </cell>
        </row>
        <row r="8650">
          <cell r="H8650" t="str">
            <v>1.3.2.08.01.46.012</v>
          </cell>
          <cell r="I8650" t="str">
            <v>Deph Flow Temperature Continous Recorder (DFTCR)</v>
          </cell>
        </row>
        <row r="8651">
          <cell r="H8651" t="str">
            <v>1.3.2.08.01.46.013</v>
          </cell>
          <cell r="I8651" t="str">
            <v>Lux Meter (Alat Laboratorium Lingkungan Perairan)</v>
          </cell>
        </row>
        <row r="8652">
          <cell r="H8652" t="str">
            <v>1.3.2.08.01.46.014</v>
          </cell>
          <cell r="I8652" t="str">
            <v>Spiegel Relascope</v>
          </cell>
        </row>
        <row r="8653">
          <cell r="H8653" t="str">
            <v>1.3.2.08.01.46.015</v>
          </cell>
          <cell r="I8653" t="str">
            <v>Zoo Bell Sampler Bacteriological</v>
          </cell>
        </row>
        <row r="8654">
          <cell r="H8654" t="str">
            <v>1.3.2.08.01.46.016</v>
          </cell>
          <cell r="I8654" t="str">
            <v>Tabung Van Dorn</v>
          </cell>
        </row>
        <row r="8655">
          <cell r="H8655" t="str">
            <v>1.3.2.08.01.46.017</v>
          </cell>
          <cell r="I8655" t="str">
            <v>Light Weight Hand Winch With Boom</v>
          </cell>
        </row>
        <row r="8656">
          <cell r="H8656" t="str">
            <v>1.3.2.08.01.46.018</v>
          </cell>
          <cell r="I8656" t="str">
            <v>Productivity Kit</v>
          </cell>
        </row>
        <row r="8657">
          <cell r="H8657" t="str">
            <v>1.3.2.08.01.46.019</v>
          </cell>
          <cell r="I8657" t="str">
            <v>Bak Aquarium</v>
          </cell>
        </row>
        <row r="8658">
          <cell r="H8658" t="str">
            <v>1.3.2.08.01.46.020</v>
          </cell>
          <cell r="I8658" t="str">
            <v>Bak Porselin</v>
          </cell>
        </row>
        <row r="8659">
          <cell r="H8659" t="str">
            <v>1.3.2.08.01.46.021</v>
          </cell>
          <cell r="I8659" t="str">
            <v>Bak Kultivasi</v>
          </cell>
        </row>
        <row r="8660">
          <cell r="H8660" t="str">
            <v>1.3.2.08.01.46.022</v>
          </cell>
          <cell r="I8660" t="str">
            <v>Cage Net</v>
          </cell>
        </row>
        <row r="8661">
          <cell r="H8661" t="str">
            <v>1.3.2.08.01.46.023</v>
          </cell>
          <cell r="I8661" t="str">
            <v>Six Place Hydromanifolds</v>
          </cell>
        </row>
        <row r="8662">
          <cell r="H8662" t="str">
            <v>1.3.2.08.01.46.024</v>
          </cell>
          <cell r="I8662" t="str">
            <v>Laminar Air Flow Cabinet</v>
          </cell>
        </row>
        <row r="8663">
          <cell r="H8663" t="str">
            <v>1.3.2.08.01.46.025</v>
          </cell>
          <cell r="I8663" t="str">
            <v>Rod Blower</v>
          </cell>
        </row>
        <row r="8664">
          <cell r="H8664" t="str">
            <v>1.3.2.08.01.46.026</v>
          </cell>
          <cell r="I8664" t="str">
            <v>Tissue Grinder (Alat Laboratorium Lingkungan Perairan)</v>
          </cell>
        </row>
        <row r="8665">
          <cell r="H8665" t="str">
            <v>1.3.2.08.01.46.027</v>
          </cell>
          <cell r="I8665" t="str">
            <v>Liquid Dispenser</v>
          </cell>
        </row>
        <row r="8666">
          <cell r="H8666" t="str">
            <v>1.3.2.08.01.46.028</v>
          </cell>
          <cell r="I8666" t="str">
            <v>Rotation Evaporating</v>
          </cell>
        </row>
        <row r="8667">
          <cell r="H8667" t="str">
            <v>......</v>
          </cell>
        </row>
        <row r="8668">
          <cell r="H8668" t="str">
            <v>......</v>
          </cell>
        </row>
        <row r="8669">
          <cell r="H8669" t="str">
            <v>......</v>
          </cell>
        </row>
        <row r="8670">
          <cell r="H8670" t="str">
            <v>......</v>
          </cell>
        </row>
        <row r="8671">
          <cell r="H8671" t="str">
            <v>......</v>
          </cell>
        </row>
        <row r="8672">
          <cell r="H8672" t="str">
            <v>......</v>
          </cell>
        </row>
        <row r="8673">
          <cell r="H8673" t="str">
            <v>1.3.2.08.01.47.</v>
          </cell>
          <cell r="I8673" t="str">
            <v xml:space="preserve">ALAT LABORATORIUM BIOLOGI PERAIRAN </v>
          </cell>
        </row>
        <row r="8674">
          <cell r="H8674" t="str">
            <v>1.3.2.08.01.47.001</v>
          </cell>
          <cell r="I8674" t="str">
            <v>Triple Beam Balance</v>
          </cell>
        </row>
        <row r="8675">
          <cell r="H8675" t="str">
            <v>1.3.2.08.01.47.002</v>
          </cell>
          <cell r="I8675" t="str">
            <v>Under Water Camera</v>
          </cell>
        </row>
        <row r="8676">
          <cell r="H8676" t="str">
            <v>1.3.2.08.01.47.003</v>
          </cell>
          <cell r="I8676" t="str">
            <v>Grab Bottom Sampler</v>
          </cell>
        </row>
        <row r="8677">
          <cell r="H8677" t="str">
            <v>1.3.2.08.01.47.004</v>
          </cell>
          <cell r="I8677" t="str">
            <v>Alat Selam</v>
          </cell>
        </row>
        <row r="8678">
          <cell r="H8678" t="str">
            <v>1.3.2.08.01.47.005</v>
          </cell>
          <cell r="I8678" t="str">
            <v>Disecting Apparatus (Alat Laboratorium Biologi Perairan)</v>
          </cell>
        </row>
        <row r="8679">
          <cell r="H8679" t="str">
            <v>......</v>
          </cell>
        </row>
        <row r="8680">
          <cell r="H8680" t="str">
            <v>......</v>
          </cell>
        </row>
        <row r="8681">
          <cell r="H8681" t="str">
            <v>......</v>
          </cell>
        </row>
        <row r="8682">
          <cell r="H8682" t="str">
            <v>......</v>
          </cell>
        </row>
        <row r="8683">
          <cell r="H8683" t="str">
            <v>1.3.2.08.01.48.</v>
          </cell>
          <cell r="I8683" t="str">
            <v xml:space="preserve">ALAT LABORATORIUM BIOLOGI </v>
          </cell>
        </row>
        <row r="8684">
          <cell r="H8684" t="str">
            <v>1.3.2.08.01.48.001</v>
          </cell>
          <cell r="I8684" t="str">
            <v>N2 Distalation Unit</v>
          </cell>
        </row>
        <row r="8685">
          <cell r="H8685" t="str">
            <v>1.3.2.08.01.48.002</v>
          </cell>
          <cell r="I8685" t="str">
            <v>Ultra Data System</v>
          </cell>
        </row>
        <row r="8686">
          <cell r="H8686" t="str">
            <v>1.3.2.08.01.48.003</v>
          </cell>
          <cell r="I8686" t="str">
            <v>Tromol Herbarium</v>
          </cell>
        </row>
        <row r="8687">
          <cell r="H8687" t="str">
            <v>1.3.2.08.01.48.004</v>
          </cell>
          <cell r="I8687" t="str">
            <v>Aquarium (Alat Laboratorium Biologi)</v>
          </cell>
        </row>
        <row r="8688">
          <cell r="H8688" t="str">
            <v>1.3.2.08.01.48.005</v>
          </cell>
          <cell r="I8688" t="str">
            <v>Alat Perangkap Binatang</v>
          </cell>
        </row>
        <row r="8689">
          <cell r="H8689" t="str">
            <v>1.3.2.08.01.48.006</v>
          </cell>
          <cell r="I8689" t="str">
            <v>Alat Perekat Alumunium Foil</v>
          </cell>
        </row>
        <row r="8690">
          <cell r="H8690" t="str">
            <v>1.3.2.08.01.48.007</v>
          </cell>
          <cell r="I8690" t="str">
            <v>Counting Cel</v>
          </cell>
        </row>
        <row r="8691">
          <cell r="H8691" t="str">
            <v>1.3.2.08.01.48.008</v>
          </cell>
          <cell r="I8691" t="str">
            <v>Emulsifier</v>
          </cell>
        </row>
        <row r="8692">
          <cell r="H8692" t="str">
            <v>1.3.2.08.01.48.009</v>
          </cell>
          <cell r="I8692" t="str">
            <v>Licht Back</v>
          </cell>
        </row>
        <row r="8693">
          <cell r="H8693" t="str">
            <v>1.3.2.08.01.48.010</v>
          </cell>
          <cell r="I8693" t="str">
            <v>Area Meter</v>
          </cell>
        </row>
        <row r="8694">
          <cell r="H8694" t="str">
            <v>1.3.2.08.01.48.011</v>
          </cell>
          <cell r="I8694" t="str">
            <v>Automatic Absor Spection</v>
          </cell>
        </row>
        <row r="8695">
          <cell r="H8695" t="str">
            <v>1.3.2.08.01.48.012</v>
          </cell>
          <cell r="I8695" t="str">
            <v>Desaltor</v>
          </cell>
        </row>
        <row r="8696">
          <cell r="H8696" t="str">
            <v>1.3.2.08.01.48.013</v>
          </cell>
          <cell r="I8696" t="str">
            <v>Automatic Area Meter</v>
          </cell>
        </row>
        <row r="8697">
          <cell r="H8697" t="str">
            <v>......</v>
          </cell>
        </row>
        <row r="8698">
          <cell r="H8698" t="str">
            <v>......</v>
          </cell>
        </row>
        <row r="8699">
          <cell r="H8699" t="str">
            <v>1.3.2.08.01.49.</v>
          </cell>
          <cell r="I8699" t="str">
            <v xml:space="preserve">ALAT LABORATORIUM GEOFISIKA </v>
          </cell>
        </row>
        <row r="8700">
          <cell r="H8700" t="str">
            <v>1.3.2.08.01.49.001</v>
          </cell>
          <cell r="I8700" t="str">
            <v>Land Gravity Meter</v>
          </cell>
        </row>
        <row r="8701">
          <cell r="H8701" t="str">
            <v>1.3.2.08.01.49.002</v>
          </cell>
          <cell r="I8701" t="str">
            <v>Self Potensial</v>
          </cell>
        </row>
        <row r="8702">
          <cell r="H8702" t="str">
            <v>1.3.2.08.01.49.003</v>
          </cell>
          <cell r="I8702" t="str">
            <v>Electric Current Meter</v>
          </cell>
        </row>
        <row r="8703">
          <cell r="H8703" t="str">
            <v>1.3.2.08.01.49.004</v>
          </cell>
          <cell r="I8703" t="str">
            <v>Physical Property</v>
          </cell>
        </row>
        <row r="8704">
          <cell r="H8704" t="str">
            <v>1.3.2.08.01.49.005</v>
          </cell>
          <cell r="I8704" t="str">
            <v>Automatic Point Counter</v>
          </cell>
        </row>
        <row r="8705">
          <cell r="H8705" t="str">
            <v>1.3.2.08.01.49.006</v>
          </cell>
          <cell r="I8705" t="str">
            <v>Abem Sounding Cable</v>
          </cell>
        </row>
        <row r="8706">
          <cell r="H8706" t="str">
            <v>1.3.2.08.01.49.007</v>
          </cell>
          <cell r="I8706" t="str">
            <v>Densitylog Module</v>
          </cell>
        </row>
        <row r="8707">
          <cell r="H8707" t="str">
            <v>1.3.2.08.01.49.008</v>
          </cell>
          <cell r="I8707" t="str">
            <v>Portable Digital Fluxgate Magnetometer</v>
          </cell>
        </row>
        <row r="8708">
          <cell r="H8708" t="str">
            <v>1.3.2.08.01.49.009</v>
          </cell>
          <cell r="I8708" t="str">
            <v>Digital Thermometer</v>
          </cell>
        </row>
        <row r="8709">
          <cell r="H8709" t="str">
            <v>1.3.2.08.01.49.010</v>
          </cell>
          <cell r="I8709" t="str">
            <v>Tester Kit</v>
          </cell>
        </row>
        <row r="8710">
          <cell r="H8710" t="str">
            <v>1.3.2.08.01.49.011</v>
          </cell>
          <cell r="I8710" t="str">
            <v>Vane Tester</v>
          </cell>
        </row>
        <row r="8711">
          <cell r="H8711" t="str">
            <v>1.3.2.08.01.49.012</v>
          </cell>
          <cell r="I8711" t="str">
            <v>Circuit Tester (Alat Laboratorium Geofisika)</v>
          </cell>
        </row>
        <row r="8712">
          <cell r="H8712" t="str">
            <v>1.3.2.08.01.49.013</v>
          </cell>
          <cell r="I8712" t="str">
            <v>Moisture Content Tester</v>
          </cell>
        </row>
        <row r="8713">
          <cell r="H8713" t="str">
            <v>1.3.2.08.01.49.014</v>
          </cell>
          <cell r="I8713" t="str">
            <v>Magnetometer</v>
          </cell>
        </row>
        <row r="8714">
          <cell r="H8714" t="str">
            <v>1.3.2.08.01.49.015</v>
          </cell>
          <cell r="I8714" t="str">
            <v>Geolistrik</v>
          </cell>
        </row>
        <row r="8715">
          <cell r="H8715" t="str">
            <v>1.3.2.08.01.49.016</v>
          </cell>
          <cell r="I8715" t="str">
            <v>Meicrobarometer</v>
          </cell>
        </row>
        <row r="8716">
          <cell r="H8716" t="str">
            <v>1.3.2.08.01.49.017</v>
          </cell>
          <cell r="I8716" t="str">
            <v>Seismograph (Alat Laboratorium Geofisika)</v>
          </cell>
        </row>
        <row r="8717">
          <cell r="H8717" t="str">
            <v>1.3.2.08.01.49.018</v>
          </cell>
          <cell r="I8717" t="str">
            <v>Proton Magnetometer Geometric</v>
          </cell>
        </row>
        <row r="8718">
          <cell r="H8718" t="str">
            <v>1.3.2.08.01.49.019</v>
          </cell>
          <cell r="I8718" t="str">
            <v>Abem Terrain Meter</v>
          </cell>
        </row>
        <row r="8719">
          <cell r="H8719" t="str">
            <v>1.3.2.08.01.49.020</v>
          </cell>
          <cell r="I8719" t="str">
            <v>Portable Baoreholelogger</v>
          </cell>
        </row>
        <row r="8720">
          <cell r="H8720" t="str">
            <v>......</v>
          </cell>
        </row>
        <row r="8721">
          <cell r="H8721" t="str">
            <v>......</v>
          </cell>
        </row>
        <row r="8722">
          <cell r="H8722" t="str">
            <v>......</v>
          </cell>
        </row>
        <row r="8723">
          <cell r="H8723" t="str">
            <v>1.3.2.08.01.50.</v>
          </cell>
          <cell r="I8723" t="str">
            <v xml:space="preserve">ALAT LABORATORIUM TAMBANG </v>
          </cell>
        </row>
        <row r="8724">
          <cell r="H8724" t="str">
            <v>1.3.2.08.01.50.001</v>
          </cell>
          <cell r="I8724" t="str">
            <v>Flotasion Machine</v>
          </cell>
        </row>
        <row r="8725">
          <cell r="H8725" t="str">
            <v>1.3.2.08.01.50.002</v>
          </cell>
          <cell r="I8725" t="str">
            <v>Lab. Selective Mineral</v>
          </cell>
        </row>
        <row r="8726">
          <cell r="H8726" t="str">
            <v>1.3.2.08.01.50.003</v>
          </cell>
          <cell r="I8726" t="str">
            <v>Lab. Jar Mill</v>
          </cell>
        </row>
        <row r="8727">
          <cell r="H8727" t="str">
            <v>1.3.2.08.01.50.004</v>
          </cell>
          <cell r="I8727" t="str">
            <v>Magn. Tube Test</v>
          </cell>
        </row>
        <row r="8728">
          <cell r="H8728" t="str">
            <v>1.3.2.08.01.50.005</v>
          </cell>
          <cell r="I8728" t="str">
            <v>Sparator High</v>
          </cell>
        </row>
        <row r="8729">
          <cell r="H8729" t="str">
            <v>1.3.2.08.01.50.006</v>
          </cell>
          <cell r="I8729" t="str">
            <v>Pulvarezer</v>
          </cell>
        </row>
        <row r="8730">
          <cell r="H8730" t="str">
            <v>1.3.2.08.01.50.007</v>
          </cell>
          <cell r="I8730" t="str">
            <v>Slurry Mixer</v>
          </cell>
        </row>
        <row r="8731">
          <cell r="H8731" t="str">
            <v>1.3.2.08.01.50.008</v>
          </cell>
          <cell r="I8731" t="str">
            <v>Speciment Mount Press</v>
          </cell>
        </row>
        <row r="8732">
          <cell r="H8732" t="str">
            <v>1.3.2.08.01.50.009</v>
          </cell>
          <cell r="I8732" t="str">
            <v>Graverkit</v>
          </cell>
        </row>
        <row r="8733">
          <cell r="H8733" t="str">
            <v>1.3.2.08.01.50.010</v>
          </cell>
          <cell r="I8733" t="str">
            <v>Sample Holder</v>
          </cell>
        </row>
        <row r="8734">
          <cell r="H8734" t="str">
            <v>1.3.2.08.01.50.011</v>
          </cell>
          <cell r="I8734" t="str">
            <v>Iron M. Wheel</v>
          </cell>
        </row>
        <row r="8735">
          <cell r="H8735" t="str">
            <v>1.3.2.08.01.50.012</v>
          </cell>
          <cell r="I8735" t="str">
            <v>Coper Wheel</v>
          </cell>
        </row>
        <row r="8736">
          <cell r="H8736" t="str">
            <v>1.3.2.08.01.50.013</v>
          </cell>
          <cell r="I8736" t="str">
            <v>Strain Gouge Indicator</v>
          </cell>
        </row>
        <row r="8737">
          <cell r="H8737" t="str">
            <v>1.3.2.08.01.50.014</v>
          </cell>
          <cell r="I8737" t="str">
            <v>Gas Scruber</v>
          </cell>
        </row>
        <row r="8738">
          <cell r="H8738" t="str">
            <v>1.3.2.08.01.50.015</v>
          </cell>
          <cell r="I8738" t="str">
            <v>Shear Strenght</v>
          </cell>
        </row>
        <row r="8739">
          <cell r="H8739" t="str">
            <v>1.3.2.08.01.50.016</v>
          </cell>
          <cell r="I8739" t="str">
            <v>Milling Unit</v>
          </cell>
        </row>
        <row r="8740">
          <cell r="H8740" t="str">
            <v>......</v>
          </cell>
        </row>
        <row r="8741">
          <cell r="H8741" t="str">
            <v>......</v>
          </cell>
        </row>
        <row r="8742">
          <cell r="H8742" t="str">
            <v>1.3.2.08.01.51.</v>
          </cell>
          <cell r="I8742" t="str">
            <v xml:space="preserve">ALAT LABORATORIUM PROSES/TEKNIK KIMIA </v>
          </cell>
        </row>
        <row r="8743">
          <cell r="H8743" t="str">
            <v>1.3.2.08.01.51.001</v>
          </cell>
          <cell r="I8743" t="str">
            <v>Bucket Elevator</v>
          </cell>
        </row>
        <row r="8744">
          <cell r="H8744" t="str">
            <v>1.3.2.08.01.51.002</v>
          </cell>
          <cell r="I8744" t="str">
            <v>S I L O</v>
          </cell>
        </row>
        <row r="8745">
          <cell r="H8745" t="str">
            <v>1.3.2.08.01.51.003</v>
          </cell>
          <cell r="I8745" t="str">
            <v>Extruder Cooker</v>
          </cell>
        </row>
        <row r="8746">
          <cell r="H8746" t="str">
            <v>1.3.2.08.01.51.004</v>
          </cell>
          <cell r="I8746" t="str">
            <v>Bin Outlet Feeding</v>
          </cell>
        </row>
        <row r="8747">
          <cell r="H8747" t="str">
            <v>1.3.2.08.01.51.005</v>
          </cell>
          <cell r="I8747" t="str">
            <v>Spray Dryer</v>
          </cell>
        </row>
        <row r="8748">
          <cell r="H8748" t="str">
            <v>1.3.2.08.01.51.006</v>
          </cell>
          <cell r="I8748" t="str">
            <v>Rotary Dryer</v>
          </cell>
        </row>
        <row r="8749">
          <cell r="H8749" t="str">
            <v>1.3.2.08.01.51.007</v>
          </cell>
          <cell r="I8749" t="str">
            <v>Rotary Coler</v>
          </cell>
        </row>
        <row r="8750">
          <cell r="H8750" t="str">
            <v>1.3.2.08.01.51.008</v>
          </cell>
          <cell r="I8750" t="str">
            <v>Vibrating Screen (Alat Laboratorium Proses/teknik Kimia)</v>
          </cell>
        </row>
        <row r="8751">
          <cell r="H8751" t="str">
            <v>1.3.2.08.01.51.009</v>
          </cell>
          <cell r="I8751" t="str">
            <v>Tungku</v>
          </cell>
        </row>
        <row r="8752">
          <cell r="H8752" t="str">
            <v>1.3.2.08.01.51.010</v>
          </cell>
          <cell r="I8752" t="str">
            <v>Cyclon</v>
          </cell>
        </row>
        <row r="8753">
          <cell r="H8753" t="str">
            <v>1.3.2.08.01.51.011</v>
          </cell>
          <cell r="I8753" t="str">
            <v>Disk Mill</v>
          </cell>
        </row>
        <row r="8754">
          <cell r="H8754" t="str">
            <v>1.3.2.08.01.51.012</v>
          </cell>
          <cell r="I8754" t="str">
            <v>Flavour Apikator</v>
          </cell>
        </row>
        <row r="8755">
          <cell r="H8755" t="str">
            <v>1.3.2.08.01.51.013</v>
          </cell>
          <cell r="I8755" t="str">
            <v>Bagging Conveyor</v>
          </cell>
        </row>
        <row r="8756">
          <cell r="H8756" t="str">
            <v>1.3.2.08.01.51.014</v>
          </cell>
          <cell r="I8756" t="str">
            <v>Macerator</v>
          </cell>
        </row>
        <row r="8757">
          <cell r="H8757" t="str">
            <v>1.3.2.08.01.51.015</v>
          </cell>
          <cell r="I8757" t="str">
            <v>Bag Closer</v>
          </cell>
        </row>
        <row r="8758">
          <cell r="H8758" t="str">
            <v>1.3.2.08.01.51.016</v>
          </cell>
          <cell r="I8758" t="str">
            <v>Sterilizer (Alat Laboratorium Proses/teknik Kimia)</v>
          </cell>
        </row>
        <row r="8759">
          <cell r="H8759" t="str">
            <v>1.3.2.08.01.51.017</v>
          </cell>
          <cell r="I8759" t="str">
            <v>Packaging Machine</v>
          </cell>
        </row>
        <row r="8760">
          <cell r="H8760" t="str">
            <v>1.3.2.08.01.51.018</v>
          </cell>
          <cell r="I8760" t="str">
            <v>Cracking Machine</v>
          </cell>
        </row>
        <row r="8761">
          <cell r="H8761" t="str">
            <v>1.3.2.08.01.51.019</v>
          </cell>
          <cell r="I8761" t="str">
            <v>Dehuling Machine</v>
          </cell>
        </row>
        <row r="8762">
          <cell r="H8762" t="str">
            <v>1.3.2.08.01.51.020</v>
          </cell>
          <cell r="I8762" t="str">
            <v>Homogenizer (Alat Laboratorium Proses/teknik Kimia)</v>
          </cell>
        </row>
        <row r="8763">
          <cell r="H8763" t="str">
            <v>1.3.2.08.01.51.021</v>
          </cell>
          <cell r="I8763" t="str">
            <v>Crystallizer</v>
          </cell>
        </row>
        <row r="8764">
          <cell r="H8764" t="str">
            <v>1.3.2.08.01.51.022</v>
          </cell>
          <cell r="I8764" t="str">
            <v>Gentong Plastik</v>
          </cell>
        </row>
        <row r="8765">
          <cell r="H8765" t="str">
            <v>1.3.2.08.01.51.023</v>
          </cell>
          <cell r="I8765" t="str">
            <v>Drum Stainless Steel</v>
          </cell>
        </row>
        <row r="8766">
          <cell r="H8766" t="str">
            <v>1.3.2.08.01.51.024</v>
          </cell>
          <cell r="I8766" t="str">
            <v>Wash Bak</v>
          </cell>
        </row>
        <row r="8767">
          <cell r="H8767" t="str">
            <v>1.3.2.08.01.51.025</v>
          </cell>
          <cell r="I8767" t="str">
            <v>Fermentor (Alat Laboratorium Proses/teknik Kimia)</v>
          </cell>
        </row>
        <row r="8768">
          <cell r="H8768" t="str">
            <v>1.3.2.08.01.51.026</v>
          </cell>
          <cell r="I8768" t="str">
            <v>Humadity Chamber (Alat Laboratorium Proses/teknik Kimia)</v>
          </cell>
        </row>
        <row r="8769">
          <cell r="H8769" t="str">
            <v>1.3.2.08.01.51.027</v>
          </cell>
          <cell r="I8769" t="str">
            <v>Pressure Vessel (Alat Laboratorium Proses/teknik Kimia)</v>
          </cell>
        </row>
        <row r="8770">
          <cell r="H8770" t="str">
            <v>1.3.2.08.01.51.028</v>
          </cell>
          <cell r="I8770" t="str">
            <v>Retort (Alat Laboratorium Proses/teknik Kimia)</v>
          </cell>
        </row>
        <row r="8771">
          <cell r="H8771" t="str">
            <v>1.3.2.08.01.51.029</v>
          </cell>
          <cell r="I8771" t="str">
            <v>Tangki Pemanas</v>
          </cell>
        </row>
        <row r="8772">
          <cell r="H8772" t="str">
            <v>1.3.2.08.01.51.030</v>
          </cell>
          <cell r="I8772" t="str">
            <v>Economical Wiley Cutting Mill</v>
          </cell>
        </row>
        <row r="8773">
          <cell r="H8773" t="str">
            <v>1.3.2.08.01.51.031</v>
          </cell>
          <cell r="I8773" t="str">
            <v>BIN Modul</v>
          </cell>
        </row>
        <row r="8774">
          <cell r="H8774" t="str">
            <v>......</v>
          </cell>
        </row>
        <row r="8775">
          <cell r="H8775" t="str">
            <v>......</v>
          </cell>
        </row>
        <row r="8776">
          <cell r="H8776" t="str">
            <v>......</v>
          </cell>
        </row>
        <row r="8777">
          <cell r="H8777" t="str">
            <v>......</v>
          </cell>
        </row>
        <row r="8778">
          <cell r="H8778" t="str">
            <v>......</v>
          </cell>
        </row>
        <row r="8779">
          <cell r="H8779" t="str">
            <v>1.3.2.08.01.52.</v>
          </cell>
          <cell r="I8779" t="str">
            <v xml:space="preserve">ALAT LABORATORIUM PROSES INDUSTRI </v>
          </cell>
        </row>
        <row r="8780">
          <cell r="H8780" t="str">
            <v>1.3.2.08.01.52.001</v>
          </cell>
          <cell r="I8780" t="str">
            <v>Actuator</v>
          </cell>
        </row>
        <row r="8781">
          <cell r="H8781" t="str">
            <v>1.3.2.08.01.52.002</v>
          </cell>
          <cell r="I8781" t="str">
            <v>Controller Tekanan</v>
          </cell>
        </row>
        <row r="8782">
          <cell r="H8782" t="str">
            <v>1.3.2.08.01.52.003</v>
          </cell>
          <cell r="I8782" t="str">
            <v>Controller Level</v>
          </cell>
        </row>
        <row r="8783">
          <cell r="H8783" t="str">
            <v>1.3.2.08.01.52.004</v>
          </cell>
          <cell r="I8783" t="str">
            <v>Controller Temperature</v>
          </cell>
        </row>
        <row r="8784">
          <cell r="H8784" t="str">
            <v>1.3.2.08.01.52.005</v>
          </cell>
          <cell r="I8784" t="str">
            <v>Controller Flow</v>
          </cell>
        </row>
        <row r="8785">
          <cell r="H8785" t="str">
            <v>1.3.2.08.01.52.006</v>
          </cell>
          <cell r="I8785" t="str">
            <v>Controller PH</v>
          </cell>
        </row>
        <row r="8786">
          <cell r="H8786" t="str">
            <v>1.3.2.08.01.52.007</v>
          </cell>
          <cell r="I8786" t="str">
            <v>Converter / Transducer</v>
          </cell>
        </row>
        <row r="8787">
          <cell r="H8787" t="str">
            <v>1.3.2.08.01.52.008</v>
          </cell>
          <cell r="I8787" t="str">
            <v>Indicator</v>
          </cell>
        </row>
        <row r="8788">
          <cell r="H8788" t="str">
            <v>1.3.2.08.01.52.009</v>
          </cell>
          <cell r="I8788" t="str">
            <v>Transmitter</v>
          </cell>
        </row>
        <row r="8789">
          <cell r="H8789" t="str">
            <v>1.3.2.08.01.52.010</v>
          </cell>
          <cell r="I8789" t="str">
            <v>Linier Actuator</v>
          </cell>
        </row>
        <row r="8790">
          <cell r="H8790" t="str">
            <v>......</v>
          </cell>
        </row>
        <row r="8791">
          <cell r="H8791" t="str">
            <v>......</v>
          </cell>
        </row>
        <row r="8792">
          <cell r="H8792" t="str">
            <v>1.3.2.08.01.53.</v>
          </cell>
          <cell r="I8792" t="str">
            <v xml:space="preserve">ALAT LABORATORIUM KESEHATAN KERJA </v>
          </cell>
        </row>
        <row r="8793">
          <cell r="H8793" t="str">
            <v>1.3.2.08.01.53.001</v>
          </cell>
          <cell r="I8793" t="str">
            <v>Mobile Lab. Met System Data Logger</v>
          </cell>
        </row>
        <row r="8794">
          <cell r="H8794" t="str">
            <v>1.3.2.08.01.53.002</v>
          </cell>
          <cell r="I8794" t="str">
            <v>Mobile Lab. Met System Software Start</v>
          </cell>
        </row>
        <row r="8795">
          <cell r="H8795" t="str">
            <v>1.3.2.08.01.53.003</v>
          </cell>
          <cell r="I8795" t="str">
            <v>Mobile Lab. Met System Software Ramgen</v>
          </cell>
        </row>
        <row r="8796">
          <cell r="H8796" t="str">
            <v>1.3.2.08.01.53.004</v>
          </cell>
          <cell r="I8796" t="str">
            <v>Mobile Lab. Met System Instrumen Stand</v>
          </cell>
        </row>
        <row r="8797">
          <cell r="H8797" t="str">
            <v>1.3.2.08.01.53.005</v>
          </cell>
          <cell r="I8797" t="str">
            <v>Mobile Lab. Met System Lockable Housing</v>
          </cell>
        </row>
        <row r="8798">
          <cell r="H8798" t="str">
            <v>1.3.2.08.01.53.006</v>
          </cell>
          <cell r="I8798" t="str">
            <v>Mobile Lab. Met System Sands Shelter &amp; Test Book</v>
          </cell>
        </row>
        <row r="8799">
          <cell r="H8799" t="str">
            <v>1.3.2.08.01.53.007</v>
          </cell>
          <cell r="I8799" t="str">
            <v>Mobile Lab. Met System Solar Power Panel</v>
          </cell>
        </row>
        <row r="8800">
          <cell r="H8800" t="str">
            <v>1.3.2.08.01.53.008</v>
          </cell>
          <cell r="I8800" t="str">
            <v>Mobile Lab. Met System Barometrik Pressure Sens</v>
          </cell>
        </row>
        <row r="8801">
          <cell r="H8801" t="str">
            <v>1.3.2.08.01.53.009</v>
          </cell>
          <cell r="I8801" t="str">
            <v>Mobile Lab. Met System Solar Radiation Sensor</v>
          </cell>
        </row>
        <row r="8802">
          <cell r="H8802" t="str">
            <v>1.3.2.08.01.53.010</v>
          </cell>
          <cell r="I8802" t="str">
            <v>Mobile Lab. Met System Air Temp. Sensor</v>
          </cell>
        </row>
        <row r="8803">
          <cell r="H8803" t="str">
            <v>1.3.2.08.01.53.011</v>
          </cell>
          <cell r="I8803" t="str">
            <v>Mobile Lab. Met System Wind Direction Sensor</v>
          </cell>
        </row>
        <row r="8804">
          <cell r="H8804" t="str">
            <v>1.3.2.08.01.53.012</v>
          </cell>
          <cell r="I8804" t="str">
            <v>Mobile Lab. Met System Wind Speed Sensor</v>
          </cell>
        </row>
        <row r="8805">
          <cell r="H8805" t="str">
            <v>1.3.2.08.01.53.013</v>
          </cell>
          <cell r="I8805" t="str">
            <v>Mobile Lab. Met System UV Radiation Sensor</v>
          </cell>
        </row>
        <row r="8806">
          <cell r="H8806" t="str">
            <v>1.3.2.08.01.53.014</v>
          </cell>
          <cell r="I8806" t="str">
            <v>Mobile Lab. Met System Consumables</v>
          </cell>
        </row>
        <row r="8807">
          <cell r="H8807" t="str">
            <v>1.3.2.08.01.53.015</v>
          </cell>
          <cell r="I8807" t="str">
            <v>Mobile Lab. High Volume Air Sampler</v>
          </cell>
        </row>
        <row r="8808">
          <cell r="H8808" t="str">
            <v>1.3.2.08.01.53.016</v>
          </cell>
          <cell r="I8808" t="str">
            <v>Mobile Lab. High Volume Air Sampler Filter</v>
          </cell>
        </row>
        <row r="8809">
          <cell r="H8809" t="str">
            <v>1.3.2.08.01.53.017</v>
          </cell>
          <cell r="I8809" t="str">
            <v>Mobile Lab. High Volume Air Sampler Calibrator</v>
          </cell>
        </row>
        <row r="8810">
          <cell r="H8810" t="str">
            <v>1.3.2.08.01.53.018</v>
          </cell>
          <cell r="I8810" t="str">
            <v>Mobile Lab. High Volume Air Sampler Consumabler</v>
          </cell>
        </row>
        <row r="8811">
          <cell r="H8811" t="str">
            <v>1.3.2.08.01.53.019</v>
          </cell>
          <cell r="I8811" t="str">
            <v>Mobile Lab. Source Sampling System</v>
          </cell>
        </row>
        <row r="8812">
          <cell r="H8812" t="str">
            <v>1.3.2.08.01.53.020</v>
          </cell>
          <cell r="I8812" t="str">
            <v>Mobile Lab. S. S. S. Accerosies</v>
          </cell>
        </row>
        <row r="8813">
          <cell r="H8813" t="str">
            <v>1.3.2.08.01.53.021</v>
          </cell>
          <cell r="I8813" t="str">
            <v>Mobile Lab. S. S. S. Method 5 Glassawer</v>
          </cell>
        </row>
        <row r="8814">
          <cell r="H8814" t="str">
            <v>1.3.2.08.01.53.022</v>
          </cell>
          <cell r="I8814" t="str">
            <v>Mobile Lab. S. S. S. Transport Case</v>
          </cell>
        </row>
        <row r="8815">
          <cell r="H8815" t="str">
            <v>1.3.2.08.01.53.023</v>
          </cell>
          <cell r="I8815" t="str">
            <v>Mobile Lab. S. S. S. Manuals</v>
          </cell>
        </row>
        <row r="8816">
          <cell r="H8816" t="str">
            <v>1.3.2.08.01.53.024</v>
          </cell>
          <cell r="I8816" t="str">
            <v>Mobile Lab. Dust Respirator (Sepatu Safety)</v>
          </cell>
        </row>
        <row r="8817">
          <cell r="H8817" t="str">
            <v>1.3.2.08.01.53.025</v>
          </cell>
          <cell r="I8817" t="str">
            <v>Mobile Lab. Safety Hard Hats (Topi Safety)</v>
          </cell>
        </row>
        <row r="8818">
          <cell r="H8818" t="str">
            <v>1.3.2.08.01.53.026</v>
          </cell>
          <cell r="I8818" t="str">
            <v>Mobile Lab. Safety Footwear</v>
          </cell>
        </row>
        <row r="8819">
          <cell r="H8819" t="str">
            <v>1.3.2.08.01.53.027</v>
          </cell>
          <cell r="I8819" t="str">
            <v>Mobile Lab. Safety Goggles, Gloves</v>
          </cell>
        </row>
        <row r="8820">
          <cell r="H8820" t="str">
            <v>1.3.2.08.01.53.028</v>
          </cell>
          <cell r="I8820" t="str">
            <v>Mobile Lab. Temperature Meter Field</v>
          </cell>
        </row>
        <row r="8821">
          <cell r="H8821" t="str">
            <v>1.3.2.08.01.53.029</v>
          </cell>
          <cell r="I8821" t="str">
            <v>Mobile Lab. Conduct/Salinity/Temp. Meter Field</v>
          </cell>
        </row>
        <row r="8822">
          <cell r="H8822" t="str">
            <v>1.3.2.08.01.53.030</v>
          </cell>
          <cell r="I8822" t="str">
            <v>Mobile Lab. Conduct/Salinity/Temp. Meter Consumable</v>
          </cell>
        </row>
        <row r="8823">
          <cell r="H8823" t="str">
            <v>1.3.2.08.01.53.031</v>
          </cell>
          <cell r="I8823" t="str">
            <v>Mobile Lab. Ph Meter Field</v>
          </cell>
        </row>
        <row r="8824">
          <cell r="H8824" t="str">
            <v>1.3.2.08.01.53.032</v>
          </cell>
          <cell r="I8824" t="str">
            <v>Mobile Lab. Tubidity Meter Field</v>
          </cell>
        </row>
        <row r="8825">
          <cell r="H8825" t="str">
            <v>1.3.2.08.01.53.033</v>
          </cell>
          <cell r="I8825" t="str">
            <v>Mobile Lab. Dissolved Oxygen Meter Field</v>
          </cell>
        </row>
        <row r="8826">
          <cell r="H8826" t="str">
            <v>1.3.2.08.01.53.034</v>
          </cell>
          <cell r="I8826" t="str">
            <v>Mobile Lab. Dissolved Oxygen And Temp. Electrode</v>
          </cell>
        </row>
        <row r="8827">
          <cell r="H8827" t="str">
            <v>1.3.2.08.01.53.035</v>
          </cell>
          <cell r="I8827" t="str">
            <v>Mobile Lab. Dissolved Oxygen Meter Consumable</v>
          </cell>
        </row>
        <row r="8828">
          <cell r="H8828" t="str">
            <v>1.3.2.08.01.53.036</v>
          </cell>
          <cell r="I8828" t="str">
            <v>Mobile Lab. Bod Bottle Whith Stop 300 ml</v>
          </cell>
        </row>
        <row r="8829">
          <cell r="H8829" t="str">
            <v>1.3.2.08.01.53.037</v>
          </cell>
          <cell r="I8829" t="str">
            <v>Mobile Lab. Portable Refrigerator</v>
          </cell>
        </row>
        <row r="8830">
          <cell r="H8830" t="str">
            <v>1.3.2.08.01.53.038</v>
          </cell>
          <cell r="I8830" t="str">
            <v>Mobile Lab. Grab Sampler</v>
          </cell>
        </row>
        <row r="8831">
          <cell r="H8831" t="str">
            <v>1.3.2.08.01.53.039</v>
          </cell>
          <cell r="I8831" t="str">
            <v>Mobile Lab. Spare Bottles For Grab Samplers</v>
          </cell>
        </row>
        <row r="8832">
          <cell r="H8832" t="str">
            <v>1.3.2.08.01.53.040</v>
          </cell>
          <cell r="I8832" t="str">
            <v>Mobile Lab. Well Bailer</v>
          </cell>
        </row>
        <row r="8833">
          <cell r="H8833" t="str">
            <v>1.3.2.08.01.53.041</v>
          </cell>
          <cell r="I8833" t="str">
            <v>Mobile Lab. Suspension Cord. Well Bailer Teflon</v>
          </cell>
        </row>
        <row r="8834">
          <cell r="H8834" t="str">
            <v>1.3.2.08.01.53.042</v>
          </cell>
          <cell r="I8834" t="str">
            <v>Mobile Lab. Schott Bottels 1 Litre</v>
          </cell>
        </row>
        <row r="8835">
          <cell r="H8835" t="str">
            <v>1.3.2.08.01.53.043</v>
          </cell>
          <cell r="I8835" t="str">
            <v>Mobile Lab. Polytethylene Sample Bottles</v>
          </cell>
        </row>
        <row r="8836">
          <cell r="H8836" t="str">
            <v>1.3.2.08.01.53.044</v>
          </cell>
          <cell r="I8836" t="str">
            <v>Mobile Lab. Power Generator</v>
          </cell>
        </row>
        <row r="8837">
          <cell r="H8837" t="str">
            <v>1.3.2.08.01.53.045</v>
          </cell>
          <cell r="I8837" t="str">
            <v>Mobile Lab. Instrument Transport Cases</v>
          </cell>
        </row>
        <row r="8838">
          <cell r="H8838" t="str">
            <v>1.3.2.08.01.53.046</v>
          </cell>
          <cell r="I8838" t="str">
            <v>Mobile Lab. Horizontal Sampler</v>
          </cell>
        </row>
        <row r="8839">
          <cell r="H8839" t="str">
            <v>1.3.2.08.01.53.047</v>
          </cell>
          <cell r="I8839" t="str">
            <v>Mobile Lab. Vertical Sampler</v>
          </cell>
        </row>
        <row r="8840">
          <cell r="H8840" t="str">
            <v>1.3.2.08.01.53.048</v>
          </cell>
          <cell r="I8840" t="str">
            <v>Mobile Lab. Boiler Water</v>
          </cell>
        </row>
        <row r="8841">
          <cell r="H8841" t="str">
            <v>1.3.2.08.01.53.049</v>
          </cell>
          <cell r="I8841" t="str">
            <v>Mobile Lab. Laboratory Vehicle</v>
          </cell>
        </row>
        <row r="8842">
          <cell r="H8842" t="str">
            <v>1.3.2.08.01.53.050</v>
          </cell>
          <cell r="I8842" t="str">
            <v>Laboratory Benching Regionals</v>
          </cell>
        </row>
        <row r="8843">
          <cell r="H8843" t="str">
            <v>1.3.2.08.01.53.051</v>
          </cell>
          <cell r="I8843" t="str">
            <v>Laboratory Instrument Cabinet</v>
          </cell>
        </row>
        <row r="8844">
          <cell r="H8844" t="str">
            <v>1.3.2.08.01.53.052</v>
          </cell>
          <cell r="I8844" t="str">
            <v>Laboratory Air Conditioner 1 HP</v>
          </cell>
        </row>
        <row r="8845">
          <cell r="H8845" t="str">
            <v>1.3.2.08.01.53.053</v>
          </cell>
          <cell r="I8845" t="str">
            <v>Laboratory Air Conditioner 1,50 HP</v>
          </cell>
        </row>
        <row r="8846">
          <cell r="H8846" t="str">
            <v>1.3.2.08.01.53.054</v>
          </cell>
          <cell r="I8846" t="str">
            <v>Laboratory Water Pressurising Systems</v>
          </cell>
        </row>
        <row r="8847">
          <cell r="H8847" t="str">
            <v>1.3.2.08.01.53.055</v>
          </cell>
          <cell r="I8847" t="str">
            <v>Laboratory Emergency Shower/Eyewash</v>
          </cell>
        </row>
        <row r="8848">
          <cell r="H8848" t="str">
            <v>1.3.2.08.01.53.056</v>
          </cell>
          <cell r="I8848" t="str">
            <v>Laboratory Fridge/Freezer</v>
          </cell>
        </row>
        <row r="8849">
          <cell r="H8849" t="str">
            <v>1.3.2.08.01.53.057</v>
          </cell>
          <cell r="I8849" t="str">
            <v>Laboratory Flammable Storage Cabinets</v>
          </cell>
        </row>
        <row r="8850">
          <cell r="H8850" t="str">
            <v>1.3.2.08.01.53.058</v>
          </cell>
          <cell r="I8850" t="str">
            <v>Laboratory Acid Storage Cupboard</v>
          </cell>
        </row>
        <row r="8851">
          <cell r="H8851" t="str">
            <v>1.3.2.08.01.53.059</v>
          </cell>
          <cell r="I8851" t="str">
            <v>Laboratory Incubator</v>
          </cell>
        </row>
        <row r="8852">
          <cell r="H8852" t="str">
            <v>1.3.2.08.01.53.060</v>
          </cell>
          <cell r="I8852" t="str">
            <v>Laboratory Bench Stand</v>
          </cell>
        </row>
        <row r="8853">
          <cell r="H8853" t="str">
            <v>1.3.2.08.01.53.061</v>
          </cell>
          <cell r="I8853" t="str">
            <v>Laboratory Blender Warning</v>
          </cell>
        </row>
        <row r="8854">
          <cell r="H8854" t="str">
            <v>1.3.2.08.01.53.062</v>
          </cell>
          <cell r="I8854" t="str">
            <v>Laboratory Hardware-General Items Standards Pack</v>
          </cell>
        </row>
        <row r="8855">
          <cell r="H8855" t="str">
            <v>1.3.2.08.01.53.063</v>
          </cell>
          <cell r="I8855" t="str">
            <v>Laboratory Safety Manual</v>
          </cell>
        </row>
        <row r="8856">
          <cell r="H8856" t="str">
            <v>1.3.2.08.01.53.064</v>
          </cell>
          <cell r="I8856" t="str">
            <v>Laboratory Chemical Pack Standards</v>
          </cell>
        </row>
        <row r="8857">
          <cell r="H8857" t="str">
            <v>......</v>
          </cell>
        </row>
        <row r="8858">
          <cell r="H8858" t="str">
            <v>......</v>
          </cell>
        </row>
        <row r="8859">
          <cell r="H8859" t="str">
            <v>1.3.2.08.01.54.</v>
          </cell>
          <cell r="I8859" t="str">
            <v xml:space="preserve">LABORATORIUM KEARSIPAN </v>
          </cell>
        </row>
        <row r="8860">
          <cell r="H8860" t="str">
            <v>1.3.2.08.01.54.001</v>
          </cell>
          <cell r="I8860" t="str">
            <v>Mangkok Porselin</v>
          </cell>
        </row>
        <row r="8861">
          <cell r="H8861" t="str">
            <v>1.3.2.08.01.54.002</v>
          </cell>
          <cell r="I8861" t="str">
            <v>Gogglas</v>
          </cell>
        </row>
        <row r="8862">
          <cell r="H8862" t="str">
            <v>1.3.2.08.01.54.003</v>
          </cell>
          <cell r="I8862" t="str">
            <v>Respirator (Laboratorium Kearsipan)</v>
          </cell>
        </row>
        <row r="8863">
          <cell r="H8863" t="str">
            <v>1.3.2.08.01.54.004</v>
          </cell>
          <cell r="I8863" t="str">
            <v>Cawan Porselin</v>
          </cell>
        </row>
        <row r="8864">
          <cell r="H8864" t="str">
            <v>1.3.2.08.01.54.005</v>
          </cell>
          <cell r="I8864" t="str">
            <v>Lumpang Keramik</v>
          </cell>
        </row>
        <row r="8865">
          <cell r="H8865" t="str">
            <v>1.3.2.08.01.54.006</v>
          </cell>
          <cell r="I8865" t="str">
            <v>Elektrode</v>
          </cell>
        </row>
        <row r="8866">
          <cell r="H8866" t="str">
            <v>1.3.2.08.01.54.007</v>
          </cell>
          <cell r="I8866" t="str">
            <v>Filter Photo Meter</v>
          </cell>
        </row>
        <row r="8867">
          <cell r="H8867" t="str">
            <v>1.3.2.08.01.54.008</v>
          </cell>
          <cell r="I8867" t="str">
            <v>Vacum Destilator</v>
          </cell>
        </row>
        <row r="8868">
          <cell r="H8868" t="str">
            <v>1.3.2.08.01.54.009</v>
          </cell>
          <cell r="I8868" t="str">
            <v>Kaki Tiga</v>
          </cell>
        </row>
        <row r="8869">
          <cell r="H8869" t="str">
            <v>1.3.2.08.01.54.010</v>
          </cell>
          <cell r="I8869" t="str">
            <v>Rustrak Recorders</v>
          </cell>
        </row>
        <row r="8870">
          <cell r="H8870" t="str">
            <v>1.3.2.08.01.54.011</v>
          </cell>
          <cell r="I8870" t="str">
            <v>Petri Dishes</v>
          </cell>
        </row>
        <row r="8871">
          <cell r="H8871" t="str">
            <v>1.3.2.08.01.54.012</v>
          </cell>
          <cell r="I8871" t="str">
            <v>Bulb</v>
          </cell>
        </row>
        <row r="8872">
          <cell r="H8872" t="str">
            <v>1.3.2.08.01.54.013</v>
          </cell>
          <cell r="I8872" t="str">
            <v>Statip</v>
          </cell>
        </row>
        <row r="8873">
          <cell r="H8873" t="str">
            <v>1.3.2.08.01.54.014</v>
          </cell>
          <cell r="I8873" t="str">
            <v>Tempat Prepara</v>
          </cell>
        </row>
        <row r="8874">
          <cell r="H8874" t="str">
            <v>1.3.2.08.01.54.015</v>
          </cell>
          <cell r="I8874" t="str">
            <v>Time Control</v>
          </cell>
        </row>
        <row r="8875">
          <cell r="H8875" t="str">
            <v>1.3.2.08.01.54.016</v>
          </cell>
          <cell r="I8875" t="str">
            <v>Eye Wash</v>
          </cell>
        </row>
        <row r="8876">
          <cell r="H8876" t="str">
            <v>1.3.2.08.01.54.017</v>
          </cell>
          <cell r="I8876" t="str">
            <v>Thermograph (Laboratorium Kearsipan)</v>
          </cell>
        </row>
        <row r="8877">
          <cell r="H8877" t="str">
            <v>1.3.2.08.01.54.018</v>
          </cell>
          <cell r="I8877" t="str">
            <v>Tang</v>
          </cell>
        </row>
        <row r="8878">
          <cell r="H8878" t="str">
            <v>1.3.2.08.01.54.019</v>
          </cell>
          <cell r="I8878" t="str">
            <v>Timer (Laboratorium Kearsipan)</v>
          </cell>
        </row>
        <row r="8879">
          <cell r="H8879" t="str">
            <v>1.3.2.08.01.54.020</v>
          </cell>
          <cell r="I8879" t="str">
            <v>Visco Meter Tubes</v>
          </cell>
        </row>
        <row r="8880">
          <cell r="H8880" t="str">
            <v>1.3.2.08.01.54.021</v>
          </cell>
          <cell r="I8880" t="str">
            <v>Elemen</v>
          </cell>
        </row>
        <row r="8881">
          <cell r="H8881" t="str">
            <v>1.3.2.08.01.54.022</v>
          </cell>
          <cell r="I8881" t="str">
            <v>Kawat Kasa</v>
          </cell>
        </row>
        <row r="8882">
          <cell r="H8882" t="str">
            <v>1.3.2.08.01.54.023</v>
          </cell>
          <cell r="I8882" t="str">
            <v>Klem (Laboratorium Kearsipan)</v>
          </cell>
        </row>
        <row r="8883">
          <cell r="H8883" t="str">
            <v>......</v>
          </cell>
        </row>
        <row r="8884">
          <cell r="H8884" t="str">
            <v>......</v>
          </cell>
        </row>
        <row r="8885">
          <cell r="H8885" t="str">
            <v>......</v>
          </cell>
        </row>
        <row r="8886">
          <cell r="H8886" t="str">
            <v>......</v>
          </cell>
        </row>
        <row r="8887">
          <cell r="H8887" t="str">
            <v>......</v>
          </cell>
        </row>
        <row r="8888">
          <cell r="H8888" t="str">
            <v>......</v>
          </cell>
        </row>
        <row r="8889">
          <cell r="H8889" t="str">
            <v>......</v>
          </cell>
        </row>
        <row r="8890">
          <cell r="H8890" t="str">
            <v>......</v>
          </cell>
        </row>
        <row r="8891">
          <cell r="H8891" t="str">
            <v>......</v>
          </cell>
        </row>
        <row r="8892">
          <cell r="H8892" t="str">
            <v>......</v>
          </cell>
        </row>
        <row r="8893">
          <cell r="H8893" t="str">
            <v>1.3.2.08.01.55.</v>
          </cell>
          <cell r="I8893" t="str">
            <v xml:space="preserve">LABORATORIUM HEMATOLOGI DAN URINALISIS  </v>
          </cell>
        </row>
        <row r="8894">
          <cell r="H8894" t="str">
            <v>1.3.2.08.01.55.001</v>
          </cell>
          <cell r="I8894" t="str">
            <v>Centrifuge Heamatocrite</v>
          </cell>
        </row>
        <row r="8895">
          <cell r="H8895" t="str">
            <v>1.3.2.08.01.55.002</v>
          </cell>
          <cell r="I8895" t="str">
            <v>Haemocitometer</v>
          </cell>
        </row>
        <row r="8896">
          <cell r="H8896" t="str">
            <v>1.3.2.08.01.55.003</v>
          </cell>
          <cell r="I8896" t="str">
            <v>Prothombin Meter</v>
          </cell>
        </row>
        <row r="8897">
          <cell r="H8897" t="str">
            <v>1.3.2.08.01.55.004</v>
          </cell>
          <cell r="I8897" t="str">
            <v>Heamtology Analyzer</v>
          </cell>
        </row>
        <row r="8898">
          <cell r="H8898" t="str">
            <v>1.3.2.08.01.55.005</v>
          </cell>
          <cell r="I8898" t="str">
            <v>Chemistry Analyzer</v>
          </cell>
        </row>
        <row r="8899">
          <cell r="H8899" t="str">
            <v>1.3.2.08.01.55.006</v>
          </cell>
          <cell r="I8899" t="str">
            <v>Coagulation Timer (Laboratorium Hematologi &amp; Urinalisis)</v>
          </cell>
        </row>
        <row r="8900">
          <cell r="H8900" t="str">
            <v>1.3.2.08.01.55.007</v>
          </cell>
          <cell r="I8900" t="str">
            <v>Laboratory Refrigerator</v>
          </cell>
        </row>
        <row r="8901">
          <cell r="H8901" t="str">
            <v>1.3.2.08.01.55.008</v>
          </cell>
          <cell r="I8901" t="str">
            <v>Rotator Shaker (Laboratorium Hematologi &amp; Urinalisis)</v>
          </cell>
        </row>
        <row r="8902">
          <cell r="H8902" t="str">
            <v>1.3.2.08.01.55.009</v>
          </cell>
          <cell r="I8902" t="str">
            <v>Hb. Meter</v>
          </cell>
        </row>
        <row r="8903">
          <cell r="H8903" t="str">
            <v>1.3.2.08.01.55.010</v>
          </cell>
          <cell r="I8903" t="str">
            <v>Washing Instrument (Laboratorium Hematologi &amp; Urinalisis)</v>
          </cell>
        </row>
        <row r="8904">
          <cell r="H8904" t="str">
            <v>1.3.2.08.01.55.011</v>
          </cell>
          <cell r="I8904" t="str">
            <v>Dry Sterilizer</v>
          </cell>
        </row>
        <row r="8905">
          <cell r="H8905" t="str">
            <v>1.3.2.08.01.55.012</v>
          </cell>
          <cell r="I8905" t="str">
            <v>Cystology Centrifuge</v>
          </cell>
        </row>
        <row r="8906">
          <cell r="H8906" t="str">
            <v>1.3.2.08.01.55.013</v>
          </cell>
          <cell r="I8906" t="str">
            <v>Steam Sterilizer (Laboratorium Hematologi &amp; Urinalisis)</v>
          </cell>
        </row>
        <row r="8907">
          <cell r="H8907" t="str">
            <v>1.3.2.08.01.55.014</v>
          </cell>
          <cell r="I8907" t="str">
            <v>Ultrasonic Cleaner (Laboratorium Hematologi &amp; Urinalisis)</v>
          </cell>
        </row>
        <row r="8908">
          <cell r="H8908" t="str">
            <v>1.3.2.08.01.55.015</v>
          </cell>
          <cell r="I8908" t="str">
            <v>Micro Plate Reader</v>
          </cell>
        </row>
        <row r="8909">
          <cell r="H8909" t="str">
            <v>1.3.2.08.01.55.016</v>
          </cell>
          <cell r="I8909" t="str">
            <v>Outomatic Microplate Laser</v>
          </cell>
        </row>
        <row r="8910">
          <cell r="H8910" t="str">
            <v>1.3.2.08.01.55.017</v>
          </cell>
          <cell r="I8910" t="str">
            <v>Osmometer (Laboratorium Hematologi &amp; Urinalisis)</v>
          </cell>
        </row>
        <row r="8911">
          <cell r="H8911" t="str">
            <v>1.3.2.08.01.55.018</v>
          </cell>
          <cell r="I8911" t="str">
            <v>Altifity Water Meter</v>
          </cell>
        </row>
        <row r="8912">
          <cell r="H8912" t="str">
            <v>1.3.2.08.01.55.019</v>
          </cell>
          <cell r="I8912" t="str">
            <v>Oxigenmeter</v>
          </cell>
        </row>
        <row r="8913">
          <cell r="H8913" t="str">
            <v>1.3.2.08.01.55.020</v>
          </cell>
          <cell r="I8913" t="str">
            <v>Alat Reasifikasi</v>
          </cell>
        </row>
        <row r="8914">
          <cell r="H8914" t="str">
            <v>1.3.2.08.01.55.021</v>
          </cell>
          <cell r="I8914" t="str">
            <v>Sample Consetrator</v>
          </cell>
        </row>
        <row r="8915">
          <cell r="H8915" t="str">
            <v>1.3.2.08.01.55.022</v>
          </cell>
          <cell r="I8915" t="str">
            <v>Alat Detruksi</v>
          </cell>
        </row>
        <row r="8916">
          <cell r="H8916" t="str">
            <v>1.3.2.08.01.55.023</v>
          </cell>
          <cell r="I8916" t="str">
            <v>Universal Noister Tesater</v>
          </cell>
        </row>
        <row r="8917">
          <cell r="H8917" t="str">
            <v>1.3.2.08.01.55.024</v>
          </cell>
          <cell r="I8917" t="str">
            <v>Grinder Ciclotek</v>
          </cell>
        </row>
        <row r="8918">
          <cell r="H8918" t="str">
            <v>1.3.2.08.01.55.025</v>
          </cell>
          <cell r="I8918" t="str">
            <v>Handy Aspirator</v>
          </cell>
        </row>
        <row r="8919">
          <cell r="H8919" t="str">
            <v>1.3.2.08.01.55.026</v>
          </cell>
          <cell r="I8919" t="str">
            <v>Tabung Centrifugal</v>
          </cell>
        </row>
        <row r="8920">
          <cell r="H8920" t="str">
            <v>1.3.2.08.01.55.027</v>
          </cell>
          <cell r="I8920" t="str">
            <v>Kolom Fraksinasi</v>
          </cell>
        </row>
        <row r="8921">
          <cell r="H8921" t="str">
            <v>1.3.2.08.01.55.028</v>
          </cell>
          <cell r="I8921" t="str">
            <v>Detector HPLC</v>
          </cell>
        </row>
        <row r="8922">
          <cell r="H8922" t="str">
            <v>1.3.2.08.01.55.029</v>
          </cell>
          <cell r="I8922" t="str">
            <v>Electric Counter Fryer</v>
          </cell>
        </row>
        <row r="8923">
          <cell r="H8923" t="str">
            <v>1.3.2.08.01.55.030</v>
          </cell>
          <cell r="I8923" t="str">
            <v>Testtoterm</v>
          </cell>
        </row>
        <row r="8924">
          <cell r="H8924" t="str">
            <v>1.3.2.08.01.55.031</v>
          </cell>
          <cell r="I8924" t="str">
            <v>Conmotector</v>
          </cell>
        </row>
        <row r="8925">
          <cell r="H8925" t="str">
            <v>1.3.2.08.01.55.032</v>
          </cell>
          <cell r="I8925" t="str">
            <v>Hallow Cathode Lamp</v>
          </cell>
        </row>
        <row r="8926">
          <cell r="H8926" t="str">
            <v>1.3.2.08.01.55.033</v>
          </cell>
          <cell r="I8926" t="str">
            <v>Destilasi Bertingkat</v>
          </cell>
        </row>
        <row r="8927">
          <cell r="H8927" t="str">
            <v>1.3.2.08.01.55.034</v>
          </cell>
          <cell r="I8927" t="str">
            <v>Heating Mantle</v>
          </cell>
        </row>
        <row r="8928">
          <cell r="H8928" t="str">
            <v>1.3.2.08.01.55.035</v>
          </cell>
          <cell r="I8928" t="str">
            <v>Anak Timbangan</v>
          </cell>
        </row>
        <row r="8929">
          <cell r="H8929" t="str">
            <v>1.3.2.08.01.55.036</v>
          </cell>
          <cell r="I8929" t="str">
            <v>Wastle Water Terster</v>
          </cell>
        </row>
        <row r="8930">
          <cell r="H8930" t="str">
            <v>1.3.2.08.01.55.037</v>
          </cell>
          <cell r="I8930" t="str">
            <v>Alat Kalibrasi Thermometer</v>
          </cell>
        </row>
        <row r="8931">
          <cell r="H8931" t="str">
            <v>1.3.2.08.01.55.038</v>
          </cell>
          <cell r="I8931" t="str">
            <v>Cawan Kwarsa</v>
          </cell>
        </row>
        <row r="8932">
          <cell r="H8932" t="str">
            <v>1.3.2.08.01.55.039</v>
          </cell>
          <cell r="I8932" t="str">
            <v>Scuber Unit</v>
          </cell>
        </row>
        <row r="8933">
          <cell r="H8933" t="str">
            <v>......</v>
          </cell>
        </row>
        <row r="8934">
          <cell r="H8934" t="str">
            <v>......</v>
          </cell>
        </row>
        <row r="8935">
          <cell r="H8935" t="str">
            <v>......</v>
          </cell>
        </row>
        <row r="8936">
          <cell r="H8936" t="str">
            <v>......</v>
          </cell>
        </row>
        <row r="8937">
          <cell r="H8937" t="str">
            <v>1.3.2.08.01.56.</v>
          </cell>
          <cell r="I8937" t="str">
            <v xml:space="preserve">ALAT LABORATORIUM LAIN </v>
          </cell>
        </row>
        <row r="8938">
          <cell r="H8938" t="str">
            <v>1.3.2.08.01.56.001</v>
          </cell>
          <cell r="I8938" t="str">
            <v>Electrostatic Tester</v>
          </cell>
        </row>
        <row r="8939">
          <cell r="H8939" t="str">
            <v>1.3.2.08.01.56.002</v>
          </cell>
          <cell r="I8939" t="str">
            <v>Seiz Filter Lengkap Dengan Vacum Pump Dan Blender</v>
          </cell>
        </row>
        <row r="8940">
          <cell r="H8940" t="str">
            <v>1.3.2.08.01.56.003</v>
          </cell>
          <cell r="I8940" t="str">
            <v>L And W Billerud</v>
          </cell>
        </row>
        <row r="8941">
          <cell r="H8941" t="str">
            <v>1.3.2.08.01.56.004</v>
          </cell>
          <cell r="I8941" t="str">
            <v>Multi Glass Meter</v>
          </cell>
        </row>
        <row r="8942">
          <cell r="H8942" t="str">
            <v>1.3.2.08.01.56.005</v>
          </cell>
          <cell r="I8942" t="str">
            <v>Instron Bend Flucture</v>
          </cell>
        </row>
        <row r="8943">
          <cell r="H8943" t="str">
            <v>1.3.2.08.01.56.006</v>
          </cell>
          <cell r="I8943" t="str">
            <v>Electro Analysis Apparatus</v>
          </cell>
        </row>
        <row r="8944">
          <cell r="H8944" t="str">
            <v>1.3.2.08.01.56.007</v>
          </cell>
          <cell r="I8944" t="str">
            <v>Mesin Penghilang Tinta</v>
          </cell>
        </row>
        <row r="8945">
          <cell r="H8945" t="str">
            <v>1.3.2.08.01.56.008</v>
          </cell>
          <cell r="I8945" t="str">
            <v>Alat Pengolah Lumpur Aktif</v>
          </cell>
        </row>
        <row r="8946">
          <cell r="H8946" t="str">
            <v>1.3.2.08.01.56.009</v>
          </cell>
          <cell r="I8946" t="str">
            <v>Pola Pemotong Karton Dari Stainless Steel</v>
          </cell>
        </row>
        <row r="8947">
          <cell r="H8947" t="str">
            <v>1.3.2.08.01.56.010</v>
          </cell>
          <cell r="I8947" t="str">
            <v>Alat Pengukur Massa Jenis</v>
          </cell>
        </row>
        <row r="8948">
          <cell r="H8948" t="str">
            <v>1.3.2.08.01.56.011</v>
          </cell>
          <cell r="I8948" t="str">
            <v>Alat Uji Kuat Lentur</v>
          </cell>
        </row>
        <row r="8949">
          <cell r="H8949" t="str">
            <v>1.3.2.08.01.56.012</v>
          </cell>
          <cell r="I8949" t="str">
            <v>Alat Tangki Pengapungan</v>
          </cell>
        </row>
        <row r="8950">
          <cell r="H8950" t="str">
            <v>1.3.2.08.01.56.013</v>
          </cell>
          <cell r="I8950" t="str">
            <v>Alat Pengukur Kadar Air Dengan Electrode</v>
          </cell>
        </row>
        <row r="8951">
          <cell r="H8951" t="str">
            <v>1.3.2.08.01.56.014</v>
          </cell>
          <cell r="I8951" t="str">
            <v>Alat Pengolah Lumpur Hasil Pengolahan Limbah (Dewa Tearing)</v>
          </cell>
        </row>
        <row r="8952">
          <cell r="H8952" t="str">
            <v>1.3.2.08.01.56.015</v>
          </cell>
          <cell r="I8952" t="str">
            <v>Alat Uji Koefisien Gesek Kertas</v>
          </cell>
        </row>
        <row r="8953">
          <cell r="H8953" t="str">
            <v>1.3.2.08.01.56.016</v>
          </cell>
          <cell r="I8953" t="str">
            <v>Instron Bending Tester Attachment</v>
          </cell>
        </row>
        <row r="8954">
          <cell r="H8954" t="str">
            <v>1.3.2.08.01.56.017</v>
          </cell>
          <cell r="I8954" t="str">
            <v>Alat Pengolah Air Limbah</v>
          </cell>
        </row>
        <row r="8955">
          <cell r="H8955" t="str">
            <v>1.3.2.08.01.56.018</v>
          </cell>
          <cell r="I8955" t="str">
            <v>Handy Pump</v>
          </cell>
        </row>
        <row r="8956">
          <cell r="H8956" t="str">
            <v>1.3.2.08.01.56.019</v>
          </cell>
          <cell r="I8956" t="str">
            <v>Bendseen Smoothness And Porosity Tester</v>
          </cell>
        </row>
        <row r="8957">
          <cell r="H8957" t="str">
            <v>1.3.2.08.01.56.020</v>
          </cell>
          <cell r="I8957" t="str">
            <v>Funce And Die Cutter</v>
          </cell>
        </row>
        <row r="8958">
          <cell r="H8958" t="str">
            <v>1.3.2.08.01.56.021</v>
          </cell>
          <cell r="I8958" t="str">
            <v>Beach Funcure Tester</v>
          </cell>
        </row>
        <row r="8959">
          <cell r="H8959" t="str">
            <v>1.3.2.08.01.56.022</v>
          </cell>
          <cell r="I8959" t="str">
            <v>William Standard Sheet (TMI)</v>
          </cell>
        </row>
        <row r="8960">
          <cell r="H8960" t="str">
            <v>1.3.2.08.01.56.023</v>
          </cell>
          <cell r="I8960" t="str">
            <v>Directional Pendulum</v>
          </cell>
        </row>
        <row r="8961">
          <cell r="H8961" t="str">
            <v>1.3.2.08.01.56.024</v>
          </cell>
          <cell r="I8961" t="str">
            <v>Extractrion Heater</v>
          </cell>
        </row>
        <row r="8962">
          <cell r="H8962" t="str">
            <v>1.3.2.08.01.56.025</v>
          </cell>
          <cell r="I8962" t="str">
            <v>Colony Counter &amp; Automatic Tally</v>
          </cell>
        </row>
        <row r="8963">
          <cell r="H8963" t="str">
            <v>1.3.2.08.01.56.026</v>
          </cell>
          <cell r="I8963" t="str">
            <v>IGT Tester</v>
          </cell>
        </row>
        <row r="8964">
          <cell r="H8964" t="str">
            <v>1.3.2.08.01.56.027</v>
          </cell>
          <cell r="I8964" t="str">
            <v>Digital Pocket Oxygen Meter</v>
          </cell>
        </row>
        <row r="8965">
          <cell r="H8965" t="str">
            <v>1.3.2.08.01.56.028</v>
          </cell>
          <cell r="I8965" t="str">
            <v>Desintegrator</v>
          </cell>
        </row>
        <row r="8966">
          <cell r="H8966" t="str">
            <v>1.3.2.08.01.56.029</v>
          </cell>
          <cell r="I8966" t="str">
            <v>Stable Fibre Classifier</v>
          </cell>
        </row>
        <row r="8967">
          <cell r="H8967" t="str">
            <v>1.3.2.08.01.56.030</v>
          </cell>
          <cell r="I8967" t="str">
            <v>Smoothness Tester</v>
          </cell>
        </row>
        <row r="8968">
          <cell r="H8968" t="str">
            <v>1.3.2.08.01.56.031</v>
          </cell>
          <cell r="I8968" t="str">
            <v>Presision Yarn Reel</v>
          </cell>
        </row>
        <row r="8969">
          <cell r="H8969" t="str">
            <v>1.3.2.08.01.56.032</v>
          </cell>
          <cell r="I8969" t="str">
            <v>Perata Ink Pernis</v>
          </cell>
        </row>
        <row r="8970">
          <cell r="H8970" t="str">
            <v>1.3.2.08.01.56.033</v>
          </cell>
          <cell r="I8970" t="str">
            <v>Denso Meter</v>
          </cell>
        </row>
        <row r="8971">
          <cell r="H8971" t="str">
            <v>1.3.2.08.01.56.034</v>
          </cell>
          <cell r="I8971" t="str">
            <v>Expantion Contra Tester</v>
          </cell>
        </row>
        <row r="8972">
          <cell r="H8972" t="str">
            <v>1.3.2.08.01.56.035</v>
          </cell>
          <cell r="I8972" t="str">
            <v>Paper Scale</v>
          </cell>
        </row>
        <row r="8973">
          <cell r="H8973" t="str">
            <v>1.3.2.08.01.56.036</v>
          </cell>
          <cell r="I8973" t="str">
            <v>Tensile Strength Tester For Rayon</v>
          </cell>
        </row>
        <row r="8974">
          <cell r="H8974" t="str">
            <v>1.3.2.08.01.56.037</v>
          </cell>
          <cell r="I8974" t="str">
            <v>Thecness Strengts</v>
          </cell>
        </row>
        <row r="8975">
          <cell r="H8975" t="str">
            <v>1.3.2.08.01.56.038</v>
          </cell>
          <cell r="I8975" t="str">
            <v>Bursting Tester Molen</v>
          </cell>
        </row>
        <row r="8976">
          <cell r="H8976" t="str">
            <v>1.3.2.08.01.56.039</v>
          </cell>
          <cell r="I8976" t="str">
            <v>Alat Press Kertas</v>
          </cell>
        </row>
        <row r="8977">
          <cell r="H8977" t="str">
            <v>1.3.2.08.01.56.040</v>
          </cell>
          <cell r="I8977" t="str">
            <v>PFI Mill</v>
          </cell>
        </row>
        <row r="8978">
          <cell r="H8978" t="str">
            <v>1.3.2.08.01.56.041</v>
          </cell>
          <cell r="I8978" t="str">
            <v>Fibre Clasifier</v>
          </cell>
        </row>
        <row r="8979">
          <cell r="H8979" t="str">
            <v>1.3.2.08.01.56.042</v>
          </cell>
          <cell r="I8979" t="str">
            <v>Refiner (Mesin Giling Pulp)</v>
          </cell>
        </row>
        <row r="8980">
          <cell r="H8980" t="str">
            <v>1.3.2.08.01.56.043</v>
          </cell>
          <cell r="I8980" t="str">
            <v>PAT Attachment Bc Phase Drainage Jar With Thermos Control</v>
          </cell>
        </row>
        <row r="8981">
          <cell r="H8981" t="str">
            <v>1.3.2.08.01.56.044</v>
          </cell>
          <cell r="I8981" t="str">
            <v>Mecanical Compresion Gauge</v>
          </cell>
        </row>
        <row r="8982">
          <cell r="H8982" t="str">
            <v>1.3.2.08.01.56.045</v>
          </cell>
          <cell r="I8982" t="str">
            <v>Peeler Gauge</v>
          </cell>
        </row>
        <row r="8983">
          <cell r="H8983" t="str">
            <v>1.3.2.08.01.56.046</v>
          </cell>
          <cell r="I8983" t="str">
            <v>Methylation Celulosa</v>
          </cell>
        </row>
        <row r="8984">
          <cell r="H8984" t="str">
            <v>1.3.2.08.01.56.047</v>
          </cell>
          <cell r="I8984" t="str">
            <v>Aparatus Dan Stirer</v>
          </cell>
        </row>
        <row r="8985">
          <cell r="H8985" t="str">
            <v>1.3.2.08.01.56.048</v>
          </cell>
          <cell r="I8985" t="str">
            <v>Alat Box Compresion Test</v>
          </cell>
        </row>
        <row r="8986">
          <cell r="H8986" t="str">
            <v>1.3.2.08.01.56.049</v>
          </cell>
          <cell r="I8986" t="str">
            <v>Alat Pembuat Lembaran Kertas</v>
          </cell>
        </row>
        <row r="8987">
          <cell r="H8987" t="str">
            <v>1.3.2.08.01.56.050</v>
          </cell>
          <cell r="I8987" t="str">
            <v>Ultra Filter Cell</v>
          </cell>
        </row>
        <row r="8988">
          <cell r="H8988" t="str">
            <v>1.3.2.08.01.56.051</v>
          </cell>
          <cell r="I8988" t="str">
            <v>Alat Uji Pembentuk Contoh Uji Pulff Pulp</v>
          </cell>
        </row>
        <row r="8989">
          <cell r="H8989" t="str">
            <v>1.3.2.08.01.56.052</v>
          </cell>
          <cell r="I8989" t="str">
            <v>Dreging And Sampling Equipment Complit</v>
          </cell>
        </row>
        <row r="8990">
          <cell r="H8990" t="str">
            <v>1.3.2.08.01.56.053</v>
          </cell>
          <cell r="I8990" t="str">
            <v>Fermentor (Alat Laboratorium Lainnya)</v>
          </cell>
        </row>
        <row r="8991">
          <cell r="H8991" t="str">
            <v>1.3.2.08.01.56.054</v>
          </cell>
          <cell r="I8991" t="str">
            <v>Noise Tester / DB Tester</v>
          </cell>
        </row>
        <row r="8992">
          <cell r="H8992" t="str">
            <v>1.3.2.08.01.56.055</v>
          </cell>
          <cell r="I8992" t="str">
            <v>AAS Attachment For HG Determination And 16 Lamp</v>
          </cell>
        </row>
        <row r="8993">
          <cell r="H8993" t="str">
            <v>1.3.2.08.01.56.056</v>
          </cell>
          <cell r="I8993" t="str">
            <v>Parker Print Siuf Tester (PPS Tester)</v>
          </cell>
        </row>
        <row r="8994">
          <cell r="H8994" t="str">
            <v>1.3.2.08.01.56.057</v>
          </cell>
          <cell r="I8994" t="str">
            <v>Reed Nui Meter Mk II Formtion</v>
          </cell>
        </row>
        <row r="8995">
          <cell r="H8995" t="str">
            <v>1.3.2.08.01.56.058</v>
          </cell>
          <cell r="I8995" t="str">
            <v>Geer Type Drying Coaster</v>
          </cell>
        </row>
        <row r="8996">
          <cell r="H8996" t="str">
            <v>1.3.2.08.01.56.059</v>
          </cell>
          <cell r="I8996" t="str">
            <v>Chip Clasifier</v>
          </cell>
        </row>
        <row r="8997">
          <cell r="H8997" t="str">
            <v>1.3.2.08.01.56.060</v>
          </cell>
          <cell r="I8997" t="str">
            <v>Prototip Pengolahan Air Limbah</v>
          </cell>
        </row>
        <row r="8998">
          <cell r="H8998" t="str">
            <v>1.3.2.08.01.56.061</v>
          </cell>
          <cell r="I8998" t="str">
            <v>Alat Fraksinasi Serat</v>
          </cell>
        </row>
        <row r="8999">
          <cell r="H8999" t="str">
            <v>1.3.2.08.01.56.062</v>
          </cell>
          <cell r="I8999" t="str">
            <v>Coefisient Of Erection Tester</v>
          </cell>
        </row>
        <row r="9000">
          <cell r="H9000" t="str">
            <v>1.3.2.08.01.56.063</v>
          </cell>
          <cell r="I9000" t="str">
            <v>Disseting Set</v>
          </cell>
        </row>
        <row r="9001">
          <cell r="H9001" t="str">
            <v>1.3.2.08.01.56.064</v>
          </cell>
          <cell r="I9001" t="str">
            <v>Dynamic Hand Sheet</v>
          </cell>
        </row>
        <row r="9002">
          <cell r="H9002" t="str">
            <v>1.3.2.08.01.56.065</v>
          </cell>
          <cell r="I9002" t="str">
            <v>Multiflax</v>
          </cell>
        </row>
        <row r="9003">
          <cell r="H9003" t="str">
            <v>1.3.2.08.01.56.066</v>
          </cell>
          <cell r="I9003" t="str">
            <v>Prooper Coater Alt</v>
          </cell>
        </row>
        <row r="9004">
          <cell r="H9004" t="str">
            <v>1.3.2.08.01.56.067</v>
          </cell>
          <cell r="I9004" t="str">
            <v>Flowing Film</v>
          </cell>
        </row>
        <row r="9005">
          <cell r="H9005" t="str">
            <v>1.3.2.08.01.56.068</v>
          </cell>
          <cell r="I9005" t="str">
            <v>Elecyric Stabilizer</v>
          </cell>
        </row>
        <row r="9006">
          <cell r="H9006" t="str">
            <v>1.3.2.08.01.56.069</v>
          </cell>
          <cell r="I9006" t="str">
            <v>Bioflo Fermentor</v>
          </cell>
        </row>
        <row r="9007">
          <cell r="H9007" t="str">
            <v>1.3.2.08.01.56.070</v>
          </cell>
          <cell r="I9007" t="str">
            <v>Set Up</v>
          </cell>
        </row>
        <row r="9008">
          <cell r="H9008" t="str">
            <v>1.3.2.08.01.56.071</v>
          </cell>
          <cell r="I9008" t="str">
            <v>Alat Uji Komperator</v>
          </cell>
        </row>
        <row r="9009">
          <cell r="H9009" t="str">
            <v>1.3.2.08.01.56.072</v>
          </cell>
          <cell r="I9009" t="str">
            <v>Gas Detector</v>
          </cell>
        </row>
        <row r="9010">
          <cell r="H9010" t="str">
            <v>1.3.2.08.01.56.073</v>
          </cell>
          <cell r="I9010" t="str">
            <v>Fibre Clasfier</v>
          </cell>
        </row>
        <row r="9011">
          <cell r="H9011" t="str">
            <v>1.3.2.08.01.56.074</v>
          </cell>
          <cell r="I9011" t="str">
            <v>Alat Uji Permanensi Kertas</v>
          </cell>
        </row>
        <row r="9012">
          <cell r="H9012" t="str">
            <v>1.3.2.08.01.56.075</v>
          </cell>
          <cell r="I9012" t="str">
            <v>Portable Comperasit Sample</v>
          </cell>
        </row>
        <row r="9013">
          <cell r="H9013" t="str">
            <v>1.3.2.08.01.56.076</v>
          </cell>
          <cell r="I9013" t="str">
            <v>Laboratory Sewage Tream Plase</v>
          </cell>
        </row>
        <row r="9014">
          <cell r="H9014" t="str">
            <v>1.3.2.08.01.56.077</v>
          </cell>
          <cell r="I9014" t="str">
            <v>Granulator</v>
          </cell>
        </row>
        <row r="9015">
          <cell r="H9015" t="str">
            <v>1.3.2.08.01.56.078</v>
          </cell>
          <cell r="I9015" t="str">
            <v>New Quart Thermohygroraph</v>
          </cell>
        </row>
        <row r="9016">
          <cell r="H9016" t="str">
            <v>1.3.2.08.01.56.079</v>
          </cell>
          <cell r="I9016" t="str">
            <v>Head Lamp (Alat Laboratorium Lainnya)</v>
          </cell>
        </row>
        <row r="9017">
          <cell r="H9017" t="str">
            <v>1.3.2.08.01.56.080</v>
          </cell>
          <cell r="I9017" t="str">
            <v>Aneroid Barometerjar</v>
          </cell>
        </row>
        <row r="9018">
          <cell r="H9018" t="str">
            <v>1.3.2.08.01.56.081</v>
          </cell>
          <cell r="I9018" t="str">
            <v>Meja Kerja</v>
          </cell>
        </row>
        <row r="9019">
          <cell r="H9019" t="str">
            <v>1.3.2.08.01.56.082</v>
          </cell>
          <cell r="I9019" t="str">
            <v>Screen Pembaras</v>
          </cell>
        </row>
        <row r="9020">
          <cell r="H9020" t="str">
            <v>1.3.2.08.01.56.083</v>
          </cell>
          <cell r="I9020" t="str">
            <v>Thermometer Digital (Alat Laboratorium Lainnya)</v>
          </cell>
        </row>
        <row r="9021">
          <cell r="H9021" t="str">
            <v>1.3.2.08.01.56.084</v>
          </cell>
          <cell r="I9021" t="str">
            <v>Tempat Air Suling</v>
          </cell>
        </row>
        <row r="9022">
          <cell r="H9022" t="str">
            <v>1.3.2.08.01.56.085</v>
          </cell>
          <cell r="I9022" t="str">
            <v>Alat Penyaring</v>
          </cell>
        </row>
        <row r="9023">
          <cell r="H9023" t="str">
            <v>1.3.2.08.01.56.086</v>
          </cell>
          <cell r="I9023" t="str">
            <v>Aneroid Jar</v>
          </cell>
        </row>
        <row r="9024">
          <cell r="H9024" t="str">
            <v>1.3.2.08.01.56.087</v>
          </cell>
          <cell r="I9024" t="str">
            <v>Automatic Pipet Dispenser</v>
          </cell>
        </row>
        <row r="9025">
          <cell r="H9025" t="str">
            <v>1.3.2.08.01.56.088</v>
          </cell>
          <cell r="I9025" t="str">
            <v>Exicator</v>
          </cell>
        </row>
        <row r="9026">
          <cell r="H9026" t="str">
            <v>1.3.2.08.01.56.089</v>
          </cell>
          <cell r="I9026" t="str">
            <v>Extraction Heater</v>
          </cell>
        </row>
        <row r="9027">
          <cell r="H9027" t="str">
            <v>1.3.2.08.01.56.090</v>
          </cell>
          <cell r="I9027" t="str">
            <v>Faden Thermometer</v>
          </cell>
        </row>
        <row r="9028">
          <cell r="H9028" t="str">
            <v>1.3.2.08.01.56.091</v>
          </cell>
          <cell r="I9028" t="str">
            <v>Furne Hood</v>
          </cell>
        </row>
        <row r="9029">
          <cell r="H9029" t="str">
            <v>1.3.2.08.01.56.092</v>
          </cell>
          <cell r="I9029" t="str">
            <v>Mental Heater</v>
          </cell>
        </row>
        <row r="9030">
          <cell r="H9030" t="str">
            <v>1.3.2.08.01.56.093</v>
          </cell>
          <cell r="I9030" t="str">
            <v>Mechanic Heater</v>
          </cell>
        </row>
        <row r="9031">
          <cell r="H9031" t="str">
            <v>1.3.2.08.01.56.094</v>
          </cell>
          <cell r="I9031" t="str">
            <v>Neraca Analitis Kalibrator</v>
          </cell>
        </row>
        <row r="9032">
          <cell r="H9032" t="str">
            <v>1.3.2.08.01.56.095</v>
          </cell>
          <cell r="I9032" t="str">
            <v>Standar Masa</v>
          </cell>
        </row>
        <row r="9033">
          <cell r="H9033" t="str">
            <v>1.3.2.08.01.56.096</v>
          </cell>
          <cell r="I9033" t="str">
            <v>Tabung Detruksi</v>
          </cell>
        </row>
        <row r="9034">
          <cell r="H9034" t="str">
            <v>1.3.2.08.01.56.097</v>
          </cell>
          <cell r="I9034" t="str">
            <v>Karl Fiher</v>
          </cell>
        </row>
        <row r="9035">
          <cell r="H9035" t="str">
            <v>1.3.2.08.01.56.098</v>
          </cell>
          <cell r="I9035" t="str">
            <v>Altifity Water Meter</v>
          </cell>
        </row>
        <row r="9036">
          <cell r="H9036" t="str">
            <v>1.3.2.08.01.56.099</v>
          </cell>
          <cell r="I9036" t="str">
            <v>Oxigen Meter</v>
          </cell>
        </row>
        <row r="9037">
          <cell r="H9037" t="str">
            <v>1.3.2.08.01.56.100</v>
          </cell>
          <cell r="I9037" t="str">
            <v>Alat Reasifikasi</v>
          </cell>
        </row>
        <row r="9038">
          <cell r="H9038" t="str">
            <v>1.3.2.08.01.56.101</v>
          </cell>
          <cell r="I9038" t="str">
            <v>Sample Consetrator</v>
          </cell>
        </row>
        <row r="9039">
          <cell r="H9039" t="str">
            <v>1.3.2.08.01.56.102</v>
          </cell>
          <cell r="I9039" t="str">
            <v>Alat Detruksi</v>
          </cell>
        </row>
        <row r="9040">
          <cell r="H9040" t="str">
            <v>1.3.2.08.01.56.103</v>
          </cell>
          <cell r="I9040" t="str">
            <v>Universal Noister Tesater</v>
          </cell>
        </row>
        <row r="9041">
          <cell r="H9041" t="str">
            <v>1.3.2.08.01.56.104</v>
          </cell>
          <cell r="I9041" t="str">
            <v>Grindet Ciclotek</v>
          </cell>
        </row>
        <row r="9042">
          <cell r="H9042" t="str">
            <v>1.3.2.08.01.56.105</v>
          </cell>
          <cell r="I9042" t="str">
            <v>Handy Aspirator</v>
          </cell>
        </row>
        <row r="9043">
          <cell r="H9043" t="str">
            <v>1.3.2.08.01.56.106</v>
          </cell>
          <cell r="I9043" t="str">
            <v>Tabung Centrifugal</v>
          </cell>
        </row>
        <row r="9044">
          <cell r="H9044" t="str">
            <v>1.3.2.08.01.56.107</v>
          </cell>
          <cell r="I9044" t="str">
            <v>Kolom Fraksinasi</v>
          </cell>
        </row>
        <row r="9045">
          <cell r="H9045" t="str">
            <v>1.3.2.08.01.56.108</v>
          </cell>
          <cell r="I9045" t="str">
            <v>Detector HPLC</v>
          </cell>
        </row>
        <row r="9046">
          <cell r="H9046" t="str">
            <v>1.3.2.08.01.56.109</v>
          </cell>
          <cell r="I9046" t="str">
            <v>Electric Counter Fryer</v>
          </cell>
        </row>
        <row r="9047">
          <cell r="H9047" t="str">
            <v>1.3.2.08.01.56.110</v>
          </cell>
          <cell r="I9047" t="str">
            <v>Testoterm</v>
          </cell>
        </row>
        <row r="9048">
          <cell r="H9048" t="str">
            <v>1.3.2.08.01.56.111</v>
          </cell>
          <cell r="I9048" t="str">
            <v>Cosmotector</v>
          </cell>
        </row>
        <row r="9049">
          <cell r="H9049" t="str">
            <v>1.3.2.08.01.56.112</v>
          </cell>
          <cell r="I9049" t="str">
            <v>Hallow Cathode Lamp</v>
          </cell>
        </row>
        <row r="9050">
          <cell r="H9050" t="str">
            <v>1.3.2.08.01.56.113</v>
          </cell>
          <cell r="I9050" t="str">
            <v>Destilasi Bertngkat</v>
          </cell>
        </row>
        <row r="9051">
          <cell r="H9051" t="str">
            <v>1.3.2.08.01.56.114</v>
          </cell>
          <cell r="I9051" t="str">
            <v>Heating Mantle (Alat Laboratorium Lainnya)</v>
          </cell>
        </row>
        <row r="9052">
          <cell r="H9052" t="str">
            <v>1.3.2.08.01.56.115</v>
          </cell>
          <cell r="I9052" t="str">
            <v>Anak Timbangan</v>
          </cell>
        </row>
        <row r="9053">
          <cell r="H9053" t="str">
            <v>1.3.2.08.01.56.116</v>
          </cell>
          <cell r="I9053" t="str">
            <v>Waste Water Tester</v>
          </cell>
        </row>
        <row r="9054">
          <cell r="H9054" t="str">
            <v>1.3.2.08.01.56.117</v>
          </cell>
          <cell r="I9054" t="str">
            <v>Alat Kalibrasi Thermometer</v>
          </cell>
        </row>
        <row r="9055">
          <cell r="H9055" t="str">
            <v>1.3.2.08.01.56.118</v>
          </cell>
          <cell r="I9055" t="str">
            <v>Cawan Kwarsa</v>
          </cell>
        </row>
        <row r="9056">
          <cell r="H9056" t="str">
            <v>1.3.2.08.01.56.119</v>
          </cell>
          <cell r="I9056" t="str">
            <v>Scuber Unit</v>
          </cell>
        </row>
        <row r="9057">
          <cell r="H9057" t="str">
            <v>1.3.2.08.01.56.120</v>
          </cell>
          <cell r="I9057" t="str">
            <v>HPLC Isocratic System</v>
          </cell>
        </row>
        <row r="9058">
          <cell r="H9058" t="str">
            <v>1.3.2.08.01.56.121</v>
          </cell>
          <cell r="I9058" t="str">
            <v>Logic Probe (Alat Laboratorium Lainnya)</v>
          </cell>
        </row>
        <row r="9059">
          <cell r="H9059" t="str">
            <v>1.3.2.08.01.56.122</v>
          </cell>
          <cell r="I9059" t="str">
            <v>Sero Motor</v>
          </cell>
        </row>
        <row r="9060">
          <cell r="H9060" t="str">
            <v>1.3.2.08.01.56.123</v>
          </cell>
          <cell r="I9060" t="str">
            <v>Sensor Proxinity</v>
          </cell>
        </row>
        <row r="9061">
          <cell r="H9061" t="str">
            <v>1.3.2.08.01.56.124</v>
          </cell>
          <cell r="I9061" t="str">
            <v>handy Digital IC Tester</v>
          </cell>
        </row>
        <row r="9062">
          <cell r="H9062" t="str">
            <v>1.3.2.08.01.56.125</v>
          </cell>
          <cell r="I9062" t="str">
            <v>Rom/Ram Emulator</v>
          </cell>
        </row>
        <row r="9063">
          <cell r="H9063" t="str">
            <v>1.3.2.08.01.56.126</v>
          </cell>
          <cell r="I9063" t="str">
            <v>Hand Held Logic Analyzer</v>
          </cell>
        </row>
        <row r="9064">
          <cell r="H9064" t="str">
            <v>1.3.2.08.01.57.127</v>
          </cell>
          <cell r="I9064" t="str">
            <v>Equitron Autoclave Portable Standar Sterilizer</v>
          </cell>
        </row>
        <row r="9065">
          <cell r="H9065" t="str">
            <v>......</v>
          </cell>
        </row>
        <row r="9066">
          <cell r="H9066" t="str">
            <v>......</v>
          </cell>
        </row>
        <row r="9067">
          <cell r="H9067" t="str">
            <v>......</v>
          </cell>
        </row>
        <row r="9068">
          <cell r="H9068" t="str">
            <v>1.3.2.08.01.57.</v>
          </cell>
          <cell r="I9068" t="str">
            <v xml:space="preserve">ALAT LABORATORIUM HERMODINAMIKA MOTOR DAN SISTEM PROPULASI  </v>
          </cell>
        </row>
        <row r="9069">
          <cell r="H9069" t="str">
            <v>1.3.2.08.01.57.001</v>
          </cell>
          <cell r="I9069" t="str">
            <v>Swagin Machine/Morgan R</v>
          </cell>
        </row>
        <row r="9070">
          <cell r="H9070" t="str">
            <v>1.3.2.08.01.57.002</v>
          </cell>
          <cell r="I9070" t="str">
            <v>Hydraulic Press/AC</v>
          </cell>
        </row>
        <row r="9071">
          <cell r="H9071" t="str">
            <v>1.3.2.08.01.57.003</v>
          </cell>
          <cell r="I9071" t="str">
            <v>Vertex Flown Motor</v>
          </cell>
        </row>
        <row r="9072">
          <cell r="H9072" t="str">
            <v>1.3.2.08.01.57.004</v>
          </cell>
          <cell r="I9072" t="str">
            <v>Hygrometer (Alat Lab. Hermodinamika Motor Dan Sistem Propulasi)</v>
          </cell>
        </row>
        <row r="9073">
          <cell r="H9073" t="str">
            <v>1.3.2.08.01.57.005</v>
          </cell>
          <cell r="I9073" t="str">
            <v>Thermo Hygrograph</v>
          </cell>
        </row>
        <row r="9074">
          <cell r="H9074" t="str">
            <v>1.3.2.08.01.57.006</v>
          </cell>
          <cell r="I9074" t="str">
            <v>Burograph</v>
          </cell>
        </row>
        <row r="9075">
          <cell r="H9075" t="str">
            <v>......</v>
          </cell>
        </row>
        <row r="9076">
          <cell r="H9076" t="str">
            <v>1.3.2.08.01.58.</v>
          </cell>
          <cell r="I9076" t="str">
            <v xml:space="preserve">ALAT LABORATORIUM PENDIDIKAN </v>
          </cell>
        </row>
        <row r="9077">
          <cell r="H9077" t="str">
            <v>1.3.2.08.01.58.001</v>
          </cell>
          <cell r="I9077" t="str">
            <v>Teleprinter Sencieper, Teleprinter Receiver</v>
          </cell>
        </row>
        <row r="9078">
          <cell r="H9078" t="str">
            <v>1.3.2.08.01.58.002</v>
          </cell>
          <cell r="I9078" t="str">
            <v>Harmoni Generator</v>
          </cell>
        </row>
        <row r="9079">
          <cell r="H9079" t="str">
            <v>1.3.2.08.01.58.003</v>
          </cell>
          <cell r="I9079" t="str">
            <v>Standard Signal Generator</v>
          </cell>
        </row>
        <row r="9080">
          <cell r="H9080" t="str">
            <v>1.3.2.08.01.58.004</v>
          </cell>
          <cell r="I9080" t="str">
            <v>Am Signal Generator</v>
          </cell>
        </row>
        <row r="9081">
          <cell r="H9081" t="str">
            <v>1.3.2.08.01.58.005</v>
          </cell>
          <cell r="I9081" t="str">
            <v>Timing Unit</v>
          </cell>
        </row>
        <row r="9082">
          <cell r="H9082" t="str">
            <v>1.3.2.08.01.58.006</v>
          </cell>
          <cell r="I9082" t="str">
            <v>Heterodyne Unit</v>
          </cell>
        </row>
        <row r="9083">
          <cell r="H9083" t="str">
            <v>1.3.2.08.01.58.007</v>
          </cell>
          <cell r="I9083" t="str">
            <v>Electronic Counter</v>
          </cell>
        </row>
        <row r="9084">
          <cell r="H9084" t="str">
            <v>1.3.2.08.01.58.008</v>
          </cell>
          <cell r="I9084" t="str">
            <v>General Radio Frequence Standard</v>
          </cell>
        </row>
        <row r="9085">
          <cell r="H9085" t="str">
            <v>1.3.2.08.01.58.009</v>
          </cell>
          <cell r="I9085" t="str">
            <v>Redipon Transciever NDB</v>
          </cell>
        </row>
        <row r="9086">
          <cell r="H9086" t="str">
            <v>1.3.2.08.01.58.010</v>
          </cell>
          <cell r="I9086" t="str">
            <v>Receiber SSB FM</v>
          </cell>
        </row>
        <row r="9087">
          <cell r="H9087" t="str">
            <v>1.3.2.08.01.58.011</v>
          </cell>
          <cell r="I9087" t="str">
            <v>Transciever Recall</v>
          </cell>
        </row>
        <row r="9088">
          <cell r="H9088" t="str">
            <v>1.3.2.08.01.58.012</v>
          </cell>
          <cell r="I9088" t="str">
            <v>Fuse Generator</v>
          </cell>
        </row>
        <row r="9089">
          <cell r="H9089" t="str">
            <v>1.3.2.08.01.58.013</v>
          </cell>
          <cell r="I9089" t="str">
            <v>Low Frequent Generator</v>
          </cell>
        </row>
        <row r="9090">
          <cell r="H9090" t="str">
            <v>1.3.2.08.01.58.014</v>
          </cell>
          <cell r="I9090" t="str">
            <v>Magnetic Amplifiere</v>
          </cell>
        </row>
        <row r="9091">
          <cell r="H9091" t="str">
            <v>1.3.2.08.01.58.015</v>
          </cell>
          <cell r="I9091" t="str">
            <v>Freuquence Meter Instrument</v>
          </cell>
        </row>
        <row r="9092">
          <cell r="H9092" t="str">
            <v>1.3.2.08.01.58.016</v>
          </cell>
          <cell r="I9092" t="str">
            <v>Valve Caracteristic</v>
          </cell>
        </row>
        <row r="9093">
          <cell r="H9093" t="str">
            <v>1.3.2.08.01.58.017</v>
          </cell>
          <cell r="I9093" t="str">
            <v>Transistor Analyzer</v>
          </cell>
        </row>
        <row r="9094">
          <cell r="H9094" t="str">
            <v>1.3.2.08.01.58.018</v>
          </cell>
          <cell r="I9094" t="str">
            <v>Antenna Landing</v>
          </cell>
        </row>
        <row r="9095">
          <cell r="H9095" t="str">
            <v>1.3.2.08.01.58.019</v>
          </cell>
          <cell r="I9095" t="str">
            <v>Antenna Tunig Unit</v>
          </cell>
        </row>
        <row r="9096">
          <cell r="H9096" t="str">
            <v>1.3.2.08.01.58.020</v>
          </cell>
          <cell r="I9096" t="str">
            <v>Radio Control BBC</v>
          </cell>
        </row>
        <row r="9097">
          <cell r="H9097" t="str">
            <v>1.3.2.08.01.58.021</v>
          </cell>
          <cell r="I9097" t="str">
            <v>Antenna Relay</v>
          </cell>
        </row>
        <row r="9098">
          <cell r="H9098" t="str">
            <v>1.3.2.08.01.58.022</v>
          </cell>
          <cell r="I9098" t="str">
            <v>Valve Tester Avo</v>
          </cell>
        </row>
        <row r="9099">
          <cell r="H9099" t="str">
            <v>1.3.2.08.01.58.023</v>
          </cell>
          <cell r="I9099" t="str">
            <v>Txorx Marconi Out Put</v>
          </cell>
        </row>
        <row r="9100">
          <cell r="H9100" t="str">
            <v>1.3.2.08.01.58.024</v>
          </cell>
          <cell r="I9100" t="str">
            <v>Rc Motor Uniscope</v>
          </cell>
        </row>
        <row r="9101">
          <cell r="H9101" t="str">
            <v>1.3.2.08.01.58.025</v>
          </cell>
          <cell r="I9101" t="str">
            <v>Alternator Variable</v>
          </cell>
        </row>
        <row r="9102">
          <cell r="H9102" t="str">
            <v>1.3.2.08.01.58.026</v>
          </cell>
          <cell r="I9102" t="str">
            <v>Auto Meter Stabilizer</v>
          </cell>
        </row>
        <row r="9103">
          <cell r="H9103" t="str">
            <v>1.3.2.08.01.58.027</v>
          </cell>
          <cell r="I9103" t="str">
            <v>SSR Control</v>
          </cell>
        </row>
        <row r="9104">
          <cell r="H9104" t="str">
            <v>1.3.2.08.01.58.028</v>
          </cell>
          <cell r="I9104" t="str">
            <v>Instrucure Control Display Unit</v>
          </cell>
        </row>
        <row r="9105">
          <cell r="H9105" t="str">
            <v>1.3.2.08.01.58.029</v>
          </cell>
          <cell r="I9105" t="str">
            <v>Target Generator Unit</v>
          </cell>
        </row>
        <row r="9106">
          <cell r="H9106" t="str">
            <v>1.3.2.08.01.58.030</v>
          </cell>
          <cell r="I9106" t="str">
            <v>Control Procesing Unit</v>
          </cell>
        </row>
        <row r="9107">
          <cell r="H9107" t="str">
            <v>1.3.2.08.01.58.031</v>
          </cell>
          <cell r="I9107" t="str">
            <v>Target Control Unit</v>
          </cell>
        </row>
        <row r="9108">
          <cell r="H9108" t="str">
            <v>1.3.2.08.01.58.032</v>
          </cell>
          <cell r="I9108" t="str">
            <v>Ssr Decode Lition System</v>
          </cell>
        </row>
        <row r="9109">
          <cell r="H9109" t="str">
            <v>1.3.2.08.01.58.033</v>
          </cell>
          <cell r="I9109" t="str">
            <v>Flight Strips Standard</v>
          </cell>
        </row>
        <row r="9110">
          <cell r="H9110" t="str">
            <v>1.3.2.08.01.58.034</v>
          </cell>
          <cell r="I9110" t="str">
            <v>Maket Kapal</v>
          </cell>
        </row>
        <row r="9111">
          <cell r="H9111" t="str">
            <v>1.3.2.08.01.58.035</v>
          </cell>
          <cell r="I9111" t="str">
            <v>Maket Kemudi Kapal</v>
          </cell>
        </row>
        <row r="9112">
          <cell r="H9112" t="str">
            <v>1.3.2.08.01.58.036</v>
          </cell>
          <cell r="I9112" t="str">
            <v>Maket Mesin Kapal</v>
          </cell>
        </row>
        <row r="9113">
          <cell r="H9113" t="str">
            <v>1.3.2.08.01.58.037</v>
          </cell>
          <cell r="I9113" t="str">
            <v>Panggung Master</v>
          </cell>
        </row>
        <row r="9114">
          <cell r="H9114" t="str">
            <v>1.3.2.08.01.58.038</v>
          </cell>
          <cell r="I9114" t="str">
            <v>Radio Penduga Arah</v>
          </cell>
        </row>
        <row r="9115">
          <cell r="H9115" t="str">
            <v>1.3.2.08.01.58.039</v>
          </cell>
          <cell r="I9115" t="str">
            <v>Perum Gempa</v>
          </cell>
        </row>
        <row r="9116">
          <cell r="H9116" t="str">
            <v>1.3.2.08.01.58.040</v>
          </cell>
          <cell r="I9116" t="str">
            <v>Lifeboat Tranciever</v>
          </cell>
        </row>
        <row r="9117">
          <cell r="H9117" t="str">
            <v>1.3.2.08.01.58.041</v>
          </cell>
          <cell r="I9117" t="str">
            <v>Titor Amplifiere Kit</v>
          </cell>
        </row>
        <row r="9118">
          <cell r="H9118" t="str">
            <v>1.3.2.08.01.58.042</v>
          </cell>
          <cell r="I9118" t="str">
            <v>Giroscpe</v>
          </cell>
        </row>
        <row r="9119">
          <cell r="H9119" t="str">
            <v>1.3.2.08.01.58.043</v>
          </cell>
          <cell r="I9119" t="str">
            <v>Tube Checker</v>
          </cell>
        </row>
        <row r="9120">
          <cell r="H9120" t="str">
            <v>1.3.2.08.01.58.044</v>
          </cell>
          <cell r="I9120" t="str">
            <v>Morse T Mitter</v>
          </cell>
        </row>
        <row r="9121">
          <cell r="H9121" t="str">
            <v>1.3.2.08.01.58.045</v>
          </cell>
          <cell r="I9121" t="str">
            <v>Penggulung Pita Morse</v>
          </cell>
        </row>
        <row r="9122">
          <cell r="H9122" t="str">
            <v>1.3.2.08.01.58.046</v>
          </cell>
          <cell r="I9122" t="str">
            <v>Brno Traditional</v>
          </cell>
        </row>
        <row r="9123">
          <cell r="H9123" t="str">
            <v>1.3.2.08.01.58.047</v>
          </cell>
          <cell r="I9123" t="str">
            <v>Demonstration Vernier Callypear</v>
          </cell>
        </row>
        <row r="9124">
          <cell r="H9124" t="str">
            <v>1.3.2.08.01.58.048</v>
          </cell>
          <cell r="I9124" t="str">
            <v>Scrow Micrometer</v>
          </cell>
        </row>
        <row r="9125">
          <cell r="H9125" t="str">
            <v>1.3.2.08.01.58.049</v>
          </cell>
          <cell r="I9125" t="str">
            <v>Sperometer</v>
          </cell>
        </row>
        <row r="9126">
          <cell r="H9126" t="str">
            <v>1.3.2.08.01.58.050</v>
          </cell>
          <cell r="I9126" t="str">
            <v>Eye Picci Micro Meter</v>
          </cell>
        </row>
        <row r="9127">
          <cell r="H9127" t="str">
            <v>1.3.2.08.01.58.051</v>
          </cell>
          <cell r="I9127" t="str">
            <v>Diselogeram</v>
          </cell>
        </row>
        <row r="9128">
          <cell r="H9128" t="str">
            <v>1.3.2.08.01.58.052</v>
          </cell>
          <cell r="I9128" t="str">
            <v>Venier Calliter</v>
          </cell>
        </row>
        <row r="9129">
          <cell r="H9129" t="str">
            <v>1.3.2.08.01.58.053</v>
          </cell>
          <cell r="I9129" t="str">
            <v>Demonstration Spring Scalemetric</v>
          </cell>
        </row>
        <row r="9130">
          <cell r="H9130" t="str">
            <v>1.3.2.08.01.58.054</v>
          </cell>
          <cell r="I9130" t="str">
            <v>Dial Spring Scale</v>
          </cell>
        </row>
        <row r="9131">
          <cell r="H9131" t="str">
            <v>1.3.2.08.01.58.055</v>
          </cell>
          <cell r="I9131" t="str">
            <v>Hockeys Low Apparatus</v>
          </cell>
        </row>
        <row r="9132">
          <cell r="H9132" t="str">
            <v>1.3.2.08.01.58.056</v>
          </cell>
          <cell r="I9132" t="str">
            <v>Energy Transformation Apparatus</v>
          </cell>
        </row>
        <row r="9133">
          <cell r="H9133" t="str">
            <v>1.3.2.08.01.58.057</v>
          </cell>
          <cell r="I9133" t="str">
            <v>Deep and Diclination Noodle</v>
          </cell>
        </row>
        <row r="9134">
          <cell r="H9134" t="str">
            <v>1.3.2.08.01.58.058</v>
          </cell>
          <cell r="I9134" t="str">
            <v>Alat Percobaan Archimedes</v>
          </cell>
        </row>
        <row r="9135">
          <cell r="H9135" t="str">
            <v>1.3.2.08.01.58.059</v>
          </cell>
          <cell r="I9135" t="str">
            <v>Gby Free Fall Apparatus G Griffin</v>
          </cell>
        </row>
        <row r="9136">
          <cell r="H9136" t="str">
            <v>1.3.2.08.01.58.060</v>
          </cell>
          <cell r="I9136" t="str">
            <v>Griffin Contiscond Timer</v>
          </cell>
        </row>
        <row r="9137">
          <cell r="H9137" t="str">
            <v>1.3.2.08.01.58.061</v>
          </cell>
          <cell r="I9137" t="str">
            <v>Photo Transistor</v>
          </cell>
        </row>
        <row r="9138">
          <cell r="H9138" t="str">
            <v>1.3.2.08.01.58.062</v>
          </cell>
          <cell r="I9138" t="str">
            <v>Photo Transistor Coupler Unit</v>
          </cell>
        </row>
        <row r="9139">
          <cell r="H9139" t="str">
            <v>1.3.2.08.01.58.063</v>
          </cell>
          <cell r="I9139" t="str">
            <v>Griffin Dinamic Trolley</v>
          </cell>
        </row>
        <row r="9140">
          <cell r="H9140" t="str">
            <v>1.3.2.08.01.58.064</v>
          </cell>
          <cell r="I9140" t="str">
            <v>Mass Newton Slotted</v>
          </cell>
        </row>
        <row r="9141">
          <cell r="H9141" t="str">
            <v>1.3.2.08.01.58.065</v>
          </cell>
          <cell r="I9141" t="str">
            <v>Mass Hanger</v>
          </cell>
        </row>
        <row r="9142">
          <cell r="H9142" t="str">
            <v>1.3.2.08.01.58.066</v>
          </cell>
          <cell r="I9142" t="str">
            <v>Mass Sloated</v>
          </cell>
        </row>
        <row r="9143">
          <cell r="H9143" t="str">
            <v>1.3.2.08.01.58.067</v>
          </cell>
          <cell r="I9143" t="str">
            <v>Maxwell Needly Apparatus</v>
          </cell>
        </row>
        <row r="9144">
          <cell r="H9144" t="str">
            <v>1.3.2.08.01.58.068</v>
          </cell>
          <cell r="I9144" t="str">
            <v>Pully Set</v>
          </cell>
        </row>
        <row r="9145">
          <cell r="H9145" t="str">
            <v>1.3.2.08.01.58.069</v>
          </cell>
          <cell r="I9145" t="str">
            <v>Univer Fraze</v>
          </cell>
        </row>
        <row r="9146">
          <cell r="H9146" t="str">
            <v>1.3.2.08.01.58.070</v>
          </cell>
          <cell r="I9146" t="str">
            <v>Boyle's Law Apparatus</v>
          </cell>
        </row>
        <row r="9147">
          <cell r="H9147" t="str">
            <v>1.3.2.08.01.58.071</v>
          </cell>
          <cell r="I9147" t="str">
            <v>Force Pump Mauted Glass</v>
          </cell>
        </row>
        <row r="9148">
          <cell r="H9148" t="str">
            <v>1.3.2.08.01.58.072</v>
          </cell>
          <cell r="I9148" t="str">
            <v>Spineres Steel</v>
          </cell>
        </row>
        <row r="9149">
          <cell r="H9149" t="str">
            <v>1.3.2.08.01.58.073</v>
          </cell>
          <cell r="I9149" t="str">
            <v>Calory Meter Vessel</v>
          </cell>
        </row>
        <row r="9150">
          <cell r="H9150" t="str">
            <v>1.3.2.08.01.58.074</v>
          </cell>
          <cell r="I9150" t="str">
            <v>Expansion Of Liquid Apparatus</v>
          </cell>
        </row>
        <row r="9151">
          <cell r="H9151" t="str">
            <v>1.3.2.08.01.58.075</v>
          </cell>
          <cell r="I9151" t="str">
            <v>Nickel Crufdible</v>
          </cell>
        </row>
        <row r="9152">
          <cell r="H9152" t="str">
            <v>1.3.2.08.01.58.076</v>
          </cell>
          <cell r="I9152" t="str">
            <v>Thermo Electrics pair</v>
          </cell>
        </row>
        <row r="9153">
          <cell r="H9153" t="str">
            <v>1.3.2.08.01.58.077</v>
          </cell>
          <cell r="I9153" t="str">
            <v>Biconvec Block Plastic Curvatura 98 Mm</v>
          </cell>
        </row>
        <row r="9154">
          <cell r="H9154" t="str">
            <v>1.3.2.08.01.58.078</v>
          </cell>
          <cell r="I9154" t="str">
            <v>Biconvec Lock Radius</v>
          </cell>
        </row>
        <row r="9155">
          <cell r="H9155" t="str">
            <v>......</v>
          </cell>
        </row>
        <row r="9156">
          <cell r="H9156" t="str">
            <v>1.3.2.08.01.59.</v>
          </cell>
          <cell r="I9156" t="str">
            <v xml:space="preserve">ALAT LABORATORIUM TEKNOLOGI PROSES ENZYM </v>
          </cell>
        </row>
        <row r="9157">
          <cell r="H9157" t="str">
            <v>1.3.2.08.01.59.001</v>
          </cell>
          <cell r="I9157" t="str">
            <v>TOC Analizer</v>
          </cell>
        </row>
        <row r="9158">
          <cell r="H9158" t="str">
            <v>1.3.2.08.01.59.002</v>
          </cell>
          <cell r="I9158" t="str">
            <v>Ionn Selective Electrode</v>
          </cell>
        </row>
        <row r="9159">
          <cell r="H9159" t="str">
            <v>1.3.2.08.01.59.003</v>
          </cell>
          <cell r="I9159" t="str">
            <v>Magnetic Vacuum</v>
          </cell>
        </row>
        <row r="9160">
          <cell r="H9160" t="str">
            <v>1.3.2.08.01.59.004</v>
          </cell>
          <cell r="I9160" t="str">
            <v>Dessicator Vacuum</v>
          </cell>
        </row>
        <row r="9161">
          <cell r="H9161" t="str">
            <v>1.3.2.08.01.59.005</v>
          </cell>
          <cell r="I9161" t="str">
            <v>UV Intensitomotor</v>
          </cell>
        </row>
        <row r="9162">
          <cell r="H9162" t="str">
            <v>1.3.2.08.01.59.006</v>
          </cell>
          <cell r="I9162" t="str">
            <v>Wet Gas Test Meter</v>
          </cell>
        </row>
        <row r="9163">
          <cell r="H9163" t="str">
            <v>1.3.2.08.01.59.007</v>
          </cell>
          <cell r="I9163" t="str">
            <v>Refrigenerator Water Bar Horizontal</v>
          </cell>
        </row>
        <row r="9164">
          <cell r="H9164" t="str">
            <v>1.3.2.08.01.59.008</v>
          </cell>
          <cell r="I9164" t="str">
            <v>Thermocouple</v>
          </cell>
        </row>
        <row r="9165">
          <cell r="H9165" t="str">
            <v>1.3.2.08.01.59.009</v>
          </cell>
          <cell r="I9165" t="str">
            <v>Vibrating Stevos Steam</v>
          </cell>
        </row>
        <row r="9166">
          <cell r="H9166" t="str">
            <v>1.3.2.08.01.59.010</v>
          </cell>
          <cell r="I9166" t="str">
            <v>Sieke Shaker Mesh</v>
          </cell>
        </row>
        <row r="9167">
          <cell r="H9167" t="str">
            <v>1.3.2.08.01.59.011</v>
          </cell>
          <cell r="I9167" t="str">
            <v>Electric Steam Generator</v>
          </cell>
        </row>
        <row r="9168">
          <cell r="H9168" t="str">
            <v>1.3.2.08.01.59.012</v>
          </cell>
          <cell r="I9168" t="str">
            <v>Cool Chamber</v>
          </cell>
        </row>
        <row r="9169">
          <cell r="H9169" t="str">
            <v>1.3.2.08.01.59.013</v>
          </cell>
          <cell r="I9169" t="str">
            <v>Dessicator Cainet</v>
          </cell>
        </row>
        <row r="9170">
          <cell r="H9170" t="str">
            <v>1.3.2.08.01.59.014</v>
          </cell>
          <cell r="I9170" t="str">
            <v>Acrylic</v>
          </cell>
        </row>
        <row r="9171">
          <cell r="H9171" t="str">
            <v>......</v>
          </cell>
        </row>
        <row r="9172">
          <cell r="H9172" t="str">
            <v>1.3.2.08.01.60.</v>
          </cell>
          <cell r="I9172" t="str">
            <v xml:space="preserve">ALAT LABORATORIUM TEKNIK PANTAI </v>
          </cell>
        </row>
        <row r="9173">
          <cell r="H9173" t="str">
            <v>1.3.2.08.01.60.001</v>
          </cell>
          <cell r="I9173" t="str">
            <v>Exmuster</v>
          </cell>
        </row>
        <row r="9174">
          <cell r="H9174" t="str">
            <v>1.3.2.08.01.60.002</v>
          </cell>
          <cell r="I9174" t="str">
            <v>Plastic Binding System</v>
          </cell>
        </row>
        <row r="9175">
          <cell r="H9175" t="str">
            <v>1.3.2.08.01.60.003</v>
          </cell>
          <cell r="I9175" t="str">
            <v>Novos</v>
          </cell>
        </row>
        <row r="9176">
          <cell r="H9176" t="str">
            <v>1.3.2.08.01.60.004</v>
          </cell>
          <cell r="I9176" t="str">
            <v>Pressure Gun</v>
          </cell>
        </row>
        <row r="9177">
          <cell r="H9177" t="str">
            <v>1.3.2.08.01.60.005</v>
          </cell>
          <cell r="I9177" t="str">
            <v>Cetak Kubus Beton</v>
          </cell>
        </row>
        <row r="9178">
          <cell r="H9178" t="str">
            <v>1.3.2.08.01.60.006</v>
          </cell>
          <cell r="I9178" t="str">
            <v>Alat Pengukur Gelombang Laut</v>
          </cell>
        </row>
        <row r="9179">
          <cell r="H9179" t="str">
            <v>1.3.2.08.01.60.007</v>
          </cell>
          <cell r="I9179" t="str">
            <v>Saringan Besi</v>
          </cell>
        </row>
        <row r="9180">
          <cell r="H9180" t="str">
            <v>1.3.2.08.01.60.008</v>
          </cell>
          <cell r="I9180" t="str">
            <v>Set Packard Paper Recorded</v>
          </cell>
        </row>
        <row r="9181">
          <cell r="H9181" t="str">
            <v>1.3.2.08.01.60.009</v>
          </cell>
          <cell r="I9181" t="str">
            <v>GHM</v>
          </cell>
        </row>
        <row r="9182">
          <cell r="H9182" t="str">
            <v>......</v>
          </cell>
        </row>
        <row r="9183">
          <cell r="H9183" t="str">
            <v>1.3.2.08.01.61.</v>
          </cell>
          <cell r="I9183" t="str">
            <v xml:space="preserve">ALAT LABORATORIUM SUMBER DAYA DAN ENERGI </v>
          </cell>
        </row>
        <row r="9184">
          <cell r="H9184" t="str">
            <v>1.3.2.08.01.61.001</v>
          </cell>
          <cell r="I9184" t="str">
            <v>Power Harmonic Analizer Fluke</v>
          </cell>
        </row>
        <row r="9185">
          <cell r="H9185" t="str">
            <v>1.3.2.08.01.61.002</v>
          </cell>
          <cell r="I9185" t="str">
            <v>Multi Meter Fluke 37</v>
          </cell>
        </row>
        <row r="9186">
          <cell r="H9186" t="str">
            <v>1.3.2.08.01.61.003</v>
          </cell>
          <cell r="I9186" t="str">
            <v>Unitest Euro Expert Cut No. 9020L</v>
          </cell>
        </row>
        <row r="9187">
          <cell r="H9187" t="str">
            <v>1.3.2.08.01.61.004</v>
          </cell>
          <cell r="I9187" t="str">
            <v>Scope Meter Fluke 105 B 103</v>
          </cell>
        </row>
        <row r="9188">
          <cell r="H9188" t="str">
            <v>1.3.2.08.01.61.005</v>
          </cell>
          <cell r="I9188" t="str">
            <v>Panel Slogging Bailor Simulator</v>
          </cell>
        </row>
        <row r="9189">
          <cell r="H9189" t="str">
            <v>1.3.2.08.01.61.006</v>
          </cell>
          <cell r="I9189" t="str">
            <v>Process Simulator Winsim Design</v>
          </cell>
        </row>
        <row r="9190">
          <cell r="H9190" t="str">
            <v>1.3.2.08.01.61.007</v>
          </cell>
          <cell r="I9190" t="str">
            <v>Power Line Multi Tranducer</v>
          </cell>
        </row>
        <row r="9191">
          <cell r="H9191" t="str">
            <v>1.3.2.08.01.61.008</v>
          </cell>
          <cell r="I9191" t="str">
            <v>Digital Anemometer</v>
          </cell>
        </row>
        <row r="9192">
          <cell r="H9192" t="str">
            <v>1.3.2.08.01.61.009</v>
          </cell>
          <cell r="I9192" t="str">
            <v>Portable Staek Emission Analizer</v>
          </cell>
        </row>
        <row r="9193">
          <cell r="H9193" t="str">
            <v>1.3.2.08.01.61.010</v>
          </cell>
          <cell r="I9193" t="str">
            <v>Air Less Painting Wagner</v>
          </cell>
        </row>
        <row r="9194">
          <cell r="H9194" t="str">
            <v>1.3.2.08.01.61.011</v>
          </cell>
          <cell r="I9194" t="str">
            <v>Infra Red Exhaust Gas Analizer</v>
          </cell>
        </row>
        <row r="9195">
          <cell r="H9195" t="str">
            <v>1.3.2.08.01.61.012</v>
          </cell>
          <cell r="I9195" t="str">
            <v>Instalasi Fiber Optic LCD Projector Multimedia</v>
          </cell>
        </row>
        <row r="9196">
          <cell r="H9196" t="str">
            <v>......</v>
          </cell>
        </row>
        <row r="9197">
          <cell r="H9197" t="str">
            <v>1.3.2.08.01.62.</v>
          </cell>
          <cell r="I9197" t="str">
            <v xml:space="preserve">ALAT LABORATORIUM POPULASI </v>
          </cell>
        </row>
        <row r="9198">
          <cell r="H9198" t="str">
            <v>1.3.2.08.01.62.001</v>
          </cell>
          <cell r="I9198" t="str">
            <v>Decitating Cabinet</v>
          </cell>
        </row>
        <row r="9199">
          <cell r="H9199" t="str">
            <v>1.3.2.08.01.62.002</v>
          </cell>
          <cell r="I9199" t="str">
            <v>Digital Analitical Balance</v>
          </cell>
        </row>
        <row r="9200">
          <cell r="H9200" t="str">
            <v>1.3.2.08.01.62.003</v>
          </cell>
          <cell r="I9200" t="str">
            <v>Long Back Ground Beta Counter</v>
          </cell>
        </row>
        <row r="9201">
          <cell r="H9201" t="str">
            <v>1.3.2.08.01.62.004</v>
          </cell>
          <cell r="I9201" t="str">
            <v>Oil Content Analizer</v>
          </cell>
        </row>
        <row r="9202">
          <cell r="H9202" t="str">
            <v>1.3.2.08.01.62.005</v>
          </cell>
          <cell r="I9202" t="str">
            <v>Boom Oil</v>
          </cell>
        </row>
        <row r="9203">
          <cell r="H9203" t="str">
            <v>1.3.2.08.01.62.006</v>
          </cell>
          <cell r="I9203" t="str">
            <v>Scimmer Crane</v>
          </cell>
        </row>
        <row r="9204">
          <cell r="H9204" t="str">
            <v>......</v>
          </cell>
        </row>
        <row r="9205">
          <cell r="H9205" t="str">
            <v>1.3.2.08.01.63.</v>
          </cell>
          <cell r="I9205" t="str">
            <v xml:space="preserve">ALAT PENGUKUR GELOMBANG </v>
          </cell>
        </row>
        <row r="9206">
          <cell r="H9206" t="str">
            <v>1.3.2.08.01.63.001</v>
          </cell>
          <cell r="I9206" t="str">
            <v>GPS Insight</v>
          </cell>
        </row>
        <row r="9207">
          <cell r="H9207" t="str">
            <v>1.3.2.08.01.63.002</v>
          </cell>
          <cell r="I9207" t="str">
            <v>Board Display</v>
          </cell>
        </row>
        <row r="9208">
          <cell r="H9208" t="str">
            <v>1.3.2.08.01.63.003</v>
          </cell>
          <cell r="I9208" t="str">
            <v>Standard Compact</v>
          </cell>
        </row>
        <row r="9209">
          <cell r="H9209" t="str">
            <v>......</v>
          </cell>
        </row>
        <row r="9210">
          <cell r="H9210" t="str">
            <v>1.3.2.08.01.64.</v>
          </cell>
          <cell r="I9210" t="str">
            <v xml:space="preserve">UNIT ALAT LABORATORIUM LAINNYA </v>
          </cell>
        </row>
        <row r="9211">
          <cell r="H9211" t="str">
            <v>......</v>
          </cell>
        </row>
        <row r="9212">
          <cell r="H9212" t="str">
            <v>......</v>
          </cell>
        </row>
        <row r="9213">
          <cell r="H9213" t="str">
            <v>1.3.2.08.02..</v>
          </cell>
          <cell r="I9213" t="str">
            <v>UNIT ALAT LABORATORIUM KIMIA NUKLIR</v>
          </cell>
        </row>
        <row r="9214">
          <cell r="H9214" t="str">
            <v>1.3.2.08.02.01.</v>
          </cell>
          <cell r="I9214" t="str">
            <v xml:space="preserve">ANALYTICAL INSTRUMENT </v>
          </cell>
        </row>
        <row r="9215">
          <cell r="H9215" t="str">
            <v>1.3.2.08.02.01.001</v>
          </cell>
          <cell r="I9215" t="str">
            <v>Conduktimeter</v>
          </cell>
        </row>
        <row r="9216">
          <cell r="H9216" t="str">
            <v>1.3.2.08.02.01.002</v>
          </cell>
          <cell r="I9216" t="str">
            <v>Coulometer</v>
          </cell>
        </row>
        <row r="9217">
          <cell r="H9217" t="str">
            <v>1.3.2.08.02.01.003</v>
          </cell>
          <cell r="I9217" t="str">
            <v>Potentiometer</v>
          </cell>
        </row>
        <row r="9218">
          <cell r="H9218" t="str">
            <v>1.3.2.08.02.01.004</v>
          </cell>
          <cell r="I9218" t="str">
            <v>Titralyzer</v>
          </cell>
        </row>
        <row r="9219">
          <cell r="H9219" t="str">
            <v>1.3.2.08.02.01.005</v>
          </cell>
          <cell r="I9219" t="str">
            <v>Lon Analyzer</v>
          </cell>
        </row>
        <row r="9220">
          <cell r="H9220" t="str">
            <v>1.3.2.08.02.01.006</v>
          </cell>
          <cell r="I9220" t="str">
            <v>Karl Fisher Water Tritator</v>
          </cell>
        </row>
        <row r="9221">
          <cell r="H9221" t="str">
            <v>1.3.2.08.02.01.007</v>
          </cell>
          <cell r="I9221" t="str">
            <v>Lectrolytic</v>
          </cell>
        </row>
        <row r="9222">
          <cell r="H9222" t="str">
            <v>1.3.2.08.02.01.008</v>
          </cell>
          <cell r="I9222" t="str">
            <v>C-H-N Analyzer</v>
          </cell>
        </row>
        <row r="9223">
          <cell r="H9223" t="str">
            <v>1.3.2.08.02.01.009</v>
          </cell>
          <cell r="I9223" t="str">
            <v>C-H-O Analytical Microcombustion Equipment</v>
          </cell>
        </row>
        <row r="9224">
          <cell r="H9224" t="str">
            <v>1.3.2.08.02.01.010</v>
          </cell>
          <cell r="I9224" t="str">
            <v>Merz Automatic N-Analyzer</v>
          </cell>
        </row>
        <row r="9225">
          <cell r="H9225" t="str">
            <v>1.3.2.08.02.01.011</v>
          </cell>
          <cell r="I9225" t="str">
            <v>C&amp;S In Soild Combustion Analyzer</v>
          </cell>
        </row>
        <row r="9226">
          <cell r="H9226" t="str">
            <v>1.3.2.08.02.01.012</v>
          </cell>
          <cell r="I9226" t="str">
            <v>Amino Acid Carbohydrate Analyzer</v>
          </cell>
        </row>
        <row r="9227">
          <cell r="H9227" t="str">
            <v>1.3.2.08.02.01.013</v>
          </cell>
          <cell r="I9227" t="str">
            <v>Electrophoresis Analysis Equipment</v>
          </cell>
        </row>
        <row r="9228">
          <cell r="H9228" t="str">
            <v>1.3.2.08.02.01.014</v>
          </cell>
          <cell r="I9228" t="str">
            <v>Moisture Tester (Analytical Instrument)</v>
          </cell>
        </row>
        <row r="9229">
          <cell r="H9229" t="str">
            <v>1.3.2.08.02.01.015</v>
          </cell>
          <cell r="I9229" t="str">
            <v>Kjeldahi Degestion Block (For N-Deteminator)</v>
          </cell>
        </row>
        <row r="9230">
          <cell r="H9230" t="str">
            <v>1.3.2.08.02.01.016</v>
          </cell>
          <cell r="I9230" t="str">
            <v>Leak Detector (Analytical Instrument)</v>
          </cell>
        </row>
        <row r="9231">
          <cell r="H9231" t="str">
            <v>1.3.2.08.02.01.017</v>
          </cell>
          <cell r="I9231" t="str">
            <v>Ultraviolet Spectrophotometer</v>
          </cell>
        </row>
        <row r="9232">
          <cell r="H9232" t="str">
            <v>1.3.2.08.02.01.018</v>
          </cell>
          <cell r="I9232" t="str">
            <v>Visible Light Spectrophotometer</v>
          </cell>
        </row>
        <row r="9233">
          <cell r="H9233" t="str">
            <v>1.3.2.08.02.01.019</v>
          </cell>
          <cell r="I9233" t="str">
            <v>Infrared Spectrophotometer</v>
          </cell>
        </row>
        <row r="9234">
          <cell r="H9234" t="str">
            <v>1.3.2.08.02.01.020</v>
          </cell>
          <cell r="I9234" t="str">
            <v>Flame Spectrophotometer</v>
          </cell>
        </row>
        <row r="9235">
          <cell r="H9235" t="str">
            <v>1.3.2.08.02.01.021</v>
          </cell>
          <cell r="I9235" t="str">
            <v>Atomic Absorption(Flame) Spectrophotometer</v>
          </cell>
        </row>
        <row r="9236">
          <cell r="H9236" t="str">
            <v>1.3.2.08.02.01.022</v>
          </cell>
          <cell r="I9236" t="str">
            <v>Emmision Spectrophotometer</v>
          </cell>
        </row>
        <row r="9237">
          <cell r="H9237" t="str">
            <v>1.3.2.08.02.01.023</v>
          </cell>
          <cell r="I9237" t="str">
            <v>X-Ray Fluorescence(XRP)</v>
          </cell>
        </row>
        <row r="9238">
          <cell r="H9238" t="str">
            <v>1.3.2.08.02.01.024</v>
          </cell>
          <cell r="I9238" t="str">
            <v>Fluorimeter</v>
          </cell>
        </row>
        <row r="9239">
          <cell r="H9239" t="str">
            <v>1.3.2.08.02.01.025</v>
          </cell>
          <cell r="I9239" t="str">
            <v>Turbidimeter/Nephelometer</v>
          </cell>
        </row>
        <row r="9240">
          <cell r="H9240" t="str">
            <v>1.3.2.08.02.01.026</v>
          </cell>
          <cell r="I9240" t="str">
            <v>Polarimeter/Refractometer</v>
          </cell>
        </row>
        <row r="9241">
          <cell r="H9241" t="str">
            <v>1.3.2.08.02.01.027</v>
          </cell>
          <cell r="I9241" t="str">
            <v>X-Ray Diffractometer</v>
          </cell>
        </row>
        <row r="9242">
          <cell r="H9242" t="str">
            <v>1.3.2.08.02.01.028</v>
          </cell>
          <cell r="I9242" t="str">
            <v>Thermoluminiscence Dosimeter (TLD) Reader</v>
          </cell>
        </row>
        <row r="9243">
          <cell r="H9243" t="str">
            <v>1.3.2.08.02.01.029</v>
          </cell>
          <cell r="I9243" t="str">
            <v>Uranium Ore Analyzer</v>
          </cell>
        </row>
        <row r="9244">
          <cell r="H9244" t="str">
            <v>1.3.2.08.02.01.030</v>
          </cell>
          <cell r="I9244" t="str">
            <v>Amilograph Meter</v>
          </cell>
        </row>
        <row r="9245">
          <cell r="H9245" t="str">
            <v>1.3.2.08.02.01.031</v>
          </cell>
          <cell r="I9245" t="str">
            <v>Mass Spectrometer</v>
          </cell>
        </row>
        <row r="9246">
          <cell r="H9246" t="str">
            <v>1.3.2.08.02.01.032</v>
          </cell>
          <cell r="I9246" t="str">
            <v>Mass Spectrograph</v>
          </cell>
        </row>
        <row r="9247">
          <cell r="H9247" t="str">
            <v>1.3.2.08.02.01.033</v>
          </cell>
          <cell r="I9247" t="str">
            <v>Magnetic Resonance Spectrometer</v>
          </cell>
        </row>
        <row r="9248">
          <cell r="H9248" t="str">
            <v>1.3.2.08.02.01.034</v>
          </cell>
          <cell r="I9248" t="str">
            <v>Melting Point Detemination Apparatus</v>
          </cell>
        </row>
        <row r="9249">
          <cell r="H9249" t="str">
            <v>1.3.2.08.02.01.035</v>
          </cell>
          <cell r="I9249" t="str">
            <v>Thermogravimeter</v>
          </cell>
        </row>
        <row r="9250">
          <cell r="H9250" t="str">
            <v>1.3.2.08.02.01.036</v>
          </cell>
          <cell r="I9250" t="str">
            <v>Differential Thermal Analyzer</v>
          </cell>
        </row>
        <row r="9251">
          <cell r="H9251" t="str">
            <v>1.3.2.08.02.01.037</v>
          </cell>
          <cell r="I9251" t="str">
            <v>Thermo Analyzer</v>
          </cell>
        </row>
        <row r="9252">
          <cell r="H9252" t="str">
            <v>1.3.2.08.02.01.038</v>
          </cell>
          <cell r="I9252" t="str">
            <v>Chromatography Developing Chamber</v>
          </cell>
        </row>
        <row r="9253">
          <cell r="H9253" t="str">
            <v>1.3.2.08.02.01.039</v>
          </cell>
          <cell r="I9253" t="str">
            <v>Thin Layer Chromatography(TLC) Drying Rack/ Desiccarator</v>
          </cell>
        </row>
        <row r="9254">
          <cell r="H9254" t="str">
            <v>1.3.2.08.02.01.040</v>
          </cell>
          <cell r="I9254" t="str">
            <v>Fraction Colector</v>
          </cell>
        </row>
        <row r="9255">
          <cell r="H9255" t="str">
            <v>1.3.2.08.02.01.041</v>
          </cell>
          <cell r="I9255" t="str">
            <v>Gas Chromatograph(GC)</v>
          </cell>
        </row>
        <row r="9256">
          <cell r="H9256" t="str">
            <v>1.3.2.08.02.01.042</v>
          </cell>
          <cell r="I9256" t="str">
            <v>Radio Chromatografic Scaner</v>
          </cell>
        </row>
        <row r="9257">
          <cell r="H9257" t="str">
            <v>1.3.2.08.02.01.043</v>
          </cell>
          <cell r="I9257" t="str">
            <v>Surface Arcameter(BET Method)</v>
          </cell>
        </row>
        <row r="9258">
          <cell r="H9258" t="str">
            <v>1.3.2.08.02.01.044</v>
          </cell>
          <cell r="I9258" t="str">
            <v>Porosimeter/Permeameter</v>
          </cell>
        </row>
        <row r="9259">
          <cell r="H9259" t="str">
            <v>1.3.2.08.02.01.045</v>
          </cell>
          <cell r="I9259" t="str">
            <v>ICPMS (Inductively Complete Plasma Mass Spectometer)</v>
          </cell>
        </row>
        <row r="9260">
          <cell r="H9260" t="str">
            <v>1.3.2.08.02.01.046</v>
          </cell>
          <cell r="I9260" t="str">
            <v>Kolimator</v>
          </cell>
        </row>
        <row r="9261">
          <cell r="H9261" t="str">
            <v>1.3.2.08.02.01.047</v>
          </cell>
          <cell r="I9261" t="str">
            <v>Shileding</v>
          </cell>
        </row>
        <row r="9262">
          <cell r="H9262" t="str">
            <v>1.3.2.08.02.01.048</v>
          </cell>
          <cell r="I9262" t="str">
            <v>Digital KVP Meter</v>
          </cell>
        </row>
        <row r="9263">
          <cell r="H9263" t="str">
            <v>1.3.2.08.02.01.049</v>
          </cell>
          <cell r="I9263" t="str">
            <v>Digital K-Ray Timer</v>
          </cell>
        </row>
        <row r="9264">
          <cell r="H9264" t="str">
            <v>1.3.2.08.02.01.050</v>
          </cell>
          <cell r="I9264" t="str">
            <v>Digital Mas</v>
          </cell>
        </row>
        <row r="9265">
          <cell r="H9265" t="str">
            <v>1.3.2.08.02.01.051</v>
          </cell>
          <cell r="I9265" t="str">
            <v>Portable Multi Chanel Analisys</v>
          </cell>
        </row>
        <row r="9266">
          <cell r="H9266" t="str">
            <v>1.3.2.08.02.01.052</v>
          </cell>
          <cell r="I9266" t="str">
            <v>Low Energy Survey Meter</v>
          </cell>
        </row>
        <row r="9267">
          <cell r="H9267" t="str">
            <v>1.3.2.08.02.01.053</v>
          </cell>
          <cell r="I9267" t="str">
            <v>Check Source</v>
          </cell>
        </row>
        <row r="9268">
          <cell r="H9268" t="str">
            <v>1.3.2.08.02.01.054</v>
          </cell>
          <cell r="I9268" t="str">
            <v>Personal Dose Meter</v>
          </cell>
        </row>
        <row r="9269">
          <cell r="H9269" t="str">
            <v>1.3.2.08.02.01.055</v>
          </cell>
          <cell r="I9269" t="str">
            <v>Apron Dual Side</v>
          </cell>
        </row>
        <row r="9270">
          <cell r="H9270" t="str">
            <v>1.3.2.08.02.01.056</v>
          </cell>
          <cell r="I9270" t="str">
            <v>Peralatan Pencacah Radiasi (Carrier Insert)</v>
          </cell>
        </row>
        <row r="9271">
          <cell r="H9271" t="str">
            <v>1.3.2.08.02.01.057</v>
          </cell>
          <cell r="I9271" t="str">
            <v>Peralatan Gerusan Keramik</v>
          </cell>
        </row>
        <row r="9272">
          <cell r="H9272" t="str">
            <v>1.3.2.08.02.01.058</v>
          </cell>
          <cell r="I9272" t="str">
            <v>Ratemeter</v>
          </cell>
        </row>
        <row r="9273">
          <cell r="H9273" t="str">
            <v>1.3.2.08.02.01.059</v>
          </cell>
          <cell r="I9273" t="str">
            <v>Scintiliation Monitor For Contamination</v>
          </cell>
        </row>
        <row r="9274">
          <cell r="H9274" t="str">
            <v>1.3.2.08.02.01.060</v>
          </cell>
          <cell r="I9274" t="str">
            <v>Magnifier #7540</v>
          </cell>
        </row>
        <row r="9275">
          <cell r="H9275" t="str">
            <v>1.3.2.08.02.01.061</v>
          </cell>
          <cell r="I9275" t="str">
            <v>Senter Mini Standar Safety</v>
          </cell>
        </row>
        <row r="9276">
          <cell r="H9276" t="str">
            <v>1.3.2.08.02.01.062</v>
          </cell>
          <cell r="I9276" t="str">
            <v>Decontamination Kit</v>
          </cell>
        </row>
        <row r="9277">
          <cell r="H9277" t="str">
            <v>1.3.2.08.02.01.063</v>
          </cell>
          <cell r="I9277" t="str">
            <v>Flexible Waste Water Dam</v>
          </cell>
        </row>
        <row r="9278">
          <cell r="H9278" t="str">
            <v>1.3.2.08.02.01.064</v>
          </cell>
          <cell r="I9278" t="str">
            <v>Decontamination Backpack</v>
          </cell>
        </row>
        <row r="9279">
          <cell r="H9279" t="str">
            <v>......</v>
          </cell>
        </row>
        <row r="9280">
          <cell r="H9280" t="str">
            <v>......</v>
          </cell>
        </row>
        <row r="9281">
          <cell r="H9281" t="str">
            <v>......</v>
          </cell>
        </row>
        <row r="9282">
          <cell r="H9282" t="str">
            <v>......</v>
          </cell>
        </row>
        <row r="9283">
          <cell r="H9283" t="str">
            <v>......</v>
          </cell>
        </row>
        <row r="9284">
          <cell r="H9284" t="str">
            <v>......</v>
          </cell>
        </row>
        <row r="9285">
          <cell r="H9285" t="str">
            <v>1.3.2.08.02.02.</v>
          </cell>
          <cell r="I9285" t="str">
            <v xml:space="preserve">INSTRUMENT PROBE/SENSOR </v>
          </cell>
        </row>
        <row r="9286">
          <cell r="H9286" t="str">
            <v>1.3.2.08.02.02.001</v>
          </cell>
          <cell r="I9286" t="str">
            <v>Generalporpose Giass Thermometer</v>
          </cell>
        </row>
        <row r="9287">
          <cell r="H9287" t="str">
            <v>1.3.2.08.02.02.002</v>
          </cell>
          <cell r="I9287" t="str">
            <v>Dial Reading Thermometer</v>
          </cell>
        </row>
        <row r="9288">
          <cell r="H9288" t="str">
            <v>1.3.2.08.02.02.003</v>
          </cell>
          <cell r="I9288" t="str">
            <v>Procesion Thermometer</v>
          </cell>
        </row>
        <row r="9289">
          <cell r="H9289" t="str">
            <v>1.3.2.08.02.02.004</v>
          </cell>
          <cell r="I9289" t="str">
            <v>Clinical Thermometer (Instrument Probe/sensor)</v>
          </cell>
        </row>
        <row r="9290">
          <cell r="H9290" t="str">
            <v>1.3.2.08.02.02.005</v>
          </cell>
          <cell r="I9290" t="str">
            <v>Maximum-Minimum Thermometer</v>
          </cell>
        </row>
        <row r="9291">
          <cell r="H9291" t="str">
            <v>1.3.2.08.02.02.006</v>
          </cell>
          <cell r="I9291" t="str">
            <v>Resistance Thermometer</v>
          </cell>
        </row>
        <row r="9292">
          <cell r="H9292" t="str">
            <v>1.3.2.08.02.02.007</v>
          </cell>
          <cell r="I9292" t="str">
            <v>Bimetal Thermometer</v>
          </cell>
        </row>
        <row r="9293">
          <cell r="H9293" t="str">
            <v>1.3.2.08.02.02.008</v>
          </cell>
          <cell r="I9293" t="str">
            <v>Temperature Indicator</v>
          </cell>
        </row>
        <row r="9294">
          <cell r="H9294" t="str">
            <v>1.3.2.08.02.02.009</v>
          </cell>
          <cell r="I9294" t="str">
            <v>Temperatur Recorder</v>
          </cell>
        </row>
        <row r="9295">
          <cell r="H9295" t="str">
            <v>1.3.2.08.02.02.010</v>
          </cell>
          <cell r="I9295" t="str">
            <v>Thermoregulator</v>
          </cell>
        </row>
        <row r="9296">
          <cell r="H9296" t="str">
            <v>1.3.2.08.02.02.011</v>
          </cell>
          <cell r="I9296" t="str">
            <v>Immersion Pyrometer</v>
          </cell>
        </row>
        <row r="9297">
          <cell r="H9297" t="str">
            <v>1.3.2.08.02.02.012</v>
          </cell>
          <cell r="I9297" t="str">
            <v>Spectral-Optical Pyrometer</v>
          </cell>
        </row>
        <row r="9298">
          <cell r="H9298" t="str">
            <v>1.3.2.08.02.02.013</v>
          </cell>
          <cell r="I9298" t="str">
            <v>UV/UV-VIS Radiometer</v>
          </cell>
        </row>
        <row r="9299">
          <cell r="H9299" t="str">
            <v>1.3.2.08.02.02.014</v>
          </cell>
          <cell r="I9299" t="str">
            <v>PH Meter/Indicator And Lon Meter</v>
          </cell>
        </row>
        <row r="9300">
          <cell r="H9300" t="str">
            <v>1.3.2.08.02.02.015</v>
          </cell>
          <cell r="I9300" t="str">
            <v>Ater Puryti Meter (Specific Resistance Meter)</v>
          </cell>
        </row>
        <row r="9301">
          <cell r="H9301" t="str">
            <v>1.3.2.08.02.02.016</v>
          </cell>
          <cell r="I9301" t="str">
            <v>Dissolvel Oxygen Meter(DO)</v>
          </cell>
        </row>
        <row r="9302">
          <cell r="H9302" t="str">
            <v>1.3.2.08.02.02.017</v>
          </cell>
          <cell r="I9302" t="str">
            <v>Biologikal Oxygen Demand Monitor(BOD)</v>
          </cell>
        </row>
        <row r="9303">
          <cell r="H9303" t="str">
            <v>1.3.2.08.02.02.018</v>
          </cell>
          <cell r="I9303" t="str">
            <v>Bourdan Vacuum Gauge</v>
          </cell>
        </row>
        <row r="9304">
          <cell r="H9304" t="str">
            <v>1.3.2.08.02.02.019</v>
          </cell>
          <cell r="I9304" t="str">
            <v>Diaphragm Pressure/Vacuum Gauge</v>
          </cell>
        </row>
        <row r="9305">
          <cell r="H9305" t="str">
            <v>1.3.2.08.02.02.020</v>
          </cell>
          <cell r="I9305" t="str">
            <v>Thermocouple Vacuum Gauge</v>
          </cell>
        </row>
        <row r="9306">
          <cell r="H9306" t="str">
            <v>1.3.2.08.02.02.021</v>
          </cell>
          <cell r="I9306" t="str">
            <v>Incline Tube Manometer</v>
          </cell>
        </row>
        <row r="9307">
          <cell r="H9307" t="str">
            <v>1.3.2.08.02.02.022</v>
          </cell>
          <cell r="I9307" t="str">
            <v>Portable Flectronic Manometer</v>
          </cell>
        </row>
        <row r="9308">
          <cell r="H9308" t="str">
            <v>1.3.2.08.02.02.023</v>
          </cell>
          <cell r="I9308" t="str">
            <v>Pirani High Vacuum Gauge</v>
          </cell>
        </row>
        <row r="9309">
          <cell r="H9309" t="str">
            <v>1.3.2.08.02.02.024</v>
          </cell>
          <cell r="I9309" t="str">
            <v>Vacuummeter</v>
          </cell>
        </row>
        <row r="9310">
          <cell r="H9310" t="str">
            <v>1.3.2.08.02.02.025</v>
          </cell>
          <cell r="I9310" t="str">
            <v>Well Type Manometer</v>
          </cell>
        </row>
        <row r="9311">
          <cell r="H9311" t="str">
            <v>1.3.2.08.02.02.026</v>
          </cell>
          <cell r="I9311" t="str">
            <v>Liquid Column Pressure Indicator</v>
          </cell>
        </row>
        <row r="9312">
          <cell r="H9312" t="str">
            <v>1.3.2.08.02.02.027</v>
          </cell>
          <cell r="I9312" t="str">
            <v>Electrec Element Pressure Indicator</v>
          </cell>
        </row>
        <row r="9313">
          <cell r="H9313" t="str">
            <v>1.3.2.08.02.02.028</v>
          </cell>
          <cell r="I9313" t="str">
            <v>Piezoresistive Pressure Indicator</v>
          </cell>
        </row>
        <row r="9314">
          <cell r="H9314" t="str">
            <v>1.3.2.08.02.02.029</v>
          </cell>
          <cell r="I9314" t="str">
            <v>Piezoelectric Pressure Indicator</v>
          </cell>
        </row>
        <row r="9315">
          <cell r="H9315" t="str">
            <v>1.3.2.08.02.02.030</v>
          </cell>
          <cell r="I9315" t="str">
            <v>Straningases Pressure Indicator</v>
          </cell>
        </row>
        <row r="9316">
          <cell r="H9316" t="str">
            <v>1.3.2.08.02.02.031</v>
          </cell>
          <cell r="I9316" t="str">
            <v>Specific Gravitometer</v>
          </cell>
        </row>
        <row r="9317">
          <cell r="H9317" t="str">
            <v>1.3.2.08.02.02.032</v>
          </cell>
          <cell r="I9317" t="str">
            <v>Whestphalt Balance Densitometer</v>
          </cell>
        </row>
        <row r="9318">
          <cell r="H9318" t="str">
            <v>1.3.2.08.02.02.033</v>
          </cell>
          <cell r="I9318" t="str">
            <v>Chain Balance Densitometer</v>
          </cell>
        </row>
        <row r="9319">
          <cell r="H9319" t="str">
            <v>1.3.2.08.02.02.034</v>
          </cell>
          <cell r="I9319" t="str">
            <v>Densitometer General</v>
          </cell>
        </row>
        <row r="9320">
          <cell r="H9320" t="str">
            <v>1.3.2.08.02.02.035</v>
          </cell>
          <cell r="I9320" t="str">
            <v>Surface Tensometer</v>
          </cell>
        </row>
        <row r="9321">
          <cell r="H9321" t="str">
            <v>1.3.2.08.02.02.036</v>
          </cell>
          <cell r="I9321" t="str">
            <v>Viscometer Viscosimeter</v>
          </cell>
        </row>
        <row r="9322">
          <cell r="H9322" t="str">
            <v>1.3.2.08.02.02.037</v>
          </cell>
          <cell r="I9322" t="str">
            <v>Kinematic Viscosety Bath</v>
          </cell>
        </row>
        <row r="9323">
          <cell r="H9323" t="str">
            <v>1.3.2.08.02.02.038</v>
          </cell>
          <cell r="I9323" t="str">
            <v>Du Nuoy Interfacial Tensiometer</v>
          </cell>
        </row>
        <row r="9324">
          <cell r="H9324" t="str">
            <v>1.3.2.08.02.02.039</v>
          </cell>
          <cell r="I9324" t="str">
            <v>Orsat-Fischer Gas Analyzer</v>
          </cell>
        </row>
        <row r="9325">
          <cell r="H9325" t="str">
            <v>1.3.2.08.02.02.040</v>
          </cell>
          <cell r="I9325" t="str">
            <v>Orsat-Klei Gas Analyzer</v>
          </cell>
        </row>
        <row r="9326">
          <cell r="H9326" t="str">
            <v>1.3.2.08.02.02.041</v>
          </cell>
          <cell r="I9326" t="str">
            <v>Koehler Gas Analyzer</v>
          </cell>
        </row>
        <row r="9327">
          <cell r="H9327" t="str">
            <v>1.3.2.08.02.02.042</v>
          </cell>
          <cell r="I9327" t="str">
            <v>Dust Analyzer</v>
          </cell>
        </row>
        <row r="9328">
          <cell r="H9328" t="str">
            <v>1.3.2.08.02.02.043</v>
          </cell>
          <cell r="I9328" t="str">
            <v>Dust Sampler (Instrument Probe/sensor)</v>
          </cell>
        </row>
        <row r="9329">
          <cell r="H9329" t="str">
            <v>1.3.2.08.02.02.044</v>
          </cell>
          <cell r="I9329" t="str">
            <v>Gasmeter</v>
          </cell>
        </row>
        <row r="9330">
          <cell r="H9330" t="str">
            <v>1.3.2.08.02.02.045</v>
          </cell>
          <cell r="I9330" t="str">
            <v>Anemometer Flowmeter</v>
          </cell>
        </row>
        <row r="9331">
          <cell r="H9331" t="str">
            <v>1.3.2.08.02.02.046</v>
          </cell>
          <cell r="I9331" t="str">
            <v>Venturumeter Flowmeter</v>
          </cell>
        </row>
        <row r="9332">
          <cell r="H9332" t="str">
            <v>1.3.2.08.02.02.047</v>
          </cell>
          <cell r="I9332" t="str">
            <v>Areameter Flowmeter</v>
          </cell>
        </row>
        <row r="9333">
          <cell r="H9333" t="str">
            <v>1.3.2.08.02.02.048</v>
          </cell>
          <cell r="I9333" t="str">
            <v>Onfice Meter Flowmeter</v>
          </cell>
        </row>
        <row r="9334">
          <cell r="H9334" t="str">
            <v>1.3.2.08.02.02.049</v>
          </cell>
          <cell r="I9334" t="str">
            <v>Nozzlemeter Flowmeter</v>
          </cell>
        </row>
        <row r="9335">
          <cell r="H9335" t="str">
            <v>1.3.2.08.02.02.050</v>
          </cell>
          <cell r="I9335" t="str">
            <v>Massmeter Flowmeter</v>
          </cell>
        </row>
        <row r="9336">
          <cell r="H9336" t="str">
            <v>1.3.2.08.02.02.051</v>
          </cell>
          <cell r="I9336" t="str">
            <v>Elbowimeter Flowmeter</v>
          </cell>
        </row>
        <row r="9337">
          <cell r="H9337" t="str">
            <v>1.3.2.08.02.02.052</v>
          </cell>
          <cell r="I9337" t="str">
            <v>Gage Glass Level Indicator</v>
          </cell>
        </row>
        <row r="9338">
          <cell r="H9338" t="str">
            <v>1.3.2.08.02.02.053</v>
          </cell>
          <cell r="I9338" t="str">
            <v>Tape Fioat Gage Level Indicator</v>
          </cell>
        </row>
        <row r="9339">
          <cell r="H9339" t="str">
            <v>1.3.2.08.02.02.054</v>
          </cell>
          <cell r="I9339" t="str">
            <v>Level Shaft Gage Level Indicator</v>
          </cell>
        </row>
        <row r="9340">
          <cell r="H9340" t="str">
            <v>1.3.2.08.02.02.055</v>
          </cell>
          <cell r="I9340" t="str">
            <v>Bubble Tube Level Measumy System</v>
          </cell>
        </row>
        <row r="9341">
          <cell r="H9341" t="str">
            <v>1.3.2.08.02.02.056</v>
          </cell>
          <cell r="I9341" t="str">
            <v>Flash Point Tester</v>
          </cell>
        </row>
        <row r="9342">
          <cell r="H9342" t="str">
            <v>......</v>
          </cell>
        </row>
        <row r="9343">
          <cell r="H9343" t="str">
            <v>......</v>
          </cell>
        </row>
        <row r="9344">
          <cell r="H9344" t="str">
            <v>......</v>
          </cell>
        </row>
        <row r="9345">
          <cell r="H9345" t="str">
            <v>......</v>
          </cell>
        </row>
        <row r="9346">
          <cell r="H9346" t="str">
            <v>......</v>
          </cell>
        </row>
        <row r="9347">
          <cell r="H9347" t="str">
            <v>......</v>
          </cell>
        </row>
        <row r="9348">
          <cell r="H9348" t="str">
            <v>......</v>
          </cell>
        </row>
        <row r="9349">
          <cell r="H9349" t="str">
            <v>......</v>
          </cell>
        </row>
        <row r="9350">
          <cell r="H9350" t="str">
            <v>......</v>
          </cell>
        </row>
        <row r="9351">
          <cell r="H9351" t="str">
            <v>......</v>
          </cell>
        </row>
        <row r="9352">
          <cell r="H9352" t="str">
            <v>......</v>
          </cell>
        </row>
        <row r="9353">
          <cell r="H9353" t="str">
            <v>......</v>
          </cell>
        </row>
        <row r="9354">
          <cell r="H9354" t="str">
            <v>1.3.2.08.02.03.</v>
          </cell>
          <cell r="I9354" t="str">
            <v xml:space="preserve">GENERAL LABORATORY TOOL </v>
          </cell>
        </row>
        <row r="9355">
          <cell r="H9355" t="str">
            <v>1.3.2.08.02.03.001</v>
          </cell>
          <cell r="I9355" t="str">
            <v>Electronic Top Loading Balance</v>
          </cell>
        </row>
        <row r="9356">
          <cell r="H9356" t="str">
            <v>1.3.2.08.02.03.002</v>
          </cell>
          <cell r="I9356" t="str">
            <v>Electronic Analytical Balance (General Laboratory Tool)</v>
          </cell>
        </row>
        <row r="9357">
          <cell r="H9357" t="str">
            <v>1.3.2.08.02.03.003</v>
          </cell>
          <cell r="I9357" t="str">
            <v>Mechanical Analytical Balance</v>
          </cell>
        </row>
        <row r="9358">
          <cell r="H9358" t="str">
            <v>1.3.2.08.02.03.004</v>
          </cell>
          <cell r="I9358" t="str">
            <v>Electronic Microbalance</v>
          </cell>
        </row>
        <row r="9359">
          <cell r="H9359" t="str">
            <v>1.3.2.08.02.03.005</v>
          </cell>
          <cell r="I9359" t="str">
            <v>Remote Bader</v>
          </cell>
        </row>
        <row r="9360">
          <cell r="H9360" t="str">
            <v>1.3.2.08.02.03.006</v>
          </cell>
          <cell r="I9360" t="str">
            <v>Telecope Scale</v>
          </cell>
        </row>
        <row r="9361">
          <cell r="H9361" t="str">
            <v>1.3.2.08.02.03.007</v>
          </cell>
          <cell r="I9361" t="str">
            <v>Platform Scale (General Laboratory Tool)</v>
          </cell>
        </row>
        <row r="9362">
          <cell r="H9362" t="str">
            <v>1.3.2.08.02.03.008</v>
          </cell>
          <cell r="I9362" t="str">
            <v>Sprong Scale</v>
          </cell>
        </row>
        <row r="9363">
          <cell r="H9363" t="str">
            <v>1.3.2.08.02.03.009</v>
          </cell>
          <cell r="I9363" t="str">
            <v>Table Balance</v>
          </cell>
        </row>
        <row r="9364">
          <cell r="H9364" t="str">
            <v>1.3.2.08.02.03.010</v>
          </cell>
          <cell r="I9364" t="str">
            <v>Electronic Control (General Laboratory Tool)</v>
          </cell>
        </row>
        <row r="9365">
          <cell r="H9365" t="str">
            <v>1.3.2.08.02.03.011</v>
          </cell>
          <cell r="I9365" t="str">
            <v>Balance Weight Set</v>
          </cell>
        </row>
        <row r="9366">
          <cell r="H9366" t="str">
            <v>1.3.2.08.02.03.012</v>
          </cell>
          <cell r="I9366" t="str">
            <v>Rotator Heater Control</v>
          </cell>
        </row>
        <row r="9367">
          <cell r="H9367" t="str">
            <v>1.3.2.08.02.03.013</v>
          </cell>
          <cell r="I9367" t="str">
            <v>UWFP Control Panel With HR</v>
          </cell>
        </row>
        <row r="9368">
          <cell r="H9368" t="str">
            <v>1.3.2.08.02.03.014</v>
          </cell>
          <cell r="I9368" t="str">
            <v>Recorder</v>
          </cell>
        </row>
        <row r="9369">
          <cell r="H9369" t="str">
            <v>1.3.2.08.02.03.015</v>
          </cell>
          <cell r="I9369" t="str">
            <v>Water Sampler (General Laboratory Tool)</v>
          </cell>
        </row>
        <row r="9370">
          <cell r="H9370" t="str">
            <v>1.3.2.08.02.03.016</v>
          </cell>
          <cell r="I9370" t="str">
            <v>Stop Clock</v>
          </cell>
        </row>
        <row r="9371">
          <cell r="H9371" t="str">
            <v>1.3.2.08.02.03.017</v>
          </cell>
          <cell r="I9371" t="str">
            <v>Interval Timer</v>
          </cell>
        </row>
        <row r="9372">
          <cell r="H9372" t="str">
            <v>1.3.2.08.02.03.018</v>
          </cell>
          <cell r="I9372" t="str">
            <v>Wall Clock</v>
          </cell>
        </row>
        <row r="9373">
          <cell r="H9373" t="str">
            <v>1.3.2.08.02.03.019</v>
          </cell>
          <cell r="I9373" t="str">
            <v>Automatic On/Off Time Switch</v>
          </cell>
        </row>
        <row r="9374">
          <cell r="H9374" t="str">
            <v>1.3.2.08.02.03.020</v>
          </cell>
          <cell r="I9374" t="str">
            <v>Stroboscope Flash</v>
          </cell>
        </row>
        <row r="9375">
          <cell r="H9375" t="str">
            <v>1.3.2.08.02.03.021</v>
          </cell>
          <cell r="I9375" t="str">
            <v>Tachometer (General Laboratory Tool)</v>
          </cell>
        </row>
        <row r="9376">
          <cell r="H9376" t="str">
            <v>1.3.2.08.02.03.022</v>
          </cell>
          <cell r="I9376" t="str">
            <v>Rpm-Meter</v>
          </cell>
        </row>
        <row r="9377">
          <cell r="H9377" t="str">
            <v>1.3.2.08.02.03.023</v>
          </cell>
          <cell r="I9377" t="str">
            <v>Coloni Holder</v>
          </cell>
        </row>
        <row r="9378">
          <cell r="H9378" t="str">
            <v>1.3.2.08.02.03.024</v>
          </cell>
          <cell r="I9378" t="str">
            <v>Battle Holder</v>
          </cell>
        </row>
        <row r="9379">
          <cell r="H9379" t="str">
            <v>1.3.2.08.02.03.025</v>
          </cell>
          <cell r="I9379" t="str">
            <v>Team Heated Water Bath</v>
          </cell>
        </row>
        <row r="9380">
          <cell r="H9380" t="str">
            <v>1.3.2.08.02.03.026</v>
          </cell>
          <cell r="I9380" t="str">
            <v>Electrically Heated Water Bath</v>
          </cell>
        </row>
        <row r="9381">
          <cell r="H9381" t="str">
            <v>1.3.2.08.02.03.027</v>
          </cell>
          <cell r="I9381" t="str">
            <v>Electrically Heated Oil Bath</v>
          </cell>
        </row>
        <row r="9382">
          <cell r="H9382" t="str">
            <v>1.3.2.08.02.03.028</v>
          </cell>
          <cell r="I9382" t="str">
            <v>Sand Bath</v>
          </cell>
        </row>
        <row r="9383">
          <cell r="H9383" t="str">
            <v>1.3.2.08.02.03.029</v>
          </cell>
          <cell r="I9383" t="str">
            <v>Thermostatic Water Bath</v>
          </cell>
        </row>
        <row r="9384">
          <cell r="H9384" t="str">
            <v>1.3.2.08.02.03.030</v>
          </cell>
          <cell r="I9384" t="str">
            <v>Shaking Water Bath</v>
          </cell>
        </row>
        <row r="9385">
          <cell r="H9385" t="str">
            <v>1.3.2.08.02.03.031</v>
          </cell>
          <cell r="I9385" t="str">
            <v>Test Tube Dry Bath</v>
          </cell>
        </row>
        <row r="9386">
          <cell r="H9386" t="str">
            <v>1.3.2.08.02.03.032</v>
          </cell>
          <cell r="I9386" t="str">
            <v>Cooling/Refregerating Bath</v>
          </cell>
        </row>
        <row r="9387">
          <cell r="H9387" t="str">
            <v>1.3.2.08.02.03.033</v>
          </cell>
          <cell r="I9387" t="str">
            <v>Cleaning Bath</v>
          </cell>
        </row>
        <row r="9388">
          <cell r="H9388" t="str">
            <v>1.3.2.08.02.03.034</v>
          </cell>
          <cell r="I9388" t="str">
            <v>Lab Eva Porator</v>
          </cell>
        </row>
        <row r="9389">
          <cell r="H9389" t="str">
            <v>1.3.2.08.02.03.035</v>
          </cell>
          <cell r="I9389" t="str">
            <v>Thermostatic Water Cerculator</v>
          </cell>
        </row>
        <row r="9390">
          <cell r="H9390" t="str">
            <v>1.3.2.08.02.03.036</v>
          </cell>
          <cell r="I9390" t="str">
            <v>Thermostatic Oil Cerculator</v>
          </cell>
        </row>
        <row r="9391">
          <cell r="H9391" t="str">
            <v>1.3.2.08.02.03.037</v>
          </cell>
          <cell r="I9391" t="str">
            <v>Thermostatic Refrigerating Cerculator</v>
          </cell>
        </row>
        <row r="9392">
          <cell r="H9392" t="str">
            <v>1.3.2.08.02.03.038</v>
          </cell>
          <cell r="I9392" t="str">
            <v>Vice Jig U 235 Proses</v>
          </cell>
        </row>
        <row r="9393">
          <cell r="H9393" t="str">
            <v>1.3.2.08.02.03.039</v>
          </cell>
          <cell r="I9393" t="str">
            <v>Dauble Ended Bottle Case</v>
          </cell>
        </row>
        <row r="9394">
          <cell r="H9394" t="str">
            <v>1.3.2.08.02.03.040</v>
          </cell>
          <cell r="I9394" t="str">
            <v>Bunsen Gas Bumer</v>
          </cell>
        </row>
        <row r="9395">
          <cell r="H9395" t="str">
            <v>1.3.2.08.02.03.041</v>
          </cell>
          <cell r="I9395" t="str">
            <v>Maker Gas Burner</v>
          </cell>
        </row>
        <row r="9396">
          <cell r="H9396" t="str">
            <v>1.3.2.08.02.03.042</v>
          </cell>
          <cell r="I9396" t="str">
            <v>Blow Lamp (Brander)</v>
          </cell>
        </row>
        <row r="9397">
          <cell r="H9397" t="str">
            <v>1.3.2.08.02.03.043</v>
          </cell>
          <cell r="I9397" t="str">
            <v>Aw Bottle Case</v>
          </cell>
        </row>
        <row r="9398">
          <cell r="H9398" t="str">
            <v>1.3.2.08.02.03.044</v>
          </cell>
          <cell r="I9398" t="str">
            <v>Rfw Bottle Case</v>
          </cell>
        </row>
        <row r="9399">
          <cell r="H9399" t="str">
            <v>1.3.2.08.02.03.045</v>
          </cell>
          <cell r="I9399" t="str">
            <v>Hot Plate (General Laboratory Tool)</v>
          </cell>
        </row>
        <row r="9400">
          <cell r="H9400" t="str">
            <v>1.3.2.08.02.03.046</v>
          </cell>
          <cell r="I9400" t="str">
            <v>Cold Plate</v>
          </cell>
        </row>
        <row r="9401">
          <cell r="H9401" t="str">
            <v>1.3.2.08.02.03.047</v>
          </cell>
          <cell r="I9401" t="str">
            <v>Immersion Heating Coil</v>
          </cell>
        </row>
        <row r="9402">
          <cell r="H9402" t="str">
            <v>1.3.2.08.02.03.048</v>
          </cell>
          <cell r="I9402" t="str">
            <v>Immersion Heating Rod Coil</v>
          </cell>
        </row>
        <row r="9403">
          <cell r="H9403" t="str">
            <v>1.3.2.08.02.03.049</v>
          </cell>
          <cell r="I9403" t="str">
            <v>Immersion Refrigerating Coil</v>
          </cell>
        </row>
        <row r="9404">
          <cell r="H9404" t="str">
            <v>1.3.2.08.02.03.050</v>
          </cell>
          <cell r="I9404" t="str">
            <v>Hot Plate With Magnetic Stiring (General Laboratory Tool)</v>
          </cell>
        </row>
        <row r="9405">
          <cell r="H9405" t="str">
            <v>1.3.2.08.02.03.051</v>
          </cell>
          <cell r="I9405" t="str">
            <v>Automatic Laboratory Steam Generator</v>
          </cell>
        </row>
        <row r="9406">
          <cell r="H9406" t="str">
            <v>1.3.2.08.02.03.052</v>
          </cell>
          <cell r="I9406" t="str">
            <v>Water Percolator (Boiler)</v>
          </cell>
        </row>
        <row r="9407">
          <cell r="H9407" t="str">
            <v>1.3.2.08.02.03.053</v>
          </cell>
          <cell r="I9407" t="str">
            <v>Rotating Jig</v>
          </cell>
        </row>
        <row r="9408">
          <cell r="H9408" t="str">
            <v>1.3.2.08.02.03.054</v>
          </cell>
          <cell r="I9408" t="str">
            <v>Heat Gun</v>
          </cell>
        </row>
        <row r="9409">
          <cell r="H9409" t="str">
            <v>1.3.2.08.02.03.055</v>
          </cell>
          <cell r="I9409" t="str">
            <v>Heating Mantle (General Laboratory Tool)</v>
          </cell>
        </row>
        <row r="9410">
          <cell r="H9410" t="str">
            <v>1.3.2.08.02.03.056</v>
          </cell>
          <cell r="I9410" t="str">
            <v>Table Model Heating Mantle</v>
          </cell>
        </row>
        <row r="9411">
          <cell r="H9411" t="str">
            <v>1.3.2.08.02.03.057</v>
          </cell>
          <cell r="I9411" t="str">
            <v>Heating Tape</v>
          </cell>
        </row>
        <row r="9412">
          <cell r="H9412" t="str">
            <v>1.3.2.08.02.03.058</v>
          </cell>
          <cell r="I9412" t="str">
            <v>Kompor Listrik (General Laboratory Tool)</v>
          </cell>
        </row>
        <row r="9413">
          <cell r="H9413" t="str">
            <v>1.3.2.08.02.03.059</v>
          </cell>
          <cell r="I9413" t="str">
            <v>Infrared Lamp</v>
          </cell>
        </row>
        <row r="9414">
          <cell r="H9414" t="str">
            <v>1.3.2.08.02.03.060</v>
          </cell>
          <cell r="I9414" t="str">
            <v>High Pressure Autoclave (W/Wo) Stirrer</v>
          </cell>
        </row>
        <row r="9415">
          <cell r="H9415" t="str">
            <v>1.3.2.08.02.03.061</v>
          </cell>
          <cell r="I9415" t="str">
            <v>High Pressure Shaking Autoclave</v>
          </cell>
        </row>
        <row r="9416">
          <cell r="H9416" t="str">
            <v>1.3.2.08.02.03.062</v>
          </cell>
          <cell r="I9416" t="str">
            <v>Pressure Vessel (General Laboratory Tool)</v>
          </cell>
        </row>
        <row r="9417">
          <cell r="H9417" t="str">
            <v>1.3.2.08.02.03.063</v>
          </cell>
          <cell r="I9417" t="str">
            <v>Special Tube Furnace</v>
          </cell>
        </row>
        <row r="9418">
          <cell r="H9418" t="str">
            <v>1.3.2.08.02.03.064</v>
          </cell>
          <cell r="I9418" t="str">
            <v>Tube Fumace</v>
          </cell>
        </row>
        <row r="9419">
          <cell r="H9419" t="str">
            <v>1.3.2.08.02.03.065</v>
          </cell>
          <cell r="I9419" t="str">
            <v>Vibrating Micro Shaker</v>
          </cell>
        </row>
        <row r="9420">
          <cell r="H9420" t="str">
            <v>1.3.2.08.02.03.066</v>
          </cell>
          <cell r="I9420" t="str">
            <v>Shaking Machine</v>
          </cell>
        </row>
        <row r="9421">
          <cell r="H9421" t="str">
            <v>1.3.2.08.02.03.067</v>
          </cell>
          <cell r="I9421" t="str">
            <v>Test Tube Shaker</v>
          </cell>
        </row>
        <row r="9422">
          <cell r="H9422" t="str">
            <v>1.3.2.08.02.03.068</v>
          </cell>
          <cell r="I9422" t="str">
            <v>Universal Shaking Apparatus</v>
          </cell>
        </row>
        <row r="9423">
          <cell r="H9423" t="str">
            <v>1.3.2.08.02.03.069</v>
          </cell>
          <cell r="I9423" t="str">
            <v>Lab Stirred Reaction Vessel</v>
          </cell>
        </row>
        <row r="9424">
          <cell r="H9424" t="str">
            <v>1.3.2.08.02.03.070</v>
          </cell>
          <cell r="I9424" t="str">
            <v>Sterrer Motor</v>
          </cell>
        </row>
        <row r="9425">
          <cell r="H9425" t="str">
            <v>1.3.2.08.02.03.071</v>
          </cell>
          <cell r="I9425" t="str">
            <v>Multiple Stining Unit</v>
          </cell>
        </row>
        <row r="9426">
          <cell r="H9426" t="str">
            <v>1.3.2.08.02.03.072</v>
          </cell>
          <cell r="I9426" t="str">
            <v>Magnetic Sterrer</v>
          </cell>
        </row>
        <row r="9427">
          <cell r="H9427" t="str">
            <v>1.3.2.08.02.03.073</v>
          </cell>
          <cell r="I9427" t="str">
            <v>Revalution Counter</v>
          </cell>
        </row>
        <row r="9428">
          <cell r="H9428" t="str">
            <v>1.3.2.08.02.03.074</v>
          </cell>
          <cell r="I9428" t="str">
            <v>Ultrasonic Sceaner</v>
          </cell>
        </row>
        <row r="9429">
          <cell r="H9429" t="str">
            <v>1.3.2.08.02.03.075</v>
          </cell>
          <cell r="I9429" t="str">
            <v>Laboratory Sieving Machine Shaker</v>
          </cell>
        </row>
        <row r="9430">
          <cell r="H9430" t="str">
            <v>1.3.2.08.02.03.076</v>
          </cell>
          <cell r="I9430" t="str">
            <v>Laboratory Sieve Set</v>
          </cell>
        </row>
        <row r="9431">
          <cell r="H9431" t="str">
            <v>1.3.2.08.02.03.077</v>
          </cell>
          <cell r="I9431" t="str">
            <v>Vibrating Screen (General Laboratory Tool)</v>
          </cell>
        </row>
        <row r="9432">
          <cell r="H9432" t="str">
            <v>1.3.2.08.02.03.078</v>
          </cell>
          <cell r="I9432" t="str">
            <v>Siffer &amp; Rotatop</v>
          </cell>
        </row>
        <row r="9433">
          <cell r="H9433" t="str">
            <v>1.3.2.08.02.03.079</v>
          </cell>
          <cell r="I9433" t="str">
            <v>Ball Mill</v>
          </cell>
        </row>
        <row r="9434">
          <cell r="H9434" t="str">
            <v>1.3.2.08.02.03.080</v>
          </cell>
          <cell r="I9434" t="str">
            <v>Laboratory Cylender Centrifuge</v>
          </cell>
        </row>
        <row r="9435">
          <cell r="H9435" t="str">
            <v>1.3.2.08.02.03.081</v>
          </cell>
          <cell r="I9435" t="str">
            <v>Laboratory Basket Centrifuge</v>
          </cell>
        </row>
        <row r="9436">
          <cell r="H9436" t="str">
            <v>1.3.2.08.02.03.082</v>
          </cell>
          <cell r="I9436" t="str">
            <v>Hand Centrifuge</v>
          </cell>
        </row>
        <row r="9437">
          <cell r="H9437" t="str">
            <v>1.3.2.08.02.03.083</v>
          </cell>
          <cell r="I9437" t="str">
            <v>Laboratory Bench Centrifuge</v>
          </cell>
        </row>
        <row r="9438">
          <cell r="H9438" t="str">
            <v>1.3.2.08.02.03.084</v>
          </cell>
          <cell r="I9438" t="str">
            <v>Laboratory High Speed Centrifuge</v>
          </cell>
        </row>
        <row r="9439">
          <cell r="H9439" t="str">
            <v>1.3.2.08.02.03.085</v>
          </cell>
          <cell r="I9439" t="str">
            <v>Ultra Centrifuge (General Laboratory Tool)</v>
          </cell>
        </row>
        <row r="9440">
          <cell r="H9440" t="str">
            <v>1.3.2.08.02.03.086</v>
          </cell>
          <cell r="I9440" t="str">
            <v>Muffie Furnace</v>
          </cell>
        </row>
        <row r="9441">
          <cell r="H9441" t="str">
            <v>1.3.2.08.02.03.087</v>
          </cell>
          <cell r="I9441" t="str">
            <v>Transformer</v>
          </cell>
        </row>
        <row r="9442">
          <cell r="H9442" t="str">
            <v>1.3.2.08.02.03.088</v>
          </cell>
          <cell r="I9442" t="str">
            <v>Distilation Equipment</v>
          </cell>
        </row>
        <row r="9443">
          <cell r="H9443" t="str">
            <v>1.3.2.08.02.03.089</v>
          </cell>
          <cell r="I9443" t="str">
            <v>Distilation Air Berat</v>
          </cell>
        </row>
        <row r="9444">
          <cell r="H9444" t="str">
            <v>1.3.2.08.02.03.090</v>
          </cell>
          <cell r="I9444" t="str">
            <v>Lab Water Purifier/Demmeralizer</v>
          </cell>
        </row>
        <row r="9445">
          <cell r="H9445" t="str">
            <v>1.3.2.08.02.03.091</v>
          </cell>
          <cell r="I9445" t="str">
            <v>Lab Water Destiling /Bio Sistiling Apparatus</v>
          </cell>
        </row>
        <row r="9446">
          <cell r="H9446" t="str">
            <v>1.3.2.08.02.03.092</v>
          </cell>
          <cell r="I9446" t="str">
            <v>Electrolytic Hr Generator</v>
          </cell>
        </row>
        <row r="9447">
          <cell r="H9447" t="str">
            <v>1.3.2.08.02.03.093</v>
          </cell>
          <cell r="I9447" t="str">
            <v>Kepp'S Gas Generator</v>
          </cell>
        </row>
        <row r="9448">
          <cell r="H9448" t="str">
            <v>1.3.2.08.02.03.094</v>
          </cell>
          <cell r="I9448" t="str">
            <v>Pickiing System</v>
          </cell>
        </row>
        <row r="9449">
          <cell r="H9449" t="str">
            <v>1.3.2.08.02.03.095</v>
          </cell>
          <cell r="I9449" t="str">
            <v>Room Humidifier</v>
          </cell>
        </row>
        <row r="9450">
          <cell r="H9450" t="str">
            <v>1.3.2.08.02.03.096</v>
          </cell>
          <cell r="I9450" t="str">
            <v>Room Dehudifier</v>
          </cell>
        </row>
        <row r="9451">
          <cell r="H9451" t="str">
            <v>1.3.2.08.02.03.097</v>
          </cell>
          <cell r="I9451" t="str">
            <v>Humadity Chamber (General Laboratory Tool)</v>
          </cell>
        </row>
        <row r="9452">
          <cell r="H9452" t="str">
            <v>1.3.2.08.02.03.098</v>
          </cell>
          <cell r="I9452" t="str">
            <v>Laboratory /Service Wagon/Cart</v>
          </cell>
        </row>
        <row r="9453">
          <cell r="H9453" t="str">
            <v>1.3.2.08.02.03.099</v>
          </cell>
          <cell r="I9453" t="str">
            <v>Plating System</v>
          </cell>
        </row>
        <row r="9454">
          <cell r="H9454" t="str">
            <v>1.3.2.08.02.03.100</v>
          </cell>
          <cell r="I9454" t="str">
            <v>Herliac Welder &amp; Special Ws</v>
          </cell>
        </row>
        <row r="9455">
          <cell r="H9455" t="str">
            <v>1.3.2.08.02.03.101</v>
          </cell>
          <cell r="I9455" t="str">
            <v>Cambustion Tube</v>
          </cell>
        </row>
        <row r="9456">
          <cell r="H9456" t="str">
            <v>1.3.2.08.02.03.102</v>
          </cell>
          <cell r="I9456" t="str">
            <v>Vacuum System</v>
          </cell>
        </row>
        <row r="9457">
          <cell r="H9457" t="str">
            <v>1.3.2.08.02.03.103</v>
          </cell>
          <cell r="I9457" t="str">
            <v>Dewar</v>
          </cell>
        </row>
        <row r="9458">
          <cell r="H9458" t="str">
            <v>1.3.2.08.02.03.104</v>
          </cell>
          <cell r="I9458" t="str">
            <v>Regulator Pemanas</v>
          </cell>
        </row>
        <row r="9459">
          <cell r="H9459" t="str">
            <v>1.3.2.08.02.03.105</v>
          </cell>
          <cell r="I9459" t="str">
            <v>Pemanas Jaket</v>
          </cell>
        </row>
        <row r="9460">
          <cell r="H9460" t="str">
            <v>1.3.2.08.02.03.106</v>
          </cell>
          <cell r="I9460" t="str">
            <v>Speed Dyna Mixer</v>
          </cell>
        </row>
        <row r="9461">
          <cell r="H9461" t="str">
            <v>1.3.2.08.02.03.107</v>
          </cell>
          <cell r="I9461" t="str">
            <v>Crystal Growing+Cutter Mach</v>
          </cell>
        </row>
        <row r="9462">
          <cell r="H9462" t="str">
            <v>1.3.2.08.02.03.108</v>
          </cell>
          <cell r="I9462" t="str">
            <v>Kandang Logam Untuk Penelitian</v>
          </cell>
        </row>
        <row r="9463">
          <cell r="H9463" t="str">
            <v>1.3.2.08.02.03.109</v>
          </cell>
          <cell r="I9463" t="str">
            <v>Kandang Non Logam Untuk Penelitian</v>
          </cell>
        </row>
        <row r="9464">
          <cell r="H9464" t="str">
            <v>1.3.2.08.02.03.110</v>
          </cell>
          <cell r="I9464" t="str">
            <v>Rak Kandang Logam Untuk Penelitian</v>
          </cell>
        </row>
        <row r="9465">
          <cell r="H9465" t="str">
            <v>1.3.2.08.02.03.111</v>
          </cell>
          <cell r="I9465" t="str">
            <v>Rak Kandang Non Logam Untuk Penelitian</v>
          </cell>
        </row>
        <row r="9466">
          <cell r="H9466" t="str">
            <v>1.3.2.08.02.03.112</v>
          </cell>
          <cell r="I9466" t="str">
            <v>Electric Digital</v>
          </cell>
        </row>
        <row r="9467">
          <cell r="H9467" t="str">
            <v>1.3.2.08.02.03.113</v>
          </cell>
          <cell r="I9467" t="str">
            <v>Imtri tugal Screen</v>
          </cell>
        </row>
        <row r="9468">
          <cell r="H9468" t="str">
            <v>1.3.2.08.02.03.114</v>
          </cell>
          <cell r="I9468" t="str">
            <v>Manual Screen</v>
          </cell>
        </row>
        <row r="9469">
          <cell r="H9469" t="str">
            <v>1.3.2.08.02.03.115</v>
          </cell>
          <cell r="I9469" t="str">
            <v>Durham Rubes</v>
          </cell>
        </row>
        <row r="9470">
          <cell r="H9470" t="str">
            <v>1.3.2.08.02.03.116</v>
          </cell>
          <cell r="I9470" t="str">
            <v>Panel Uto Power</v>
          </cell>
        </row>
        <row r="9471">
          <cell r="H9471" t="str">
            <v>1.3.2.08.02.03.117</v>
          </cell>
          <cell r="I9471" t="str">
            <v>Panel Elevator</v>
          </cell>
        </row>
        <row r="9472">
          <cell r="H9472" t="str">
            <v>1.3.2.08.02.03.118</v>
          </cell>
          <cell r="I9472" t="str">
            <v>Test Tube Holder</v>
          </cell>
        </row>
        <row r="9473">
          <cell r="H9473" t="str">
            <v>1.3.2.08.02.03.119</v>
          </cell>
          <cell r="I9473" t="str">
            <v>Holder Contact Thermometer</v>
          </cell>
        </row>
        <row r="9474">
          <cell r="H9474" t="str">
            <v>1.3.2.08.02.03.120</v>
          </cell>
          <cell r="I9474" t="str">
            <v>Holder Beverance Thermo</v>
          </cell>
        </row>
        <row r="9475">
          <cell r="H9475" t="str">
            <v>......</v>
          </cell>
        </row>
        <row r="9476">
          <cell r="H9476" t="str">
            <v>......</v>
          </cell>
        </row>
        <row r="9477">
          <cell r="H9477" t="str">
            <v>......</v>
          </cell>
        </row>
        <row r="9478">
          <cell r="H9478" t="str">
            <v>......</v>
          </cell>
        </row>
        <row r="9479">
          <cell r="H9479" t="str">
            <v>1.3.2.08.02.04.</v>
          </cell>
          <cell r="I9479" t="str">
            <v xml:space="preserve">GLASSWARE PLASTIC/UTENSILS </v>
          </cell>
        </row>
        <row r="9480">
          <cell r="H9480" t="str">
            <v>1.3.2.08.02.04.001</v>
          </cell>
          <cell r="I9480" t="str">
            <v>Burette</v>
          </cell>
        </row>
        <row r="9481">
          <cell r="H9481" t="str">
            <v>1.3.2.08.02.04.002</v>
          </cell>
          <cell r="I9481" t="str">
            <v>Autometic Birelle</v>
          </cell>
        </row>
        <row r="9482">
          <cell r="H9482" t="str">
            <v>1.3.2.08.02.04.003</v>
          </cell>
          <cell r="I9482" t="str">
            <v>Pipetter Epperdort</v>
          </cell>
        </row>
        <row r="9483">
          <cell r="H9483" t="str">
            <v>1.3.2.08.02.04.004</v>
          </cell>
          <cell r="I9483" t="str">
            <v>Mikrolitre Piperdort</v>
          </cell>
        </row>
        <row r="9484">
          <cell r="H9484" t="str">
            <v>1.3.2.08.02.04.005</v>
          </cell>
          <cell r="I9484" t="str">
            <v>Large Glass Vessel (Kataslitye Low Ex-Change)</v>
          </cell>
        </row>
        <row r="9485">
          <cell r="H9485" t="str">
            <v>1.3.2.08.02.04.006</v>
          </cell>
          <cell r="I9485" t="str">
            <v>Water Chiller</v>
          </cell>
        </row>
        <row r="9486">
          <cell r="H9486" t="str">
            <v>1.3.2.08.02.04.007</v>
          </cell>
          <cell r="I9486" t="str">
            <v>Dessiccator</v>
          </cell>
        </row>
        <row r="9487">
          <cell r="H9487" t="str">
            <v>1.3.2.08.02.04.008</v>
          </cell>
          <cell r="I9487" t="str">
            <v>Cendensor (Liebig Davis,Dimrot,Spiral Allhm)</v>
          </cell>
        </row>
        <row r="9488">
          <cell r="H9488" t="str">
            <v>1.3.2.08.02.04.009</v>
          </cell>
          <cell r="I9488" t="str">
            <v>Soxhlel Extractor</v>
          </cell>
        </row>
        <row r="9489">
          <cell r="H9489" t="str">
            <v>1.3.2.08.02.04.010</v>
          </cell>
          <cell r="I9489" t="str">
            <v>Crucible (Quartz,Porcelain)</v>
          </cell>
        </row>
        <row r="9490">
          <cell r="H9490" t="str">
            <v>1.3.2.08.02.04.011</v>
          </cell>
          <cell r="I9490" t="str">
            <v>Curcible (Nickel. Etc)</v>
          </cell>
        </row>
        <row r="9491">
          <cell r="H9491" t="str">
            <v>1.3.2.08.02.04.012</v>
          </cell>
          <cell r="I9491" t="str">
            <v>Mortar Porcelain</v>
          </cell>
        </row>
        <row r="9492">
          <cell r="H9492" t="str">
            <v>1.3.2.08.02.04.013</v>
          </cell>
          <cell r="I9492" t="str">
            <v>Integrated Circuit Taster (IC Taster)</v>
          </cell>
        </row>
        <row r="9493">
          <cell r="H9493" t="str">
            <v>1.3.2.08.02.04.014</v>
          </cell>
          <cell r="I9493" t="str">
            <v>Beaker</v>
          </cell>
        </row>
        <row r="9494">
          <cell r="H9494" t="str">
            <v>1.3.2.08.02.04.015</v>
          </cell>
          <cell r="I9494" t="str">
            <v>Flask</v>
          </cell>
        </row>
        <row r="9495">
          <cell r="H9495" t="str">
            <v>1.3.2.08.02.04.016</v>
          </cell>
          <cell r="I9495" t="str">
            <v>Bottle Aspirator</v>
          </cell>
        </row>
        <row r="9496">
          <cell r="H9496" t="str">
            <v>1.3.2.08.02.04.017</v>
          </cell>
          <cell r="I9496" t="str">
            <v>Retort (Glassware Plastic/utensils)</v>
          </cell>
        </row>
        <row r="9497">
          <cell r="H9497" t="str">
            <v>1.3.2.08.02.04.018</v>
          </cell>
          <cell r="I9497" t="str">
            <v>Funnel</v>
          </cell>
        </row>
        <row r="9498">
          <cell r="H9498" t="str">
            <v>1.3.2.08.02.04.019</v>
          </cell>
          <cell r="I9498" t="str">
            <v>Safety Can</v>
          </cell>
        </row>
        <row r="9499">
          <cell r="H9499" t="str">
            <v>1.3.2.08.02.04.020</v>
          </cell>
          <cell r="I9499" t="str">
            <v>Safety Container/Jerrican</v>
          </cell>
        </row>
        <row r="9500">
          <cell r="H9500" t="str">
            <v>1.3.2.08.02.04.021</v>
          </cell>
          <cell r="I9500" t="str">
            <v>Safety Container</v>
          </cell>
        </row>
        <row r="9501">
          <cell r="H9501" t="str">
            <v>1.3.2.08.02.04.022</v>
          </cell>
          <cell r="I9501" t="str">
            <v>Tank</v>
          </cell>
        </row>
        <row r="9502">
          <cell r="H9502" t="str">
            <v>1.3.2.08.02.04.023</v>
          </cell>
          <cell r="I9502" t="str">
            <v>Flat Bottom Flask</v>
          </cell>
        </row>
        <row r="9503">
          <cell r="H9503" t="str">
            <v>1.3.2.08.02.04.024</v>
          </cell>
          <cell r="I9503" t="str">
            <v>Round Bottom Flask</v>
          </cell>
        </row>
        <row r="9504">
          <cell r="H9504" t="str">
            <v>1.3.2.08.02.04.025</v>
          </cell>
          <cell r="I9504" t="str">
            <v>Kjadahi Flash</v>
          </cell>
        </row>
        <row r="9505">
          <cell r="H9505" t="str">
            <v>1.3.2.08.02.04.026</v>
          </cell>
          <cell r="I9505" t="str">
            <v>Distilling Flask</v>
          </cell>
        </row>
        <row r="9506">
          <cell r="H9506" t="str">
            <v>......</v>
          </cell>
        </row>
        <row r="9507">
          <cell r="H9507" t="str">
            <v>1.3.2.08.02.05.</v>
          </cell>
          <cell r="I9507" t="str">
            <v xml:space="preserve">LABORATORY SAFETY EQUIPMENT </v>
          </cell>
        </row>
        <row r="9508">
          <cell r="H9508" t="str">
            <v>1.3.2.08.02.05.001</v>
          </cell>
          <cell r="I9508" t="str">
            <v>Generator Set (Lab Scale)</v>
          </cell>
        </row>
        <row r="9509">
          <cell r="H9509" t="str">
            <v>1.3.2.08.02.05.002</v>
          </cell>
          <cell r="I9509" t="str">
            <v>Ear (Protecting) Muff</v>
          </cell>
        </row>
        <row r="9510">
          <cell r="H9510" t="str">
            <v>1.3.2.08.02.05.003</v>
          </cell>
          <cell r="I9510" t="str">
            <v>Eye Goggles</v>
          </cell>
        </row>
        <row r="9511">
          <cell r="H9511" t="str">
            <v>1.3.2.08.02.05.004</v>
          </cell>
          <cell r="I9511" t="str">
            <v>Face Shield (From Radiant Heat Spork)</v>
          </cell>
        </row>
        <row r="9512">
          <cell r="H9512" t="str">
            <v>1.3.2.08.02.05.005</v>
          </cell>
          <cell r="I9512" t="str">
            <v>Anti Dust &amp; Toxic Fume Respirator</v>
          </cell>
        </row>
        <row r="9513">
          <cell r="H9513" t="str">
            <v>1.3.2.08.02.05.006</v>
          </cell>
          <cell r="I9513" t="str">
            <v>Eyewash Station</v>
          </cell>
        </row>
        <row r="9514">
          <cell r="H9514" t="str">
            <v>1.3.2.08.02.05.007</v>
          </cell>
          <cell r="I9514" t="str">
            <v>Hot Cell</v>
          </cell>
        </row>
        <row r="9515">
          <cell r="H9515" t="str">
            <v>1.3.2.08.02.05.008</v>
          </cell>
          <cell r="I9515" t="str">
            <v>Lead Glass Window</v>
          </cell>
        </row>
        <row r="9516">
          <cell r="H9516" t="str">
            <v>1.3.2.08.02.05.009</v>
          </cell>
          <cell r="I9516" t="str">
            <v>FPM Target Holder Assembly</v>
          </cell>
        </row>
        <row r="9517">
          <cell r="H9517" t="str">
            <v>1.3.2.08.02.05.010</v>
          </cell>
          <cell r="I9517" t="str">
            <v>WNP Hook</v>
          </cell>
        </row>
        <row r="9518">
          <cell r="H9518" t="str">
            <v>1.3.2.08.02.05.011</v>
          </cell>
          <cell r="I9518" t="str">
            <v>Fire Extinguisher</v>
          </cell>
        </row>
        <row r="9519">
          <cell r="H9519" t="str">
            <v>1.3.2.08.02.05.012</v>
          </cell>
          <cell r="I9519" t="str">
            <v>Fire Extinguisher Carlage</v>
          </cell>
        </row>
        <row r="9520">
          <cell r="H9520" t="str">
            <v>1.3.2.08.02.05.013</v>
          </cell>
          <cell r="I9520" t="str">
            <v>Capsule Handlling Toll &amp; LA</v>
          </cell>
        </row>
        <row r="9521">
          <cell r="H9521" t="str">
            <v>1.3.2.08.02.05.014</v>
          </cell>
          <cell r="I9521" t="str">
            <v>Isotop Stringer</v>
          </cell>
        </row>
        <row r="9522">
          <cell r="H9522" t="str">
            <v>1.3.2.08.02.05.015</v>
          </cell>
          <cell r="I9522" t="str">
            <v>In Pool Holder For Stringer</v>
          </cell>
        </row>
        <row r="9523">
          <cell r="H9523" t="str">
            <v>1.3.2.08.02.05.016</v>
          </cell>
          <cell r="I9523" t="str">
            <v>Fume Alert Napor Detector</v>
          </cell>
        </row>
        <row r="9524">
          <cell r="H9524" t="str">
            <v>1.3.2.08.02.05.017</v>
          </cell>
          <cell r="I9524" t="str">
            <v>Smoke Detecting System &amp; Alarm</v>
          </cell>
        </row>
        <row r="9525">
          <cell r="H9525" t="str">
            <v>1.3.2.08.02.05.018</v>
          </cell>
          <cell r="I9525" t="str">
            <v>Fume/Gas Leak Detector (Laboratory Safety Equipment)</v>
          </cell>
        </row>
        <row r="9526">
          <cell r="H9526" t="str">
            <v>1.3.2.08.02.05.019</v>
          </cell>
          <cell r="I9526" t="str">
            <v>Fission Product Csb. TILIEC</v>
          </cell>
        </row>
        <row r="9527">
          <cell r="H9527" t="str">
            <v>1.3.2.08.02.05.020</v>
          </cell>
          <cell r="I9527" t="str">
            <v>Electronic Controls</v>
          </cell>
        </row>
        <row r="9528">
          <cell r="H9528" t="str">
            <v>1.3.2.08.02.05.021</v>
          </cell>
          <cell r="I9528" t="str">
            <v>Glove Box (Laboratory Safety Equipment)</v>
          </cell>
        </row>
        <row r="9529">
          <cell r="H9529" t="str">
            <v>1.3.2.08.02.05.022</v>
          </cell>
          <cell r="I9529" t="str">
            <v>Fume Hood (Laboratory Safety Equipment)</v>
          </cell>
        </row>
        <row r="9530">
          <cell r="H9530" t="str">
            <v>1.3.2.08.02.05.023</v>
          </cell>
          <cell r="I9530" t="str">
            <v>Acid Hood (Laboratory Safety Equipment)</v>
          </cell>
        </row>
        <row r="9531">
          <cell r="H9531" t="str">
            <v>1.3.2.08.02.05.024</v>
          </cell>
          <cell r="I9531" t="str">
            <v>Special Support Equip (Laboratory Safety Equipment)</v>
          </cell>
        </row>
        <row r="9532">
          <cell r="H9532" t="str">
            <v>1.3.2.08.02.05.025</v>
          </cell>
          <cell r="I9532" t="str">
            <v>Gamma Monitor (Laboratory Safety Equipment)</v>
          </cell>
        </row>
        <row r="9533">
          <cell r="H9533" t="str">
            <v>1.3.2.08.02.05.026</v>
          </cell>
          <cell r="I9533" t="str">
            <v>High Volume Air Sampler</v>
          </cell>
        </row>
        <row r="9534">
          <cell r="H9534" t="str">
            <v>......</v>
          </cell>
        </row>
        <row r="9535">
          <cell r="H9535" t="str">
            <v>......</v>
          </cell>
        </row>
        <row r="9536">
          <cell r="H9536" t="str">
            <v>1.3.2.08.02.06.</v>
          </cell>
          <cell r="I9536" t="str">
            <v xml:space="preserve">UNIT ALAT LABORATORIUM KIMIA NUKLIR LAINNYA </v>
          </cell>
        </row>
        <row r="9537">
          <cell r="H9537" t="str">
            <v>......</v>
          </cell>
        </row>
        <row r="9538">
          <cell r="H9538" t="str">
            <v>......</v>
          </cell>
        </row>
        <row r="9539">
          <cell r="H9539" t="str">
            <v>1.3.2.08.03..</v>
          </cell>
          <cell r="I9539" t="str">
            <v>ALAT PERAGA PRAKTEK SEKOLAH</v>
          </cell>
        </row>
        <row r="9540">
          <cell r="H9540" t="str">
            <v>1.3.2.08.03.01.</v>
          </cell>
          <cell r="I9540" t="str">
            <v xml:space="preserve">ALAT PERAGA PRAKTEK SEKOLAH BIDANG STUDI : BAHASA INDONESIA </v>
          </cell>
        </row>
        <row r="9541">
          <cell r="H9541" t="str">
            <v>1.3.2.08.03.01.001</v>
          </cell>
          <cell r="I9541" t="str">
            <v>Alat Peraga Praktek Sekolah Bidang Studi : Bahasa Indonesia</v>
          </cell>
        </row>
        <row r="9542">
          <cell r="H9542" t="str">
            <v>1.3.2.08.03.01.002</v>
          </cell>
          <cell r="I9542" t="str">
            <v xml:space="preserve">Kit Bahasa A </v>
          </cell>
        </row>
        <row r="9543">
          <cell r="H9543" t="str">
            <v>1.3.2.08.03.01.003</v>
          </cell>
          <cell r="I9543" t="str">
            <v>Papan Panel</v>
          </cell>
        </row>
        <row r="9544">
          <cell r="H9544" t="str">
            <v>1.3.2.08.03.01.004</v>
          </cell>
          <cell r="I9544" t="str">
            <v>Kit SAS Individual</v>
          </cell>
        </row>
        <row r="9545">
          <cell r="H9545" t="str">
            <v>1.3.2.08.03.01.005</v>
          </cell>
          <cell r="I9545" t="str">
            <v>Kotak Alat-alat Peraga Metode SAS</v>
          </cell>
        </row>
        <row r="9546">
          <cell r="H9546" t="str">
            <v>1.3.2.08.03.01.006</v>
          </cell>
          <cell r="I9546" t="str">
            <v>Gambar Total</v>
          </cell>
        </row>
        <row r="9547">
          <cell r="H9547" t="str">
            <v>1.3.2.08.03.01.007</v>
          </cell>
          <cell r="I9547" t="str">
            <v>Gambar Analitik</v>
          </cell>
        </row>
        <row r="9548">
          <cell r="H9548" t="str">
            <v>1.3.2.08.03.01.008</v>
          </cell>
          <cell r="I9548" t="str">
            <v>Kotak Bahasa Untuk Kartu Kalimat Huruf Cetak dan Kartu Kalimat Huruf Tulis (nomor 66 dan nomor 6)</v>
          </cell>
        </row>
        <row r="9549">
          <cell r="H9549" t="str">
            <v>1.3.2.08.03.01.009</v>
          </cell>
          <cell r="I9549" t="str">
            <v>Kartu Kalimat Huruf Cetak</v>
          </cell>
        </row>
        <row r="9550">
          <cell r="H9550" t="str">
            <v>1.3.2.08.03.01.010</v>
          </cell>
          <cell r="I9550" t="str">
            <v>Kartu Kalimat Dengan Huruf Cetak</v>
          </cell>
        </row>
        <row r="9551">
          <cell r="H9551" t="str">
            <v>1.3.2.08.03.01.011</v>
          </cell>
          <cell r="I9551" t="str">
            <v>Kotak Bahasa Untuk Kartu Kata Dan Kartu Suku Kata dan Kartu Huruf</v>
          </cell>
        </row>
        <row r="9552">
          <cell r="H9552" t="str">
            <v>1.3.2.08.03.01.012</v>
          </cell>
          <cell r="I9552" t="str">
            <v>Kartu Kata dengan Huruf Cetak</v>
          </cell>
        </row>
        <row r="9553">
          <cell r="H9553" t="str">
            <v>1.3.2.08.03.01.013</v>
          </cell>
          <cell r="I9553" t="str">
            <v>Kartu Suku Kata dengan Huruf Cetak</v>
          </cell>
        </row>
        <row r="9554">
          <cell r="H9554" t="str">
            <v>1.3.2.08.03.01.014</v>
          </cell>
          <cell r="I9554" t="str">
            <v>Kartu Huruf dengan Huruf Cetak</v>
          </cell>
        </row>
        <row r="9555">
          <cell r="H9555" t="str">
            <v>1.3.2.08.03.01.015</v>
          </cell>
          <cell r="I9555" t="str">
            <v>Papan Alfabet</v>
          </cell>
        </row>
        <row r="9556">
          <cell r="H9556" t="str">
            <v>1.3.2.08.03.01.016</v>
          </cell>
          <cell r="I9556" t="str">
            <v>Kain Panel</v>
          </cell>
        </row>
        <row r="9557">
          <cell r="H9557" t="str">
            <v>......</v>
          </cell>
        </row>
        <row r="9558">
          <cell r="H9558" t="str">
            <v>......</v>
          </cell>
        </row>
        <row r="9559">
          <cell r="H9559" t="str">
            <v>......</v>
          </cell>
        </row>
        <row r="9560">
          <cell r="H9560" t="str">
            <v>1.3.2.08.03.02.</v>
          </cell>
          <cell r="I9560" t="str">
            <v>ALAT PERAGA PRAKTEK SEKOLAH BIDANG STUDI : MATEMATIKA</v>
          </cell>
        </row>
        <row r="9561">
          <cell r="H9561" t="str">
            <v>1.3.2.08.03.02.001</v>
          </cell>
          <cell r="I9561" t="str">
            <v>Kit Matematika</v>
          </cell>
        </row>
        <row r="9562">
          <cell r="H9562" t="str">
            <v>1.3.2.08.03.02.002</v>
          </cell>
          <cell r="I9562" t="str">
            <v>Roda Motor</v>
          </cell>
        </row>
        <row r="9563">
          <cell r="H9563" t="str">
            <v>1.3.2.08.03.02.003</v>
          </cell>
          <cell r="I9563" t="str">
            <v>Muka Jam</v>
          </cell>
        </row>
        <row r="9564">
          <cell r="H9564" t="str">
            <v>1.3.2.08.03.02.004</v>
          </cell>
          <cell r="I9564" t="str">
            <v>Rak Bilangan Dua Ruang</v>
          </cell>
        </row>
        <row r="9565">
          <cell r="H9565" t="str">
            <v>1.3.2.08.03.02.005</v>
          </cell>
          <cell r="I9565" t="str">
            <v>Rak Bilangan Tiga Ruang</v>
          </cell>
        </row>
        <row r="9566">
          <cell r="H9566" t="str">
            <v>1.3.2.08.03.02.006</v>
          </cell>
          <cell r="I9566" t="str">
            <v>Papan Planel</v>
          </cell>
        </row>
        <row r="9567">
          <cell r="H9567" t="str">
            <v>1.3.2.08.03.02.007</v>
          </cell>
          <cell r="I9567" t="str">
            <v>Papan Bergerak</v>
          </cell>
        </row>
        <row r="9568">
          <cell r="H9568" t="str">
            <v>1.3.2.08.03.02.008</v>
          </cell>
          <cell r="I9568" t="str">
            <v>Papan Berpaku</v>
          </cell>
        </row>
        <row r="9569">
          <cell r="H9569" t="str">
            <v>1.3.2.08.03.02.009</v>
          </cell>
          <cell r="I9569" t="str">
            <v>Papan Pasak</v>
          </cell>
        </row>
        <row r="9570">
          <cell r="H9570" t="str">
            <v>1.3.2.08.03.02.010</v>
          </cell>
          <cell r="I9570" t="str">
            <v>Kubus Untuk Bilangan Berbaris Sepuluh</v>
          </cell>
        </row>
        <row r="9571">
          <cell r="H9571" t="str">
            <v>1.3.2.08.03.02.011</v>
          </cell>
          <cell r="I9571" t="str">
            <v>Abakus Untuk Bilangan Berbaris</v>
          </cell>
        </row>
        <row r="9572">
          <cell r="H9572" t="str">
            <v>1.3.2.08.03.02.012</v>
          </cell>
          <cell r="I9572" t="str">
            <v>Pengukur Luas</v>
          </cell>
        </row>
        <row r="9573">
          <cell r="H9573" t="str">
            <v>1.3.2.08.03.02.013</v>
          </cell>
          <cell r="I9573" t="str">
            <v>Blok Untuk Bilangan</v>
          </cell>
        </row>
        <row r="9574">
          <cell r="H9574" t="str">
            <v>1.3.2.08.03.02.014</v>
          </cell>
          <cell r="I9574" t="str">
            <v>Bangun-bangun Ruang</v>
          </cell>
        </row>
        <row r="9575">
          <cell r="H9575" t="str">
            <v>1.3.2.08.03.02.015</v>
          </cell>
          <cell r="I9575" t="str">
            <v>Pola Bangun Ruang</v>
          </cell>
        </row>
        <row r="9576">
          <cell r="H9576" t="str">
            <v>1.3.2.08.03.02.016</v>
          </cell>
          <cell r="I9576" t="str">
            <v>Kerangka Benda Ruang</v>
          </cell>
        </row>
        <row r="9577">
          <cell r="H9577" t="str">
            <v>1.3.2.08.03.02.017</v>
          </cell>
          <cell r="I9577" t="str">
            <v>Aritmatika Jam</v>
          </cell>
        </row>
        <row r="9578">
          <cell r="H9578" t="str">
            <v>1.3.2.08.03.02.018</v>
          </cell>
          <cell r="I9578" t="str">
            <v>Garis dan Bangun Ruang</v>
          </cell>
        </row>
        <row r="9579">
          <cell r="H9579" t="str">
            <v>1.3.2.08.03.02.019</v>
          </cell>
          <cell r="I9579" t="str">
            <v>Pengukur Panjang Kurva</v>
          </cell>
        </row>
        <row r="9580">
          <cell r="H9580" t="str">
            <v>1.3.2.08.03.02.020</v>
          </cell>
          <cell r="I9580" t="str">
            <v>Simetri Cermin</v>
          </cell>
        </row>
        <row r="9581">
          <cell r="H9581" t="str">
            <v>1.3.2.08.03.02.021</v>
          </cell>
          <cell r="I9581" t="str">
            <v>Blok Untuk Bilangan Berbaris</v>
          </cell>
        </row>
        <row r="9582">
          <cell r="H9582" t="str">
            <v>1.3.2.08.03.02.022</v>
          </cell>
          <cell r="I9582" t="str">
            <v>Blok Simetri Putar</v>
          </cell>
        </row>
        <row r="9583">
          <cell r="H9583" t="str">
            <v>1.3.2.08.03.02.023</v>
          </cell>
          <cell r="I9583" t="str">
            <v>Blok Untuk Bilangan Berbaris Dua</v>
          </cell>
        </row>
        <row r="9584">
          <cell r="H9584" t="str">
            <v>1.3.2.08.03.02.024</v>
          </cell>
          <cell r="I9584" t="str">
            <v>Blok Untuk Bilangan Berbaris Lima</v>
          </cell>
        </row>
        <row r="9585">
          <cell r="H9585" t="str">
            <v>1.3.2.08.03.02.025</v>
          </cell>
          <cell r="I9585" t="str">
            <v>Bangunan dan Daerah Bangun Datar</v>
          </cell>
        </row>
        <row r="9586">
          <cell r="H9586" t="str">
            <v>1.3.2.08.03.02.026</v>
          </cell>
          <cell r="I9586" t="str">
            <v>Kubus Satuan</v>
          </cell>
        </row>
        <row r="9587">
          <cell r="H9587" t="str">
            <v>1.3.2.08.03.02.027</v>
          </cell>
          <cell r="I9587" t="str">
            <v>Miter Ceser B</v>
          </cell>
        </row>
        <row r="9588">
          <cell r="H9588" t="str">
            <v>1.3.2.08.03.02.028</v>
          </cell>
          <cell r="I9588" t="str">
            <v>Blok Pytheagroras</v>
          </cell>
        </row>
        <row r="9589">
          <cell r="H9589" t="str">
            <v>1.3.2.08.03.02.029</v>
          </cell>
          <cell r="I9589" t="str">
            <v>Blok Logica</v>
          </cell>
        </row>
        <row r="9590">
          <cell r="H9590" t="str">
            <v>1.3.2.08.03.02.030</v>
          </cell>
          <cell r="I9590" t="str">
            <v>Blok Segitiga ABC</v>
          </cell>
        </row>
        <row r="9591">
          <cell r="H9591" t="str">
            <v>1.3.2.08.03.02.031</v>
          </cell>
          <cell r="I9591" t="str">
            <v>Pengukur Sudut Elevansi</v>
          </cell>
        </row>
        <row r="9592">
          <cell r="H9592" t="str">
            <v>1.3.2.08.03.02.032</v>
          </cell>
          <cell r="I9592" t="str">
            <v>Model Kubus</v>
          </cell>
        </row>
        <row r="9593">
          <cell r="H9593" t="str">
            <v>1.3.2.08.03.02.033</v>
          </cell>
          <cell r="I9593" t="str">
            <v>Model Balok</v>
          </cell>
        </row>
        <row r="9594">
          <cell r="H9594" t="str">
            <v>1.3.2.08.03.02.034</v>
          </cell>
          <cell r="I9594" t="str">
            <v>Model Prisma Segitiga Siku-siku</v>
          </cell>
        </row>
        <row r="9595">
          <cell r="H9595" t="str">
            <v>1.3.2.08.03.02.035</v>
          </cell>
          <cell r="I9595" t="str">
            <v>Model Prima Tegak Segi Tiga</v>
          </cell>
        </row>
        <row r="9596">
          <cell r="H9596" t="str">
            <v>1.3.2.08.03.02.036</v>
          </cell>
          <cell r="I9596" t="str">
            <v>Bidang Delapan Beraturan</v>
          </cell>
        </row>
        <row r="9597">
          <cell r="H9597" t="str">
            <v>1.3.2.08.03.02.037</v>
          </cell>
          <cell r="I9597" t="str">
            <v>Model Bidang Dua Belas Beraturan</v>
          </cell>
        </row>
        <row r="9598">
          <cell r="H9598" t="str">
            <v>1.3.2.08.03.02.038</v>
          </cell>
          <cell r="I9598" t="str">
            <v>Model Tabung Jaring-jaring</v>
          </cell>
        </row>
        <row r="9599">
          <cell r="H9599" t="str">
            <v>1.3.2.08.03.02.039</v>
          </cell>
          <cell r="I9599" t="str">
            <v>Model Bola dan Setengah Bola</v>
          </cell>
        </row>
        <row r="9600">
          <cell r="H9600" t="str">
            <v>1.3.2.08.03.02.040</v>
          </cell>
          <cell r="I9600" t="str">
            <v>Papan Paku Kecil</v>
          </cell>
        </row>
        <row r="9601">
          <cell r="H9601" t="str">
            <v>1.3.2.08.03.02.041</v>
          </cell>
          <cell r="I9601" t="str">
            <v>Gawang Penghitung</v>
          </cell>
        </row>
        <row r="9602">
          <cell r="H9602" t="str">
            <v>1.3.2.08.03.02.042</v>
          </cell>
          <cell r="I9602" t="str">
            <v>Gawang Angka</v>
          </cell>
        </row>
        <row r="9603">
          <cell r="H9603" t="str">
            <v>1.3.2.08.03.02.043</v>
          </cell>
          <cell r="I9603" t="str">
            <v>Model Jam Bentuk Dasar</v>
          </cell>
        </row>
        <row r="9604">
          <cell r="H9604" t="str">
            <v>1.3.2.08.03.02.044</v>
          </cell>
          <cell r="I9604" t="str">
            <v>Bola Gelinding</v>
          </cell>
        </row>
        <row r="9605">
          <cell r="H9605" t="str">
            <v>1.3.2.08.03.02.045</v>
          </cell>
          <cell r="I9605" t="str">
            <v>Lempar Galang</v>
          </cell>
        </row>
        <row r="9606">
          <cell r="H9606" t="str">
            <v>1.3.2.08.03.02.046</v>
          </cell>
          <cell r="I9606" t="str">
            <v>Detak-detak Tiang</v>
          </cell>
        </row>
        <row r="9607">
          <cell r="H9607" t="str">
            <v>1.3.2.08.03.02.047</v>
          </cell>
          <cell r="I9607" t="str">
            <v>Papan Tulis Berkotak</v>
          </cell>
        </row>
        <row r="9608">
          <cell r="H9608" t="str">
            <v>1.3.2.08.03.02.048</v>
          </cell>
          <cell r="I9608" t="str">
            <v>Model Bangun Ruang</v>
          </cell>
        </row>
        <row r="9609">
          <cell r="H9609" t="str">
            <v>1.3.2.08.03.02.049</v>
          </cell>
          <cell r="I9609" t="str">
            <v>Alat Peraga Matematika</v>
          </cell>
        </row>
        <row r="9610">
          <cell r="H9610" t="str">
            <v>......</v>
          </cell>
        </row>
        <row r="9611">
          <cell r="H9611" t="str">
            <v>......</v>
          </cell>
        </row>
        <row r="9612">
          <cell r="H9612" t="str">
            <v>......</v>
          </cell>
        </row>
        <row r="9613">
          <cell r="H9613" t="str">
            <v>......</v>
          </cell>
        </row>
        <row r="9614">
          <cell r="H9614" t="str">
            <v>......</v>
          </cell>
        </row>
        <row r="9615">
          <cell r="H9615" t="str">
            <v>......</v>
          </cell>
        </row>
        <row r="9616">
          <cell r="H9616" t="str">
            <v>......</v>
          </cell>
        </row>
        <row r="9617">
          <cell r="H9617" t="str">
            <v>......</v>
          </cell>
        </row>
        <row r="9618">
          <cell r="H9618" t="str">
            <v>......</v>
          </cell>
        </row>
        <row r="9619">
          <cell r="H9619" t="str">
            <v>......</v>
          </cell>
        </row>
        <row r="9620">
          <cell r="H9620" t="str">
            <v>......</v>
          </cell>
        </row>
        <row r="9621">
          <cell r="H9621" t="str">
            <v>......</v>
          </cell>
        </row>
        <row r="9622">
          <cell r="H9622" t="str">
            <v>......</v>
          </cell>
        </row>
        <row r="9623">
          <cell r="H9623" t="str">
            <v>......</v>
          </cell>
        </row>
        <row r="9624">
          <cell r="H9624" t="str">
            <v>......</v>
          </cell>
        </row>
        <row r="9625">
          <cell r="H9625" t="str">
            <v>......</v>
          </cell>
        </row>
        <row r="9626">
          <cell r="H9626" t="str">
            <v>......</v>
          </cell>
        </row>
        <row r="9627">
          <cell r="H9627" t="str">
            <v>......</v>
          </cell>
        </row>
        <row r="9628">
          <cell r="H9628" t="str">
            <v>......</v>
          </cell>
        </row>
        <row r="9629">
          <cell r="H9629" t="str">
            <v>......</v>
          </cell>
        </row>
        <row r="9630">
          <cell r="H9630" t="str">
            <v>......</v>
          </cell>
        </row>
        <row r="9631">
          <cell r="H9631" t="str">
            <v>......</v>
          </cell>
        </row>
        <row r="9632">
          <cell r="H9632" t="str">
            <v>1.3.2.08.03.03.</v>
          </cell>
          <cell r="I9632" t="str">
            <v>ALAT PERAGA PRAKTEK SEKOLAH BIDANG STUDI : IPA DASAR</v>
          </cell>
        </row>
        <row r="9633">
          <cell r="H9633" t="str">
            <v>1.3.2.08.03.03.001</v>
          </cell>
          <cell r="I9633" t="str">
            <v>Kotak Peti Lengkap</v>
          </cell>
        </row>
        <row r="9634">
          <cell r="H9634" t="str">
            <v>1.3.2.08.03.03.002</v>
          </cell>
          <cell r="I9634" t="str">
            <v>Pembakar Spirtus</v>
          </cell>
        </row>
        <row r="9635">
          <cell r="H9635" t="str">
            <v>1.3.2.08.03.03.003</v>
          </cell>
          <cell r="I9635" t="str">
            <v>Gelas Kimia</v>
          </cell>
        </row>
        <row r="9636">
          <cell r="H9636" t="str">
            <v>1.3.2.08.03.03.004</v>
          </cell>
          <cell r="I9636" t="str">
            <v>Pemegang</v>
          </cell>
        </row>
        <row r="9637">
          <cell r="H9637" t="str">
            <v>1.3.2.08.03.03.005</v>
          </cell>
          <cell r="I9637" t="str">
            <v>Kaca/Skala</v>
          </cell>
        </row>
        <row r="9638">
          <cell r="H9638" t="str">
            <v>1.3.2.08.03.03.006</v>
          </cell>
          <cell r="I9638" t="str">
            <v>Batang Muai</v>
          </cell>
        </row>
        <row r="9639">
          <cell r="H9639" t="str">
            <v>1.3.2.08.03.03.007</v>
          </cell>
          <cell r="I9639" t="str">
            <v>Langan Neraca</v>
          </cell>
        </row>
        <row r="9640">
          <cell r="H9640" t="str">
            <v>1.3.2.08.03.03.008</v>
          </cell>
          <cell r="I9640" t="str">
            <v>Poros Neraca</v>
          </cell>
        </row>
        <row r="9641">
          <cell r="H9641" t="str">
            <v>1.3.2.08.03.03.009</v>
          </cell>
          <cell r="I9641" t="str">
            <v>Mangkok Neraca</v>
          </cell>
        </row>
        <row r="9642">
          <cell r="H9642" t="str">
            <v>1.3.2.08.03.03.010</v>
          </cell>
          <cell r="I9642" t="str">
            <v>Kubus Plastik</v>
          </cell>
        </row>
        <row r="9643">
          <cell r="H9643" t="str">
            <v>1.3.2.08.03.03.011</v>
          </cell>
          <cell r="I9643" t="str">
            <v>Kubus Kayu</v>
          </cell>
        </row>
        <row r="9644">
          <cell r="H9644" t="str">
            <v>1.3.2.08.03.03.012</v>
          </cell>
          <cell r="I9644" t="str">
            <v>Bola Baja</v>
          </cell>
        </row>
        <row r="9645">
          <cell r="H9645" t="str">
            <v>1.3.2.08.03.03.013</v>
          </cell>
          <cell r="I9645" t="str">
            <v>Pipa Intai Bias</v>
          </cell>
        </row>
        <row r="9646">
          <cell r="H9646" t="str">
            <v>1.3.2.08.03.03.014</v>
          </cell>
          <cell r="I9646" t="str">
            <v>Kontrol Tunggal</v>
          </cell>
        </row>
        <row r="9647">
          <cell r="H9647" t="str">
            <v>1.3.2.08.03.03.015</v>
          </cell>
          <cell r="I9647" t="str">
            <v>Kontrol Ganda</v>
          </cell>
        </row>
        <row r="9648">
          <cell r="H9648" t="str">
            <v>1.3.2.08.03.03.016</v>
          </cell>
          <cell r="I9648" t="str">
            <v>Pegas</v>
          </cell>
        </row>
        <row r="9649">
          <cell r="H9649" t="str">
            <v>1.3.2.08.03.03.017</v>
          </cell>
          <cell r="I9649" t="str">
            <v>Volume Konstan</v>
          </cell>
        </row>
        <row r="9650">
          <cell r="H9650" t="str">
            <v>1.3.2.08.03.03.018</v>
          </cell>
          <cell r="I9650" t="str">
            <v>Turbin Air</v>
          </cell>
        </row>
        <row r="9651">
          <cell r="H9651" t="str">
            <v>1.3.2.08.03.03.019</v>
          </cell>
          <cell r="I9651" t="str">
            <v>Tabung Reaksi</v>
          </cell>
        </row>
        <row r="9652">
          <cell r="H9652" t="str">
            <v>1.3.2.08.03.03.020</v>
          </cell>
          <cell r="I9652" t="str">
            <v>Magnet</v>
          </cell>
        </row>
        <row r="9653">
          <cell r="H9653" t="str">
            <v>1.3.2.08.03.03.021</v>
          </cell>
          <cell r="I9653" t="str">
            <v>Sistem Optik</v>
          </cell>
        </row>
        <row r="9654">
          <cell r="H9654" t="str">
            <v>1.3.2.08.03.03.022</v>
          </cell>
          <cell r="I9654" t="str">
            <v>Isi Golongan Penyimpanan 1</v>
          </cell>
        </row>
        <row r="9655">
          <cell r="H9655" t="str">
            <v>1.3.2.08.03.03.023</v>
          </cell>
          <cell r="I9655" t="str">
            <v>Isi Golongan Penyimpanan 2</v>
          </cell>
        </row>
        <row r="9656">
          <cell r="H9656" t="str">
            <v>1.3.2.08.03.03.024</v>
          </cell>
          <cell r="I9656" t="str">
            <v>Isi Golongan Penyimpanan 3</v>
          </cell>
        </row>
        <row r="9657">
          <cell r="H9657" t="str">
            <v>1.3.2.08.03.03.025</v>
          </cell>
          <cell r="I9657" t="str">
            <v>Isi Golongan Penyimpanan 4</v>
          </cell>
        </row>
        <row r="9658">
          <cell r="H9658" t="str">
            <v>1.3.2.08.03.03.026</v>
          </cell>
          <cell r="I9658" t="str">
            <v>Isi Golongan Penyimpanan 5</v>
          </cell>
        </row>
        <row r="9659">
          <cell r="H9659" t="str">
            <v>1.3.2.08.03.03.027</v>
          </cell>
          <cell r="I9659" t="str">
            <v>Isi Golongan Penyimpanan 6</v>
          </cell>
        </row>
        <row r="9660">
          <cell r="H9660" t="str">
            <v>1.3.2.08.03.03.028</v>
          </cell>
          <cell r="I9660" t="str">
            <v>Isi Golongan Penyimpanan 7</v>
          </cell>
        </row>
        <row r="9661">
          <cell r="H9661" t="str">
            <v>1.3.2.08.03.03.029</v>
          </cell>
          <cell r="I9661" t="str">
            <v>Tutup Penyimpanan 21415</v>
          </cell>
        </row>
        <row r="9662">
          <cell r="H9662" t="str">
            <v>1.3.2.08.03.03.030</v>
          </cell>
          <cell r="I9662" t="str">
            <v>Kelompok Penyimpanan/Laci 8</v>
          </cell>
        </row>
        <row r="9663">
          <cell r="H9663" t="str">
            <v>1.3.2.08.03.03.031</v>
          </cell>
          <cell r="I9663" t="str">
            <v>Tutup Penyimpanan 3</v>
          </cell>
        </row>
        <row r="9664">
          <cell r="H9664" t="str">
            <v>1.3.2.08.03.03.032</v>
          </cell>
          <cell r="I9664" t="str">
            <v>Tutup Penyimpanan 7</v>
          </cell>
        </row>
        <row r="9665">
          <cell r="H9665" t="str">
            <v>1.3.2.08.03.03.033</v>
          </cell>
          <cell r="I9665" t="str">
            <v>Termometer suhu tanah</v>
          </cell>
        </row>
        <row r="9666">
          <cell r="H9666" t="str">
            <v>1.3.2.08.03.03.034</v>
          </cell>
          <cell r="I9666" t="str">
            <v>Atmometer</v>
          </cell>
        </row>
        <row r="9667">
          <cell r="H9667" t="str">
            <v>......</v>
          </cell>
        </row>
        <row r="9668">
          <cell r="H9668" t="str">
            <v>......</v>
          </cell>
        </row>
        <row r="9669">
          <cell r="H9669" t="str">
            <v>......</v>
          </cell>
        </row>
        <row r="9670">
          <cell r="H9670" t="str">
            <v>......</v>
          </cell>
        </row>
        <row r="9671">
          <cell r="H9671" t="str">
            <v>......</v>
          </cell>
        </row>
        <row r="9672">
          <cell r="H9672" t="str">
            <v>......</v>
          </cell>
        </row>
        <row r="9673">
          <cell r="H9673" t="str">
            <v>......</v>
          </cell>
        </row>
        <row r="9674">
          <cell r="H9674" t="str">
            <v>......</v>
          </cell>
        </row>
        <row r="9675">
          <cell r="H9675" t="str">
            <v>......</v>
          </cell>
        </row>
        <row r="9676">
          <cell r="H9676" t="str">
            <v>......</v>
          </cell>
        </row>
        <row r="9677">
          <cell r="H9677" t="str">
            <v>......</v>
          </cell>
        </row>
        <row r="9678">
          <cell r="H9678" t="str">
            <v>......</v>
          </cell>
        </row>
        <row r="9679">
          <cell r="H9679" t="str">
            <v>......</v>
          </cell>
        </row>
        <row r="9680">
          <cell r="H9680" t="str">
            <v>1.3.2.08.03.04.</v>
          </cell>
          <cell r="I9680" t="str">
            <v>ALAT PERAGA PRAKTEK SEKOLAH BIDANG STUDI : IPA LANJUTAN</v>
          </cell>
        </row>
        <row r="9681">
          <cell r="H9681" t="str">
            <v>1.3.2.08.03.04.001</v>
          </cell>
          <cell r="I9681" t="str">
            <v>Kerangka Karet</v>
          </cell>
        </row>
        <row r="9682">
          <cell r="H9682" t="str">
            <v>1.3.2.08.03.04.002</v>
          </cell>
          <cell r="I9682" t="str">
            <v>Model Tengkarong</v>
          </cell>
        </row>
        <row r="9683">
          <cell r="H9683" t="str">
            <v>1.3.2.08.03.04.003</v>
          </cell>
          <cell r="I9683" t="str">
            <v xml:space="preserve">Model Lidah </v>
          </cell>
        </row>
        <row r="9684">
          <cell r="H9684" t="str">
            <v>1.3.2.08.03.04.004</v>
          </cell>
          <cell r="I9684" t="str">
            <v>Model Tarso Wanita</v>
          </cell>
        </row>
        <row r="9685">
          <cell r="H9685" t="str">
            <v>1.3.2.08.03.04.005</v>
          </cell>
          <cell r="I9685" t="str">
            <v>Model Jantung</v>
          </cell>
        </row>
        <row r="9686">
          <cell r="H9686" t="str">
            <v>1.3.2.08.03.04.006</v>
          </cell>
          <cell r="I9686" t="str">
            <v>Model Rahang Gigi</v>
          </cell>
        </row>
        <row r="9687">
          <cell r="H9687" t="str">
            <v>1.3.2.08.03.04.007</v>
          </cell>
          <cell r="I9687" t="str">
            <v>Model Pencernaan Makanan</v>
          </cell>
        </row>
        <row r="9688">
          <cell r="H9688" t="str">
            <v>1.3.2.08.03.04.008</v>
          </cell>
          <cell r="I9688" t="str">
            <v>Model mata</v>
          </cell>
        </row>
        <row r="9689">
          <cell r="H9689" t="str">
            <v>1.3.2.08.03.04.009</v>
          </cell>
          <cell r="I9689" t="str">
            <v>Model Kuda</v>
          </cell>
        </row>
        <row r="9690">
          <cell r="H9690" t="str">
            <v>1.3.2.08.03.04.010</v>
          </cell>
          <cell r="I9690" t="str">
            <v>Model Lembu</v>
          </cell>
        </row>
        <row r="9691">
          <cell r="H9691" t="str">
            <v>1.3.2.08.03.04.011</v>
          </cell>
          <cell r="I9691" t="str">
            <v>Model Torso Mini</v>
          </cell>
        </row>
        <row r="9692">
          <cell r="H9692" t="str">
            <v>1.3.2.08.03.04.012</v>
          </cell>
          <cell r="I9692" t="str">
            <v>Gelas Ukur</v>
          </cell>
        </row>
        <row r="9693">
          <cell r="H9693" t="str">
            <v>1.3.2.08.03.04.013</v>
          </cell>
          <cell r="I9693" t="str">
            <v>Pipet Tetes</v>
          </cell>
        </row>
        <row r="9694">
          <cell r="H9694" t="str">
            <v>1.3.2.08.03.04.014</v>
          </cell>
          <cell r="I9694" t="str">
            <v>Batu Timbangan</v>
          </cell>
        </row>
        <row r="9695">
          <cell r="H9695" t="str">
            <v>1.3.2.08.03.04.015</v>
          </cell>
          <cell r="I9695" t="str">
            <v>Labu Erlen Mayer</v>
          </cell>
        </row>
        <row r="9696">
          <cell r="H9696" t="str">
            <v>1.3.2.08.03.04.016</v>
          </cell>
          <cell r="I9696" t="str">
            <v>Corong</v>
          </cell>
        </row>
        <row r="9697">
          <cell r="H9697" t="str">
            <v>1.3.2.08.03.04.017</v>
          </cell>
          <cell r="I9697" t="str">
            <v>Pipa Plastik</v>
          </cell>
        </row>
        <row r="9698">
          <cell r="H9698" t="str">
            <v>1.3.2.08.03.04.018</v>
          </cell>
          <cell r="I9698" t="str">
            <v>Bak Air</v>
          </cell>
        </row>
        <row r="9699">
          <cell r="H9699" t="str">
            <v>1.3.2.08.03.04.019</v>
          </cell>
          <cell r="I9699" t="str">
            <v>Sumbat Erlemenyer</v>
          </cell>
        </row>
        <row r="9700">
          <cell r="H9700" t="str">
            <v>1.3.2.08.03.04.020</v>
          </cell>
          <cell r="I9700" t="str">
            <v>Bendera dan Gabus</v>
          </cell>
        </row>
        <row r="9701">
          <cell r="H9701" t="str">
            <v>1.3.2.08.03.04.021</v>
          </cell>
          <cell r="I9701" t="str">
            <v>Cawan Alumunium</v>
          </cell>
        </row>
        <row r="9702">
          <cell r="H9702" t="str">
            <v>1.3.2.08.03.04.022</v>
          </cell>
          <cell r="I9702" t="str">
            <v>Thermometer Kamar</v>
          </cell>
        </row>
        <row r="9703">
          <cell r="H9703" t="str">
            <v>1.3.2.08.03.04.023</v>
          </cell>
          <cell r="I9703" t="str">
            <v>Thermometer 0.0 - 100.0 C</v>
          </cell>
        </row>
        <row r="9704">
          <cell r="H9704" t="str">
            <v>1.3.2.08.03.04.024</v>
          </cell>
          <cell r="I9704" t="str">
            <v>Pengaduk</v>
          </cell>
        </row>
        <row r="9705">
          <cell r="H9705" t="str">
            <v>1.3.2.08.03.04.025</v>
          </cell>
          <cell r="I9705" t="str">
            <v>Thermometer Badan</v>
          </cell>
        </row>
        <row r="9706">
          <cell r="H9706" t="str">
            <v>1.3.2.08.03.04.026</v>
          </cell>
          <cell r="I9706" t="str">
            <v>Balok Berkait</v>
          </cell>
        </row>
        <row r="9707">
          <cell r="H9707" t="str">
            <v>1.3.2.08.03.04.027</v>
          </cell>
          <cell r="I9707" t="str">
            <v>Silinder Berkait</v>
          </cell>
        </row>
        <row r="9708">
          <cell r="H9708" t="str">
            <v>1.3.2.08.03.04.028</v>
          </cell>
          <cell r="I9708" t="str">
            <v>Sumbat Pipa Runcing</v>
          </cell>
        </row>
        <row r="9709">
          <cell r="H9709" t="str">
            <v>1.3.2.08.03.04.029</v>
          </cell>
          <cell r="I9709" t="str">
            <v>Pipet Isap</v>
          </cell>
        </row>
        <row r="9710">
          <cell r="H9710" t="str">
            <v>1.3.2.08.03.04.030</v>
          </cell>
          <cell r="I9710" t="str">
            <v>Kaki Tiga</v>
          </cell>
        </row>
        <row r="9711">
          <cell r="H9711" t="str">
            <v>1.3.2.08.03.04.031</v>
          </cell>
          <cell r="I9711" t="str">
            <v>Sumbat-Sumbat Pipa Gelas</v>
          </cell>
        </row>
        <row r="9712">
          <cell r="H9712" t="str">
            <v>1.3.2.08.03.04.032</v>
          </cell>
          <cell r="I9712" t="str">
            <v>Penjepit Tabung Reaksi Jembatan</v>
          </cell>
        </row>
        <row r="9713">
          <cell r="H9713" t="str">
            <v>1.3.2.08.03.04.033</v>
          </cell>
          <cell r="I9713" t="str">
            <v>Jembatan</v>
          </cell>
        </row>
        <row r="9714">
          <cell r="H9714" t="str">
            <v>1.3.2.08.03.04.034</v>
          </cell>
          <cell r="I9714" t="str">
            <v>Batang Bambu/Besi</v>
          </cell>
        </row>
        <row r="9715">
          <cell r="H9715" t="str">
            <v>1.3.2.08.03.04.035</v>
          </cell>
          <cell r="I9715" t="str">
            <v>Lampu Spirtus</v>
          </cell>
        </row>
        <row r="9716">
          <cell r="H9716" t="str">
            <v>1.3.2.08.03.04.036</v>
          </cell>
          <cell r="I9716" t="str">
            <v>Batang Logam</v>
          </cell>
        </row>
        <row r="9717">
          <cell r="H9717" t="str">
            <v>1.3.2.08.03.04.037</v>
          </cell>
          <cell r="I9717" t="str">
            <v>Batang Kuningan</v>
          </cell>
        </row>
        <row r="9718">
          <cell r="H9718" t="str">
            <v>1.3.2.08.03.04.038</v>
          </cell>
          <cell r="I9718" t="str">
            <v>Batang Gelas</v>
          </cell>
        </row>
        <row r="9719">
          <cell r="H9719" t="str">
            <v>1.3.2.08.03.04.039</v>
          </cell>
          <cell r="I9719" t="str">
            <v>Landasan Segi Tiga</v>
          </cell>
        </row>
        <row r="9720">
          <cell r="H9720" t="str">
            <v>1.3.2.08.03.04.040</v>
          </cell>
          <cell r="I9720" t="str">
            <v>Pemberat</v>
          </cell>
        </row>
        <row r="9721">
          <cell r="H9721" t="str">
            <v>1.3.2.08.03.04.041</v>
          </cell>
          <cell r="I9721" t="str">
            <v>Statip Lilin</v>
          </cell>
        </row>
        <row r="9722">
          <cell r="H9722" t="str">
            <v>1.3.2.08.03.04.042</v>
          </cell>
          <cell r="I9722" t="str">
            <v>Gelas Horizontal</v>
          </cell>
        </row>
        <row r="9723">
          <cell r="H9723" t="str">
            <v>1.3.2.08.03.04.043</v>
          </cell>
          <cell r="I9723" t="str">
            <v>Layar</v>
          </cell>
        </row>
        <row r="9724">
          <cell r="H9724" t="str">
            <v>1.3.2.08.03.04.044</v>
          </cell>
          <cell r="I9724" t="str">
            <v>Lensa</v>
          </cell>
        </row>
        <row r="9725">
          <cell r="H9725" t="str">
            <v>1.3.2.08.03.04.045</v>
          </cell>
          <cell r="I9725" t="str">
            <v>Stetip Film</v>
          </cell>
        </row>
        <row r="9726">
          <cell r="H9726" t="str">
            <v>1.3.2.08.03.04.046</v>
          </cell>
          <cell r="I9726" t="str">
            <v>Tabung Reaksi</v>
          </cell>
        </row>
        <row r="9727">
          <cell r="H9727" t="str">
            <v>1.3.2.08.03.04.047</v>
          </cell>
          <cell r="I9727" t="str">
            <v>Kompas</v>
          </cell>
        </row>
        <row r="9728">
          <cell r="H9728" t="str">
            <v>1.3.2.08.03.04.048</v>
          </cell>
          <cell r="I9728" t="str">
            <v>Kunci Sinyal</v>
          </cell>
        </row>
        <row r="9729">
          <cell r="H9729" t="str">
            <v>1.3.2.08.03.04.049</v>
          </cell>
          <cell r="I9729" t="str">
            <v>Bel Listrik</v>
          </cell>
        </row>
        <row r="9730">
          <cell r="H9730" t="str">
            <v>1.3.2.08.03.04.050</v>
          </cell>
          <cell r="I9730" t="str">
            <v>Alas Dengan Lampu + Kontak</v>
          </cell>
        </row>
        <row r="9731">
          <cell r="H9731" t="str">
            <v>1.3.2.08.03.04.051</v>
          </cell>
          <cell r="I9731" t="str">
            <v>Pasangan Batu Baterai Seri</v>
          </cell>
        </row>
        <row r="9732">
          <cell r="H9732" t="str">
            <v>1.3.2.08.03.04.052</v>
          </cell>
          <cell r="I9732" t="str">
            <v>Pasangan Batu Baterai Paralel</v>
          </cell>
        </row>
        <row r="9733">
          <cell r="H9733" t="str">
            <v>1.3.2.08.03.04.053</v>
          </cell>
          <cell r="I9733" t="str">
            <v>Cawan Patri</v>
          </cell>
        </row>
        <row r="9734">
          <cell r="H9734" t="str">
            <v>1.3.2.08.03.04.054</v>
          </cell>
          <cell r="I9734" t="str">
            <v>Pensil Kaca</v>
          </cell>
        </row>
        <row r="9735">
          <cell r="H9735" t="str">
            <v>1.3.2.08.03.04.055</v>
          </cell>
          <cell r="I9735" t="str">
            <v>Pot Plastik</v>
          </cell>
        </row>
        <row r="9736">
          <cell r="H9736" t="str">
            <v>1.3.2.08.03.04.056</v>
          </cell>
          <cell r="I9736" t="str">
            <v>Pipa Karet</v>
          </cell>
        </row>
        <row r="9737">
          <cell r="H9737" t="str">
            <v>1.3.2.08.03.04.057</v>
          </cell>
          <cell r="I9737" t="str">
            <v>Pipa Kaca Lurus</v>
          </cell>
        </row>
        <row r="9738">
          <cell r="H9738" t="str">
            <v>1.3.2.08.03.04.058</v>
          </cell>
          <cell r="I9738" t="str">
            <v>Statip Tabung Reaksi</v>
          </cell>
        </row>
        <row r="9739">
          <cell r="H9739" t="str">
            <v>1.3.2.08.03.04.059</v>
          </cell>
          <cell r="I9739" t="str">
            <v>Gelas Piala</v>
          </cell>
        </row>
        <row r="9740">
          <cell r="H9740" t="str">
            <v>1.3.2.08.03.04.060</v>
          </cell>
          <cell r="I9740" t="str">
            <v>Botol Spesiman</v>
          </cell>
        </row>
        <row r="9741">
          <cell r="H9741" t="str">
            <v>1.3.2.08.03.04.061</v>
          </cell>
          <cell r="I9741" t="str">
            <v>Sumbat Karet</v>
          </cell>
        </row>
        <row r="9742">
          <cell r="H9742" t="str">
            <v>1.3.2.08.03.04.062</v>
          </cell>
          <cell r="I9742" t="str">
            <v>Sumbat Berlubang 2 (dua)</v>
          </cell>
        </row>
        <row r="9743">
          <cell r="H9743" t="str">
            <v>1.3.2.08.03.04.063</v>
          </cell>
          <cell r="I9743" t="str">
            <v>Pinset Bengkok</v>
          </cell>
        </row>
        <row r="9744">
          <cell r="H9744" t="str">
            <v>1.3.2.08.03.04.064</v>
          </cell>
          <cell r="I9744" t="str">
            <v>Alat Demonstrasi Pernapasan</v>
          </cell>
        </row>
        <row r="9745">
          <cell r="H9745" t="str">
            <v>1.3.2.08.03.04.065</v>
          </cell>
          <cell r="I9745" t="str">
            <v>Pipa Bentuk Y</v>
          </cell>
        </row>
        <row r="9746">
          <cell r="H9746" t="str">
            <v>......</v>
          </cell>
        </row>
        <row r="9747">
          <cell r="H9747" t="str">
            <v>......</v>
          </cell>
        </row>
        <row r="9748">
          <cell r="H9748" t="str">
            <v>......</v>
          </cell>
        </row>
        <row r="9749">
          <cell r="H9749" t="str">
            <v>......</v>
          </cell>
        </row>
        <row r="9750">
          <cell r="H9750" t="str">
            <v>......</v>
          </cell>
        </row>
        <row r="9751">
          <cell r="H9751" t="str">
            <v>......</v>
          </cell>
        </row>
        <row r="9752">
          <cell r="H9752" t="str">
            <v>......</v>
          </cell>
        </row>
        <row r="9753">
          <cell r="H9753" t="str">
            <v>......</v>
          </cell>
        </row>
        <row r="9754">
          <cell r="H9754" t="str">
            <v>......</v>
          </cell>
        </row>
        <row r="9755">
          <cell r="H9755" t="str">
            <v>......</v>
          </cell>
        </row>
        <row r="9756">
          <cell r="H9756" t="str">
            <v>......</v>
          </cell>
        </row>
        <row r="9757">
          <cell r="H9757" t="str">
            <v>......</v>
          </cell>
        </row>
        <row r="9758">
          <cell r="H9758" t="str">
            <v>......</v>
          </cell>
        </row>
        <row r="9759">
          <cell r="H9759" t="str">
            <v>......</v>
          </cell>
        </row>
        <row r="9760">
          <cell r="H9760" t="str">
            <v>......</v>
          </cell>
        </row>
        <row r="9761">
          <cell r="H9761" t="str">
            <v>......</v>
          </cell>
        </row>
        <row r="9762">
          <cell r="H9762" t="str">
            <v>......</v>
          </cell>
        </row>
        <row r="9763">
          <cell r="H9763" t="str">
            <v>......</v>
          </cell>
        </row>
        <row r="9764">
          <cell r="H9764" t="str">
            <v>......</v>
          </cell>
        </row>
        <row r="9765">
          <cell r="H9765" t="str">
            <v>......</v>
          </cell>
        </row>
        <row r="9766">
          <cell r="H9766" t="str">
            <v>......</v>
          </cell>
        </row>
        <row r="9767">
          <cell r="H9767" t="str">
            <v>......</v>
          </cell>
        </row>
        <row r="9768">
          <cell r="H9768" t="str">
            <v>......</v>
          </cell>
        </row>
        <row r="9769">
          <cell r="H9769" t="str">
            <v>......</v>
          </cell>
        </row>
        <row r="9770">
          <cell r="H9770" t="str">
            <v>......</v>
          </cell>
        </row>
        <row r="9771">
          <cell r="H9771" t="str">
            <v>......</v>
          </cell>
        </row>
        <row r="9772">
          <cell r="H9772" t="str">
            <v>......</v>
          </cell>
        </row>
        <row r="9773">
          <cell r="H9773" t="str">
            <v>......</v>
          </cell>
        </row>
        <row r="9774">
          <cell r="H9774" t="str">
            <v>......</v>
          </cell>
        </row>
        <row r="9775">
          <cell r="H9775" t="str">
            <v>......</v>
          </cell>
        </row>
        <row r="9776">
          <cell r="H9776" t="str">
            <v>......</v>
          </cell>
        </row>
        <row r="9777">
          <cell r="H9777" t="str">
            <v>......</v>
          </cell>
        </row>
        <row r="9778">
          <cell r="H9778" t="str">
            <v>......</v>
          </cell>
        </row>
        <row r="9779">
          <cell r="H9779" t="str">
            <v>1.3.2.08.03.05.</v>
          </cell>
          <cell r="I9779" t="str">
            <v>ALAT PERAGA PRAKTEK SEKOLAH BIDANG STUDI : IPA MENENGAH</v>
          </cell>
        </row>
        <row r="9780">
          <cell r="H9780" t="str">
            <v>1.3.2.08.03.05.001</v>
          </cell>
          <cell r="I9780" t="str">
            <v>Bejana Berhubungan</v>
          </cell>
        </row>
        <row r="9781">
          <cell r="H9781" t="str">
            <v>1.3.2.08.03.05.002</v>
          </cell>
          <cell r="I9781" t="str">
            <v>Pipa Kapiter</v>
          </cell>
        </row>
        <row r="9782">
          <cell r="H9782" t="str">
            <v>1.3.2.08.03.05.003</v>
          </cell>
          <cell r="I9782" t="str">
            <v>Ember S'Gravesandre</v>
          </cell>
        </row>
        <row r="9783">
          <cell r="H9783" t="str">
            <v>1.3.2.08.03.05.004</v>
          </cell>
          <cell r="I9783" t="str">
            <v>Galangan Kapal</v>
          </cell>
        </row>
        <row r="9784">
          <cell r="H9784" t="str">
            <v>1.3.2.08.03.05.005</v>
          </cell>
          <cell r="I9784" t="str">
            <v>Manometer Terbuka</v>
          </cell>
        </row>
        <row r="9785">
          <cell r="H9785" t="str">
            <v>1.3.2.08.03.05.006</v>
          </cell>
          <cell r="I9785" t="str">
            <v>Manometer Tertutup</v>
          </cell>
        </row>
        <row r="9786">
          <cell r="H9786" t="str">
            <v>1.3.2.08.03.05.007</v>
          </cell>
          <cell r="I9786" t="str">
            <v>Pompa Karet</v>
          </cell>
        </row>
        <row r="9787">
          <cell r="H9787" t="str">
            <v>1.3.2.08.03.05.008</v>
          </cell>
          <cell r="I9787" t="str">
            <v xml:space="preserve">2 Pipa Gelas + Karet Penyumbat </v>
          </cell>
        </row>
        <row r="9788">
          <cell r="H9788" t="str">
            <v>1.3.2.08.03.05.009</v>
          </cell>
          <cell r="I9788" t="str">
            <v>Pipa Bengkok + Sumbat</v>
          </cell>
        </row>
        <row r="9789">
          <cell r="H9789" t="str">
            <v>1.3.2.08.03.05.010</v>
          </cell>
          <cell r="I9789" t="str">
            <v>Batu Timbangan Berkait</v>
          </cell>
        </row>
        <row r="9790">
          <cell r="H9790" t="str">
            <v>1.3.2.08.03.05.011</v>
          </cell>
          <cell r="I9790" t="str">
            <v>Alas Jungkitan</v>
          </cell>
        </row>
        <row r="9791">
          <cell r="H9791" t="str">
            <v>1.3.2.08.03.05.012</v>
          </cell>
          <cell r="I9791" t="str">
            <v>Katrol</v>
          </cell>
        </row>
        <row r="9792">
          <cell r="H9792" t="str">
            <v>1.3.2.08.03.05.013</v>
          </cell>
          <cell r="I9792" t="str">
            <v>Penahan Ban</v>
          </cell>
        </row>
        <row r="9793">
          <cell r="H9793" t="str">
            <v>1.3.2.08.03.05.014</v>
          </cell>
          <cell r="I9793" t="str">
            <v>Desimeter</v>
          </cell>
        </row>
        <row r="9794">
          <cell r="H9794" t="str">
            <v>1.3.2.08.03.05.015</v>
          </cell>
          <cell r="I9794" t="str">
            <v>Alat Untuk Menunjukan Tekanan Dalam Kelema</v>
          </cell>
        </row>
        <row r="9795">
          <cell r="H9795" t="str">
            <v>1.3.2.08.03.05.016</v>
          </cell>
          <cell r="I9795" t="str">
            <v>Tabung Resonansi</v>
          </cell>
        </row>
        <row r="9796">
          <cell r="H9796" t="str">
            <v>1.3.2.08.03.05.017</v>
          </cell>
          <cell r="I9796" t="str">
            <v>Garpu Penala</v>
          </cell>
        </row>
        <row r="9797">
          <cell r="H9797" t="str">
            <v>1.3.2.08.03.05.018</v>
          </cell>
          <cell r="I9797" t="str">
            <v>Lempeng Gelas</v>
          </cell>
        </row>
        <row r="9798">
          <cell r="H9798" t="str">
            <v>1.3.2.08.03.05.019</v>
          </cell>
          <cell r="I9798" t="str">
            <v>Galang Sandaran/Ring</v>
          </cell>
        </row>
        <row r="9799">
          <cell r="H9799" t="str">
            <v>1.3.2.08.03.05.020</v>
          </cell>
          <cell r="I9799" t="str">
            <v>Alat Menunjukan Aliran Zat Cair</v>
          </cell>
        </row>
        <row r="9800">
          <cell r="H9800" t="str">
            <v>1.3.2.08.03.05.021</v>
          </cell>
          <cell r="I9800" t="str">
            <v>Pipa Pendingin/Penyuling</v>
          </cell>
        </row>
        <row r="9801">
          <cell r="H9801" t="str">
            <v>1.3.2.08.03.05.022</v>
          </cell>
          <cell r="I9801" t="str">
            <v>Rol Optik</v>
          </cell>
        </row>
        <row r="9802">
          <cell r="H9802" t="str">
            <v>1.3.2.08.03.05.023</v>
          </cell>
          <cell r="I9802" t="str">
            <v>Sumber Cahaya</v>
          </cell>
        </row>
        <row r="9803">
          <cell r="H9803" t="str">
            <v>1.3.2.08.03.05.024</v>
          </cell>
          <cell r="I9803" t="str">
            <v>Rangka Penjepit</v>
          </cell>
        </row>
        <row r="9804">
          <cell r="H9804" t="str">
            <v>1.3.2.08.03.05.025</v>
          </cell>
          <cell r="I9804" t="str">
            <v>Celah Satu Horisontal</v>
          </cell>
        </row>
        <row r="9805">
          <cell r="H9805" t="str">
            <v>1.3.2.08.03.05.026</v>
          </cell>
          <cell r="I9805" t="str">
            <v>Layar</v>
          </cell>
        </row>
        <row r="9806">
          <cell r="H9806" t="str">
            <v>1.3.2.08.03.05.027</v>
          </cell>
          <cell r="I9806" t="str">
            <v>Cermin Datar Dan Skala</v>
          </cell>
        </row>
        <row r="9807">
          <cell r="H9807" t="str">
            <v>1.3.2.08.03.05.028</v>
          </cell>
          <cell r="I9807" t="str">
            <v>Klem Pegas</v>
          </cell>
        </row>
        <row r="9808">
          <cell r="H9808" t="str">
            <v>1.3.2.08.03.05.029</v>
          </cell>
          <cell r="I9808" t="str">
            <v>Lempeng Perpeks 1/2 Lingkaran</v>
          </cell>
        </row>
        <row r="9809">
          <cell r="H9809" t="str">
            <v>1.3.2.08.03.05.030</v>
          </cell>
          <cell r="I9809" t="str">
            <v>Prisma (Lempeng)</v>
          </cell>
        </row>
        <row r="9810">
          <cell r="H9810" t="str">
            <v>1.3.2.08.03.05.031</v>
          </cell>
          <cell r="I9810" t="str">
            <v>Lempeng Plane Paralel</v>
          </cell>
        </row>
        <row r="9811">
          <cell r="H9811" t="str">
            <v>1.3.2.08.03.05.032</v>
          </cell>
          <cell r="I9811" t="str">
            <v>Celah Lima Horisontal</v>
          </cell>
        </row>
        <row r="9812">
          <cell r="H9812" t="str">
            <v>1.3.2.08.03.05.033</v>
          </cell>
          <cell r="I9812" t="str">
            <v>Lensa Pepeku Bikonfeks</v>
          </cell>
        </row>
        <row r="9813">
          <cell r="H9813" t="str">
            <v>1.3.2.08.03.05.034</v>
          </cell>
          <cell r="I9813" t="str">
            <v>Lensa Perpeku Konkaf</v>
          </cell>
        </row>
        <row r="9814">
          <cell r="H9814" t="str">
            <v>1.3.2.08.03.05.035</v>
          </cell>
          <cell r="I9814" t="str">
            <v>Lensa F+15</v>
          </cell>
        </row>
        <row r="9815">
          <cell r="H9815" t="str">
            <v>1.3.2.08.03.05.036</v>
          </cell>
          <cell r="I9815" t="str">
            <v>Lensa F+10</v>
          </cell>
        </row>
        <row r="9816">
          <cell r="H9816" t="str">
            <v>1.3.2.08.03.05.037</v>
          </cell>
          <cell r="I9816" t="str">
            <v>Lensa F+5</v>
          </cell>
        </row>
        <row r="9817">
          <cell r="H9817" t="str">
            <v>1.3.2.08.03.05.038</v>
          </cell>
          <cell r="I9817" t="str">
            <v>Lensa F+30</v>
          </cell>
        </row>
        <row r="9818">
          <cell r="H9818" t="str">
            <v>1.3.2.08.03.05.039</v>
          </cell>
          <cell r="I9818" t="str">
            <v>Lensa F+15</v>
          </cell>
        </row>
        <row r="9819">
          <cell r="H9819" t="str">
            <v>1.3.2.08.03.05.040</v>
          </cell>
          <cell r="I9819" t="str">
            <v>Lensa F+12</v>
          </cell>
        </row>
        <row r="9820">
          <cell r="H9820" t="str">
            <v>1.3.2.08.03.05.041</v>
          </cell>
          <cell r="I9820" t="str">
            <v>Magnit Batang</v>
          </cell>
        </row>
        <row r="9821">
          <cell r="H9821" t="str">
            <v>1.3.2.08.03.05.042</v>
          </cell>
          <cell r="I9821" t="str">
            <v>Sebuk Besi</v>
          </cell>
        </row>
        <row r="9822">
          <cell r="H9822" t="str">
            <v>1.3.2.08.03.05.043</v>
          </cell>
          <cell r="I9822" t="str">
            <v>Tombok Tekan</v>
          </cell>
        </row>
        <row r="9823">
          <cell r="H9823" t="str">
            <v>1.3.2.08.03.05.044</v>
          </cell>
          <cell r="I9823" t="str">
            <v>Kumparan 300</v>
          </cell>
        </row>
        <row r="9824">
          <cell r="H9824" t="str">
            <v>1.3.2.08.03.05.045</v>
          </cell>
          <cell r="I9824" t="str">
            <v>Inti Kumparan 300 Lilitan</v>
          </cell>
        </row>
        <row r="9825">
          <cell r="H9825" t="str">
            <v>1.3.2.08.03.05.046</v>
          </cell>
          <cell r="I9825" t="str">
            <v>Ampermeter</v>
          </cell>
        </row>
        <row r="9826">
          <cell r="H9826" t="str">
            <v>1.3.2.08.03.05.047</v>
          </cell>
          <cell r="I9826" t="str">
            <v>Batang Gelas/Plastik</v>
          </cell>
        </row>
        <row r="9827">
          <cell r="H9827" t="str">
            <v>1.3.2.08.03.05.048</v>
          </cell>
          <cell r="I9827" t="str">
            <v>Voltmeter</v>
          </cell>
        </row>
        <row r="9828">
          <cell r="H9828" t="str">
            <v>1.3.2.08.03.05.049</v>
          </cell>
          <cell r="I9828" t="str">
            <v>Beberapa Tahan</v>
          </cell>
        </row>
        <row r="9829">
          <cell r="H9829" t="str">
            <v>1.3.2.08.03.05.050</v>
          </cell>
          <cell r="I9829" t="str">
            <v>Lensa Tangan</v>
          </cell>
        </row>
        <row r="9830">
          <cell r="H9830" t="str">
            <v>1.3.2.08.03.05.051</v>
          </cell>
          <cell r="I9830" t="str">
            <v>Papan Pengempres</v>
          </cell>
        </row>
        <row r="9831">
          <cell r="H9831" t="str">
            <v>1.3.2.08.03.05.052</v>
          </cell>
          <cell r="I9831" t="str">
            <v>Papan Perentang</v>
          </cell>
        </row>
        <row r="9832">
          <cell r="H9832" t="str">
            <v>1.3.2.08.03.05.053</v>
          </cell>
          <cell r="I9832" t="str">
            <v>Gelas Objek</v>
          </cell>
        </row>
        <row r="9833">
          <cell r="H9833" t="str">
            <v>1.3.2.08.03.05.054</v>
          </cell>
          <cell r="I9833" t="str">
            <v>Gelas Penutup</v>
          </cell>
        </row>
        <row r="9834">
          <cell r="H9834" t="str">
            <v>1.3.2.08.03.05.055</v>
          </cell>
          <cell r="I9834" t="str">
            <v>Mikroskop</v>
          </cell>
        </row>
        <row r="9835">
          <cell r="H9835" t="str">
            <v>1.3.2.08.03.05.056</v>
          </cell>
          <cell r="I9835" t="str">
            <v>Bronthymol Biru</v>
          </cell>
        </row>
        <row r="9836">
          <cell r="H9836" t="str">
            <v>1.3.2.08.03.05.057</v>
          </cell>
          <cell r="I9836" t="str">
            <v>Belyar</v>
          </cell>
        </row>
        <row r="9837">
          <cell r="H9837" t="str">
            <v>1.3.2.08.03.05.058</v>
          </cell>
          <cell r="I9837" t="str">
            <v>Pipa Manometer</v>
          </cell>
        </row>
        <row r="9838">
          <cell r="H9838" t="str">
            <v>1.3.2.08.03.05.059</v>
          </cell>
          <cell r="I9838" t="str">
            <v>Pipa Gelas</v>
          </cell>
        </row>
        <row r="9839">
          <cell r="H9839" t="str">
            <v>1.3.2.08.03.05.060</v>
          </cell>
          <cell r="I9839" t="str">
            <v>Sepit Kayu</v>
          </cell>
        </row>
        <row r="9840">
          <cell r="H9840" t="str">
            <v>1.3.2.08.03.05.061</v>
          </cell>
          <cell r="I9840" t="str">
            <v>Mortir/Alu</v>
          </cell>
        </row>
        <row r="9841">
          <cell r="H9841" t="str">
            <v>1.3.2.08.03.05.062</v>
          </cell>
          <cell r="I9841" t="str">
            <v>Rak Tabung Reaksi</v>
          </cell>
        </row>
        <row r="9842">
          <cell r="H9842" t="str">
            <v>1.3.2.08.03.05.063</v>
          </cell>
          <cell r="I9842" t="str">
            <v>Sumbat Karet Berpipa</v>
          </cell>
        </row>
        <row r="9843">
          <cell r="H9843" t="str">
            <v>1.3.2.08.03.05.064</v>
          </cell>
          <cell r="I9843" t="str">
            <v>Sumbat Erlemeyer Berpipa</v>
          </cell>
        </row>
        <row r="9844">
          <cell r="H9844" t="str">
            <v>1.3.2.08.03.05.065</v>
          </cell>
          <cell r="I9844" t="str">
            <v>Sumbat Tabung Reaksi + Pipa Lurus</v>
          </cell>
        </row>
        <row r="9845">
          <cell r="H9845" t="str">
            <v>1.3.2.08.03.05.066</v>
          </cell>
          <cell r="I9845" t="str">
            <v>Thermos Kecil</v>
          </cell>
        </row>
        <row r="9846">
          <cell r="H9846" t="str">
            <v>1.3.2.08.03.05.067</v>
          </cell>
          <cell r="I9846" t="str">
            <v>Pot Besar</v>
          </cell>
        </row>
        <row r="9847">
          <cell r="H9847" t="str">
            <v>1.3.2.08.03.05.068</v>
          </cell>
          <cell r="I9847" t="str">
            <v>Biuret</v>
          </cell>
        </row>
        <row r="9848">
          <cell r="H9848" t="str">
            <v>......</v>
          </cell>
        </row>
        <row r="9849">
          <cell r="H9849" t="str">
            <v>......</v>
          </cell>
        </row>
        <row r="9850">
          <cell r="H9850" t="str">
            <v>......</v>
          </cell>
        </row>
        <row r="9851">
          <cell r="H9851" t="str">
            <v>......</v>
          </cell>
        </row>
        <row r="9852">
          <cell r="H9852" t="str">
            <v>......</v>
          </cell>
        </row>
        <row r="9853">
          <cell r="H9853" t="str">
            <v>......</v>
          </cell>
        </row>
        <row r="9854">
          <cell r="H9854" t="str">
            <v>......</v>
          </cell>
        </row>
        <row r="9855">
          <cell r="H9855" t="str">
            <v>......</v>
          </cell>
        </row>
        <row r="9856">
          <cell r="H9856" t="str">
            <v>......</v>
          </cell>
        </row>
        <row r="9857">
          <cell r="H9857" t="str">
            <v>1.3.2.08.03.06.</v>
          </cell>
          <cell r="I9857" t="str">
            <v>ALAT PERAGA PRAKTEK SEKOLAH BIDANG STUDI : IPA ATAS</v>
          </cell>
        </row>
        <row r="9858">
          <cell r="H9858" t="str">
            <v>1.3.2.08.03.06.001</v>
          </cell>
          <cell r="I9858" t="str">
            <v>Model Kepala dan Otak</v>
          </cell>
        </row>
        <row r="9859">
          <cell r="H9859" t="str">
            <v>1.3.2.08.03.06.002</v>
          </cell>
          <cell r="I9859" t="str">
            <v>Model Kulit</v>
          </cell>
        </row>
        <row r="9860">
          <cell r="H9860" t="str">
            <v>1.3.2.08.03.06.003</v>
          </cell>
          <cell r="I9860" t="str">
            <v>Model Mata</v>
          </cell>
        </row>
        <row r="9861">
          <cell r="H9861" t="str">
            <v>1.3.2.08.03.06.004</v>
          </cell>
          <cell r="I9861" t="str">
            <v>Model Telinga</v>
          </cell>
        </row>
        <row r="9862">
          <cell r="H9862" t="str">
            <v>1.3.2.08.03.06.005</v>
          </cell>
          <cell r="I9862" t="str">
            <v>Model Hati dan Ginjal</v>
          </cell>
        </row>
        <row r="9863">
          <cell r="H9863" t="str">
            <v>1.3.2.08.03.06.006</v>
          </cell>
          <cell r="I9863" t="str">
            <v>Model Gigi</v>
          </cell>
        </row>
        <row r="9864">
          <cell r="H9864" t="str">
            <v>1.3.2.08.03.06.007</v>
          </cell>
          <cell r="I9864" t="str">
            <v>Model Lambung</v>
          </cell>
        </row>
        <row r="9865">
          <cell r="H9865" t="str">
            <v>1.3.2.08.03.06.008</v>
          </cell>
          <cell r="I9865" t="str">
            <v>Model Ginjal</v>
          </cell>
        </row>
        <row r="9866">
          <cell r="H9866" t="str">
            <v>1.3.2.08.03.06.009</v>
          </cell>
          <cell r="I9866" t="str">
            <v>Slotted Weight Dan Hanger 250 Gram</v>
          </cell>
        </row>
        <row r="9867">
          <cell r="H9867" t="str">
            <v>1.3.2.08.03.06.010</v>
          </cell>
          <cell r="I9867" t="str">
            <v>Slotted Weight Dan Hanger 10-00 Gram</v>
          </cell>
        </row>
        <row r="9868">
          <cell r="H9868" t="str">
            <v>1.3.2.08.03.06.011</v>
          </cell>
          <cell r="I9868" t="str">
            <v>Bel Listrik</v>
          </cell>
        </row>
        <row r="9869">
          <cell r="H9869" t="str">
            <v>1.3.2.08.03.06.012</v>
          </cell>
          <cell r="I9869" t="str">
            <v>Elektroda Tembaga (Voltameter)</v>
          </cell>
        </row>
        <row r="9870">
          <cell r="H9870" t="str">
            <v>1.3.2.08.03.06.013</v>
          </cell>
          <cell r="I9870" t="str">
            <v>Alat Hartle</v>
          </cell>
        </row>
        <row r="9871">
          <cell r="H9871" t="str">
            <v>1.3.2.08.03.06.014</v>
          </cell>
          <cell r="I9871" t="str">
            <v>Hygrometer Basah dan Kering</v>
          </cell>
        </row>
        <row r="9872">
          <cell r="H9872" t="str">
            <v>1.3.2.08.03.06.015</v>
          </cell>
          <cell r="I9872" t="str">
            <v>Motor Listrik</v>
          </cell>
        </row>
        <row r="9873">
          <cell r="H9873" t="str">
            <v>1.3.2.08.03.06.016</v>
          </cell>
          <cell r="I9873" t="str">
            <v>Ticker Limer</v>
          </cell>
        </row>
        <row r="9874">
          <cell r="H9874" t="str">
            <v>1.3.2.08.03.06.017</v>
          </cell>
          <cell r="I9874" t="str">
            <v>Conductivity App</v>
          </cell>
        </row>
        <row r="9875">
          <cell r="H9875" t="str">
            <v>1.3.2.08.03.06.018</v>
          </cell>
          <cell r="I9875" t="str">
            <v>Katrol Ganda</v>
          </cell>
        </row>
        <row r="9876">
          <cell r="H9876" t="str">
            <v>1.3.2.08.03.06.019</v>
          </cell>
          <cell r="I9876" t="str">
            <v>Silinder Materi</v>
          </cell>
        </row>
        <row r="9877">
          <cell r="H9877" t="str">
            <v>1.3.2.08.03.06.020</v>
          </cell>
          <cell r="I9877" t="str">
            <v>Pascal Syirine</v>
          </cell>
        </row>
        <row r="9878">
          <cell r="H9878" t="str">
            <v>1.3.2.08.03.06.021</v>
          </cell>
          <cell r="I9878" t="str">
            <v>Alat Difusi Zat Cair (Liquit Diff App)</v>
          </cell>
        </row>
        <row r="9879">
          <cell r="H9879" t="str">
            <v>1.3.2.08.03.06.022</v>
          </cell>
          <cell r="I9879" t="str">
            <v>Alat Ukur Takanan Air (Poot Presure App)</v>
          </cell>
        </row>
        <row r="9880">
          <cell r="H9880" t="str">
            <v>1.3.2.08.03.06.023</v>
          </cell>
          <cell r="I9880" t="str">
            <v>Foto Meter</v>
          </cell>
        </row>
        <row r="9881">
          <cell r="H9881" t="str">
            <v>1.3.2.08.03.06.024</v>
          </cell>
          <cell r="I9881" t="str">
            <v>Kotak Kaca Obyek</v>
          </cell>
        </row>
        <row r="9882">
          <cell r="H9882" t="str">
            <v>1.3.2.08.03.06.025</v>
          </cell>
          <cell r="I9882" t="str">
            <v>Snaper For Crok BererTabung Penyuling</v>
          </cell>
        </row>
        <row r="9883">
          <cell r="H9883" t="str">
            <v>1.3.2.08.03.06.026</v>
          </cell>
          <cell r="I9883" t="str">
            <v>Tabung Penyuling</v>
          </cell>
        </row>
        <row r="9884">
          <cell r="H9884" t="str">
            <v>1.3.2.08.03.06.027</v>
          </cell>
          <cell r="I9884" t="str">
            <v>Lampu Spirtus</v>
          </cell>
        </row>
        <row r="9885">
          <cell r="H9885" t="str">
            <v>1.3.2.08.03.06.028</v>
          </cell>
          <cell r="I9885" t="str">
            <v>Segitiga Porselin</v>
          </cell>
        </row>
        <row r="9886">
          <cell r="H9886" t="str">
            <v>1.3.2.08.03.06.029</v>
          </cell>
          <cell r="I9886" t="str">
            <v>Jepitan Tabung Reaksi</v>
          </cell>
        </row>
        <row r="9887">
          <cell r="H9887" t="str">
            <v>1.3.2.08.03.06.030</v>
          </cell>
          <cell r="I9887" t="str">
            <v>Spatula Tanduk</v>
          </cell>
        </row>
        <row r="9888">
          <cell r="H9888" t="str">
            <v>1.3.2.08.03.06.031</v>
          </cell>
          <cell r="I9888" t="str">
            <v>Spatula Stenless Steel</v>
          </cell>
        </row>
        <row r="9889">
          <cell r="H9889" t="str">
            <v>1.3.2.08.03.06.032</v>
          </cell>
          <cell r="I9889" t="str">
            <v>Sikat Tabung Reaksi Besar Kecil</v>
          </cell>
        </row>
        <row r="9890">
          <cell r="H9890" t="str">
            <v>1.3.2.08.03.06.033</v>
          </cell>
          <cell r="I9890" t="str">
            <v>Pipa T</v>
          </cell>
        </row>
        <row r="9891">
          <cell r="H9891" t="str">
            <v>1.3.2.08.03.06.034</v>
          </cell>
          <cell r="I9891" t="str">
            <v>Pipa Y dari Kaca</v>
          </cell>
        </row>
        <row r="9892">
          <cell r="H9892" t="str">
            <v>1.3.2.08.03.06.035</v>
          </cell>
          <cell r="I9892" t="str">
            <v>Pipa Ukuran 5 ml</v>
          </cell>
        </row>
        <row r="9893">
          <cell r="H9893" t="str">
            <v>1.3.2.08.03.06.036</v>
          </cell>
          <cell r="I9893" t="str">
            <v>Pipa Ukuran 10 ml</v>
          </cell>
        </row>
        <row r="9894">
          <cell r="H9894" t="str">
            <v>1.3.2.08.03.06.037</v>
          </cell>
          <cell r="I9894" t="str">
            <v>Pipa Ukuran 25 ml</v>
          </cell>
        </row>
        <row r="9895">
          <cell r="H9895" t="str">
            <v>1.3.2.08.03.06.038</v>
          </cell>
          <cell r="I9895" t="str">
            <v>Model Jantung</v>
          </cell>
        </row>
        <row r="9896">
          <cell r="H9896" t="str">
            <v>......</v>
          </cell>
        </row>
        <row r="9897">
          <cell r="H9897" t="str">
            <v>......</v>
          </cell>
        </row>
        <row r="9898">
          <cell r="H9898" t="str">
            <v>......</v>
          </cell>
        </row>
        <row r="9899">
          <cell r="H9899" t="str">
            <v>1.3.2.08.03.07.</v>
          </cell>
          <cell r="I9899" t="str">
            <v>ALAT PERAGA PRAKTEK SEKOLAH BIDANG STUDI : IPS</v>
          </cell>
        </row>
        <row r="9900">
          <cell r="H9900" t="str">
            <v>1.3.2.08.03.07.001</v>
          </cell>
          <cell r="I9900" t="str">
            <v>Alat Peraga Praktek Sekolah Bidang Studi : IPS</v>
          </cell>
        </row>
        <row r="9901">
          <cell r="H9901" t="str">
            <v>......</v>
          </cell>
        </row>
        <row r="9902">
          <cell r="H9902" t="str">
            <v>......</v>
          </cell>
        </row>
        <row r="9903">
          <cell r="H9903" t="str">
            <v>1.3.2.08.03.08.</v>
          </cell>
          <cell r="I9903" t="str">
            <v xml:space="preserve">ALAT PERAGA PRAKTEK SEKOLAH BIDANG STUDI : AGAMA </v>
          </cell>
        </row>
        <row r="9904">
          <cell r="H9904" t="str">
            <v>1.3.2.08.03.08.001</v>
          </cell>
          <cell r="I9904" t="str">
            <v>Alat Peraga Membaca Dan Menulis Al-Qur'an</v>
          </cell>
        </row>
        <row r="9905">
          <cell r="H9905" t="str">
            <v>1.3.2.08.03.08.002</v>
          </cell>
          <cell r="I9905" t="str">
            <v>Papan Peraga</v>
          </cell>
        </row>
        <row r="9906">
          <cell r="H9906" t="str">
            <v>......</v>
          </cell>
        </row>
        <row r="9907">
          <cell r="H9907" t="str">
            <v>......</v>
          </cell>
        </row>
        <row r="9908">
          <cell r="H9908" t="str">
            <v>1.3.2.08.03.09.</v>
          </cell>
          <cell r="I9908" t="str">
            <v>ALAT PERAGA PRAKTEK SEKOLAH BIDANG STUDI : KETERAMPILAN</v>
          </cell>
        </row>
        <row r="9909">
          <cell r="H9909" t="str">
            <v>1.3.2.08.03.09.001</v>
          </cell>
          <cell r="I9909" t="str">
            <v>Sekop</v>
          </cell>
        </row>
        <row r="9910">
          <cell r="H9910" t="str">
            <v>1.3.2.08.03.09.002</v>
          </cell>
          <cell r="I9910" t="str">
            <v>Panci</v>
          </cell>
        </row>
        <row r="9911">
          <cell r="H9911" t="str">
            <v>1.3.2.08.03.09.003</v>
          </cell>
          <cell r="I9911" t="str">
            <v>Lumpang Besi</v>
          </cell>
        </row>
        <row r="9912">
          <cell r="H9912" t="str">
            <v>......</v>
          </cell>
        </row>
        <row r="9913">
          <cell r="H9913" t="str">
            <v>......</v>
          </cell>
        </row>
        <row r="9914">
          <cell r="H9914" t="str">
            <v>......</v>
          </cell>
        </row>
        <row r="9915">
          <cell r="H9915" t="str">
            <v>......</v>
          </cell>
        </row>
        <row r="9916">
          <cell r="H9916" t="str">
            <v>......</v>
          </cell>
        </row>
        <row r="9917">
          <cell r="H9917" t="str">
            <v>......</v>
          </cell>
        </row>
        <row r="9918">
          <cell r="H9918" t="str">
            <v>......</v>
          </cell>
        </row>
        <row r="9919">
          <cell r="H9919" t="str">
            <v>......</v>
          </cell>
        </row>
        <row r="9920">
          <cell r="H9920" t="str">
            <v>......</v>
          </cell>
        </row>
        <row r="9921">
          <cell r="H9921" t="str">
            <v>......</v>
          </cell>
        </row>
        <row r="9922">
          <cell r="H9922" t="str">
            <v>......</v>
          </cell>
        </row>
        <row r="9923">
          <cell r="H9923" t="str">
            <v>......</v>
          </cell>
        </row>
        <row r="9924">
          <cell r="H9924" t="str">
            <v>......</v>
          </cell>
        </row>
        <row r="9925">
          <cell r="H9925" t="str">
            <v>1.3.2.08.03.10.</v>
          </cell>
          <cell r="I9925" t="str">
            <v>ALAT PERAGA PRAKTEK SEKOLAH BIDANG STUDI : KESENIAN</v>
          </cell>
        </row>
        <row r="9926">
          <cell r="H9926" t="str">
            <v>1.3.2.08.03.10.001</v>
          </cell>
          <cell r="I9926" t="str">
            <v>Gitar Sopanish</v>
          </cell>
        </row>
        <row r="9927">
          <cell r="H9927" t="str">
            <v>1.3.2.08.03.10.002</v>
          </cell>
          <cell r="I9927" t="str">
            <v>Gitar Elastrik</v>
          </cell>
        </row>
        <row r="9928">
          <cell r="H9928" t="str">
            <v>1.3.2.08.03.10.003</v>
          </cell>
          <cell r="I9928" t="str">
            <v>Piano</v>
          </cell>
        </row>
        <row r="9929">
          <cell r="H9929" t="str">
            <v>1.3.2.08.03.10.004</v>
          </cell>
          <cell r="I9929" t="str">
            <v>Orgen/Electrone</v>
          </cell>
        </row>
        <row r="9930">
          <cell r="H9930" t="str">
            <v>1.3.2.08.03.10.005</v>
          </cell>
          <cell r="I9930" t="str">
            <v>Recorder</v>
          </cell>
        </row>
        <row r="9931">
          <cell r="H9931" t="str">
            <v>1.3.2.08.03.10.006</v>
          </cell>
          <cell r="I9931" t="str">
            <v>Stem Fluid</v>
          </cell>
        </row>
        <row r="9932">
          <cell r="H9932" t="str">
            <v>1.3.2.08.03.10.007</v>
          </cell>
          <cell r="I9932" t="str">
            <v>Gambar Didinding Notasi Musik</v>
          </cell>
        </row>
        <row r="9933">
          <cell r="H9933" t="str">
            <v>1.3.2.08.03.10.008</v>
          </cell>
          <cell r="I9933" t="str">
            <v>Pianika</v>
          </cell>
        </row>
        <row r="9934">
          <cell r="H9934" t="str">
            <v>1.3.2.08.03.10.009</v>
          </cell>
          <cell r="I9934" t="str">
            <v>Harmonika</v>
          </cell>
        </row>
        <row r="9935">
          <cell r="H9935" t="str">
            <v>1.3.2.08.03.10.010</v>
          </cell>
          <cell r="I9935" t="str">
            <v>Gamelan</v>
          </cell>
        </row>
        <row r="9936">
          <cell r="H9936" t="str">
            <v>1.3.2.08.03.10.011</v>
          </cell>
          <cell r="I9936" t="str">
            <v>Angklung</v>
          </cell>
        </row>
        <row r="9937">
          <cell r="H9937" t="str">
            <v>1.3.2.08.03.10.012</v>
          </cell>
          <cell r="I9937" t="str">
            <v>Suling/Seruling</v>
          </cell>
        </row>
        <row r="9938">
          <cell r="H9938" t="str">
            <v>1.3.2.08.03.10.013</v>
          </cell>
          <cell r="I9938" t="str">
            <v>Kecapi</v>
          </cell>
        </row>
        <row r="9939">
          <cell r="H9939" t="str">
            <v>1.3.2.08.03.10.014</v>
          </cell>
          <cell r="I9939" t="str">
            <v>Rebab</v>
          </cell>
        </row>
        <row r="9940">
          <cell r="H9940" t="str">
            <v>1.3.2.08.03.10.015</v>
          </cell>
          <cell r="I9940" t="str">
            <v>Garpu Tala</v>
          </cell>
        </row>
        <row r="9941">
          <cell r="H9941" t="str">
            <v>1.3.2.08.03.10.016</v>
          </cell>
          <cell r="I9941" t="str">
            <v>Gendang</v>
          </cell>
        </row>
        <row r="9942">
          <cell r="H9942" t="str">
            <v>......</v>
          </cell>
        </row>
        <row r="9943">
          <cell r="H9943" t="str">
            <v>......</v>
          </cell>
        </row>
        <row r="9944">
          <cell r="H9944" t="str">
            <v>1.3.2.08.03.11.</v>
          </cell>
          <cell r="I9944" t="str">
            <v>ALAT PERAGA PRAKTEK SEKOLAH BIDANG STUDI : OLAH RAGA</v>
          </cell>
        </row>
        <row r="9945">
          <cell r="H9945" t="str">
            <v>1.3.2.08.03.11.001</v>
          </cell>
          <cell r="I9945" t="str">
            <v>Kayu Pemukul</v>
          </cell>
        </row>
        <row r="9946">
          <cell r="H9946" t="str">
            <v>1.3.2.08.03.11.002</v>
          </cell>
          <cell r="I9946" t="str">
            <v>Start Blok</v>
          </cell>
        </row>
        <row r="9947">
          <cell r="H9947" t="str">
            <v>1.3.2.08.03.11.003</v>
          </cell>
          <cell r="I9947" t="str">
            <v>Pita Ukuran (Meteran)</v>
          </cell>
        </row>
        <row r="9948">
          <cell r="H9948" t="str">
            <v>......</v>
          </cell>
        </row>
        <row r="9949">
          <cell r="H9949" t="str">
            <v>......</v>
          </cell>
        </row>
        <row r="9950">
          <cell r="H9950" t="str">
            <v>......</v>
          </cell>
        </row>
        <row r="9951">
          <cell r="H9951" t="str">
            <v>......</v>
          </cell>
        </row>
        <row r="9952">
          <cell r="H9952" t="str">
            <v>......</v>
          </cell>
        </row>
        <row r="9953">
          <cell r="H9953" t="str">
            <v>......</v>
          </cell>
        </row>
        <row r="9954">
          <cell r="H9954" t="str">
            <v>1.3.2.08.03.12.</v>
          </cell>
          <cell r="I9954" t="str">
            <v>ALAT PERAGA PRAKTEK SEKOLAH BIDANG STUDI : PKN</v>
          </cell>
        </row>
        <row r="9955">
          <cell r="H9955" t="str">
            <v>1.3.2.08.03.12.001</v>
          </cell>
          <cell r="I9955" t="str">
            <v>Lambang Negara (Garuda)</v>
          </cell>
        </row>
        <row r="9956">
          <cell r="H9956" t="str">
            <v>1.3.2.08.03.12.002</v>
          </cell>
          <cell r="I9956" t="str">
            <v>Bendera Merah Putih</v>
          </cell>
        </row>
        <row r="9957">
          <cell r="H9957" t="str">
            <v>......</v>
          </cell>
        </row>
        <row r="9958">
          <cell r="H9958" t="str">
            <v>......</v>
          </cell>
        </row>
        <row r="9959">
          <cell r="H9959" t="str">
            <v>......</v>
          </cell>
        </row>
        <row r="9960">
          <cell r="H9960" t="str">
            <v>......</v>
          </cell>
        </row>
        <row r="9961">
          <cell r="H9961" t="str">
            <v>......</v>
          </cell>
        </row>
        <row r="9962">
          <cell r="H9962" t="str">
            <v>1.3.2.08.03.13.</v>
          </cell>
          <cell r="I9962" t="str">
            <v>ALAT PERAGA LUAR BIASA (TUNA NETRA, TERAPI FISIK, TUNA DAKSA, TUNA RUNGU)</v>
          </cell>
        </row>
        <row r="9963">
          <cell r="H9963" t="str">
            <v>1.3.2.08.03.13.001</v>
          </cell>
          <cell r="I9963" t="str">
            <v>Struktur Bumi 3 Dimensi Braille</v>
          </cell>
        </row>
        <row r="9964">
          <cell r="H9964" t="str">
            <v>1.3.2.08.03.13.002</v>
          </cell>
          <cell r="I9964" t="str">
            <v>Alat Peraga Tuna Netra Abakus</v>
          </cell>
        </row>
        <row r="9965">
          <cell r="H9965" t="str">
            <v>1.3.2.08.03.13.003</v>
          </cell>
          <cell r="I9965" t="str">
            <v>Alat Peraga Tuna Netra Blokis</v>
          </cell>
        </row>
        <row r="9966">
          <cell r="H9966" t="str">
            <v>1.3.2.08.03.13.004</v>
          </cell>
          <cell r="I9966" t="str">
            <v>Alat Peraga Tuna Netra Bola Kaki Bunyi</v>
          </cell>
        </row>
        <row r="9967">
          <cell r="H9967" t="str">
            <v>1.3.2.08.03.13.005</v>
          </cell>
          <cell r="I9967" t="str">
            <v>Alat Peraga Tuna Netra Braille Text</v>
          </cell>
        </row>
        <row r="9968">
          <cell r="H9968" t="str">
            <v>1.3.2.08.03.13.006</v>
          </cell>
          <cell r="I9968" t="str">
            <v>Alat Peraga Tuna Netra Busur Derajat Braille</v>
          </cell>
        </row>
        <row r="9969">
          <cell r="H9969" t="str">
            <v>1.3.2.08.03.13.007</v>
          </cell>
          <cell r="I9969" t="str">
            <v>Alat Peraga Tuna Netra Catur Tunanetra</v>
          </cell>
        </row>
        <row r="9970">
          <cell r="H9970" t="str">
            <v>1.3.2.08.03.13.008</v>
          </cell>
          <cell r="I9970" t="str">
            <v>Alat Peraga Tuna Netra Globe Timbul</v>
          </cell>
        </row>
        <row r="9971">
          <cell r="H9971" t="str">
            <v>......</v>
          </cell>
        </row>
        <row r="9972">
          <cell r="H9972" t="str">
            <v>1.3.2.08.03.14.</v>
          </cell>
          <cell r="I9972" t="str">
            <v>ALAT PERAGA KEJURUAN</v>
          </cell>
        </row>
        <row r="9973">
          <cell r="H9973" t="str">
            <v>1.3.2.08.03.14.001</v>
          </cell>
          <cell r="I9973" t="str">
            <v>Alat Peraga Autotronik Actuators Of Engine Management System</v>
          </cell>
        </row>
        <row r="9974">
          <cell r="H9974" t="str">
            <v>1.3.2.08.03.14.002</v>
          </cell>
          <cell r="I9974" t="str">
            <v>Alat Peraga Autotronik Anti Lock Brake System (ABS)</v>
          </cell>
        </row>
        <row r="9975">
          <cell r="H9975" t="str">
            <v>1.3.2.08.03.14.003</v>
          </cell>
          <cell r="I9975" t="str">
            <v>Alat Peraga Autotronik Digital Electronic Fundamental Trainer For Automotive</v>
          </cell>
        </row>
        <row r="9976">
          <cell r="H9976" t="str">
            <v>1.3.2.08.03.14.004</v>
          </cell>
          <cell r="I9976" t="str">
            <v>Alat Peraga Autotronik Electrical Fundamental Trainer For Automotive</v>
          </cell>
        </row>
        <row r="9977">
          <cell r="H9977" t="str">
            <v>1.3.2.08.03.14.005</v>
          </cell>
          <cell r="I9977" t="str">
            <v>Differential And Axle Trainer</v>
          </cell>
        </row>
        <row r="9978">
          <cell r="H9978" t="str">
            <v>1.3.2.08.03.14.006</v>
          </cell>
          <cell r="I9978" t="str">
            <v>Car A/C Leak Detector</v>
          </cell>
        </row>
        <row r="9979">
          <cell r="H9979" t="str">
            <v>1.3.2.08.03.14.007</v>
          </cell>
          <cell r="I9979" t="str">
            <v>Fuel Injection Pressure Tester Kit</v>
          </cell>
        </row>
        <row r="9980">
          <cell r="H9980" t="str">
            <v>1.3.2.08.03.14.008</v>
          </cell>
          <cell r="I9980" t="str">
            <v>Radiator Pressure Tester Kit</v>
          </cell>
        </row>
        <row r="9981">
          <cell r="H9981" t="str">
            <v>1.3.2.08.03.14.009</v>
          </cell>
          <cell r="I9981" t="str">
            <v>Soil Nutrient Analyzer</v>
          </cell>
        </row>
        <row r="9982">
          <cell r="H9982" t="str">
            <v>1.3.2.08.03.14.010</v>
          </cell>
          <cell r="I9982" t="str">
            <v>Gunting listrik</v>
          </cell>
        </row>
        <row r="9983">
          <cell r="H9983" t="str">
            <v>1.3.2.08.03.14.011</v>
          </cell>
          <cell r="I9983" t="str">
            <v>Air Impact Wrench</v>
          </cell>
        </row>
        <row r="9984">
          <cell r="H9984" t="str">
            <v>1.3.2.08.03.14.012</v>
          </cell>
          <cell r="I9984" t="str">
            <v>Digital Torque Wrench</v>
          </cell>
        </row>
        <row r="9985">
          <cell r="H9985" t="str">
            <v>1.3.2.08.03.14.013</v>
          </cell>
          <cell r="I9985" t="str">
            <v>Chisel &amp; Punch Set</v>
          </cell>
        </row>
        <row r="9986">
          <cell r="H9986" t="str">
            <v>1.3.2.08.03.14.014</v>
          </cell>
          <cell r="I9986" t="str">
            <v>4-Drawer Servicing Tool Cart</v>
          </cell>
        </row>
        <row r="9987">
          <cell r="H9987" t="str">
            <v>1.3.2.08.03.14.015</v>
          </cell>
          <cell r="I9987" t="str">
            <v>Electrical Wiring Diagram Simulator for Car</v>
          </cell>
        </row>
        <row r="9988">
          <cell r="H9988" t="str">
            <v>1.3.2.08.03.14.016</v>
          </cell>
          <cell r="I9988" t="str">
            <v>Petrol Engine Compression Tester Kit</v>
          </cell>
        </row>
        <row r="9989">
          <cell r="H9989" t="str">
            <v>1.3.2.08.03.14.017</v>
          </cell>
          <cell r="I9989" t="str">
            <v>Automotive Scanner (Car Handheld Tester)</v>
          </cell>
        </row>
        <row r="9990">
          <cell r="H9990" t="str">
            <v>......</v>
          </cell>
        </row>
        <row r="9991">
          <cell r="H9991" t="str">
            <v>......</v>
          </cell>
        </row>
        <row r="9992">
          <cell r="H9992" t="str">
            <v>1.3.2.08.03.15.</v>
          </cell>
          <cell r="I9992" t="str">
            <v>ALAT PERAGA PAUD/TK</v>
          </cell>
        </row>
        <row r="9993">
          <cell r="H9993" t="str">
            <v>1.3.2.08.03.15.001</v>
          </cell>
          <cell r="I9993" t="str">
            <v>Magnetik Angka</v>
          </cell>
        </row>
        <row r="9994">
          <cell r="H9994" t="str">
            <v>1.3.2.08.03.15.002</v>
          </cell>
          <cell r="I9994" t="str">
            <v>Magnetic Angka First Classroom</v>
          </cell>
        </row>
        <row r="9995">
          <cell r="H9995" t="str">
            <v>1.3.2.08.03.15.003</v>
          </cell>
          <cell r="I9995" t="str">
            <v>Magnetic Angka Plastik</v>
          </cell>
        </row>
        <row r="9996">
          <cell r="H9996" t="str">
            <v>1.3.2.08.03.15.004</v>
          </cell>
          <cell r="I9996" t="str">
            <v>Magnetic Learning Set</v>
          </cell>
        </row>
        <row r="9997">
          <cell r="H9997" t="str">
            <v>......</v>
          </cell>
        </row>
        <row r="9998">
          <cell r="H9998" t="str">
            <v>1.3.2.08.03.16.</v>
          </cell>
          <cell r="I9998" t="str">
            <v>ALAT PERAGA PRAKTEK SEKOLAH LAINNYA</v>
          </cell>
        </row>
        <row r="9999">
          <cell r="H9999" t="str">
            <v>......</v>
          </cell>
        </row>
        <row r="10000">
          <cell r="H10000" t="str">
            <v>1.3.2.08.04..</v>
          </cell>
          <cell r="I10000" t="str">
            <v>ALAT LABORATORIUM FISIKA NUKLIR/ELEKTRONIKA</v>
          </cell>
        </row>
        <row r="10001">
          <cell r="H10001" t="str">
            <v>1.3.2.08.04.01.</v>
          </cell>
          <cell r="I10001" t="str">
            <v xml:space="preserve">RADIATION DETECTOR </v>
          </cell>
        </row>
        <row r="10002">
          <cell r="H10002" t="str">
            <v>1.3.2.08.04.01.001</v>
          </cell>
          <cell r="I10002" t="str">
            <v>Ge Detector (Planer + Coaxlal)</v>
          </cell>
        </row>
        <row r="10003">
          <cell r="H10003" t="str">
            <v>1.3.2.08.04.01.002</v>
          </cell>
          <cell r="I10003" t="str">
            <v>SI (LI) Detector</v>
          </cell>
        </row>
        <row r="10004">
          <cell r="H10004" t="str">
            <v>1.3.2.08.04.01.003</v>
          </cell>
          <cell r="I10004" t="str">
            <v>GE (LI) Coakxial Detector</v>
          </cell>
        </row>
        <row r="10005">
          <cell r="H10005" t="str">
            <v>1.3.2.08.04.01.004</v>
          </cell>
          <cell r="I10005" t="str">
            <v>Thin Windaw Ge (Li) Coakxial Detector</v>
          </cell>
        </row>
        <row r="10006">
          <cell r="H10006" t="str">
            <v>1.3.2.08.04.01.005</v>
          </cell>
          <cell r="I10006" t="str">
            <v>Assesories Ni Liq + Ln2</v>
          </cell>
        </row>
        <row r="10007">
          <cell r="H10007" t="str">
            <v>1.3.2.08.04.01.006</v>
          </cell>
          <cell r="I10007" t="str">
            <v>LN2 Detector</v>
          </cell>
        </row>
        <row r="10008">
          <cell r="H10008" t="str">
            <v>1.3.2.08.04.01.007</v>
          </cell>
          <cell r="I10008" t="str">
            <v>Vertical Dispstick Cryostat</v>
          </cell>
        </row>
        <row r="10009">
          <cell r="H10009" t="str">
            <v>1.3.2.08.04.01.008</v>
          </cell>
          <cell r="I10009" t="str">
            <v>Horisontal Dispstick Cryostat</v>
          </cell>
        </row>
        <row r="10010">
          <cell r="H10010" t="str">
            <v>1.3.2.08.04.01.009</v>
          </cell>
          <cell r="I10010" t="str">
            <v>45 Dispstick Cryostat</v>
          </cell>
        </row>
        <row r="10011">
          <cell r="H10011" t="str">
            <v>1.3.2.08.04.01.010</v>
          </cell>
          <cell r="I10011" t="str">
            <v>Detector Alpha</v>
          </cell>
        </row>
        <row r="10012">
          <cell r="H10012" t="str">
            <v>1.3.2.08.04.01.011</v>
          </cell>
          <cell r="I10012" t="str">
            <v>Sillicon Surfase Barrier Detector (SSB)</v>
          </cell>
        </row>
        <row r="10013">
          <cell r="H10013" t="str">
            <v>1.3.2.08.04.01.012</v>
          </cell>
          <cell r="I10013" t="str">
            <v>Vacuum Chamber</v>
          </cell>
        </row>
        <row r="10014">
          <cell r="H10014" t="str">
            <v>1.3.2.08.04.01.013</v>
          </cell>
          <cell r="I10014" t="str">
            <v>Gos Filled Detector (He,3 Bf3)</v>
          </cell>
        </row>
        <row r="10015">
          <cell r="H10015" t="str">
            <v>1.3.2.08.04.01.014</v>
          </cell>
          <cell r="I10015" t="str">
            <v>Nal Scintillation Detector</v>
          </cell>
        </row>
        <row r="10016">
          <cell r="H10016" t="str">
            <v>1.3.2.08.04.01.015</v>
          </cell>
          <cell r="I10016" t="str">
            <v>Fast Neutron Scintillation Detector</v>
          </cell>
        </row>
        <row r="10017">
          <cell r="H10017" t="str">
            <v>1.3.2.08.04.01.016</v>
          </cell>
          <cell r="I10017" t="str">
            <v>Monitor Kontaminasi</v>
          </cell>
        </row>
        <row r="10018">
          <cell r="H10018" t="str">
            <v>1.3.2.08.04.01.017</v>
          </cell>
          <cell r="I10018" t="str">
            <v>Fume Alert Detector</v>
          </cell>
        </row>
        <row r="10019">
          <cell r="H10019" t="str">
            <v>1.3.2.08.04.01.018</v>
          </cell>
          <cell r="I10019" t="str">
            <v>Detector Nal TI</v>
          </cell>
        </row>
        <row r="10020">
          <cell r="H10020" t="str">
            <v>1.3.2.08.04.01.019</v>
          </cell>
          <cell r="I10020" t="str">
            <v>Smoke Detecting System and Alarm</v>
          </cell>
        </row>
        <row r="10021">
          <cell r="H10021" t="str">
            <v>1.3.2.08.04.01.020</v>
          </cell>
          <cell r="I10021" t="str">
            <v>Monitor Radiasi</v>
          </cell>
        </row>
        <row r="10022">
          <cell r="H10022" t="str">
            <v>1.3.2.08.04.01.021</v>
          </cell>
          <cell r="I10022" t="str">
            <v>Fume/gas Leak Detector (Radiation Detector)</v>
          </cell>
        </row>
        <row r="10023">
          <cell r="H10023" t="str">
            <v>1.3.2.08.04.01.022</v>
          </cell>
          <cell r="I10023" t="str">
            <v>Fission Product Csb. Tillec</v>
          </cell>
        </row>
        <row r="10024">
          <cell r="H10024" t="str">
            <v>1.3.2.08.04.01.023</v>
          </cell>
          <cell r="I10024" t="str">
            <v>Electronic Control (Radiation Detector)</v>
          </cell>
        </row>
        <row r="10025">
          <cell r="H10025" t="str">
            <v>1.3.2.08.04.01.024</v>
          </cell>
          <cell r="I10025" t="str">
            <v>Glove Box (Radiation Detector)</v>
          </cell>
        </row>
        <row r="10026">
          <cell r="H10026" t="str">
            <v>1.3.2.08.04.01.025</v>
          </cell>
          <cell r="I10026" t="str">
            <v>Fume Hood (Radiation Detector)</v>
          </cell>
        </row>
        <row r="10027">
          <cell r="H10027" t="str">
            <v>1.3.2.08.04.01.026</v>
          </cell>
          <cell r="I10027" t="str">
            <v>Acid Hood (Radiation Detector)</v>
          </cell>
        </row>
        <row r="10028">
          <cell r="H10028" t="str">
            <v>1.3.2.08.04.01.027</v>
          </cell>
          <cell r="I10028" t="str">
            <v>Special Support Equip (Radiation Detector)</v>
          </cell>
        </row>
        <row r="10029">
          <cell r="H10029" t="str">
            <v>1.3.2.08.04.01.028</v>
          </cell>
          <cell r="I10029" t="str">
            <v>Gamma Monitor (Radiation Detector)</v>
          </cell>
        </row>
        <row r="10030">
          <cell r="H10030" t="str">
            <v>1.3.2.08.04.01.029</v>
          </cell>
          <cell r="I10030" t="str">
            <v>Hight Volume Air Sampler</v>
          </cell>
        </row>
        <row r="10031">
          <cell r="H10031" t="str">
            <v>1.3.2.08.04.01.030</v>
          </cell>
          <cell r="I10031" t="str">
            <v>Walkthrough/Radiation Portal Monitor</v>
          </cell>
        </row>
        <row r="10032">
          <cell r="H10032" t="str">
            <v>1.3.2.08.04.01.031</v>
          </cell>
          <cell r="I10032" t="str">
            <v>Dose Area Product/Kerma Area Product</v>
          </cell>
        </row>
        <row r="10033">
          <cell r="H10033" t="str">
            <v>......</v>
          </cell>
        </row>
        <row r="10034">
          <cell r="H10034" t="str">
            <v>......</v>
          </cell>
        </row>
        <row r="10035">
          <cell r="H10035" t="str">
            <v>1.3.2.08.04.02.</v>
          </cell>
          <cell r="I10035" t="str">
            <v xml:space="preserve">MODULAR COUNTING AND SCIENTIFIC ELECTRONIC </v>
          </cell>
        </row>
        <row r="10036">
          <cell r="H10036" t="str">
            <v>1.3.2.08.04.02.001</v>
          </cell>
          <cell r="I10036" t="str">
            <v>Preamplifier Proportional Couter</v>
          </cell>
        </row>
        <row r="10037">
          <cell r="H10037" t="str">
            <v>1.3.2.08.04.02.002</v>
          </cell>
          <cell r="I10037" t="str">
            <v>Preamplifier GE (LI) Detactor</v>
          </cell>
        </row>
        <row r="10038">
          <cell r="H10038" t="str">
            <v>1.3.2.08.04.02.003</v>
          </cell>
          <cell r="I10038" t="str">
            <v>Preamplifier SSB Detactor</v>
          </cell>
        </row>
        <row r="10039">
          <cell r="H10039" t="str">
            <v>1.3.2.08.04.02.004</v>
          </cell>
          <cell r="I10039" t="str">
            <v>Preamplifier Semi Conductor Detactor</v>
          </cell>
        </row>
        <row r="10040">
          <cell r="H10040" t="str">
            <v>1.3.2.08.04.02.005</v>
          </cell>
          <cell r="I10040" t="str">
            <v>Preamplifier Scietillation Detactor</v>
          </cell>
        </row>
        <row r="10041">
          <cell r="H10041" t="str">
            <v>1.3.2.08.04.02.006</v>
          </cell>
          <cell r="I10041" t="str">
            <v>Preamplifier PM Tube Bose</v>
          </cell>
        </row>
        <row r="10042">
          <cell r="H10042" t="str">
            <v>1.3.2.08.04.02.007</v>
          </cell>
          <cell r="I10042" t="str">
            <v>Spectroscopy Amplifier</v>
          </cell>
        </row>
        <row r="10043">
          <cell r="H10043" t="str">
            <v>1.3.2.08.04.02.008</v>
          </cell>
          <cell r="I10043" t="str">
            <v>Double Delay Line Amplifier</v>
          </cell>
        </row>
        <row r="10044">
          <cell r="H10044" t="str">
            <v>1.3.2.08.04.02.009</v>
          </cell>
          <cell r="I10044" t="str">
            <v>Delay Amplifier</v>
          </cell>
        </row>
        <row r="10045">
          <cell r="H10045" t="str">
            <v>1.3.2.08.04.02.010</v>
          </cell>
          <cell r="I10045" t="str">
            <v>Biased Amplifier</v>
          </cell>
        </row>
        <row r="10046">
          <cell r="H10046" t="str">
            <v>1.3.2.08.04.02.011</v>
          </cell>
          <cell r="I10046" t="str">
            <v>Preamp/Amp/Disc (PAD)</v>
          </cell>
        </row>
        <row r="10047">
          <cell r="H10047" t="str">
            <v>1.3.2.08.04.02.012</v>
          </cell>
          <cell r="I10047" t="str">
            <v>Timming Filter Amplifier</v>
          </cell>
        </row>
        <row r="10048">
          <cell r="H10048" t="str">
            <v>1.3.2.08.04.02.013</v>
          </cell>
          <cell r="I10048" t="str">
            <v>Sum-Invert Amplifier</v>
          </cell>
        </row>
        <row r="10049">
          <cell r="H10049" t="str">
            <v>1.3.2.08.04.02.014</v>
          </cell>
          <cell r="I10049" t="str">
            <v>Time Analyzer</v>
          </cell>
        </row>
        <row r="10050">
          <cell r="H10050" t="str">
            <v>1.3.2.08.04.02.015</v>
          </cell>
          <cell r="I10050" t="str">
            <v>Constant Fraction Deseriminator</v>
          </cell>
        </row>
        <row r="10051">
          <cell r="H10051" t="str">
            <v>1.3.2.08.04.02.016</v>
          </cell>
          <cell r="I10051" t="str">
            <v>Universal Coincidence</v>
          </cell>
        </row>
        <row r="10052">
          <cell r="H10052" t="str">
            <v>1.3.2.08.04.02.017</v>
          </cell>
          <cell r="I10052" t="str">
            <v>Coincidence Analyzer</v>
          </cell>
        </row>
        <row r="10053">
          <cell r="H10053" t="str">
            <v>1.3.2.08.04.02.018</v>
          </cell>
          <cell r="I10053" t="str">
            <v>Logic Shaper And Delay</v>
          </cell>
        </row>
        <row r="10054">
          <cell r="H10054" t="str">
            <v>1.3.2.08.04.02.019</v>
          </cell>
          <cell r="I10054" t="str">
            <v>Namosec Delay</v>
          </cell>
        </row>
        <row r="10055">
          <cell r="H10055" t="str">
            <v>1.3.2.08.04.02.020</v>
          </cell>
          <cell r="I10055" t="str">
            <v>Fast/Slow Coincidence</v>
          </cell>
        </row>
        <row r="10056">
          <cell r="H10056" t="str">
            <v>1.3.2.08.04.02.021</v>
          </cell>
          <cell r="I10056" t="str">
            <v>Analog To Digital Converter (ADC)</v>
          </cell>
        </row>
        <row r="10057">
          <cell r="H10057" t="str">
            <v>1.3.2.08.04.02.022</v>
          </cell>
          <cell r="I10057" t="str">
            <v>Linear Gate</v>
          </cell>
        </row>
        <row r="10058">
          <cell r="H10058" t="str">
            <v>1.3.2.08.04.02.023</v>
          </cell>
          <cell r="I10058" t="str">
            <v>Linear Gate And Streteher</v>
          </cell>
        </row>
        <row r="10059">
          <cell r="H10059" t="str">
            <v>1.3.2.08.04.02.024</v>
          </cell>
          <cell r="I10059" t="str">
            <v>Live-Time Counector Pile Up Rejector</v>
          </cell>
        </row>
        <row r="10060">
          <cell r="H10060" t="str">
            <v>1.3.2.08.04.02.025</v>
          </cell>
          <cell r="I10060" t="str">
            <v>Spectrum Stabilyzer</v>
          </cell>
        </row>
        <row r="10061">
          <cell r="H10061" t="str">
            <v>1.3.2.08.04.02.026</v>
          </cell>
          <cell r="I10061" t="str">
            <v>Logic Analyzer (Modular Counting And Scentific Electronic)</v>
          </cell>
        </row>
        <row r="10062">
          <cell r="H10062" t="str">
            <v>1.3.2.08.04.02.027</v>
          </cell>
          <cell r="I10062" t="str">
            <v>Mixer Rauter</v>
          </cell>
        </row>
        <row r="10063">
          <cell r="H10063" t="str">
            <v>1.3.2.08.04.02.028</v>
          </cell>
          <cell r="I10063" t="str">
            <v>Linear Logarithmic Ratemeter</v>
          </cell>
        </row>
        <row r="10064">
          <cell r="H10064" t="str">
            <v>1.3.2.08.04.02.029</v>
          </cell>
          <cell r="I10064" t="str">
            <v>Linear Ratemeter</v>
          </cell>
        </row>
        <row r="10065">
          <cell r="H10065" t="str">
            <v>1.3.2.08.04.02.030</v>
          </cell>
          <cell r="I10065" t="str">
            <v>Multi-Input -Multi Scaler</v>
          </cell>
        </row>
        <row r="10066">
          <cell r="H10066" t="str">
            <v>1.3.2.08.04.02.031</v>
          </cell>
          <cell r="I10066" t="str">
            <v>Blind Scaler</v>
          </cell>
        </row>
        <row r="10067">
          <cell r="H10067" t="str">
            <v>1.3.2.08.04.02.032</v>
          </cell>
          <cell r="I10067" t="str">
            <v>Data Input</v>
          </cell>
        </row>
        <row r="10068">
          <cell r="H10068" t="str">
            <v>1.3.2.08.04.02.033</v>
          </cell>
          <cell r="I10068" t="str">
            <v>Paralel To Serial Converter</v>
          </cell>
        </row>
        <row r="10069">
          <cell r="H10069" t="str">
            <v>1.3.2.08.04.02.034</v>
          </cell>
          <cell r="I10069" t="str">
            <v>Paper Tape Scanner</v>
          </cell>
        </row>
        <row r="10070">
          <cell r="H10070" t="str">
            <v>1.3.2.08.04.02.035</v>
          </cell>
          <cell r="I10070" t="str">
            <v>Teletype Scanner</v>
          </cell>
        </row>
        <row r="10071">
          <cell r="H10071" t="str">
            <v>1.3.2.08.04.02.036</v>
          </cell>
          <cell r="I10071" t="str">
            <v>Blind Timer</v>
          </cell>
        </row>
        <row r="10072">
          <cell r="H10072" t="str">
            <v>1.3.2.08.04.02.037</v>
          </cell>
          <cell r="I10072" t="str">
            <v>Timer/Scaler/Counter</v>
          </cell>
        </row>
        <row r="10073">
          <cell r="H10073" t="str">
            <v>1.3.2.08.04.02.038</v>
          </cell>
          <cell r="I10073" t="str">
            <v>Chronometer (Modular Counting And Scentific Electronic)</v>
          </cell>
        </row>
        <row r="10074">
          <cell r="H10074" t="str">
            <v>1.3.2.08.04.02.039</v>
          </cell>
          <cell r="I10074" t="str">
            <v>Serial Scanner/Printer</v>
          </cell>
        </row>
        <row r="10075">
          <cell r="H10075" t="str">
            <v>1.3.2.08.04.02.040</v>
          </cell>
          <cell r="I10075" t="str">
            <v>Preamp Power Supply</v>
          </cell>
        </row>
        <row r="10076">
          <cell r="H10076" t="str">
            <v>1.3.2.08.04.02.041</v>
          </cell>
          <cell r="I10076" t="str">
            <v>Bin/Power Supply</v>
          </cell>
        </row>
        <row r="10077">
          <cell r="H10077" t="str">
            <v>1.3.2.08.04.02.042</v>
          </cell>
          <cell r="I10077" t="str">
            <v>HV Power Supply</v>
          </cell>
        </row>
        <row r="10078">
          <cell r="H10078" t="str">
            <v>1.3.2.08.04.02.043</v>
          </cell>
          <cell r="I10078" t="str">
            <v>HV Bias Supply</v>
          </cell>
        </row>
        <row r="10079">
          <cell r="H10079" t="str">
            <v>1.3.2.08.04.02.044</v>
          </cell>
          <cell r="I10079" t="str">
            <v>DC Power Supply</v>
          </cell>
        </row>
        <row r="10080">
          <cell r="H10080" t="str">
            <v>1.3.2.08.04.02.045</v>
          </cell>
          <cell r="I10080" t="str">
            <v>System Fower</v>
          </cell>
        </row>
        <row r="10081">
          <cell r="H10081" t="str">
            <v>1.3.2.08.04.02.046</v>
          </cell>
          <cell r="I10081" t="str">
            <v>Oscilator Modula</v>
          </cell>
        </row>
        <row r="10082">
          <cell r="H10082" t="str">
            <v>1.3.2.08.04.02.047</v>
          </cell>
          <cell r="I10082" t="str">
            <v>Line Square Wave Oscillator</v>
          </cell>
        </row>
        <row r="10083">
          <cell r="H10083" t="str">
            <v>1.3.2.08.04.02.048</v>
          </cell>
          <cell r="I10083" t="str">
            <v>Low Distorsion Oscillator</v>
          </cell>
        </row>
        <row r="10084">
          <cell r="H10084" t="str">
            <v>1.3.2.08.04.02.049</v>
          </cell>
          <cell r="I10084" t="str">
            <v>Pulse Generator /Pulser</v>
          </cell>
        </row>
        <row r="10085">
          <cell r="H10085" t="str">
            <v>1.3.2.08.04.02.050</v>
          </cell>
          <cell r="I10085" t="str">
            <v>Frequency Synthatizer</v>
          </cell>
        </row>
        <row r="10086">
          <cell r="H10086" t="str">
            <v>1.3.2.08.04.02.051</v>
          </cell>
          <cell r="I10086" t="str">
            <v>Function Generator (Modular Counting And Scentific Electronic)</v>
          </cell>
        </row>
        <row r="10087">
          <cell r="H10087" t="str">
            <v>1.3.2.08.04.02.052</v>
          </cell>
          <cell r="I10087" t="str">
            <v>Signal Generator (Modular Counting And Scentific Electronic)</v>
          </cell>
        </row>
        <row r="10088">
          <cell r="H10088" t="str">
            <v>1.3.2.08.04.02.053</v>
          </cell>
          <cell r="I10088" t="str">
            <v>Sweep Oscillator (Modular Counting And Scentific Electronic)</v>
          </cell>
        </row>
        <row r="10089">
          <cell r="H10089" t="str">
            <v>1.3.2.08.04.02.054</v>
          </cell>
          <cell r="I10089" t="str">
            <v>Reference Pulser</v>
          </cell>
        </row>
        <row r="10090">
          <cell r="H10090" t="str">
            <v>1.3.2.08.04.02.055</v>
          </cell>
          <cell r="I10090" t="str">
            <v>Precision Pulser</v>
          </cell>
        </row>
        <row r="10091">
          <cell r="H10091" t="str">
            <v>1.3.2.08.04.02.056</v>
          </cell>
          <cell r="I10091" t="str">
            <v>Logic Pulser</v>
          </cell>
        </row>
        <row r="10092">
          <cell r="H10092" t="str">
            <v>1.3.2.08.04.02.057</v>
          </cell>
          <cell r="I10092" t="str">
            <v>Nuclear Counter</v>
          </cell>
        </row>
        <row r="10093">
          <cell r="H10093" t="str">
            <v>......</v>
          </cell>
        </row>
        <row r="10094">
          <cell r="H10094" t="str">
            <v>1.3.2.08.04.03.</v>
          </cell>
          <cell r="I10094" t="str">
            <v xml:space="preserve">ASSEMBLY/COUNTING SYSTEM </v>
          </cell>
        </row>
        <row r="10095">
          <cell r="H10095" t="str">
            <v>1.3.2.08.04.03.001</v>
          </cell>
          <cell r="I10095" t="str">
            <v>Liquid/Scintillation Counter</v>
          </cell>
        </row>
        <row r="10096">
          <cell r="H10096" t="str">
            <v>1.3.2.08.04.03.002</v>
          </cell>
          <cell r="I10096" t="str">
            <v>Multi Channel Analyzer</v>
          </cell>
        </row>
        <row r="10097">
          <cell r="H10097" t="str">
            <v>1.3.2.08.04.03.003</v>
          </cell>
          <cell r="I10097" t="str">
            <v>Multi Parameter System</v>
          </cell>
        </row>
        <row r="10098">
          <cell r="H10098" t="str">
            <v>1.3.2.08.04.03.004</v>
          </cell>
          <cell r="I10098" t="str">
            <v>Scanner (Assembly/counting System)</v>
          </cell>
        </row>
        <row r="10099">
          <cell r="H10099" t="str">
            <v>1.3.2.08.04.03.005</v>
          </cell>
          <cell r="I10099" t="str">
            <v>Ultra Low Level / Counting System</v>
          </cell>
        </row>
        <row r="10100">
          <cell r="H10100" t="str">
            <v>1.3.2.08.04.03.006</v>
          </cell>
          <cell r="I10100" t="str">
            <v>Single Channel Analyzer Counter</v>
          </cell>
        </row>
        <row r="10101">
          <cell r="H10101" t="str">
            <v>1.3.2.08.04.03.007</v>
          </cell>
          <cell r="I10101" t="str">
            <v>Quod Alpha Spectometer</v>
          </cell>
        </row>
        <row r="10102">
          <cell r="H10102" t="str">
            <v>1.3.2.08.04.03.008</v>
          </cell>
          <cell r="I10102" t="str">
            <v>GM Counter</v>
          </cell>
        </row>
        <row r="10103">
          <cell r="H10103" t="str">
            <v>1.3.2.08.04.03.009</v>
          </cell>
          <cell r="I10103" t="str">
            <v>Coincidence Counter</v>
          </cell>
        </row>
        <row r="10104">
          <cell r="H10104" t="str">
            <v>1.3.2.08.04.03.010</v>
          </cell>
          <cell r="I10104" t="str">
            <v>Scintillometer</v>
          </cell>
        </row>
        <row r="10105">
          <cell r="H10105" t="str">
            <v>1.3.2.08.04.03.011</v>
          </cell>
          <cell r="I10105" t="str">
            <v>Gamma Ray Spectiometer</v>
          </cell>
        </row>
        <row r="10106">
          <cell r="H10106" t="str">
            <v>1.3.2.08.04.03.012</v>
          </cell>
          <cell r="I10106" t="str">
            <v>Logger</v>
          </cell>
        </row>
        <row r="10107">
          <cell r="H10107" t="str">
            <v>1.3.2.08.04.03.013</v>
          </cell>
          <cell r="I10107" t="str">
            <v>Gas Flow Counter</v>
          </cell>
        </row>
        <row r="10108">
          <cell r="H10108" t="str">
            <v>1.3.2.08.04.03.014</v>
          </cell>
          <cell r="I10108" t="str">
            <v>Neutron Counter</v>
          </cell>
        </row>
        <row r="10109">
          <cell r="H10109" t="str">
            <v>1.3.2.08.04.03.015</v>
          </cell>
          <cell r="I10109" t="str">
            <v>Gamma Ionzation Chamber</v>
          </cell>
        </row>
        <row r="10110">
          <cell r="H10110" t="str">
            <v>......</v>
          </cell>
        </row>
        <row r="10111">
          <cell r="H10111" t="str">
            <v>......</v>
          </cell>
        </row>
        <row r="10112">
          <cell r="H10112" t="str">
            <v>1.3.2.08.04.04.</v>
          </cell>
          <cell r="I10112" t="str">
            <v xml:space="preserve">RECORDER DISPLAY </v>
          </cell>
        </row>
        <row r="10113">
          <cell r="H10113" t="str">
            <v>1.3.2.08.04.04.001</v>
          </cell>
          <cell r="I10113" t="str">
            <v>Single Channel Recorder</v>
          </cell>
        </row>
        <row r="10114">
          <cell r="H10114" t="str">
            <v>1.3.2.08.04.04.002</v>
          </cell>
          <cell r="I10114" t="str">
            <v>Dual Channel Recorder</v>
          </cell>
        </row>
        <row r="10115">
          <cell r="H10115" t="str">
            <v>1.3.2.08.04.04.003</v>
          </cell>
          <cell r="I10115" t="str">
            <v>XY - YT Recorder</v>
          </cell>
        </row>
        <row r="10116">
          <cell r="H10116" t="str">
            <v>1.3.2.08.04.04.004</v>
          </cell>
          <cell r="I10116" t="str">
            <v>Cathode Ray Osciloscope</v>
          </cell>
        </row>
        <row r="10117">
          <cell r="H10117" t="str">
            <v>1.3.2.08.04.04.005</v>
          </cell>
          <cell r="I10117" t="str">
            <v>Camera Scope</v>
          </cell>
        </row>
        <row r="10118">
          <cell r="H10118" t="str">
            <v>1.3.2.08.04.04.006</v>
          </cell>
          <cell r="I10118" t="str">
            <v>GO Recorder</v>
          </cell>
        </row>
        <row r="10119">
          <cell r="H10119" t="str">
            <v>1.3.2.08.04.04.007</v>
          </cell>
          <cell r="I10119" t="str">
            <v>Hybrid Recorder</v>
          </cell>
        </row>
        <row r="10120">
          <cell r="H10120" t="str">
            <v>......</v>
          </cell>
        </row>
        <row r="10121">
          <cell r="H10121" t="str">
            <v>......</v>
          </cell>
        </row>
        <row r="10122">
          <cell r="H10122" t="str">
            <v>......</v>
          </cell>
        </row>
        <row r="10123">
          <cell r="H10123" t="str">
            <v>1.3.2.08.04.05.</v>
          </cell>
          <cell r="I10123" t="str">
            <v xml:space="preserve">SYSTEM/POWER SUPPLY </v>
          </cell>
        </row>
        <row r="10124">
          <cell r="H10124" t="str">
            <v>1.3.2.08.04.05.001</v>
          </cell>
          <cell r="I10124" t="str">
            <v>Generator Set(Lab Scale)</v>
          </cell>
        </row>
        <row r="10125">
          <cell r="H10125" t="str">
            <v>1.3.2.08.04.05.002</v>
          </cell>
          <cell r="I10125" t="str">
            <v>Uninterupted Power Supply (UPS)</v>
          </cell>
        </row>
        <row r="10126">
          <cell r="H10126" t="str">
            <v>1.3.2.08.04.05.003</v>
          </cell>
          <cell r="I10126" t="str">
            <v>Single Phase Transformer Step Up/Down</v>
          </cell>
        </row>
        <row r="10127">
          <cell r="H10127" t="str">
            <v>1.3.2.08.04.05.004</v>
          </cell>
          <cell r="I10127" t="str">
            <v>Three Phase Transformer Step Up/Down</v>
          </cell>
        </row>
        <row r="10128">
          <cell r="H10128" t="str">
            <v>1.3.2.08.04.05.005</v>
          </cell>
          <cell r="I10128" t="str">
            <v>Constant Voltage Transformer</v>
          </cell>
        </row>
        <row r="10129">
          <cell r="H10129" t="str">
            <v>1.3.2.08.04.05.006</v>
          </cell>
          <cell r="I10129" t="str">
            <v>Line Voltage Transformer</v>
          </cell>
        </row>
        <row r="10130">
          <cell r="H10130" t="str">
            <v>1.3.2.08.04.05.007</v>
          </cell>
          <cell r="I10130" t="str">
            <v>Sliding Riostats</v>
          </cell>
        </row>
        <row r="10131">
          <cell r="H10131" t="str">
            <v>1.3.2.08.04.05.008</v>
          </cell>
          <cell r="I10131" t="str">
            <v>Cable Drum</v>
          </cell>
        </row>
        <row r="10132">
          <cell r="H10132" t="str">
            <v>1.3.2.08.04.05.009</v>
          </cell>
          <cell r="I10132" t="str">
            <v>Altenator</v>
          </cell>
        </row>
        <row r="10133">
          <cell r="H10133" t="str">
            <v>1.3.2.08.04.05.010</v>
          </cell>
          <cell r="I10133" t="str">
            <v>Helium Liquifler</v>
          </cell>
        </row>
        <row r="10134">
          <cell r="H10134" t="str">
            <v>1.3.2.08.04.05.011</v>
          </cell>
          <cell r="I10134" t="str">
            <v>N2 Dewars + Tabung</v>
          </cell>
        </row>
        <row r="10135">
          <cell r="H10135" t="str">
            <v>1.3.2.08.04.05.012</v>
          </cell>
          <cell r="I10135" t="str">
            <v>Sample Changer</v>
          </cell>
        </row>
        <row r="10136">
          <cell r="H10136" t="str">
            <v>1.3.2.08.04.05.013</v>
          </cell>
          <cell r="I10136" t="str">
            <v>Liquid N2 Productions System</v>
          </cell>
        </row>
        <row r="10137">
          <cell r="H10137" t="str">
            <v>1.3.2.08.04.05.014</v>
          </cell>
          <cell r="I10137" t="str">
            <v>Magnetic Coil</v>
          </cell>
        </row>
        <row r="10138">
          <cell r="H10138" t="str">
            <v>1.3.2.08.04.05.015</v>
          </cell>
          <cell r="I10138" t="str">
            <v>Dry Ice Unit</v>
          </cell>
        </row>
        <row r="10139">
          <cell r="H10139" t="str">
            <v>1.3.2.08.04.05.016</v>
          </cell>
          <cell r="I10139" t="str">
            <v>LN2 Container</v>
          </cell>
        </row>
        <row r="10140">
          <cell r="H10140" t="str">
            <v>1.3.2.08.04.05.017</v>
          </cell>
          <cell r="I10140" t="str">
            <v>Auto Pcb Processor</v>
          </cell>
        </row>
        <row r="10141">
          <cell r="H10141" t="str">
            <v>1.3.2.08.04.05.018</v>
          </cell>
          <cell r="I10141" t="str">
            <v>Airport lightning System</v>
          </cell>
        </row>
        <row r="10142">
          <cell r="H10142" t="str">
            <v>1.3.2.08.04.05.019</v>
          </cell>
          <cell r="I10142" t="str">
            <v>Soldering and Desoldering</v>
          </cell>
        </row>
        <row r="10143">
          <cell r="H10143" t="str">
            <v>1.3.2.08.04.05.020</v>
          </cell>
          <cell r="I10143" t="str">
            <v>Neutron Transmutation Doped Liquid Nitrogen (NTD LN2)</v>
          </cell>
        </row>
        <row r="10144">
          <cell r="H10144" t="str">
            <v>......</v>
          </cell>
        </row>
        <row r="10145">
          <cell r="H10145" t="str">
            <v>1.3.2.08.04.06.</v>
          </cell>
          <cell r="I10145" t="str">
            <v xml:space="preserve">MEASURING/TESTING DEVICE </v>
          </cell>
        </row>
        <row r="10146">
          <cell r="H10146" t="str">
            <v>1.3.2.08.04.06.001</v>
          </cell>
          <cell r="I10146" t="str">
            <v>Analog Volmeter</v>
          </cell>
        </row>
        <row r="10147">
          <cell r="H10147" t="str">
            <v>1.3.2.08.04.06.002</v>
          </cell>
          <cell r="I10147" t="str">
            <v>Digital Volmeter</v>
          </cell>
        </row>
        <row r="10148">
          <cell r="H10148" t="str">
            <v>1.3.2.08.04.06.003</v>
          </cell>
          <cell r="I10148" t="str">
            <v>Amperemeter</v>
          </cell>
        </row>
        <row r="10149">
          <cell r="H10149" t="str">
            <v>1.3.2.08.04.06.004</v>
          </cell>
          <cell r="I10149" t="str">
            <v>Ohmmeter</v>
          </cell>
        </row>
        <row r="10150">
          <cell r="H10150" t="str">
            <v>1.3.2.08.04.06.005</v>
          </cell>
          <cell r="I10150" t="str">
            <v>Frequency Meter</v>
          </cell>
        </row>
        <row r="10151">
          <cell r="H10151" t="str">
            <v>1.3.2.08.04.06.006</v>
          </cell>
          <cell r="I10151" t="str">
            <v>Multifrequency LCR Meter</v>
          </cell>
        </row>
        <row r="10152">
          <cell r="H10152" t="str">
            <v>1.3.2.08.04.06.007</v>
          </cell>
          <cell r="I10152" t="str">
            <v>LCZ Meter</v>
          </cell>
        </row>
        <row r="10153">
          <cell r="H10153" t="str">
            <v>1.3.2.08.04.06.008</v>
          </cell>
          <cell r="I10153" t="str">
            <v>RF Impedance Analyzer</v>
          </cell>
        </row>
        <row r="10154">
          <cell r="H10154" t="str">
            <v>1.3.2.08.04.06.009</v>
          </cell>
          <cell r="I10154" t="str">
            <v>LF Impedance Analyzer</v>
          </cell>
        </row>
        <row r="10155">
          <cell r="H10155" t="str">
            <v>1.3.2.08.04.06.010</v>
          </cell>
          <cell r="I10155" t="str">
            <v>Vector/Z/Meter</v>
          </cell>
        </row>
        <row r="10156">
          <cell r="H10156" t="str">
            <v>1.3.2.08.04.06.011</v>
          </cell>
          <cell r="I10156" t="str">
            <v>Digital LCR Meter</v>
          </cell>
        </row>
        <row r="10157">
          <cell r="H10157" t="str">
            <v>1.3.2.08.04.06.012</v>
          </cell>
          <cell r="I10157" t="str">
            <v>Meter</v>
          </cell>
        </row>
        <row r="10158">
          <cell r="H10158" t="str">
            <v>1.3.2.08.04.06.013</v>
          </cell>
          <cell r="I10158" t="str">
            <v>High Resistence Meter</v>
          </cell>
        </row>
        <row r="10159">
          <cell r="H10159" t="str">
            <v>1.3.2.08.04.06.014</v>
          </cell>
          <cell r="I10159" t="str">
            <v>Milliohm</v>
          </cell>
        </row>
        <row r="10160">
          <cell r="H10160" t="str">
            <v>1.3.2.08.04.06.015</v>
          </cell>
          <cell r="I10160" t="str">
            <v>Universal Bidge</v>
          </cell>
        </row>
        <row r="10161">
          <cell r="H10161" t="str">
            <v>1.3.2.08.04.06.016</v>
          </cell>
          <cell r="I10161" t="str">
            <v>Semiconductor Parameter Analyzer</v>
          </cell>
        </row>
        <row r="10162">
          <cell r="H10162" t="str">
            <v>1.3.2.08.04.06.017</v>
          </cell>
          <cell r="I10162" t="str">
            <v>Semiconductor Tester</v>
          </cell>
        </row>
        <row r="10163">
          <cell r="H10163" t="str">
            <v>1.3.2.08.04.06.018</v>
          </cell>
          <cell r="I10163" t="str">
            <v>Integrater Ciscuit Tester</v>
          </cell>
        </row>
        <row r="10164">
          <cell r="H10164" t="str">
            <v>1.3.2.08.04.06.019</v>
          </cell>
          <cell r="I10164" t="str">
            <v>AC Ammeter</v>
          </cell>
        </row>
        <row r="10165">
          <cell r="H10165" t="str">
            <v>1.3.2.08.04.06.020</v>
          </cell>
          <cell r="I10165" t="str">
            <v>Tachometer (Measuring/testing Device)</v>
          </cell>
        </row>
        <row r="10166">
          <cell r="H10166" t="str">
            <v>1.3.2.08.04.06.021</v>
          </cell>
          <cell r="I10166" t="str">
            <v>Phase Seguence Indicator</v>
          </cell>
        </row>
        <row r="10167">
          <cell r="H10167" t="str">
            <v>1.3.2.08.04.06.022</v>
          </cell>
          <cell r="I10167" t="str">
            <v>Power Meter</v>
          </cell>
        </row>
        <row r="10168">
          <cell r="H10168" t="str">
            <v>1.3.2.08.04.06.023</v>
          </cell>
          <cell r="I10168" t="str">
            <v>Gauss Meter</v>
          </cell>
        </row>
        <row r="10169">
          <cell r="H10169" t="str">
            <v>1.3.2.08.04.06.024</v>
          </cell>
          <cell r="I10169" t="str">
            <v>Electrometer (Measuring/testing Device)</v>
          </cell>
        </row>
        <row r="10170">
          <cell r="H10170" t="str">
            <v>1.3.2.08.04.06.025</v>
          </cell>
          <cell r="I10170" t="str">
            <v>Gain Phase Meter</v>
          </cell>
        </row>
        <row r="10171">
          <cell r="H10171" t="str">
            <v>1.3.2.08.04.06.026</v>
          </cell>
          <cell r="I10171" t="str">
            <v>Curve Tacer</v>
          </cell>
        </row>
        <row r="10172">
          <cell r="H10172" t="str">
            <v>1.3.2.08.04.06.027</v>
          </cell>
          <cell r="I10172" t="str">
            <v>Differential Volt Meter</v>
          </cell>
        </row>
        <row r="10173">
          <cell r="H10173" t="str">
            <v>1.3.2.08.04.06.028</v>
          </cell>
          <cell r="I10173" t="str">
            <v>Differential Comparator</v>
          </cell>
        </row>
        <row r="10174">
          <cell r="H10174" t="str">
            <v>1.3.2.08.04.06.029</v>
          </cell>
          <cell r="I10174" t="str">
            <v>Cryfob Dewars</v>
          </cell>
        </row>
        <row r="10175">
          <cell r="H10175" t="str">
            <v>1.3.2.08.04.06.030</v>
          </cell>
          <cell r="I10175" t="str">
            <v>Transister Tester</v>
          </cell>
        </row>
        <row r="10176">
          <cell r="H10176" t="str">
            <v>1.3.2.08.04.06.031</v>
          </cell>
          <cell r="I10176" t="str">
            <v>Tube Tester (Measuring/testing Device)</v>
          </cell>
        </row>
        <row r="10177">
          <cell r="H10177" t="str">
            <v>1.3.2.08.04.06.032</v>
          </cell>
          <cell r="I10177" t="str">
            <v>Microsystem Trouble Shooter</v>
          </cell>
        </row>
        <row r="10178">
          <cell r="H10178" t="str">
            <v>1.3.2.08.04.06.033</v>
          </cell>
          <cell r="I10178" t="str">
            <v>DC Calibration Set</v>
          </cell>
        </row>
        <row r="10179">
          <cell r="H10179" t="str">
            <v>1.3.2.08.04.06.034</v>
          </cell>
          <cell r="I10179" t="str">
            <v>AC Calibration Set</v>
          </cell>
        </row>
        <row r="10180">
          <cell r="H10180" t="str">
            <v>1.3.2.08.04.06.035</v>
          </cell>
          <cell r="I10180" t="str">
            <v>Distotion Analyzer</v>
          </cell>
        </row>
        <row r="10181">
          <cell r="H10181" t="str">
            <v>1.3.2.08.04.06.036</v>
          </cell>
          <cell r="I10181" t="str">
            <v>Component Tester</v>
          </cell>
        </row>
        <row r="10182">
          <cell r="H10182" t="str">
            <v>1.3.2.08.04.06.037</v>
          </cell>
          <cell r="I10182" t="str">
            <v>Tranceiver Test Equipment</v>
          </cell>
        </row>
        <row r="10183">
          <cell r="H10183" t="str">
            <v>1.3.2.08.04.06.038</v>
          </cell>
          <cell r="I10183" t="str">
            <v>Vibration Analitis System</v>
          </cell>
        </row>
        <row r="10184">
          <cell r="H10184" t="str">
            <v>1.3.2.08.04.06.039</v>
          </cell>
          <cell r="I10184" t="str">
            <v>Infrared Thermometer</v>
          </cell>
        </row>
        <row r="10185">
          <cell r="H10185" t="str">
            <v>1.3.2.08.04.06.040</v>
          </cell>
          <cell r="I10185" t="str">
            <v>Mobile Spectroscopy Monitoring Radiation</v>
          </cell>
        </row>
        <row r="10186">
          <cell r="H10186" t="str">
            <v>1.3.2.08.04.06.041</v>
          </cell>
          <cell r="I10186" t="str">
            <v>Fixed Spectroscopy Monitoring Radiation</v>
          </cell>
        </row>
        <row r="10187">
          <cell r="H10187" t="str">
            <v>1.3.2.08.04.06.042</v>
          </cell>
          <cell r="I10187" t="str">
            <v>Block Calibration</v>
          </cell>
        </row>
        <row r="10188">
          <cell r="H10188" t="str">
            <v>1.3.2.08.04.06.043</v>
          </cell>
          <cell r="I10188" t="str">
            <v>Portable HPGe Based Radionuclide Identifinder</v>
          </cell>
        </row>
        <row r="10189">
          <cell r="H10189" t="str">
            <v>1.3.2.08.04.06.044</v>
          </cell>
          <cell r="I10189" t="str">
            <v>Cat Phantom</v>
          </cell>
        </row>
        <row r="10190">
          <cell r="H10190" t="str">
            <v>1.3.2.08.04.06.045</v>
          </cell>
          <cell r="I10190" t="str">
            <v>Phantom Computed Tomography Dose Index (CTDI)</v>
          </cell>
        </row>
        <row r="10191">
          <cell r="H10191" t="str">
            <v>1.3.2.08.04.06.046</v>
          </cell>
          <cell r="I10191" t="str">
            <v>Phantom Abdomen</v>
          </cell>
        </row>
        <row r="10192">
          <cell r="H10192" t="str">
            <v>1.3.2.08.04.06.047</v>
          </cell>
          <cell r="I10192" t="str">
            <v>Phantom Perspex</v>
          </cell>
        </row>
        <row r="10193">
          <cell r="H10193" t="str">
            <v>1.3.2.08.04.06.048</v>
          </cell>
          <cell r="I10193" t="str">
            <v>Focal Spot Test Tool</v>
          </cell>
        </row>
        <row r="10194">
          <cell r="H10194" t="str">
            <v>1.3.2.08.04.06.049</v>
          </cell>
          <cell r="I10194" t="str">
            <v>Half-Value Layer (HVL) Filter</v>
          </cell>
        </row>
        <row r="10195">
          <cell r="H10195" t="str">
            <v>1.3.2.08.04.06.050</v>
          </cell>
          <cell r="I10195" t="str">
            <v>Kolimator Test Tool</v>
          </cell>
        </row>
        <row r="10196">
          <cell r="H10196" t="str">
            <v>1.3.2.08.04.06.051</v>
          </cell>
          <cell r="I10196" t="str">
            <v>Attenuator</v>
          </cell>
        </row>
        <row r="10197">
          <cell r="H10197" t="str">
            <v>1.3.2.08.04.06.052</v>
          </cell>
          <cell r="I10197" t="str">
            <v>Test Object Image</v>
          </cell>
        </row>
        <row r="10198">
          <cell r="H10198" t="str">
            <v>......</v>
          </cell>
        </row>
        <row r="10199">
          <cell r="H10199" t="str">
            <v>......</v>
          </cell>
        </row>
        <row r="10200">
          <cell r="H10200" t="str">
            <v>......</v>
          </cell>
        </row>
        <row r="10201">
          <cell r="H10201" t="str">
            <v>......</v>
          </cell>
        </row>
        <row r="10202">
          <cell r="H10202" t="str">
            <v>1.3.2.08.04.07.</v>
          </cell>
          <cell r="I10202" t="str">
            <v xml:space="preserve">OPTO ELECTRONICS </v>
          </cell>
        </row>
        <row r="10203">
          <cell r="H10203" t="str">
            <v>1.3.2.08.04.07.001</v>
          </cell>
          <cell r="I10203" t="str">
            <v>Scanning Electron Microscope(SEM)</v>
          </cell>
        </row>
        <row r="10204">
          <cell r="H10204" t="str">
            <v>1.3.2.08.04.07.002</v>
          </cell>
          <cell r="I10204" t="str">
            <v>Transmission Electron Microscope (TEM)</v>
          </cell>
        </row>
        <row r="10205">
          <cell r="H10205" t="str">
            <v>1.3.2.08.04.07.003</v>
          </cell>
          <cell r="I10205" t="str">
            <v>Scanning Transmission Electron Microscope(STEM)</v>
          </cell>
        </row>
        <row r="10206">
          <cell r="H10206" t="str">
            <v>1.3.2.08.04.07.004</v>
          </cell>
          <cell r="I10206" t="str">
            <v>Wiede Matric L-4060 Pathfinder Lasser Culting Machine</v>
          </cell>
        </row>
        <row r="10207">
          <cell r="H10207" t="str">
            <v>1.3.2.08.04.07.005</v>
          </cell>
          <cell r="I10207" t="str">
            <v>Laser Correlator</v>
          </cell>
        </row>
        <row r="10208">
          <cell r="H10208" t="str">
            <v>1.3.2.08.04.07.006</v>
          </cell>
          <cell r="I10208" t="str">
            <v>Laser Power Motor</v>
          </cell>
        </row>
        <row r="10209">
          <cell r="H10209" t="str">
            <v>1.3.2.08.04.07.007</v>
          </cell>
          <cell r="I10209" t="str">
            <v>Laser Spectrum Annalyzer</v>
          </cell>
        </row>
        <row r="10210">
          <cell r="H10210" t="str">
            <v>1.3.2.08.04.07.008</v>
          </cell>
          <cell r="I10210" t="str">
            <v>Laser CO2</v>
          </cell>
        </row>
        <row r="10211">
          <cell r="H10211" t="str">
            <v>1.3.2.08.04.07.009</v>
          </cell>
          <cell r="I10211" t="str">
            <v>Laser Nitrogen</v>
          </cell>
        </row>
        <row r="10212">
          <cell r="H10212" t="str">
            <v>1.3.2.08.04.07.010</v>
          </cell>
          <cell r="I10212" t="str">
            <v>Laser HE NE</v>
          </cell>
        </row>
        <row r="10213">
          <cell r="H10213" t="str">
            <v>1.3.2.08.04.07.011</v>
          </cell>
          <cell r="I10213" t="str">
            <v>Laser Argon</v>
          </cell>
        </row>
        <row r="10214">
          <cell r="H10214" t="str">
            <v>1.3.2.08.04.07.012</v>
          </cell>
          <cell r="I10214" t="str">
            <v>Piranti Optik</v>
          </cell>
        </row>
        <row r="10215">
          <cell r="H10215" t="str">
            <v>......</v>
          </cell>
        </row>
        <row r="10216">
          <cell r="H10216" t="str">
            <v>......</v>
          </cell>
        </row>
        <row r="10217">
          <cell r="H10217" t="str">
            <v>1.3.2.08.04.08.</v>
          </cell>
          <cell r="I10217" t="str">
            <v xml:space="preserve">ACCELERATOR </v>
          </cell>
        </row>
        <row r="10218">
          <cell r="H10218" t="str">
            <v>1.3.2.08.04.08.001</v>
          </cell>
          <cell r="I10218" t="str">
            <v>Ion Impator</v>
          </cell>
        </row>
        <row r="10219">
          <cell r="H10219" t="str">
            <v>1.3.2.08.04.08.002</v>
          </cell>
          <cell r="I10219" t="str">
            <v>Electron Irradiator</v>
          </cell>
        </row>
        <row r="10220">
          <cell r="H10220" t="str">
            <v>1.3.2.08.04.08.003</v>
          </cell>
          <cell r="I10220" t="str">
            <v>Linear Accelerator</v>
          </cell>
        </row>
        <row r="10221">
          <cell r="H10221" t="str">
            <v>1.3.2.08.04.08.004</v>
          </cell>
          <cell r="I10221" t="str">
            <v>Clyclotron</v>
          </cell>
        </row>
        <row r="10222">
          <cell r="H10222" t="str">
            <v>1.3.2.08.04.08.005</v>
          </cell>
          <cell r="I10222" t="str">
            <v>Synchrotron</v>
          </cell>
        </row>
        <row r="10223">
          <cell r="H10223" t="str">
            <v>1.3.2.08.04.08.006</v>
          </cell>
          <cell r="I10223" t="str">
            <v>Neotron Generator</v>
          </cell>
        </row>
        <row r="10224">
          <cell r="H10224" t="str">
            <v>1.3.2.08.04.08.007</v>
          </cell>
          <cell r="I10224" t="str">
            <v>Van Dan Graof Generator</v>
          </cell>
        </row>
        <row r="10225">
          <cell r="H10225" t="str">
            <v>1.3.2.08.04.08.008</v>
          </cell>
          <cell r="I10225" t="str">
            <v>Ion Counting System</v>
          </cell>
        </row>
        <row r="10226">
          <cell r="H10226" t="str">
            <v>1.3.2.08.04.08.009</v>
          </cell>
          <cell r="I10226" t="str">
            <v>Pneumatic Transfer</v>
          </cell>
        </row>
        <row r="10227">
          <cell r="H10227" t="str">
            <v>1.3.2.08.04.08.010</v>
          </cell>
          <cell r="I10227" t="str">
            <v>Mesin Bekas Elektron (MBE)</v>
          </cell>
        </row>
        <row r="10228">
          <cell r="H10228" t="str">
            <v>......</v>
          </cell>
        </row>
        <row r="10229">
          <cell r="H10229" t="str">
            <v>1.3.2.08.04.09.</v>
          </cell>
          <cell r="I10229" t="str">
            <v xml:space="preserve">REACTOR EXPERIMENTAL SYSTEM </v>
          </cell>
        </row>
        <row r="10230">
          <cell r="H10230" t="str">
            <v>1.3.2.08.04.09.001</v>
          </cell>
          <cell r="I10230" t="str">
            <v>Subcritical Assembly</v>
          </cell>
        </row>
        <row r="10231">
          <cell r="H10231" t="str">
            <v>1.3.2.08.04.09.002</v>
          </cell>
          <cell r="I10231" t="str">
            <v>In-Pile Loop</v>
          </cell>
        </row>
        <row r="10232">
          <cell r="H10232" t="str">
            <v>1.3.2.08.04.09.003</v>
          </cell>
          <cell r="I10232" t="str">
            <v>Out-Pile Loop/Engineering Loop</v>
          </cell>
        </row>
        <row r="10233">
          <cell r="H10233" t="str">
            <v>1.3.2.08.04.09.004</v>
          </cell>
          <cell r="I10233" t="str">
            <v>Neutron (Beam) Chopper</v>
          </cell>
        </row>
        <row r="10234">
          <cell r="H10234" t="str">
            <v>1.3.2.08.04.09.005</v>
          </cell>
          <cell r="I10234" t="str">
            <v>Neutron Deffraction System</v>
          </cell>
        </row>
        <row r="10235">
          <cell r="H10235" t="str">
            <v>1.3.2.08.04.09.006</v>
          </cell>
          <cell r="I10235" t="str">
            <v>In Bean (Fast) Neutron Analysis System</v>
          </cell>
        </row>
        <row r="10236">
          <cell r="H10236" t="str">
            <v>1.3.2.08.04.09.007</v>
          </cell>
          <cell r="I10236" t="str">
            <v>Reactor Bridge</v>
          </cell>
        </row>
        <row r="10237">
          <cell r="H10237" t="str">
            <v>1.3.2.08.04.09.008</v>
          </cell>
          <cell r="I10237" t="str">
            <v>Fool Viewing Glass</v>
          </cell>
        </row>
        <row r="10238">
          <cell r="H10238" t="str">
            <v>1.3.2.08.04.09.009</v>
          </cell>
          <cell r="I10238" t="str">
            <v>Alat Pengahmbur Neutron</v>
          </cell>
        </row>
        <row r="10239">
          <cell r="H10239" t="str">
            <v>1.3.2.08.04.09.010</v>
          </cell>
          <cell r="I10239" t="str">
            <v>Pneumatic Transfer System</v>
          </cell>
        </row>
        <row r="10240">
          <cell r="H10240" t="str">
            <v>1.3.2.08.04.09.011</v>
          </cell>
          <cell r="I10240" t="str">
            <v>Digital Cerenkov Viewing Device</v>
          </cell>
        </row>
        <row r="10241">
          <cell r="H10241" t="str">
            <v>......</v>
          </cell>
        </row>
        <row r="10242">
          <cell r="H10242" t="str">
            <v>1.3.2.08.04.10.</v>
          </cell>
          <cell r="I10242" t="str">
            <v xml:space="preserve">ALAT LABORATORIUM FISIKA NUKLIR/ELEKTRONIKA LAINNYA </v>
          </cell>
        </row>
        <row r="10243">
          <cell r="H10243" t="str">
            <v>1.3.2.08.04.10.001</v>
          </cell>
          <cell r="I10243" t="str">
            <v>Alpha Spectroscopy</v>
          </cell>
        </row>
        <row r="10244">
          <cell r="H10244" t="str">
            <v>1.3.2.08.04.10.002</v>
          </cell>
          <cell r="I10244" t="str">
            <v>Beta Spectroscopy</v>
          </cell>
        </row>
        <row r="10245">
          <cell r="H10245" t="str">
            <v>1.3.2.08.04.10.003</v>
          </cell>
          <cell r="I10245" t="str">
            <v>Alpha Beta Low Background Counter</v>
          </cell>
        </row>
        <row r="10246">
          <cell r="H10246" t="str">
            <v>1.3.2.08.04.10.004</v>
          </cell>
          <cell r="I10246" t="str">
            <v>Low Background Chamber (Pb)</v>
          </cell>
        </row>
        <row r="10247">
          <cell r="H10247" t="str">
            <v>......</v>
          </cell>
        </row>
        <row r="10248">
          <cell r="H10248" t="str">
            <v>1.3.2.08.05..</v>
          </cell>
          <cell r="I10248" t="str">
            <v>ALAT PROTEKSI RADIASI/PROTEKSI LINGKUNGAN</v>
          </cell>
        </row>
        <row r="10249">
          <cell r="H10249" t="str">
            <v>1.3.2.08.05.01.</v>
          </cell>
          <cell r="I10249" t="str">
            <v xml:space="preserve">ALAT UKUR FISIKA KESEHATAN </v>
          </cell>
        </row>
        <row r="10250">
          <cell r="H10250" t="str">
            <v>1.3.2.08.05.01.001</v>
          </cell>
          <cell r="I10250" t="str">
            <v>Hand Monitor</v>
          </cell>
        </row>
        <row r="10251">
          <cell r="H10251" t="str">
            <v>1.3.2.08.05.01.002</v>
          </cell>
          <cell r="I10251" t="str">
            <v>Hand And Foot Monitor</v>
          </cell>
        </row>
        <row r="10252">
          <cell r="H10252" t="str">
            <v>1.3.2.08.05.01.003</v>
          </cell>
          <cell r="I10252" t="str">
            <v>B.Y. Whole Body Monitor</v>
          </cell>
        </row>
        <row r="10253">
          <cell r="H10253" t="str">
            <v>1.3.2.08.05.01.004</v>
          </cell>
          <cell r="I10253" t="str">
            <v>Radiation Area Monitor</v>
          </cell>
        </row>
        <row r="10254">
          <cell r="H10254" t="str">
            <v>1.3.2.08.05.01.005</v>
          </cell>
          <cell r="I10254" t="str">
            <v>Xenon Area Monitor</v>
          </cell>
        </row>
        <row r="10255">
          <cell r="H10255" t="str">
            <v>1.3.2.08.05.01.006</v>
          </cell>
          <cell r="I10255" t="str">
            <v>Survey Meter (X B Y D )</v>
          </cell>
        </row>
        <row r="10256">
          <cell r="H10256" t="str">
            <v>1.3.2.08.05.01.007</v>
          </cell>
          <cell r="I10256" t="str">
            <v>Pocket Dosimeter (For X,Y, Thermain)</v>
          </cell>
        </row>
        <row r="10257">
          <cell r="H10257" t="str">
            <v>1.3.2.08.05.01.008</v>
          </cell>
          <cell r="I10257" t="str">
            <v>Dosimeter Charge</v>
          </cell>
        </row>
        <row r="10258">
          <cell r="H10258" t="str">
            <v>1.3.2.08.05.01.009</v>
          </cell>
          <cell r="I10258" t="str">
            <v>Dosimeter Storage Case</v>
          </cell>
        </row>
        <row r="10259">
          <cell r="H10259" t="str">
            <v>1.3.2.08.05.01.010</v>
          </cell>
          <cell r="I10259" t="str">
            <v>Neutron Surveymeter</v>
          </cell>
        </row>
        <row r="10260">
          <cell r="H10260" t="str">
            <v>1.3.2.08.05.01.011</v>
          </cell>
          <cell r="I10260" t="str">
            <v>Geiger Probe</v>
          </cell>
        </row>
        <row r="10261">
          <cell r="H10261" t="str">
            <v>1.3.2.08.05.01.012</v>
          </cell>
          <cell r="I10261" t="str">
            <v>Scintilation Probe</v>
          </cell>
        </row>
        <row r="10262">
          <cell r="H10262" t="str">
            <v>1.3.2.08.05.01.013</v>
          </cell>
          <cell r="I10262" t="str">
            <v>Sample Counting Probe</v>
          </cell>
        </row>
        <row r="10263">
          <cell r="H10263" t="str">
            <v>1.3.2.08.05.01.014</v>
          </cell>
          <cell r="I10263" t="str">
            <v>Ionisation Chambar/Tabung Ionisasi Device</v>
          </cell>
        </row>
        <row r="10264">
          <cell r="H10264" t="str">
            <v>1.3.2.08.05.01.015</v>
          </cell>
          <cell r="I10264" t="str">
            <v>Radon Gas Monitor</v>
          </cell>
        </row>
        <row r="10265">
          <cell r="H10265" t="str">
            <v>1.3.2.08.05.01.016</v>
          </cell>
          <cell r="I10265" t="str">
            <v>Neutron Dosmeter</v>
          </cell>
        </row>
        <row r="10266">
          <cell r="H10266" t="str">
            <v>1.3.2.08.05.01.017</v>
          </cell>
          <cell r="I10266" t="str">
            <v>Dose Calibrator</v>
          </cell>
        </row>
        <row r="10267">
          <cell r="H10267" t="str">
            <v>1.3.2.08.05.01.018</v>
          </cell>
          <cell r="I10267" t="str">
            <v>Isotop Calibrator</v>
          </cell>
        </row>
        <row r="10268">
          <cell r="H10268" t="str">
            <v>1.3.2.08.05.01.019</v>
          </cell>
          <cell r="I10268" t="str">
            <v>Cloth Monitor</v>
          </cell>
        </row>
        <row r="10269">
          <cell r="H10269" t="str">
            <v>1.3.2.08.05.01.020</v>
          </cell>
          <cell r="I10269" t="str">
            <v>Gate/Protal Monitor</v>
          </cell>
        </row>
        <row r="10270">
          <cell r="H10270" t="str">
            <v>1.3.2.08.05.01.021</v>
          </cell>
          <cell r="I10270" t="str">
            <v>Air Sampler (Alat Ukur Fisika Kesehatan)</v>
          </cell>
        </row>
        <row r="10271">
          <cell r="H10271" t="str">
            <v>1.3.2.08.05.01.022</v>
          </cell>
          <cell r="I10271" t="str">
            <v>Regulated Alt Gampiar</v>
          </cell>
        </row>
        <row r="10272">
          <cell r="H10272" t="str">
            <v>1.3.2.08.05.01.023</v>
          </cell>
          <cell r="I10272" t="str">
            <v>Total Body Monitor</v>
          </cell>
        </row>
        <row r="10273">
          <cell r="H10273" t="str">
            <v>......</v>
          </cell>
        </row>
        <row r="10274">
          <cell r="H10274" t="str">
            <v>......</v>
          </cell>
        </row>
        <row r="10275">
          <cell r="H10275" t="str">
            <v>......</v>
          </cell>
        </row>
        <row r="10276">
          <cell r="H10276" t="str">
            <v>1.3.2.08.05.02.</v>
          </cell>
          <cell r="I10276" t="str">
            <v xml:space="preserve">ALAT KESEHATAN KERJA </v>
          </cell>
        </row>
        <row r="10277">
          <cell r="H10277" t="str">
            <v>1.3.2.08.05.02.001</v>
          </cell>
          <cell r="I10277" t="str">
            <v>Lead Container</v>
          </cell>
        </row>
        <row r="10278">
          <cell r="H10278" t="str">
            <v>1.3.2.08.05.02.002</v>
          </cell>
          <cell r="I10278" t="str">
            <v>Lead Veal</v>
          </cell>
        </row>
        <row r="10279">
          <cell r="H10279" t="str">
            <v>1.3.2.08.05.02.003</v>
          </cell>
          <cell r="I10279" t="str">
            <v>Lead Waster Container</v>
          </cell>
        </row>
        <row r="10280">
          <cell r="H10280" t="str">
            <v>1.3.2.08.05.02.004</v>
          </cell>
          <cell r="I10280" t="str">
            <v>Lead Fase Sheald</v>
          </cell>
        </row>
        <row r="10281">
          <cell r="H10281" t="str">
            <v>1.3.2.08.05.02.005</v>
          </cell>
          <cell r="I10281" t="str">
            <v>Lead Aperon</v>
          </cell>
        </row>
        <row r="10282">
          <cell r="H10282" t="str">
            <v>1.3.2.08.05.02.006</v>
          </cell>
          <cell r="I10282" t="str">
            <v>Lead Spectacles</v>
          </cell>
        </row>
        <row r="10283">
          <cell r="H10283" t="str">
            <v>1.3.2.08.05.02.007</v>
          </cell>
          <cell r="I10283" t="str">
            <v>Lead Glove</v>
          </cell>
        </row>
        <row r="10284">
          <cell r="H10284" t="str">
            <v>1.3.2.08.05.02.008</v>
          </cell>
          <cell r="I10284" t="str">
            <v>Mini Monitor</v>
          </cell>
        </row>
        <row r="10285">
          <cell r="H10285" t="str">
            <v>1.3.2.08.05.02.009</v>
          </cell>
          <cell r="I10285" t="str">
            <v>Radio Chemical Lead GWL</v>
          </cell>
        </row>
        <row r="10286">
          <cell r="H10286" t="str">
            <v>1.3.2.08.05.02.010</v>
          </cell>
          <cell r="I10286" t="str">
            <v>Griptong /Niptong</v>
          </cell>
        </row>
        <row r="10287">
          <cell r="H10287" t="str">
            <v>1.3.2.08.05.02.011</v>
          </cell>
          <cell r="I10287" t="str">
            <v>Master Slave</v>
          </cell>
        </row>
        <row r="10288">
          <cell r="H10288" t="str">
            <v>1.3.2.08.05.02.012</v>
          </cell>
          <cell r="I10288" t="str">
            <v>Electronic Robot</v>
          </cell>
        </row>
        <row r="10289">
          <cell r="H10289" t="str">
            <v>1.3.2.08.05.02.013</v>
          </cell>
          <cell r="I10289" t="str">
            <v>Radiarm</v>
          </cell>
        </row>
        <row r="10290">
          <cell r="H10290" t="str">
            <v>1.3.2.08.05.02.014</v>
          </cell>
          <cell r="I10290" t="str">
            <v>Beam Shutter Lock</v>
          </cell>
        </row>
        <row r="10291">
          <cell r="H10291" t="str">
            <v>1.3.2.08.05.02.015</v>
          </cell>
          <cell r="I10291" t="str">
            <v>Control Rod Guide Tube Lock</v>
          </cell>
        </row>
        <row r="10292">
          <cell r="H10292" t="str">
            <v>1.3.2.08.05.02.016</v>
          </cell>
          <cell r="I10292" t="str">
            <v>Specimen Lifting Davice</v>
          </cell>
        </row>
        <row r="10293">
          <cell r="H10293" t="str">
            <v>1.3.2.08.05.02.017</v>
          </cell>
          <cell r="I10293" t="str">
            <v>Junior Lave Glass Window &amp; L</v>
          </cell>
        </row>
        <row r="10294">
          <cell r="H10294" t="str">
            <v>1.3.2.08.05.02.018</v>
          </cell>
          <cell r="I10294" t="str">
            <v>Radio Pharmacenticai &amp; GW</v>
          </cell>
        </row>
        <row r="10295">
          <cell r="H10295" t="str">
            <v>1.3.2.08.05.02.019</v>
          </cell>
          <cell r="I10295" t="str">
            <v>Countaiment Boxes (Single C)</v>
          </cell>
        </row>
        <row r="10296">
          <cell r="H10296" t="str">
            <v>1.3.2.08.05.02.020</v>
          </cell>
          <cell r="I10296" t="str">
            <v>Countaiment Boxes (Double C)</v>
          </cell>
        </row>
        <row r="10297">
          <cell r="H10297" t="str">
            <v>1.3.2.08.05.02.021</v>
          </cell>
          <cell r="I10297" t="str">
            <v>Gamma Pool Shef</v>
          </cell>
        </row>
        <row r="10298">
          <cell r="H10298" t="str">
            <v>1.3.2.08.05.02.022</v>
          </cell>
          <cell r="I10298" t="str">
            <v>Prymary Tongs</v>
          </cell>
        </row>
        <row r="10299">
          <cell r="H10299" t="str">
            <v>1.3.2.08.05.02.023</v>
          </cell>
          <cell r="I10299" t="str">
            <v>Remote Wire Cutter</v>
          </cell>
        </row>
        <row r="10300">
          <cell r="H10300" t="str">
            <v>1.3.2.08.05.02.024</v>
          </cell>
          <cell r="I10300" t="str">
            <v>Transfer Bucket 4</v>
          </cell>
        </row>
        <row r="10301">
          <cell r="H10301" t="str">
            <v>1.3.2.08.05.02.025</v>
          </cell>
          <cell r="I10301" t="str">
            <v>Transfer Bucket 6</v>
          </cell>
        </row>
        <row r="10302">
          <cell r="H10302" t="str">
            <v>1.3.2.08.05.02.026</v>
          </cell>
          <cell r="I10302" t="str">
            <v>Electronichamical M System</v>
          </cell>
        </row>
        <row r="10303">
          <cell r="H10303" t="str">
            <v>1.3.2.08.05.02.027</v>
          </cell>
          <cell r="I10303" t="str">
            <v>Intercell Conveyor System CE</v>
          </cell>
        </row>
        <row r="10304">
          <cell r="H10304" t="str">
            <v>1.3.2.08.05.02.028</v>
          </cell>
          <cell r="I10304" t="str">
            <v>Top Barier Lead Shield</v>
          </cell>
        </row>
        <row r="10305">
          <cell r="H10305" t="str">
            <v>......</v>
          </cell>
        </row>
        <row r="10306">
          <cell r="H10306" t="str">
            <v>......</v>
          </cell>
        </row>
        <row r="10307">
          <cell r="H10307" t="str">
            <v>......</v>
          </cell>
        </row>
        <row r="10308">
          <cell r="H10308" t="str">
            <v>......</v>
          </cell>
        </row>
        <row r="10309">
          <cell r="H10309" t="str">
            <v>1.3.2.08.05.03.</v>
          </cell>
          <cell r="I10309" t="str">
            <v xml:space="preserve">PROTEKSI LINGKUNGAN </v>
          </cell>
        </row>
        <row r="10310">
          <cell r="H10310" t="str">
            <v>1.3.2.08.05.03.001</v>
          </cell>
          <cell r="I10310" t="str">
            <v>Noise Level Meter</v>
          </cell>
        </row>
        <row r="10311">
          <cell r="H10311" t="str">
            <v>1.3.2.08.05.03.002</v>
          </cell>
          <cell r="I10311" t="str">
            <v>Sound Monitor/ Sirine</v>
          </cell>
        </row>
        <row r="10312">
          <cell r="H10312" t="str">
            <v>1.3.2.08.05.03.003</v>
          </cell>
          <cell r="I10312" t="str">
            <v>Sirine (Proteksi Lingkungan)</v>
          </cell>
        </row>
        <row r="10313">
          <cell r="H10313" t="str">
            <v>1.3.2.08.05.03.004</v>
          </cell>
          <cell r="I10313" t="str">
            <v>Unit Siementasi</v>
          </cell>
        </row>
        <row r="10314">
          <cell r="H10314" t="str">
            <v>......</v>
          </cell>
        </row>
        <row r="10315">
          <cell r="H10315" t="str">
            <v>......</v>
          </cell>
        </row>
        <row r="10316">
          <cell r="H10316" t="str">
            <v>1.3.2.08.05.04.</v>
          </cell>
          <cell r="I10316" t="str">
            <v xml:space="preserve">METEOROLOGICAL EQUIPMENT </v>
          </cell>
        </row>
        <row r="10317">
          <cell r="H10317" t="str">
            <v>1.3.2.08.05.04.001</v>
          </cell>
          <cell r="I10317" t="str">
            <v>Barometer (Meteorological Equipment)</v>
          </cell>
        </row>
        <row r="10318">
          <cell r="H10318" t="str">
            <v>1.3.2.08.05.04.002</v>
          </cell>
          <cell r="I10318" t="str">
            <v>Barograph (Meteorological Equipment)</v>
          </cell>
        </row>
        <row r="10319">
          <cell r="H10319" t="str">
            <v>1.3.2.08.05.04.003</v>
          </cell>
          <cell r="I10319" t="str">
            <v>Hygrograph (Meteorological Equipment)</v>
          </cell>
        </row>
        <row r="10320">
          <cell r="H10320" t="str">
            <v>1.3.2.08.05.04.004</v>
          </cell>
          <cell r="I10320" t="str">
            <v>Thermograph (Meteorological Equipment)</v>
          </cell>
        </row>
        <row r="10321">
          <cell r="H10321" t="str">
            <v>1.3.2.08.05.04.005</v>
          </cell>
          <cell r="I10321" t="str">
            <v>Thermo- Hygrograph</v>
          </cell>
        </row>
        <row r="10322">
          <cell r="H10322" t="str">
            <v>1.3.2.08.05.04.006</v>
          </cell>
          <cell r="I10322" t="str">
            <v>Thermo- Hygro- Barograph</v>
          </cell>
        </row>
        <row r="10323">
          <cell r="H10323" t="str">
            <v>1.3.2.08.05.04.007</v>
          </cell>
          <cell r="I10323" t="str">
            <v>Psychrometer (Meteorological Equipment)</v>
          </cell>
        </row>
        <row r="10324">
          <cell r="H10324" t="str">
            <v>1.3.2.08.05.04.008</v>
          </cell>
          <cell r="I10324" t="str">
            <v>Rainfall Recorder</v>
          </cell>
        </row>
        <row r="10325">
          <cell r="H10325" t="str">
            <v>1.3.2.08.05.04.009</v>
          </cell>
          <cell r="I10325" t="str">
            <v>Rainfall Sensor</v>
          </cell>
        </row>
        <row r="10326">
          <cell r="H10326" t="str">
            <v>1.3.2.08.05.04.010</v>
          </cell>
          <cell r="I10326" t="str">
            <v>Meteotower</v>
          </cell>
        </row>
        <row r="10327">
          <cell r="H10327" t="str">
            <v>1.3.2.08.05.04.011</v>
          </cell>
          <cell r="I10327" t="str">
            <v>Wind Sensor Set</v>
          </cell>
        </row>
        <row r="10328">
          <cell r="H10328" t="str">
            <v>1.3.2.08.05.04.012</v>
          </cell>
          <cell r="I10328" t="str">
            <v>Ralative Humadity Sensor Set</v>
          </cell>
        </row>
        <row r="10329">
          <cell r="H10329" t="str">
            <v>1.3.2.08.05.04.013</v>
          </cell>
          <cell r="I10329" t="str">
            <v>Temperature Sensor Set</v>
          </cell>
        </row>
        <row r="10330">
          <cell r="H10330" t="str">
            <v>1.3.2.08.05.04.014</v>
          </cell>
          <cell r="I10330" t="str">
            <v>Electric</v>
          </cell>
        </row>
        <row r="10331">
          <cell r="H10331" t="str">
            <v>1.3.2.08.05.04.015</v>
          </cell>
          <cell r="I10331" t="str">
            <v>Hand Cup Animometer</v>
          </cell>
        </row>
        <row r="10332">
          <cell r="H10332" t="str">
            <v>1.3.2.08.05.04.016</v>
          </cell>
          <cell r="I10332" t="str">
            <v>Vene Animometer</v>
          </cell>
        </row>
        <row r="10333">
          <cell r="H10333" t="str">
            <v>1.3.2.08.05.04.017</v>
          </cell>
          <cell r="I10333" t="str">
            <v>Thermal Apemometer</v>
          </cell>
        </row>
        <row r="10334">
          <cell r="H10334" t="str">
            <v>1.3.2.08.05.04.018</v>
          </cell>
          <cell r="I10334" t="str">
            <v>Wind Telemeter</v>
          </cell>
        </row>
        <row r="10335">
          <cell r="H10335" t="str">
            <v>1.3.2.08.05.04.019</v>
          </cell>
          <cell r="I10335" t="str">
            <v>Mechanical Wind Recorder (Meteorological Equipment)</v>
          </cell>
        </row>
        <row r="10336">
          <cell r="H10336" t="str">
            <v>1.3.2.08.05.04.020</v>
          </cell>
          <cell r="I10336" t="str">
            <v>Rain Gange</v>
          </cell>
        </row>
        <row r="10337">
          <cell r="H10337" t="str">
            <v>1.3.2.08.05.04.021</v>
          </cell>
          <cell r="I10337" t="str">
            <v>Seismeter Sensor</v>
          </cell>
        </row>
        <row r="10338">
          <cell r="H10338" t="str">
            <v>1.3.2.08.05.04.022</v>
          </cell>
          <cell r="I10338" t="str">
            <v>Seismograph Recorder</v>
          </cell>
        </row>
        <row r="10339">
          <cell r="H10339" t="str">
            <v>1.3.2.08.05.04.023</v>
          </cell>
          <cell r="I10339" t="str">
            <v>Meteo Set Portable</v>
          </cell>
        </row>
        <row r="10340">
          <cell r="H10340" t="str">
            <v>1.3.2.08.05.04.024</v>
          </cell>
          <cell r="I10340" t="str">
            <v>Meteometer Set Recorder</v>
          </cell>
        </row>
        <row r="10341">
          <cell r="H10341" t="str">
            <v>1.3.2.08.05.04.025</v>
          </cell>
          <cell r="I10341" t="str">
            <v>Meteometer Panel</v>
          </cell>
        </row>
        <row r="10342">
          <cell r="H10342" t="str">
            <v>1.3.2.08.05.04.026</v>
          </cell>
          <cell r="I10342" t="str">
            <v>Solar Radiator Recorder</v>
          </cell>
        </row>
        <row r="10343">
          <cell r="H10343" t="str">
            <v>1.3.2.08.05.04.027</v>
          </cell>
          <cell r="I10343" t="str">
            <v>RVR</v>
          </cell>
        </row>
        <row r="10344">
          <cell r="H10344" t="str">
            <v>1.3.2.08.05.04.028</v>
          </cell>
          <cell r="I10344" t="str">
            <v>Cellometer</v>
          </cell>
        </row>
        <row r="10345">
          <cell r="H10345" t="str">
            <v>1.3.2.08.05.04.029</v>
          </cell>
          <cell r="I10345" t="str">
            <v>Aviation Metereologi Observasing System</v>
          </cell>
        </row>
        <row r="10346">
          <cell r="H10346" t="str">
            <v>......</v>
          </cell>
        </row>
        <row r="10347">
          <cell r="H10347" t="str">
            <v>......</v>
          </cell>
        </row>
        <row r="10348">
          <cell r="H10348" t="str">
            <v>......</v>
          </cell>
        </row>
        <row r="10349">
          <cell r="H10349" t="str">
            <v>1.3.2.08.05.05.</v>
          </cell>
          <cell r="I10349" t="str">
            <v xml:space="preserve">SUMBER RADIASI </v>
          </cell>
        </row>
        <row r="10350">
          <cell r="H10350" t="str">
            <v>1.3.2.08.05.05.001</v>
          </cell>
          <cell r="I10350" t="str">
            <v>Standar AM-2411</v>
          </cell>
        </row>
        <row r="10351">
          <cell r="H10351" t="str">
            <v>1.3.2.08.05.05.002</v>
          </cell>
          <cell r="I10351" t="str">
            <v>Standar RA-226</v>
          </cell>
        </row>
        <row r="10352">
          <cell r="H10352" t="str">
            <v>1.3.2.08.05.05.003</v>
          </cell>
          <cell r="I10352" t="str">
            <v>Standar SR-90</v>
          </cell>
        </row>
        <row r="10353">
          <cell r="H10353" t="str">
            <v>1.3.2.08.05.05.004</v>
          </cell>
          <cell r="I10353" t="str">
            <v>Standar CO-60</v>
          </cell>
        </row>
        <row r="10354">
          <cell r="H10354" t="str">
            <v>1.3.2.08.05.05.005</v>
          </cell>
          <cell r="I10354" t="str">
            <v>Standar PU-239</v>
          </cell>
        </row>
        <row r="10355">
          <cell r="H10355" t="str">
            <v>1.3.2.08.05.05.006</v>
          </cell>
          <cell r="I10355" t="str">
            <v>Standar AM-CS-137</v>
          </cell>
        </row>
        <row r="10356">
          <cell r="H10356" t="str">
            <v>......</v>
          </cell>
        </row>
        <row r="10357">
          <cell r="H10357" t="str">
            <v>1.3.2.08.05.06.</v>
          </cell>
          <cell r="I10357" t="str">
            <v xml:space="preserve">ALAT PROTEKSI RADIASI/PROTEKSI LINGKUNGAN LAINNYA </v>
          </cell>
        </row>
        <row r="10358">
          <cell r="H10358" t="str">
            <v>......</v>
          </cell>
        </row>
        <row r="10359">
          <cell r="H10359" t="str">
            <v>1.3.2.08.06..</v>
          </cell>
          <cell r="I10359" t="str">
            <v xml:space="preserve">RADIATION APPLICATION AND NON DESTRUCTIVE TESTING LABORATORY LAINNYA </v>
          </cell>
        </row>
        <row r="10360">
          <cell r="H10360" t="str">
            <v>1.3.2.08.06.01.</v>
          </cell>
          <cell r="I10360" t="str">
            <v xml:space="preserve">RADIATION APPLICATION EQUIPMENT </v>
          </cell>
        </row>
        <row r="10361">
          <cell r="H10361" t="str">
            <v>1.3.2.08.06.01.001</v>
          </cell>
          <cell r="I10361" t="str">
            <v>Gamma Camera</v>
          </cell>
        </row>
        <row r="10362">
          <cell r="H10362" t="str">
            <v>1.3.2.08.06.01.002</v>
          </cell>
          <cell r="I10362" t="str">
            <v>X-Ray Machine &amp; Control</v>
          </cell>
        </row>
        <row r="10363">
          <cell r="H10363" t="str">
            <v>1.3.2.08.06.01.003</v>
          </cell>
          <cell r="I10363" t="str">
            <v>Device (Radiation Application Equipment)</v>
          </cell>
        </row>
        <row r="10364">
          <cell r="H10364" t="str">
            <v>1.3.2.08.06.01.004</v>
          </cell>
          <cell r="I10364" t="str">
            <v>X-Ray Penetration</v>
          </cell>
        </row>
        <row r="10365">
          <cell r="H10365" t="str">
            <v>1.3.2.08.06.01.005</v>
          </cell>
          <cell r="I10365" t="str">
            <v>X-Ray Transiumminiscence</v>
          </cell>
        </row>
        <row r="10366">
          <cell r="H10366" t="str">
            <v>1.3.2.08.06.01.006</v>
          </cell>
          <cell r="I10366" t="str">
            <v>Gamma Irradiation Equipment</v>
          </cell>
        </row>
        <row r="10367">
          <cell r="H10367" t="str">
            <v>1.3.2.08.06.01.007</v>
          </cell>
          <cell r="I10367" t="str">
            <v>Neutron Source</v>
          </cell>
        </row>
        <row r="10368">
          <cell r="H10368" t="str">
            <v>1.3.2.08.06.01.008</v>
          </cell>
          <cell r="I10368" t="str">
            <v>Positioning Sensing</v>
          </cell>
        </row>
        <row r="10369">
          <cell r="H10369" t="str">
            <v>1.3.2.08.06.01.009</v>
          </cell>
          <cell r="I10369" t="str">
            <v>Silphat Line</v>
          </cell>
        </row>
        <row r="10370">
          <cell r="H10370" t="str">
            <v>1.3.2.08.06.01.010</v>
          </cell>
          <cell r="I10370" t="str">
            <v>Sulphur Line</v>
          </cell>
        </row>
        <row r="10371">
          <cell r="H10371" t="str">
            <v>1.3.2.08.06.01.011</v>
          </cell>
          <cell r="I10371" t="str">
            <v>X Ray Micro Analizer For Scanning</v>
          </cell>
        </row>
        <row r="10372">
          <cell r="H10372" t="str">
            <v>......</v>
          </cell>
        </row>
        <row r="10373">
          <cell r="H10373" t="str">
            <v>......</v>
          </cell>
        </row>
        <row r="10374">
          <cell r="H10374" t="str">
            <v>1.3.2.08.06.02.</v>
          </cell>
          <cell r="I10374" t="str">
            <v xml:space="preserve">NON DESTRUCTIVE TEST (NDT) DEVICE </v>
          </cell>
        </row>
        <row r="10375">
          <cell r="H10375" t="str">
            <v>1.3.2.08.06.02.001</v>
          </cell>
          <cell r="I10375" t="str">
            <v>Ultrasonic Testing Device</v>
          </cell>
        </row>
        <row r="10376">
          <cell r="H10376" t="str">
            <v>1.3.2.08.06.02.002</v>
          </cell>
          <cell r="I10376" t="str">
            <v>Portable Testing Magnet</v>
          </cell>
        </row>
        <row r="10377">
          <cell r="H10377" t="str">
            <v>1.3.2.08.06.02.003</v>
          </cell>
          <cell r="I10377" t="str">
            <v>Eddy Current Testing Device</v>
          </cell>
        </row>
        <row r="10378">
          <cell r="H10378" t="str">
            <v>1.3.2.08.06.02.004</v>
          </cell>
          <cell r="I10378" t="str">
            <v>Film Image Viewer</v>
          </cell>
        </row>
        <row r="10379">
          <cell r="H10379" t="str">
            <v>1.3.2.08.06.02.005</v>
          </cell>
          <cell r="I10379" t="str">
            <v>Accustic Emmisim Device</v>
          </cell>
        </row>
        <row r="10380">
          <cell r="H10380" t="str">
            <v>1.3.2.08.06.02.006</v>
          </cell>
          <cell r="I10380" t="str">
            <v>Depth Crack Meter</v>
          </cell>
        </row>
        <row r="10381">
          <cell r="H10381" t="str">
            <v>1.3.2.08.06.02.007</v>
          </cell>
          <cell r="I10381" t="str">
            <v>Hardnes Tester (Hardmeter)</v>
          </cell>
        </row>
        <row r="10382">
          <cell r="H10382" t="str">
            <v>1.3.2.08.06.02.008</v>
          </cell>
          <cell r="I10382" t="str">
            <v>Helium Leak Detector</v>
          </cell>
        </row>
        <row r="10383">
          <cell r="H10383" t="str">
            <v>1.3.2.08.06.02.009</v>
          </cell>
          <cell r="I10383" t="str">
            <v>Fatique Tester (Non Destructive Test (ndt) Device)</v>
          </cell>
        </row>
        <row r="10384">
          <cell r="H10384" t="str">
            <v>1.3.2.08.06.02.010</v>
          </cell>
          <cell r="I10384" t="str">
            <v>Creep Tester And Stree Rupme Tester</v>
          </cell>
        </row>
        <row r="10385">
          <cell r="H10385" t="str">
            <v>1.3.2.08.06.02.011</v>
          </cell>
          <cell r="I10385" t="str">
            <v>Hydraulic Ester</v>
          </cell>
        </row>
        <row r="10386">
          <cell r="H10386" t="str">
            <v>1.3.2.08.06.02.012</v>
          </cell>
          <cell r="I10386" t="str">
            <v>Tansile Strenght Tester</v>
          </cell>
        </row>
        <row r="10387">
          <cell r="H10387" t="str">
            <v>1.3.2.08.06.02.013</v>
          </cell>
          <cell r="I10387" t="str">
            <v>Corrosion Tester (Non Destructive Test (ndt) Device)</v>
          </cell>
        </row>
        <row r="10388">
          <cell r="H10388" t="str">
            <v>1.3.2.08.06.02.014</v>
          </cell>
          <cell r="I10388" t="str">
            <v>Alat Uji Taktik</v>
          </cell>
        </row>
        <row r="10389">
          <cell r="H10389" t="str">
            <v>1.3.2.08.06.02.015</v>
          </cell>
          <cell r="I10389" t="str">
            <v>Bending Tester (Non Destructive Test (ndt) Device)</v>
          </cell>
        </row>
        <row r="10390">
          <cell r="H10390" t="str">
            <v>1.3.2.08.06.02.016</v>
          </cell>
          <cell r="I10390" t="str">
            <v>Surface Rounghnes Measuring Device</v>
          </cell>
        </row>
        <row r="10391">
          <cell r="H10391" t="str">
            <v>1.3.2.08.06.02.017</v>
          </cell>
          <cell r="I10391" t="str">
            <v>Frofilometer</v>
          </cell>
        </row>
        <row r="10392">
          <cell r="H10392" t="str">
            <v>1.3.2.08.06.02.018</v>
          </cell>
          <cell r="I10392" t="str">
            <v>High Resolution Pressure Difractometer</v>
          </cell>
        </row>
        <row r="10393">
          <cell r="H10393" t="str">
            <v>1.3.2.08.06.02.019</v>
          </cell>
          <cell r="I10393" t="str">
            <v>Tas (Triple Axis Spectometer)</v>
          </cell>
        </row>
        <row r="10394">
          <cell r="H10394" t="str">
            <v>......</v>
          </cell>
        </row>
        <row r="10395">
          <cell r="H10395" t="str">
            <v>1.3.2.08.06.03.</v>
          </cell>
          <cell r="I10395" t="str">
            <v xml:space="preserve">PERALATAN HIDROLOGI </v>
          </cell>
        </row>
        <row r="10396">
          <cell r="H10396" t="str">
            <v>1.3.2.08.06.03.001</v>
          </cell>
          <cell r="I10396" t="str">
            <v>Earth Conductivity Probe</v>
          </cell>
        </row>
        <row r="10397">
          <cell r="H10397" t="str">
            <v>1.3.2.08.06.03.002</v>
          </cell>
          <cell r="I10397" t="str">
            <v>Earth Resistivity Device</v>
          </cell>
        </row>
        <row r="10398">
          <cell r="H10398" t="str">
            <v>1.3.2.08.06.03.003</v>
          </cell>
          <cell r="I10398" t="str">
            <v>Soil Permeameter</v>
          </cell>
        </row>
        <row r="10399">
          <cell r="H10399" t="str">
            <v>1.3.2.08.06.03.004</v>
          </cell>
          <cell r="I10399" t="str">
            <v>Electromagnetic Prospecting Device</v>
          </cell>
        </row>
        <row r="10400">
          <cell r="H10400" t="str">
            <v>1.3.2.08.06.03.005</v>
          </cell>
          <cell r="I10400" t="str">
            <v>Induced Polariza Tion Soil Resislivity Meter</v>
          </cell>
        </row>
        <row r="10401">
          <cell r="H10401" t="str">
            <v>1.3.2.08.06.03.006</v>
          </cell>
          <cell r="I10401" t="str">
            <v>Trio Multichannel Saismic Refraction System</v>
          </cell>
        </row>
        <row r="10402">
          <cell r="H10402" t="str">
            <v>1.3.2.08.06.03.007</v>
          </cell>
          <cell r="I10402" t="str">
            <v>Soil Moinsture And Density Gauge</v>
          </cell>
        </row>
        <row r="10403">
          <cell r="H10403" t="str">
            <v>1.3.2.08.06.03.008</v>
          </cell>
          <cell r="I10403" t="str">
            <v>Field Pore-Pressure Measuring Device</v>
          </cell>
        </row>
        <row r="10404">
          <cell r="H10404" t="str">
            <v>1.3.2.08.06.03.009</v>
          </cell>
          <cell r="I10404" t="str">
            <v>Falling Cone Panatro Meter</v>
          </cell>
        </row>
        <row r="10405">
          <cell r="H10405" t="str">
            <v>1.3.2.08.06.03.010</v>
          </cell>
          <cell r="I10405" t="str">
            <v>Consolidation Tester</v>
          </cell>
        </row>
        <row r="10406">
          <cell r="H10406" t="str">
            <v>1.3.2.08.06.03.011</v>
          </cell>
          <cell r="I10406" t="str">
            <v>Penetrograph</v>
          </cell>
        </row>
        <row r="10407">
          <cell r="H10407" t="str">
            <v>1.3.2.08.06.03.012</v>
          </cell>
          <cell r="I10407" t="str">
            <v>Hand Penetro Meter</v>
          </cell>
        </row>
        <row r="10408">
          <cell r="H10408" t="str">
            <v>1.3.2.08.06.03.013</v>
          </cell>
          <cell r="I10408" t="str">
            <v>PF-Meter</v>
          </cell>
        </row>
        <row r="10409">
          <cell r="H10409" t="str">
            <v>1.3.2.08.06.03.014</v>
          </cell>
          <cell r="I10409" t="str">
            <v>Soil PH Meter</v>
          </cell>
        </row>
        <row r="10410">
          <cell r="H10410" t="str">
            <v>1.3.2.08.06.03.015</v>
          </cell>
          <cell r="I10410" t="str">
            <v>Vacuum Air Picnometer</v>
          </cell>
        </row>
        <row r="10411">
          <cell r="H10411" t="str">
            <v>1.3.2.08.06.03.016</v>
          </cell>
          <cell r="I10411" t="str">
            <v>Pocket Altimeter</v>
          </cell>
        </row>
        <row r="10412">
          <cell r="H10412" t="str">
            <v>1.3.2.08.06.03.017</v>
          </cell>
          <cell r="I10412" t="str">
            <v>Optical Clinometer</v>
          </cell>
        </row>
        <row r="10413">
          <cell r="H10413" t="str">
            <v>1.3.2.08.06.03.018</v>
          </cell>
          <cell r="I10413" t="str">
            <v>Range Finder (Peralatan Hidrologi)</v>
          </cell>
        </row>
        <row r="10414">
          <cell r="H10414" t="str">
            <v>1.3.2.08.06.03.019</v>
          </cell>
          <cell r="I10414" t="str">
            <v>Table Techeometer</v>
          </cell>
        </row>
        <row r="10415">
          <cell r="H10415" t="str">
            <v>1.3.2.08.06.03.020</v>
          </cell>
          <cell r="I10415" t="str">
            <v>Theodolite (Peralatan Hidrologi)</v>
          </cell>
        </row>
        <row r="10416">
          <cell r="H10416" t="str">
            <v>1.3.2.08.06.03.021</v>
          </cell>
          <cell r="I10416" t="str">
            <v>Water Pass</v>
          </cell>
        </row>
        <row r="10417">
          <cell r="H10417" t="str">
            <v>1.3.2.08.06.03.022</v>
          </cell>
          <cell r="I10417" t="str">
            <v>Geological Compas</v>
          </cell>
        </row>
        <row r="10418">
          <cell r="H10418" t="str">
            <v>1.3.2.08.06.03.023</v>
          </cell>
          <cell r="I10418" t="str">
            <v>Tripod Compas</v>
          </cell>
        </row>
        <row r="10419">
          <cell r="H10419" t="str">
            <v>1.3.2.08.06.03.024</v>
          </cell>
          <cell r="I10419" t="str">
            <v>Car Compas</v>
          </cell>
        </row>
        <row r="10420">
          <cell r="H10420" t="str">
            <v>1.3.2.08.06.03.025</v>
          </cell>
          <cell r="I10420" t="str">
            <v>Water Current Meter (Peralatan Hidrologi)</v>
          </cell>
        </row>
        <row r="10421">
          <cell r="H10421" t="str">
            <v>1.3.2.08.06.03.026</v>
          </cell>
          <cell r="I10421" t="str">
            <v>Horizontal/Vertical Water Level Recorder</v>
          </cell>
        </row>
        <row r="10422">
          <cell r="H10422" t="str">
            <v>1.3.2.08.06.03.027</v>
          </cell>
          <cell r="I10422" t="str">
            <v>Tape Water Lavel Indicator</v>
          </cell>
        </row>
        <row r="10423">
          <cell r="H10423" t="str">
            <v>1.3.2.08.06.03.028</v>
          </cell>
          <cell r="I10423" t="str">
            <v>Water Electrolysys For Tritium Analysis</v>
          </cell>
        </row>
        <row r="10424">
          <cell r="H10424" t="str">
            <v>1.3.2.08.06.03.029</v>
          </cell>
          <cell r="I10424" t="str">
            <v>Gamma Logging Unit</v>
          </cell>
        </row>
        <row r="10425">
          <cell r="H10425" t="str">
            <v>1.3.2.08.06.03.030</v>
          </cell>
          <cell r="I10425" t="str">
            <v>Geological Hammer</v>
          </cell>
        </row>
        <row r="10426">
          <cell r="H10426" t="str">
            <v>1.3.2.08.06.03.031</v>
          </cell>
          <cell r="I10426" t="str">
            <v>Scoop</v>
          </cell>
        </row>
        <row r="10427">
          <cell r="H10427" t="str">
            <v>......</v>
          </cell>
        </row>
        <row r="10428">
          <cell r="H10428" t="str">
            <v>......</v>
          </cell>
        </row>
        <row r="10429">
          <cell r="H10429" t="str">
            <v>......</v>
          </cell>
        </row>
        <row r="10430">
          <cell r="H10430" t="str">
            <v>1.3.2.08.06.04.</v>
          </cell>
          <cell r="I10430" t="str">
            <v xml:space="preserve">RADIATION APPLICATION AND NON DESTRUCTIVE TESTING LABORATORY LAINNYA </v>
          </cell>
        </row>
        <row r="10431">
          <cell r="H10431" t="str">
            <v>......</v>
          </cell>
        </row>
        <row r="10432">
          <cell r="H10432" t="str">
            <v>1.3.2.08.07..</v>
          </cell>
          <cell r="I10432" t="str">
            <v>ALAT LABORATORIUM LINGKUNGAN HIDUP</v>
          </cell>
        </row>
        <row r="10433">
          <cell r="H10433" t="str">
            <v>1.3.2.08.07.01.</v>
          </cell>
          <cell r="I10433" t="str">
            <v xml:space="preserve">ALAT LABORATORIUM KWALITAS AIR DAN TANAH </v>
          </cell>
        </row>
        <row r="10434">
          <cell r="H10434" t="str">
            <v>1.3.2.08.07.01.001</v>
          </cell>
          <cell r="I10434" t="str">
            <v>DO Meter (Alat Laboratorium Kwalitas Air Dan Tanah)</v>
          </cell>
        </row>
        <row r="10435">
          <cell r="H10435" t="str">
            <v>1.3.2.08.07.01.002</v>
          </cell>
          <cell r="I10435" t="str">
            <v>Conductivity Meter (Alat Laboratorium Kwalitas Air Dan Tanah)</v>
          </cell>
        </row>
        <row r="10436">
          <cell r="H10436" t="str">
            <v>1.3.2.08.07.01.003</v>
          </cell>
          <cell r="I10436" t="str">
            <v>Salino Meter</v>
          </cell>
        </row>
        <row r="10437">
          <cell r="H10437" t="str">
            <v>1.3.2.08.07.01.004</v>
          </cell>
          <cell r="I10437" t="str">
            <v>TOC Analyzer</v>
          </cell>
        </row>
        <row r="10438">
          <cell r="H10438" t="str">
            <v>1.3.2.08.07.01.005</v>
          </cell>
          <cell r="I10438" t="str">
            <v>Oil Analyzer</v>
          </cell>
        </row>
        <row r="10439">
          <cell r="H10439" t="str">
            <v>1.3.2.08.07.01.006</v>
          </cell>
          <cell r="I10439" t="str">
            <v>Klorin Meter</v>
          </cell>
        </row>
        <row r="10440">
          <cell r="H10440" t="str">
            <v>1.3.2.08.07.01.007</v>
          </cell>
          <cell r="I10440" t="str">
            <v>Water Quality Analyzer System</v>
          </cell>
        </row>
        <row r="10441">
          <cell r="H10441" t="str">
            <v>1.3.2.08.07.01.008</v>
          </cell>
          <cell r="I10441" t="str">
            <v>Mercury Analyzer (Alat Laboratorium Kwalitas Air Dan Tanah)</v>
          </cell>
        </row>
        <row r="10442">
          <cell r="H10442" t="str">
            <v>1.3.2.08.07.01.009</v>
          </cell>
          <cell r="I10442" t="str">
            <v>Test Kit</v>
          </cell>
        </row>
        <row r="10443">
          <cell r="H10443" t="str">
            <v>1.3.2.08.07.01.010</v>
          </cell>
          <cell r="I10443" t="str">
            <v>Bacteria Test Paper</v>
          </cell>
        </row>
        <row r="10444">
          <cell r="H10444" t="str">
            <v>1.3.2.08.07.01.011</v>
          </cell>
          <cell r="I10444" t="str">
            <v>Plankton Net (Alat Laboratorium Kwalitas Air Dan Tanah)</v>
          </cell>
        </row>
        <row r="10445">
          <cell r="H10445" t="str">
            <v>1.3.2.08.07.01.012</v>
          </cell>
          <cell r="I10445" t="str">
            <v>Water Sample</v>
          </cell>
        </row>
        <row r="10446">
          <cell r="H10446" t="str">
            <v>1.3.2.08.07.01.013</v>
          </cell>
          <cell r="I10446" t="str">
            <v>Eckman - Berge Dredge</v>
          </cell>
        </row>
        <row r="10447">
          <cell r="H10447" t="str">
            <v>1.3.2.08.07.01.014</v>
          </cell>
          <cell r="I10447" t="str">
            <v>Core Sampler</v>
          </cell>
        </row>
        <row r="10448">
          <cell r="H10448" t="str">
            <v>1.3.2.08.07.01.015</v>
          </cell>
          <cell r="I10448" t="str">
            <v>Current Meter (Alat Laboratorium Kwalitas Air Dan Tanah)</v>
          </cell>
        </row>
        <row r="10449">
          <cell r="H10449" t="str">
            <v>1.3.2.08.07.01.016</v>
          </cell>
          <cell r="I10449" t="str">
            <v>Jar Tester</v>
          </cell>
        </row>
        <row r="10450">
          <cell r="H10450" t="str">
            <v>1.3.2.08.07.01.017</v>
          </cell>
          <cell r="I10450" t="str">
            <v>Colony Counter (Alat Laboratorium Kwalitas Air Dan Tanah)</v>
          </cell>
        </row>
        <row r="10451">
          <cell r="H10451" t="str">
            <v>1.3.2.08.07.01.018</v>
          </cell>
          <cell r="I10451" t="str">
            <v>Sterilizer (Alat Laboratorium Kwalitas Air Dan Tanah)</v>
          </cell>
        </row>
        <row r="10452">
          <cell r="H10452" t="str">
            <v>1.3.2.08.07.01.019</v>
          </cell>
          <cell r="I10452" t="str">
            <v>Autoclay</v>
          </cell>
        </row>
        <row r="10453">
          <cell r="H10453" t="str">
            <v>1.3.2.08.07.01.020</v>
          </cell>
          <cell r="I10453" t="str">
            <v>AOX Analyzer</v>
          </cell>
        </row>
        <row r="10454">
          <cell r="H10454" t="str">
            <v>1.3.2.08.07.01.021</v>
          </cell>
          <cell r="I10454" t="str">
            <v>COD Reaktor</v>
          </cell>
        </row>
        <row r="10455">
          <cell r="H10455" t="str">
            <v>......</v>
          </cell>
        </row>
        <row r="10456">
          <cell r="H10456" t="str">
            <v>......</v>
          </cell>
        </row>
        <row r="10457">
          <cell r="H10457" t="str">
            <v>......</v>
          </cell>
        </row>
        <row r="10458">
          <cell r="H10458" t="str">
            <v>......</v>
          </cell>
        </row>
        <row r="10459">
          <cell r="H10459" t="str">
            <v>......</v>
          </cell>
        </row>
        <row r="10460">
          <cell r="H10460" t="str">
            <v>......</v>
          </cell>
        </row>
        <row r="10461">
          <cell r="H10461" t="str">
            <v>1.3.2.08.07.02.</v>
          </cell>
          <cell r="I10461" t="str">
            <v xml:space="preserve">ALAT LABORATORIUM KWALITAS UDARA </v>
          </cell>
        </row>
        <row r="10462">
          <cell r="H10462" t="str">
            <v>1.3.2.08.07.02.001</v>
          </cell>
          <cell r="I10462" t="str">
            <v>Portable SO2 Analyzer</v>
          </cell>
        </row>
        <row r="10463">
          <cell r="H10463" t="str">
            <v>1.3.2.08.07.02.002</v>
          </cell>
          <cell r="I10463" t="str">
            <v>Portable NOX Analyzer</v>
          </cell>
        </row>
        <row r="10464">
          <cell r="H10464" t="str">
            <v>1.3.2.08.07.02.003</v>
          </cell>
          <cell r="I10464" t="str">
            <v>Portable CO Analyzer</v>
          </cell>
        </row>
        <row r="10465">
          <cell r="H10465" t="str">
            <v>1.3.2.08.07.02.004</v>
          </cell>
          <cell r="I10465" t="str">
            <v>Portable HC Analyzer</v>
          </cell>
        </row>
        <row r="10466">
          <cell r="H10466" t="str">
            <v>1.3.2.08.07.02.005</v>
          </cell>
          <cell r="I10466" t="str">
            <v>Container</v>
          </cell>
        </row>
        <row r="10467">
          <cell r="H10467" t="str">
            <v>1.3.2.08.07.02.006</v>
          </cell>
          <cell r="I10467" t="str">
            <v>Data Logger (Alat Laboratorium Kwalitas Udara)</v>
          </cell>
        </row>
        <row r="10468">
          <cell r="H10468" t="str">
            <v>1.3.2.08.07.02.007</v>
          </cell>
          <cell r="I10468" t="str">
            <v>Automatic SO2 Analyzer</v>
          </cell>
        </row>
        <row r="10469">
          <cell r="H10469" t="str">
            <v>1.3.2.08.07.02.008</v>
          </cell>
          <cell r="I10469" t="str">
            <v>Automatic NOX Analyzer</v>
          </cell>
        </row>
        <row r="10470">
          <cell r="H10470" t="str">
            <v>1.3.2.08.07.02.009</v>
          </cell>
          <cell r="I10470" t="str">
            <v>Automatic CO Analyzer</v>
          </cell>
        </row>
        <row r="10471">
          <cell r="H10471" t="str">
            <v>1.3.2.08.07.02.010</v>
          </cell>
          <cell r="I10471" t="str">
            <v>Automatic SPM Analyzer</v>
          </cell>
        </row>
        <row r="10472">
          <cell r="H10472" t="str">
            <v>1.3.2.08.07.02.011</v>
          </cell>
          <cell r="I10472" t="str">
            <v>Automatic HC Analyzer</v>
          </cell>
        </row>
        <row r="10473">
          <cell r="H10473" t="str">
            <v>1.3.2.08.07.02.012</v>
          </cell>
          <cell r="I10473" t="str">
            <v>Automatic Ozon Analyzer</v>
          </cell>
        </row>
        <row r="10474">
          <cell r="H10474" t="str">
            <v>1.3.2.08.07.02.013</v>
          </cell>
          <cell r="I10474" t="str">
            <v>Dust Sampler (Alat Laboratorium Kwalitas Udara)</v>
          </cell>
        </row>
        <row r="10475">
          <cell r="H10475" t="str">
            <v>1.3.2.08.07.02.014</v>
          </cell>
          <cell r="I10475" t="str">
            <v>Air Polution Tester</v>
          </cell>
        </row>
        <row r="10476">
          <cell r="H10476" t="str">
            <v>1.3.2.08.07.02.015</v>
          </cell>
          <cell r="I10476" t="str">
            <v>Mini Pump Air Tester</v>
          </cell>
        </row>
        <row r="10477">
          <cell r="H10477" t="str">
            <v>1.3.2.08.07.02.016</v>
          </cell>
          <cell r="I10477" t="str">
            <v>Automatic Oxidant Analyzer</v>
          </cell>
        </row>
        <row r="10478">
          <cell r="H10478" t="str">
            <v>1.3.2.08.07.02.017</v>
          </cell>
          <cell r="I10478" t="str">
            <v>Weather Observation Instruments</v>
          </cell>
        </row>
        <row r="10479">
          <cell r="H10479" t="str">
            <v>1.3.2.08.07.02.018</v>
          </cell>
          <cell r="I10479" t="str">
            <v>Vehicle Emission Gas Analyzer</v>
          </cell>
        </row>
        <row r="10480">
          <cell r="H10480" t="str">
            <v>1.3.2.08.07.02.019</v>
          </cell>
          <cell r="I10480" t="str">
            <v>Automatic Gas Burner Exhaust Gas Analyzer</v>
          </cell>
        </row>
        <row r="10481">
          <cell r="H10481" t="str">
            <v>1.3.2.08.07.02.020</v>
          </cell>
          <cell r="I10481" t="str">
            <v>Higt Volume Air Sampler</v>
          </cell>
        </row>
        <row r="10482">
          <cell r="H10482" t="str">
            <v>1.3.2.08.07.02.021</v>
          </cell>
          <cell r="I10482" t="str">
            <v>Low Valume Air Sampler</v>
          </cell>
        </row>
        <row r="10483">
          <cell r="H10483" t="str">
            <v>1.3.2.08.07.02.022</v>
          </cell>
          <cell r="I10483" t="str">
            <v>Anderson Particle Fractioning Sampler</v>
          </cell>
        </row>
        <row r="10484">
          <cell r="H10484" t="str">
            <v>1.3.2.08.07.02.023</v>
          </cell>
          <cell r="I10484" t="str">
            <v>Deposit Gauge</v>
          </cell>
        </row>
        <row r="10485">
          <cell r="H10485" t="str">
            <v>1.3.2.08.07.02.024</v>
          </cell>
          <cell r="I10485" t="str">
            <v>Dust Jar</v>
          </cell>
        </row>
        <row r="10486">
          <cell r="H10486" t="str">
            <v>1.3.2.08.07.02.025</v>
          </cell>
          <cell r="I10486" t="str">
            <v>Portable Wind System</v>
          </cell>
        </row>
        <row r="10487">
          <cell r="H10487" t="str">
            <v>1.3.2.08.07.02.026</v>
          </cell>
          <cell r="I10487" t="str">
            <v>Thermo-Hygrigraph</v>
          </cell>
        </row>
        <row r="10488">
          <cell r="H10488" t="str">
            <v>1.3.2.08.07.02.027</v>
          </cell>
          <cell r="I10488" t="str">
            <v>Syphon Type Recording Rain Gauge</v>
          </cell>
        </row>
        <row r="10489">
          <cell r="H10489" t="str">
            <v>1.3.2.08.07.02.028</v>
          </cell>
          <cell r="I10489" t="str">
            <v>Precition Gas Detector</v>
          </cell>
        </row>
        <row r="10490">
          <cell r="H10490" t="str">
            <v>1.3.2.08.07.02.029</v>
          </cell>
          <cell r="I10490" t="str">
            <v>Solar Radiation Meter</v>
          </cell>
        </row>
        <row r="10491">
          <cell r="H10491" t="str">
            <v>1.3.2.08.07.02.030</v>
          </cell>
          <cell r="I10491" t="str">
            <v>Portable Blck Fume Meter</v>
          </cell>
        </row>
        <row r="10492">
          <cell r="H10492" t="str">
            <v>1.3.2.08.07.02.031</v>
          </cell>
          <cell r="I10492" t="str">
            <v>Gas Sampler</v>
          </cell>
        </row>
        <row r="10493">
          <cell r="H10493" t="str">
            <v>1.3.2.08.07.02.032</v>
          </cell>
          <cell r="I10493" t="str">
            <v>Stack Sampler</v>
          </cell>
        </row>
        <row r="10494">
          <cell r="H10494" t="str">
            <v>1.3.2.08.07.02.033</v>
          </cell>
          <cell r="I10494" t="str">
            <v>Gas Diluter</v>
          </cell>
        </row>
        <row r="10495">
          <cell r="H10495" t="str">
            <v>1.3.2.08.07.02.034</v>
          </cell>
          <cell r="I10495" t="str">
            <v>Zero Gas Generator</v>
          </cell>
        </row>
        <row r="10496">
          <cell r="H10496" t="str">
            <v>1.3.2.08.07.02.035</v>
          </cell>
          <cell r="I10496" t="str">
            <v>Standard Gas Generator</v>
          </cell>
        </row>
        <row r="10497">
          <cell r="H10497" t="str">
            <v>1.3.2.08.07.02.036</v>
          </cell>
          <cell r="I10497" t="str">
            <v>Vacuum Sampler</v>
          </cell>
        </row>
        <row r="10498">
          <cell r="H10498" t="str">
            <v>1.3.2.08.07.02.037</v>
          </cell>
          <cell r="I10498" t="str">
            <v>Gas Cylinder</v>
          </cell>
        </row>
        <row r="10499">
          <cell r="H10499" t="str">
            <v>1.3.2.08.07.02.038</v>
          </cell>
          <cell r="I10499" t="str">
            <v>Oil Pump</v>
          </cell>
        </row>
        <row r="10500">
          <cell r="H10500" t="str">
            <v>1.3.2.08.07.02.039</v>
          </cell>
          <cell r="I10500" t="str">
            <v>Air Compressor (Alat Laboratorium Kwalitas Udara)</v>
          </cell>
        </row>
        <row r="10501">
          <cell r="H10501" t="str">
            <v>1.3.2.08.07.02.040</v>
          </cell>
          <cell r="I10501" t="str">
            <v>Dry Type Gas Meter</v>
          </cell>
        </row>
        <row r="10502">
          <cell r="H10502" t="str">
            <v>1.3.2.08.07.02.041</v>
          </cell>
          <cell r="I10502" t="str">
            <v>Wet Type Gas Meter</v>
          </cell>
        </row>
        <row r="10503">
          <cell r="H10503" t="str">
            <v>1.3.2.08.07.02.042</v>
          </cell>
          <cell r="I10503" t="str">
            <v>Standard Voltage Generator</v>
          </cell>
        </row>
        <row r="10504">
          <cell r="H10504" t="str">
            <v>1.3.2.08.07.02.043</v>
          </cell>
          <cell r="I10504" t="str">
            <v>Handy Sampler For Gas Sampling</v>
          </cell>
        </row>
        <row r="10505">
          <cell r="H10505" t="str">
            <v>1.3.2.08.07.02.044</v>
          </cell>
          <cell r="I10505" t="str">
            <v>Ozone Gas Generator</v>
          </cell>
        </row>
        <row r="10506">
          <cell r="H10506" t="str">
            <v>1.3.2.08.07.02.045</v>
          </cell>
          <cell r="I10506" t="str">
            <v>Hydrogen Gas Generator</v>
          </cell>
        </row>
        <row r="10507">
          <cell r="H10507" t="str">
            <v>1.3.2.08.07.02.046</v>
          </cell>
          <cell r="I10507" t="str">
            <v>Air Purlier</v>
          </cell>
        </row>
        <row r="10508">
          <cell r="H10508" t="str">
            <v>1.3.2.08.07.02.047</v>
          </cell>
          <cell r="I10508" t="str">
            <v>Electric Desicator</v>
          </cell>
        </row>
        <row r="10509">
          <cell r="H10509" t="str">
            <v>1.3.2.08.07.02.048</v>
          </cell>
          <cell r="I10509" t="str">
            <v>Sequential Timer</v>
          </cell>
        </row>
        <row r="10510">
          <cell r="H10510" t="str">
            <v>1.3.2.08.07.02.049</v>
          </cell>
          <cell r="I10510" t="str">
            <v>Oxygen Analyzer</v>
          </cell>
        </row>
        <row r="10511">
          <cell r="H10511" t="str">
            <v>1.3.2.08.07.02.050</v>
          </cell>
          <cell r="I10511" t="str">
            <v>Alat Sampling Emisi Sumber Tidak Bergerak</v>
          </cell>
        </row>
        <row r="10512">
          <cell r="H10512" t="str">
            <v>1.3.2.08.07.02.051</v>
          </cell>
          <cell r="I10512" t="str">
            <v>Alat Uji Emisi Sumber Bergerak</v>
          </cell>
        </row>
        <row r="10513">
          <cell r="H10513" t="str">
            <v>1.3.2.08.07.02.052</v>
          </cell>
          <cell r="I10513" t="str">
            <v>Air Quality Monitoring System</v>
          </cell>
        </row>
        <row r="10514">
          <cell r="H10514" t="str">
            <v>1.3.2.08.07.02.053</v>
          </cell>
          <cell r="I10514" t="str">
            <v>Air Sampler</v>
          </cell>
        </row>
        <row r="10515">
          <cell r="H10515" t="str">
            <v>1.3.2.08.07.02.054</v>
          </cell>
          <cell r="I10515" t="str">
            <v>Gent Sampler</v>
          </cell>
        </row>
        <row r="10516">
          <cell r="H10516" t="str">
            <v>1.3.2.08.07.02.055</v>
          </cell>
          <cell r="I10516" t="str">
            <v>Particulate Sampler/Analyzer/Counter</v>
          </cell>
        </row>
        <row r="10517">
          <cell r="H10517" t="str">
            <v>......</v>
          </cell>
        </row>
        <row r="10518">
          <cell r="H10518" t="str">
            <v>......</v>
          </cell>
        </row>
        <row r="10519">
          <cell r="H10519" t="str">
            <v>......</v>
          </cell>
        </row>
        <row r="10520">
          <cell r="H10520" t="str">
            <v>1.3.2.08.07.03.</v>
          </cell>
          <cell r="I10520" t="str">
            <v xml:space="preserve">ALAT LABORATORIUM KEBISINGAN DAN GETARAN </v>
          </cell>
        </row>
        <row r="10521">
          <cell r="H10521" t="str">
            <v>1.3.2.08.07.03.001</v>
          </cell>
          <cell r="I10521" t="str">
            <v>Tape Recorder (Alat Laboratorium Kebisingan Dan Getaran)</v>
          </cell>
        </row>
        <row r="10522">
          <cell r="H10522" t="str">
            <v>1.3.2.08.07.03.002</v>
          </cell>
          <cell r="I10522" t="str">
            <v>Precition Integrating Sound Level Meter</v>
          </cell>
        </row>
        <row r="10523">
          <cell r="H10523" t="str">
            <v>1.3.2.08.07.03.003</v>
          </cell>
          <cell r="I10523" t="str">
            <v>Piston Phone</v>
          </cell>
        </row>
        <row r="10524">
          <cell r="H10524" t="str">
            <v>1.3.2.08.07.03.004</v>
          </cell>
          <cell r="I10524" t="str">
            <v>Octave Band Filter</v>
          </cell>
        </row>
        <row r="10525">
          <cell r="H10525" t="str">
            <v>1.3.2.08.07.03.005</v>
          </cell>
          <cell r="I10525" t="str">
            <v>1/3 Octave Band Real Time Analyzer</v>
          </cell>
        </row>
        <row r="10526">
          <cell r="H10526" t="str">
            <v>1.3.2.08.07.03.006</v>
          </cell>
          <cell r="I10526" t="str">
            <v>Vibration Level Meter</v>
          </cell>
        </row>
        <row r="10527">
          <cell r="H10527" t="str">
            <v>1.3.2.08.07.03.007</v>
          </cell>
          <cell r="I10527" t="str">
            <v>Tunable Filter</v>
          </cell>
        </row>
        <row r="10528">
          <cell r="H10528" t="str">
            <v>1.3.2.08.07.03.008</v>
          </cell>
          <cell r="I10528" t="str">
            <v>Calibration Exiter</v>
          </cell>
        </row>
        <row r="10529">
          <cell r="H10529" t="str">
            <v>1.3.2.08.07.03.009</v>
          </cell>
          <cell r="I10529" t="str">
            <v>Data Processing Unit</v>
          </cell>
        </row>
        <row r="10530">
          <cell r="H10530" t="str">
            <v>1.3.2.08.07.03.010</v>
          </cell>
          <cell r="I10530" t="str">
            <v>Extention Code (10M)</v>
          </cell>
        </row>
        <row r="10531">
          <cell r="H10531" t="str">
            <v>1.3.2.08.07.03.011</v>
          </cell>
          <cell r="I10531" t="str">
            <v>Extention Code (30M)</v>
          </cell>
        </row>
        <row r="10532">
          <cell r="H10532" t="str">
            <v>1.3.2.08.07.03.012</v>
          </cell>
          <cell r="I10532" t="str">
            <v>Transceiver</v>
          </cell>
        </row>
        <row r="10533">
          <cell r="H10533" t="str">
            <v>1.3.2.08.07.03.013</v>
          </cell>
          <cell r="I10533" t="str">
            <v>Portable Noise Monitoring</v>
          </cell>
        </row>
        <row r="10534">
          <cell r="H10534" t="str">
            <v>1.3.2.08.07.03.014</v>
          </cell>
          <cell r="I10534" t="str">
            <v>Hand Held Sound Intensity System</v>
          </cell>
        </row>
        <row r="10535">
          <cell r="H10535" t="str">
            <v>1.3.2.08.07.03.015</v>
          </cell>
          <cell r="I10535" t="str">
            <v>Vehicle Pass By Noise System</v>
          </cell>
        </row>
        <row r="10536">
          <cell r="H10536" t="str">
            <v>1.3.2.08.07.03.016</v>
          </cell>
          <cell r="I10536" t="str">
            <v>Automated Calibration System</v>
          </cell>
        </row>
        <row r="10537">
          <cell r="H10537" t="str">
            <v>1.3.2.08.07.03.017</v>
          </cell>
          <cell r="I10537" t="str">
            <v>Advanced Vibration and Overpressure Monitor</v>
          </cell>
        </row>
        <row r="10538">
          <cell r="H10538" t="str">
            <v>1.3.2.08.07.03.018</v>
          </cell>
          <cell r="I10538" t="str">
            <v>Noise Dosimeter</v>
          </cell>
        </row>
        <row r="10539">
          <cell r="H10539" t="str">
            <v>1.3.2.08.07.03.019</v>
          </cell>
          <cell r="I10539" t="str">
            <v>Acoustic Calibrator</v>
          </cell>
        </row>
        <row r="10540">
          <cell r="H10540" t="str">
            <v>1.3.2.08.07.03.020</v>
          </cell>
          <cell r="I10540" t="str">
            <v>Acoustic Analyzer</v>
          </cell>
        </row>
        <row r="10541">
          <cell r="H10541" t="str">
            <v>......</v>
          </cell>
        </row>
        <row r="10542">
          <cell r="H10542" t="str">
            <v>......</v>
          </cell>
        </row>
        <row r="10543">
          <cell r="H10543" t="str">
            <v>1.3.2.08.07.04.</v>
          </cell>
          <cell r="I10543" t="str">
            <v xml:space="preserve">LABORATORIUM LINGKUNGAN </v>
          </cell>
        </row>
        <row r="10544">
          <cell r="H10544" t="str">
            <v>1.3.2.08.07.04.001</v>
          </cell>
          <cell r="I10544" t="str">
            <v>Milling Machine (Laboratorium Lingkungan)</v>
          </cell>
        </row>
        <row r="10545">
          <cell r="H10545" t="str">
            <v>1.3.2.08.07.04.002</v>
          </cell>
          <cell r="I10545" t="str">
            <v>Sieve Shaker (Laboratorium Lingkungan)</v>
          </cell>
        </row>
        <row r="10546">
          <cell r="H10546" t="str">
            <v>1.3.2.08.07.04.003</v>
          </cell>
          <cell r="I10546" t="str">
            <v>Compact Balance</v>
          </cell>
        </row>
        <row r="10547">
          <cell r="H10547" t="str">
            <v>1.3.2.08.07.04.004</v>
          </cell>
          <cell r="I10547" t="str">
            <v>Platform Scale (Laboratorium Lingkungan)</v>
          </cell>
        </row>
        <row r="10548">
          <cell r="H10548" t="str">
            <v>1.3.2.08.07.04.005</v>
          </cell>
          <cell r="I10548" t="str">
            <v>Hot Air Drying Oven</v>
          </cell>
        </row>
        <row r="10549">
          <cell r="H10549" t="str">
            <v>1.3.2.08.07.04.006</v>
          </cell>
          <cell r="I10549" t="str">
            <v>Pensky-Martens Closed Cup Flash Point Tester</v>
          </cell>
        </row>
        <row r="10550">
          <cell r="H10550" t="str">
            <v>1.3.2.08.07.04.007</v>
          </cell>
          <cell r="I10550" t="str">
            <v>Copper Corrosion Tester</v>
          </cell>
        </row>
        <row r="10551">
          <cell r="H10551" t="str">
            <v>1.3.2.08.07.04.008</v>
          </cell>
          <cell r="I10551" t="str">
            <v>Elemental Analysis Instrument (CHN)</v>
          </cell>
        </row>
        <row r="10552">
          <cell r="H10552" t="str">
            <v>1.3.2.08.07.04.009</v>
          </cell>
          <cell r="I10552" t="str">
            <v>KD Evaporator</v>
          </cell>
        </row>
        <row r="10553">
          <cell r="H10553" t="str">
            <v>1.3.2.08.07.04.010</v>
          </cell>
          <cell r="I10553" t="str">
            <v>Micro Kjeldahl Distiller</v>
          </cell>
        </row>
        <row r="10554">
          <cell r="H10554" t="str">
            <v>1.3.2.08.07.04.011</v>
          </cell>
          <cell r="I10554" t="str">
            <v>Kjedahl Nitrogen Digestion &amp; Distilling Apparatus</v>
          </cell>
        </row>
        <row r="10555">
          <cell r="H10555" t="str">
            <v>1.3.2.08.07.04.012</v>
          </cell>
          <cell r="I10555" t="str">
            <v>Gas Chromatography High Resolution Time of Flight Mass Spectometer</v>
          </cell>
        </row>
        <row r="10556">
          <cell r="H10556" t="str">
            <v>1.3.2.08.07.04.013</v>
          </cell>
          <cell r="I10556" t="str">
            <v>Oxoid Air Sampler</v>
          </cell>
        </row>
        <row r="10557">
          <cell r="H10557" t="str">
            <v>......</v>
          </cell>
        </row>
        <row r="10558">
          <cell r="H10558" t="str">
            <v>......</v>
          </cell>
        </row>
        <row r="10559">
          <cell r="H10559" t="str">
            <v>......</v>
          </cell>
        </row>
        <row r="10560">
          <cell r="H10560" t="str">
            <v>......</v>
          </cell>
        </row>
        <row r="10561">
          <cell r="H10561" t="str">
            <v>......</v>
          </cell>
        </row>
        <row r="10562">
          <cell r="H10562" t="str">
            <v>1.3.2.08.07.05.</v>
          </cell>
          <cell r="I10562" t="str">
            <v xml:space="preserve">ALAT LABORATORIUM PENUNJANG </v>
          </cell>
        </row>
        <row r="10563">
          <cell r="H10563" t="str">
            <v>1.3.2.08.07.05.001</v>
          </cell>
          <cell r="I10563" t="str">
            <v>Kromatografi Gas</v>
          </cell>
        </row>
        <row r="10564">
          <cell r="H10564" t="str">
            <v>1.3.2.08.07.05.002</v>
          </cell>
          <cell r="I10564" t="str">
            <v>High Performance Liquid Cramotograph</v>
          </cell>
        </row>
        <row r="10565">
          <cell r="H10565" t="str">
            <v>1.3.2.08.07.05.003</v>
          </cell>
          <cell r="I10565" t="str">
            <v>Ion Crhomatograph</v>
          </cell>
        </row>
        <row r="10566">
          <cell r="H10566" t="str">
            <v>1.3.2.08.07.05.004</v>
          </cell>
          <cell r="I10566" t="str">
            <v>Polarograph</v>
          </cell>
        </row>
        <row r="10567">
          <cell r="H10567" t="str">
            <v>1.3.2.08.07.05.005</v>
          </cell>
          <cell r="I10567" t="str">
            <v>UV/VIS Spectrophotometer</v>
          </cell>
        </row>
        <row r="10568">
          <cell r="H10568" t="str">
            <v>1.3.2.08.07.05.006</v>
          </cell>
          <cell r="I10568" t="str">
            <v>IR Spectrophotometer</v>
          </cell>
        </row>
        <row r="10569">
          <cell r="H10569" t="str">
            <v>1.3.2.08.07.05.007</v>
          </cell>
          <cell r="I10569" t="str">
            <v>Fluorescence Spectrophotometer</v>
          </cell>
        </row>
        <row r="10570">
          <cell r="H10570" t="str">
            <v>1.3.2.08.07.05.008</v>
          </cell>
          <cell r="I10570" t="str">
            <v>Spectrophotometr Serapan Atom</v>
          </cell>
        </row>
        <row r="10571">
          <cell r="H10571" t="str">
            <v>1.3.2.08.07.05.009</v>
          </cell>
          <cell r="I10571" t="str">
            <v>Quadrupole Spectrometer</v>
          </cell>
        </row>
        <row r="10572">
          <cell r="H10572" t="str">
            <v>1.3.2.08.07.05.010</v>
          </cell>
          <cell r="I10572" t="str">
            <v>Scanning Electron Microscope (Alat Laboratorium Penunjang)</v>
          </cell>
        </row>
        <row r="10573">
          <cell r="H10573" t="str">
            <v>1.3.2.08.07.05.011</v>
          </cell>
          <cell r="I10573" t="str">
            <v>X-Ray Fluorrescence Analyzer</v>
          </cell>
        </row>
        <row r="10574">
          <cell r="H10574" t="str">
            <v>1.3.2.08.07.05.012</v>
          </cell>
          <cell r="I10574" t="str">
            <v>Ion Selective Electrode</v>
          </cell>
        </row>
        <row r="10575">
          <cell r="H10575" t="str">
            <v>1.3.2.08.07.05.013</v>
          </cell>
          <cell r="I10575" t="str">
            <v>Mercury Analyzer (Alat Laboratorium Penunjang)</v>
          </cell>
        </row>
        <row r="10576">
          <cell r="H10576" t="str">
            <v>1.3.2.08.07.05.014</v>
          </cell>
          <cell r="I10576" t="str">
            <v>Metallurgical Electrode</v>
          </cell>
        </row>
        <row r="10577">
          <cell r="H10577" t="str">
            <v>1.3.2.08.07.05.015</v>
          </cell>
          <cell r="I10577" t="str">
            <v>Biological Microscope</v>
          </cell>
        </row>
        <row r="10578">
          <cell r="H10578" t="str">
            <v>1.3.2.08.07.05.016</v>
          </cell>
          <cell r="I10578" t="str">
            <v>Stereo Microscope (Alat Laboratorium Penunjang)</v>
          </cell>
        </row>
        <row r="10579">
          <cell r="H10579" t="str">
            <v>1.3.2.08.07.05.017</v>
          </cell>
          <cell r="I10579" t="str">
            <v>Cylinder Rack</v>
          </cell>
        </row>
        <row r="10580">
          <cell r="H10580" t="str">
            <v>1.3.2.08.07.05.018</v>
          </cell>
          <cell r="I10580" t="str">
            <v>Gas Regulator</v>
          </cell>
        </row>
        <row r="10581">
          <cell r="H10581" t="str">
            <v>1.3.2.08.07.05.019</v>
          </cell>
          <cell r="I10581" t="str">
            <v>Centrifuge (Alat Laboratorium Penunjang)</v>
          </cell>
        </row>
        <row r="10582">
          <cell r="H10582" t="str">
            <v>1.3.2.08.07.05.020</v>
          </cell>
          <cell r="I10582" t="str">
            <v>Multi Furnace</v>
          </cell>
        </row>
        <row r="10583">
          <cell r="H10583" t="str">
            <v>1.3.2.08.07.05.021</v>
          </cell>
          <cell r="I10583" t="str">
            <v>Electric Oven</v>
          </cell>
        </row>
        <row r="10584">
          <cell r="H10584" t="str">
            <v>1.3.2.08.07.05.022</v>
          </cell>
          <cell r="I10584" t="str">
            <v>Vacuum Drying Oven</v>
          </cell>
        </row>
        <row r="10585">
          <cell r="H10585" t="str">
            <v>1.3.2.08.07.05.023</v>
          </cell>
          <cell r="I10585" t="str">
            <v>Bod Incubator</v>
          </cell>
        </row>
        <row r="10586">
          <cell r="H10586" t="str">
            <v>1.3.2.08.07.05.024</v>
          </cell>
          <cell r="I10586" t="str">
            <v>Evaporator</v>
          </cell>
        </row>
        <row r="10587">
          <cell r="H10587" t="str">
            <v>1.3.2.08.07.05.025</v>
          </cell>
          <cell r="I10587" t="str">
            <v>Water Circulation Bath</v>
          </cell>
        </row>
        <row r="10588">
          <cell r="H10588" t="str">
            <v>1.3.2.08.07.05.026</v>
          </cell>
          <cell r="I10588" t="str">
            <v>Thermistor Water Bath</v>
          </cell>
        </row>
        <row r="10589">
          <cell r="H10589" t="str">
            <v>1.3.2.08.07.05.027</v>
          </cell>
          <cell r="I10589" t="str">
            <v>Fraction Collector</v>
          </cell>
        </row>
        <row r="10590">
          <cell r="H10590" t="str">
            <v>1.3.2.08.07.05.028</v>
          </cell>
          <cell r="I10590" t="str">
            <v>Rotary Culti-Shaker</v>
          </cell>
        </row>
        <row r="10591">
          <cell r="H10591" t="str">
            <v>1.3.2.08.07.05.029</v>
          </cell>
          <cell r="I10591" t="str">
            <v>Multi Labo Shaker</v>
          </cell>
        </row>
        <row r="10592">
          <cell r="H10592" t="str">
            <v>1.3.2.08.07.05.030</v>
          </cell>
          <cell r="I10592" t="str">
            <v>Homogenizer (Alat Laboratorium Penunjang)</v>
          </cell>
        </row>
        <row r="10593">
          <cell r="H10593" t="str">
            <v>1.3.2.08.07.05.031</v>
          </cell>
          <cell r="I10593" t="str">
            <v>Pengaduk Magnet</v>
          </cell>
        </row>
        <row r="10594">
          <cell r="H10594" t="str">
            <v>1.3.2.08.07.05.032</v>
          </cell>
          <cell r="I10594" t="str">
            <v>Ultrasonic Cleaner (Alat Laboratorium Penunjang)</v>
          </cell>
        </row>
        <row r="10595">
          <cell r="H10595" t="str">
            <v>1.3.2.08.07.05.033</v>
          </cell>
          <cell r="I10595" t="str">
            <v>Peralatan Distilasi</v>
          </cell>
        </row>
        <row r="10596">
          <cell r="H10596" t="str">
            <v>1.3.2.08.07.05.034</v>
          </cell>
          <cell r="I10596" t="str">
            <v>Ice Cube Maker</v>
          </cell>
        </row>
        <row r="10597">
          <cell r="H10597" t="str">
            <v>1.3.2.08.07.05.035</v>
          </cell>
          <cell r="I10597" t="str">
            <v>Refrigerator/Freezer</v>
          </cell>
        </row>
        <row r="10598">
          <cell r="H10598" t="str">
            <v>1.3.2.08.07.05.036</v>
          </cell>
          <cell r="I10598" t="str">
            <v>Utra Sonic Cleaner For Pippete</v>
          </cell>
        </row>
        <row r="10599">
          <cell r="H10599" t="str">
            <v>1.3.2.08.07.05.037</v>
          </cell>
          <cell r="I10599" t="str">
            <v>Perlatan Extraksi Sochlet</v>
          </cell>
        </row>
        <row r="10600">
          <cell r="H10600" t="str">
            <v>1.3.2.08.07.05.038</v>
          </cell>
          <cell r="I10600" t="str">
            <v>Automatic Dispenser</v>
          </cell>
        </row>
        <row r="10601">
          <cell r="H10601" t="str">
            <v>1.3.2.08.07.05.039</v>
          </cell>
          <cell r="I10601" t="str">
            <v>Automatic Pure Water System</v>
          </cell>
        </row>
        <row r="10602">
          <cell r="H10602" t="str">
            <v>1.3.2.08.07.05.040</v>
          </cell>
          <cell r="I10602" t="str">
            <v>Pompa Peristaltik</v>
          </cell>
        </row>
        <row r="10603">
          <cell r="H10603" t="str">
            <v>1.3.2.08.07.05.041</v>
          </cell>
          <cell r="I10603" t="str">
            <v>Evaporating Dishi</v>
          </cell>
        </row>
        <row r="10604">
          <cell r="H10604" t="str">
            <v>1.3.2.08.07.05.042</v>
          </cell>
          <cell r="I10604" t="str">
            <v>Autoclave Draine Pump</v>
          </cell>
        </row>
        <row r="10605">
          <cell r="H10605" t="str">
            <v>......</v>
          </cell>
        </row>
        <row r="10606">
          <cell r="H10606" t="str">
            <v>......</v>
          </cell>
        </row>
        <row r="10607">
          <cell r="H10607" t="str">
            <v>......</v>
          </cell>
        </row>
        <row r="10608">
          <cell r="H10608" t="str">
            <v>......</v>
          </cell>
        </row>
        <row r="10609">
          <cell r="H10609" t="str">
            <v>......</v>
          </cell>
        </row>
        <row r="10610">
          <cell r="H10610" t="str">
            <v>......</v>
          </cell>
        </row>
        <row r="10611">
          <cell r="H10611" t="str">
            <v>......</v>
          </cell>
        </row>
        <row r="10612">
          <cell r="H10612" t="str">
            <v>......</v>
          </cell>
        </row>
        <row r="10613">
          <cell r="H10613" t="str">
            <v>......</v>
          </cell>
        </row>
        <row r="10614">
          <cell r="H10614" t="str">
            <v>1.3.2.08.07.06.</v>
          </cell>
          <cell r="I10614" t="str">
            <v xml:space="preserve">ALAT LABORATORIUM LINGKUNGAN HIDUP LAINNYA </v>
          </cell>
        </row>
        <row r="10615">
          <cell r="H10615" t="str">
            <v>......</v>
          </cell>
        </row>
        <row r="10616">
          <cell r="H10616" t="str">
            <v>1.3.2.08.08..</v>
          </cell>
          <cell r="I10616" t="str">
            <v xml:space="preserve">PERALATAN LABORATORIUM HYDRODINAMICA </v>
          </cell>
        </row>
        <row r="10617">
          <cell r="H10617" t="str">
            <v>1.3.2.08.08.01.</v>
          </cell>
          <cell r="I10617" t="str">
            <v xml:space="preserve">TOWING CARRIAGE </v>
          </cell>
        </row>
        <row r="10618">
          <cell r="H10618" t="str">
            <v>1.3.2.08.08.01.001</v>
          </cell>
          <cell r="I10618" t="str">
            <v>Towing Carriage</v>
          </cell>
        </row>
        <row r="10619">
          <cell r="H10619" t="str">
            <v>1.3.2.08.08.01.002</v>
          </cell>
          <cell r="I10619" t="str">
            <v>Rails 234,5 M</v>
          </cell>
        </row>
        <row r="10620">
          <cell r="H10620" t="str">
            <v>1.3.2.08.08.01.003</v>
          </cell>
          <cell r="I10620" t="str">
            <v>Current Conductor Busbars</v>
          </cell>
        </row>
        <row r="10621">
          <cell r="H10621" t="str">
            <v>......</v>
          </cell>
        </row>
        <row r="10622">
          <cell r="H10622" t="str">
            <v>......</v>
          </cell>
        </row>
        <row r="10623">
          <cell r="H10623" t="str">
            <v>1.3.2.08.08.02.</v>
          </cell>
          <cell r="I10623" t="str">
            <v xml:space="preserve">WAVE GENERATOR AND ABSORBER </v>
          </cell>
        </row>
        <row r="10624">
          <cell r="H10624" t="str">
            <v>1.3.2.08.08.02.001</v>
          </cell>
          <cell r="I10624" t="str">
            <v>Resistance Dynamometer</v>
          </cell>
        </row>
        <row r="10625">
          <cell r="H10625" t="str">
            <v>1.3.2.08.08.02.002</v>
          </cell>
          <cell r="I10625" t="str">
            <v>Clamp Apparatus</v>
          </cell>
        </row>
        <row r="10626">
          <cell r="H10626" t="str">
            <v>1.3.2.08.08.02.003</v>
          </cell>
          <cell r="I10626" t="str">
            <v>Towing Guide With Trim Meter</v>
          </cell>
        </row>
        <row r="10627">
          <cell r="H10627" t="str">
            <v>1.3.2.08.08.02.004</v>
          </cell>
          <cell r="I10627" t="str">
            <v>Self Propulsion Motor</v>
          </cell>
        </row>
        <row r="10628">
          <cell r="H10628" t="str">
            <v>1.3.2.08.08.02.005</v>
          </cell>
          <cell r="I10628" t="str">
            <v>Self Propulsion Dynamometer</v>
          </cell>
        </row>
        <row r="10629">
          <cell r="H10629" t="str">
            <v>1.3.2.08.08.02.006</v>
          </cell>
          <cell r="I10629" t="str">
            <v>Propeller Openg Water Dynamometer</v>
          </cell>
        </row>
        <row r="10630">
          <cell r="H10630" t="str">
            <v>1.3.2.08.08.02.007</v>
          </cell>
          <cell r="I10630" t="str">
            <v>Universal Primary Calibrator/Weights</v>
          </cell>
        </row>
        <row r="10631">
          <cell r="H10631" t="str">
            <v>1.3.2.08.08.02.008</v>
          </cell>
          <cell r="I10631" t="str">
            <v>Line Pump</v>
          </cell>
        </row>
        <row r="10632">
          <cell r="H10632" t="str">
            <v>1.3.2.08.08.02.009</v>
          </cell>
          <cell r="I10632" t="str">
            <v>App.For Meas.Ship Model Pitch Inertia Moment</v>
          </cell>
        </row>
        <row r="10633">
          <cell r="H10633" t="str">
            <v>1.3.2.08.08.02.010</v>
          </cell>
          <cell r="I10633" t="str">
            <v>Wave Height Meter, Resistance Type</v>
          </cell>
        </row>
        <row r="10634">
          <cell r="H10634" t="str">
            <v>1.3.2.08.08.02.011</v>
          </cell>
          <cell r="I10634" t="str">
            <v>Wave Height Meter, Special Type</v>
          </cell>
        </row>
        <row r="10635">
          <cell r="H10635" t="str">
            <v>1.3.2.08.08.02.012</v>
          </cell>
          <cell r="I10635" t="str">
            <v>Wave Measurrament Apparaatus</v>
          </cell>
        </row>
        <row r="10636">
          <cell r="H10636" t="str">
            <v>1.3.2.08.08.02.013</v>
          </cell>
          <cell r="I10636" t="str">
            <v>Ship Movement Mater</v>
          </cell>
        </row>
        <row r="10637">
          <cell r="H10637" t="str">
            <v>1.3.2.08.08.02.014</v>
          </cell>
          <cell r="I10637" t="str">
            <v>Pressure Tranduce For Press Variation</v>
          </cell>
        </row>
        <row r="10638">
          <cell r="H10638" t="str">
            <v>1.3.2.08.08.02.015</v>
          </cell>
          <cell r="I10638" t="str">
            <v>Pressure Tranduce For Slamming Meas</v>
          </cell>
        </row>
        <row r="10639">
          <cell r="H10639" t="str">
            <v>1.3.2.08.08.02.016</v>
          </cell>
          <cell r="I10639" t="str">
            <v>Horizontal Planar Motion Mechaanism (HPMM)</v>
          </cell>
        </row>
        <row r="10640">
          <cell r="H10640" t="str">
            <v>1.3.2.08.08.02.017</v>
          </cell>
          <cell r="I10640" t="str">
            <v>Accelerometers</v>
          </cell>
        </row>
        <row r="10641">
          <cell r="H10641" t="str">
            <v>......</v>
          </cell>
        </row>
        <row r="10642">
          <cell r="H10642" t="str">
            <v>......</v>
          </cell>
        </row>
        <row r="10643">
          <cell r="H10643" t="str">
            <v>1.3.2.08.08.03.</v>
          </cell>
          <cell r="I10643" t="str">
            <v xml:space="preserve">DATA ACCQUISITION AND ANALYZING SYSTEM </v>
          </cell>
        </row>
        <row r="10644">
          <cell r="H10644" t="str">
            <v>1.3.2.08.08.03.001</v>
          </cell>
          <cell r="I10644" t="str">
            <v>DAAS Mob Tanpa Software</v>
          </cell>
        </row>
        <row r="10645">
          <cell r="H10645" t="str">
            <v>1.3.2.08.08.03.002</v>
          </cell>
          <cell r="I10645" t="str">
            <v>DAAS Towing Tank Tanpa Software</v>
          </cell>
        </row>
        <row r="10646">
          <cell r="H10646" t="str">
            <v>1.3.2.08.08.03.003</v>
          </cell>
          <cell r="I10646" t="str">
            <v>DAAS Cav. Tunnel Tanpa Software</v>
          </cell>
        </row>
        <row r="10647">
          <cell r="H10647" t="str">
            <v>1.3.2.08.08.03.004</v>
          </cell>
          <cell r="I10647" t="str">
            <v>Software DAAS MOD</v>
          </cell>
        </row>
        <row r="10648">
          <cell r="H10648" t="str">
            <v>1.3.2.08.08.03.005</v>
          </cell>
          <cell r="I10648" t="str">
            <v>Software DAAS Towing Tank</v>
          </cell>
        </row>
        <row r="10649">
          <cell r="H10649" t="str">
            <v>1.3.2.08.08.03.006</v>
          </cell>
          <cell r="I10649" t="str">
            <v>Software DAAS Cav. Tunnel</v>
          </cell>
        </row>
        <row r="10650">
          <cell r="H10650" t="str">
            <v>1.3.2.08.08.03.007</v>
          </cell>
          <cell r="I10650" t="str">
            <v>Hardware Conf Off-Line Computer</v>
          </cell>
        </row>
        <row r="10651">
          <cell r="H10651" t="str">
            <v>1.3.2.08.08.03.008</v>
          </cell>
          <cell r="I10651" t="str">
            <v>Software Conf Off-Line Computer</v>
          </cell>
        </row>
        <row r="10652">
          <cell r="H10652" t="str">
            <v>......</v>
          </cell>
        </row>
        <row r="10653">
          <cell r="H10653" t="str">
            <v>......</v>
          </cell>
        </row>
        <row r="10654">
          <cell r="H10654" t="str">
            <v>1.3.2.08.08.04.</v>
          </cell>
          <cell r="I10654" t="str">
            <v xml:space="preserve">CAVITATION TUNNEL </v>
          </cell>
        </row>
        <row r="10655">
          <cell r="H10655" t="str">
            <v>1.3.2.08.08.04.001</v>
          </cell>
          <cell r="I10655" t="str">
            <v>Cavitation Tunnel</v>
          </cell>
        </row>
        <row r="10656">
          <cell r="H10656" t="str">
            <v>1.3.2.08.08.04.002</v>
          </cell>
          <cell r="I10656" t="str">
            <v>Flow Generator</v>
          </cell>
        </row>
        <row r="10657">
          <cell r="H10657" t="str">
            <v>1.3.2.08.08.04.003</v>
          </cell>
          <cell r="I10657" t="str">
            <v>Pressure Control System</v>
          </cell>
        </row>
        <row r="10658">
          <cell r="H10658" t="str">
            <v>1.3.2.08.08.04.004</v>
          </cell>
          <cell r="I10658" t="str">
            <v>Water Supply And Drainage System</v>
          </cell>
        </row>
        <row r="10659">
          <cell r="H10659" t="str">
            <v>1.3.2.08.08.04.005</v>
          </cell>
          <cell r="I10659" t="str">
            <v>Deaeration And Filtering System</v>
          </cell>
        </row>
        <row r="10660">
          <cell r="H10660" t="str">
            <v>1.3.2.08.08.04.006</v>
          </cell>
          <cell r="I10660" t="str">
            <v>Control Panel</v>
          </cell>
        </row>
        <row r="10661">
          <cell r="H10661" t="str">
            <v>1.3.2.08.08.04.007</v>
          </cell>
          <cell r="I10661" t="str">
            <v>Propeller Dynamometer</v>
          </cell>
        </row>
        <row r="10662">
          <cell r="H10662" t="str">
            <v>1.3.2.08.08.04.008</v>
          </cell>
          <cell r="I10662" t="str">
            <v>Stroboscope (Cavitation Tunnel)</v>
          </cell>
        </row>
        <row r="10663">
          <cell r="H10663" t="str">
            <v>1.3.2.08.08.04.009</v>
          </cell>
          <cell r="I10663" t="str">
            <v>Wake Field Measuring Apparatus</v>
          </cell>
        </row>
        <row r="10664">
          <cell r="H10664" t="str">
            <v>1.3.2.08.08.04.010</v>
          </cell>
          <cell r="I10664" t="str">
            <v>Pressure Tranducer</v>
          </cell>
        </row>
        <row r="10665">
          <cell r="H10665" t="str">
            <v>1.3.2.08.08.04.011</v>
          </cell>
          <cell r="I10665" t="str">
            <v>Diffrential Pressure Tranducer</v>
          </cell>
        </row>
        <row r="10666">
          <cell r="H10666" t="str">
            <v>1.3.2.08.08.04.012</v>
          </cell>
          <cell r="I10666" t="str">
            <v>Temperatur Measuring Instrument</v>
          </cell>
        </row>
        <row r="10667">
          <cell r="H10667" t="str">
            <v>1.3.2.08.08.04.013</v>
          </cell>
          <cell r="I10667" t="str">
            <v>Oxigene Contents Meter</v>
          </cell>
        </row>
        <row r="10668">
          <cell r="H10668" t="str">
            <v>......</v>
          </cell>
        </row>
        <row r="10669">
          <cell r="H10669" t="str">
            <v>......</v>
          </cell>
        </row>
        <row r="10670">
          <cell r="H10670" t="str">
            <v>1.3.2.08.08.05.</v>
          </cell>
          <cell r="I10670" t="str">
            <v xml:space="preserve">OVERHEAD CRANES </v>
          </cell>
        </row>
        <row r="10671">
          <cell r="H10671" t="str">
            <v>1.3.2.08.08.05.001</v>
          </cell>
          <cell r="I10671" t="str">
            <v>Towing Crane</v>
          </cell>
        </row>
        <row r="10672">
          <cell r="H10672" t="str">
            <v>1.3.2.08.08.05.002</v>
          </cell>
          <cell r="I10672" t="str">
            <v>Caviation Tunnel</v>
          </cell>
        </row>
        <row r="10673">
          <cell r="H10673" t="str">
            <v>1.3.2.08.08.05.003</v>
          </cell>
          <cell r="I10673" t="str">
            <v>Ship Model Workshop</v>
          </cell>
        </row>
        <row r="10674">
          <cell r="H10674" t="str">
            <v>1.3.2.08.08.05.004</v>
          </cell>
          <cell r="I10674" t="str">
            <v>Model Preparation And Storage</v>
          </cell>
        </row>
        <row r="10675">
          <cell r="H10675" t="str">
            <v>1.3.2.08.08.05.005</v>
          </cell>
          <cell r="I10675" t="str">
            <v>Machanical Workshop</v>
          </cell>
        </row>
        <row r="10676">
          <cell r="H10676" t="str">
            <v>1.3.2.08.08.05.006</v>
          </cell>
          <cell r="I10676" t="str">
            <v>Manoeuvring Tank</v>
          </cell>
        </row>
        <row r="10677">
          <cell r="H10677" t="str">
            <v>......</v>
          </cell>
        </row>
        <row r="10678">
          <cell r="H10678" t="str">
            <v>......</v>
          </cell>
        </row>
        <row r="10679">
          <cell r="H10679" t="str">
            <v>1.3.2.08.08.06.</v>
          </cell>
          <cell r="I10679" t="str">
            <v xml:space="preserve">PERALATAN UMUM </v>
          </cell>
        </row>
        <row r="10680">
          <cell r="H10680" t="str">
            <v>1.3.2.08.08.06.001</v>
          </cell>
          <cell r="I10680" t="str">
            <v>Oscillograph Recorder</v>
          </cell>
        </row>
        <row r="10681">
          <cell r="H10681" t="str">
            <v>1.3.2.08.08.06.002</v>
          </cell>
          <cell r="I10681" t="str">
            <v>Frequency Counter (Peralatan Umum)</v>
          </cell>
        </row>
        <row r="10682">
          <cell r="H10682" t="str">
            <v>1.3.2.08.08.06.003</v>
          </cell>
          <cell r="I10682" t="str">
            <v>Multi Tester</v>
          </cell>
        </row>
        <row r="10683">
          <cell r="H10683" t="str">
            <v>1.3.2.08.08.06.004</v>
          </cell>
          <cell r="I10683" t="str">
            <v>Digital Multi Tester</v>
          </cell>
        </row>
        <row r="10684">
          <cell r="H10684" t="str">
            <v>1.3.2.08.08.06.005</v>
          </cell>
          <cell r="I10684" t="str">
            <v>Weighing Scale</v>
          </cell>
        </row>
        <row r="10685">
          <cell r="H10685" t="str">
            <v>......</v>
          </cell>
        </row>
        <row r="10686">
          <cell r="H10686" t="str">
            <v>......</v>
          </cell>
        </row>
        <row r="10687">
          <cell r="H10687" t="str">
            <v>......</v>
          </cell>
        </row>
        <row r="10688">
          <cell r="H10688" t="str">
            <v>1.3.2.08.08.07.</v>
          </cell>
          <cell r="I10688" t="str">
            <v xml:space="preserve">PEMESINAN : MODEL SHIP WORKSHOP </v>
          </cell>
        </row>
        <row r="10689">
          <cell r="H10689" t="str">
            <v>1.3.2.08.08.07.001</v>
          </cell>
          <cell r="I10689" t="str">
            <v>Marking Plate; 3D Meas &amp; Mark Out Machine</v>
          </cell>
        </row>
        <row r="10690">
          <cell r="H10690" t="str">
            <v>1.3.2.08.08.07.002</v>
          </cell>
          <cell r="I10690" t="str">
            <v>Model Ship Milling Machine</v>
          </cell>
        </row>
        <row r="10691">
          <cell r="H10691" t="str">
            <v>1.3.2.08.08.07.003</v>
          </cell>
          <cell r="I10691" t="str">
            <v>Press For Glueing Of Model Ship</v>
          </cell>
        </row>
        <row r="10692">
          <cell r="H10692" t="str">
            <v>1.3.2.08.08.07.004</v>
          </cell>
          <cell r="I10692" t="str">
            <v>Cross Cutting Circular Saw</v>
          </cell>
        </row>
        <row r="10693">
          <cell r="H10693" t="str">
            <v>1.3.2.08.08.07.005</v>
          </cell>
          <cell r="I10693" t="str">
            <v>Circular Saw</v>
          </cell>
        </row>
        <row r="10694">
          <cell r="H10694" t="str">
            <v>1.3.2.08.08.07.006</v>
          </cell>
          <cell r="I10694" t="str">
            <v>Thicknessing Planer</v>
          </cell>
        </row>
        <row r="10695">
          <cell r="H10695" t="str">
            <v>1.3.2.08.08.07.007</v>
          </cell>
          <cell r="I10695" t="str">
            <v>High Precision Surface Planer Aang Jointer</v>
          </cell>
        </row>
        <row r="10696">
          <cell r="H10696" t="str">
            <v>1.3.2.08.08.07.008</v>
          </cell>
          <cell r="I10696" t="str">
            <v>Wood Lather</v>
          </cell>
        </row>
        <row r="10697">
          <cell r="H10697" t="str">
            <v>1.3.2.08.08.07.009</v>
          </cell>
          <cell r="I10697" t="str">
            <v>Spindle Shaper</v>
          </cell>
        </row>
        <row r="10698">
          <cell r="H10698" t="str">
            <v>1.3.2.08.08.07.010</v>
          </cell>
          <cell r="I10698" t="str">
            <v>Slot Mortise And Boring Machine</v>
          </cell>
        </row>
        <row r="10699">
          <cell r="H10699" t="str">
            <v>1.3.2.08.08.07.011</v>
          </cell>
          <cell r="I10699" t="str">
            <v>Mobile Disc And Belt Sanding Machine</v>
          </cell>
        </row>
        <row r="10700">
          <cell r="H10700" t="str">
            <v>1.3.2.08.08.07.012</v>
          </cell>
          <cell r="I10700" t="str">
            <v>Band Saw</v>
          </cell>
        </row>
        <row r="10701">
          <cell r="H10701" t="str">
            <v>1.3.2.08.08.07.013</v>
          </cell>
          <cell r="I10701" t="str">
            <v>Table Drilling Machine (Pemesinan : Model Ship Workshop)</v>
          </cell>
        </row>
        <row r="10702">
          <cell r="H10702" t="str">
            <v>1.3.2.08.08.07.014</v>
          </cell>
          <cell r="I10702" t="str">
            <v>Dust Exhaust System</v>
          </cell>
        </row>
        <row r="10703">
          <cell r="H10703" t="str">
            <v>1.3.2.08.08.07.015</v>
          </cell>
          <cell r="I10703" t="str">
            <v>Working Table For Ship Model</v>
          </cell>
        </row>
        <row r="10704">
          <cell r="H10704" t="str">
            <v>1.3.2.08.08.07.016</v>
          </cell>
          <cell r="I10704" t="str">
            <v>Hoistbeam With 2 Rollable Rubber Bands</v>
          </cell>
        </row>
        <row r="10705">
          <cell r="H10705" t="str">
            <v>1.3.2.08.08.07.017</v>
          </cell>
          <cell r="I10705" t="str">
            <v>Model Transport Car With Drawbar (5M)</v>
          </cell>
        </row>
        <row r="10706">
          <cell r="H10706" t="str">
            <v>1.3.2.08.08.07.018</v>
          </cell>
          <cell r="I10706" t="str">
            <v>Model Transport Car With Drawbar (3M)</v>
          </cell>
        </row>
        <row r="10707">
          <cell r="H10707" t="str">
            <v>1.3.2.08.08.07.019</v>
          </cell>
          <cell r="I10707" t="str">
            <v>Complete Set Of Handtools</v>
          </cell>
        </row>
        <row r="10708">
          <cell r="H10708" t="str">
            <v>......</v>
          </cell>
        </row>
        <row r="10709">
          <cell r="H10709" t="str">
            <v>......</v>
          </cell>
        </row>
        <row r="10710">
          <cell r="H10710" t="str">
            <v>1.3.2.08.08.08.</v>
          </cell>
          <cell r="I10710" t="str">
            <v xml:space="preserve">PEMESINAN : PROPELLER MODEL WORKSHOP </v>
          </cell>
        </row>
        <row r="10711">
          <cell r="H10711" t="str">
            <v>1.3.2.08.08.08.001</v>
          </cell>
          <cell r="I10711" t="str">
            <v>Propeller Forming Unit</v>
          </cell>
        </row>
        <row r="10712">
          <cell r="H10712" t="str">
            <v>1.3.2.08.08.08.002</v>
          </cell>
          <cell r="I10712" t="str">
            <v>Molding Boxes ( 3 Sizes )</v>
          </cell>
        </row>
        <row r="10713">
          <cell r="H10713" t="str">
            <v>1.3.2.08.08.08.003</v>
          </cell>
          <cell r="I10713" t="str">
            <v>Drying Chamber</v>
          </cell>
        </row>
        <row r="10714">
          <cell r="H10714" t="str">
            <v>1.3.2.08.08.08.004</v>
          </cell>
          <cell r="I10714" t="str">
            <v>Melting Furnace</v>
          </cell>
        </row>
        <row r="10715">
          <cell r="H10715" t="str">
            <v>1.3.2.08.08.08.005</v>
          </cell>
          <cell r="I10715" t="str">
            <v>Centrifuge (Pemesinan: Propeller Model Workshop)</v>
          </cell>
        </row>
        <row r="10716">
          <cell r="H10716" t="str">
            <v>1.3.2.08.08.08.006</v>
          </cell>
          <cell r="I10716" t="str">
            <v>Electronic Balancing Machine</v>
          </cell>
        </row>
        <row r="10717">
          <cell r="H10717" t="str">
            <v>1.3.2.08.08.08.007</v>
          </cell>
          <cell r="I10717" t="str">
            <v>Propeller Measuring And Drilling Machine</v>
          </cell>
        </row>
        <row r="10718">
          <cell r="H10718" t="str">
            <v>1.3.2.08.08.08.008</v>
          </cell>
          <cell r="I10718" t="str">
            <v>Workshop Ascessories (Hand And Electronic Tools)</v>
          </cell>
        </row>
        <row r="10719">
          <cell r="H10719" t="str">
            <v>......</v>
          </cell>
        </row>
        <row r="10720">
          <cell r="H10720" t="str">
            <v>......</v>
          </cell>
        </row>
        <row r="10721">
          <cell r="H10721" t="str">
            <v>1.3.2.08.08.09.</v>
          </cell>
          <cell r="I10721" t="str">
            <v xml:space="preserve">PEMESINAN : MECHANICAL WORKSHOP </v>
          </cell>
        </row>
        <row r="10722">
          <cell r="H10722" t="str">
            <v>1.3.2.08.08.09.001</v>
          </cell>
          <cell r="I10722" t="str">
            <v>Precision Lather (165 mm Centre Height)</v>
          </cell>
        </row>
        <row r="10723">
          <cell r="H10723" t="str">
            <v>1.3.2.08.08.09.002</v>
          </cell>
          <cell r="I10723" t="str">
            <v>Precision Lather (250 mm Centre Height)</v>
          </cell>
        </row>
        <row r="10724">
          <cell r="H10724" t="str">
            <v>1.3.2.08.08.09.003</v>
          </cell>
          <cell r="I10724" t="str">
            <v>Universal Milling Machine (Pemesinan: Mechanical Workshop)</v>
          </cell>
        </row>
        <row r="10725">
          <cell r="H10725" t="str">
            <v>1.3.2.08.08.09.004</v>
          </cell>
          <cell r="I10725" t="str">
            <v>Vertical Bandsaw</v>
          </cell>
        </row>
        <row r="10726">
          <cell r="H10726" t="str">
            <v>1.3.2.08.08.09.005</v>
          </cell>
          <cell r="I10726" t="str">
            <v>Column Drilling Machine</v>
          </cell>
        </row>
        <row r="10727">
          <cell r="H10727" t="str">
            <v>1.3.2.08.08.09.006</v>
          </cell>
          <cell r="I10727" t="str">
            <v>Table Drilling Machine (Pemesinan: Mechanical Workshop)</v>
          </cell>
        </row>
        <row r="10728">
          <cell r="H10728" t="str">
            <v>1.3.2.08.08.09.007</v>
          </cell>
          <cell r="I10728" t="str">
            <v>Hacksawing Mwchine</v>
          </cell>
        </row>
        <row r="10729">
          <cell r="H10729" t="str">
            <v>1.3.2.08.08.09.008</v>
          </cell>
          <cell r="I10729" t="str">
            <v>Double End Grinder</v>
          </cell>
        </row>
        <row r="10730">
          <cell r="H10730" t="str">
            <v>1.3.2.08.08.09.009</v>
          </cell>
          <cell r="I10730" t="str">
            <v>Sheet Metal Grinder</v>
          </cell>
        </row>
        <row r="10731">
          <cell r="H10731" t="str">
            <v>1.3.2.08.08.09.010</v>
          </cell>
          <cell r="I10731" t="str">
            <v>Sheet Metal Roller</v>
          </cell>
        </row>
        <row r="10732">
          <cell r="H10732" t="str">
            <v>1.3.2.08.08.09.011</v>
          </cell>
          <cell r="I10732" t="str">
            <v>Laver Shear</v>
          </cell>
        </row>
        <row r="10733">
          <cell r="H10733" t="str">
            <v>1.3.2.08.08.09.012</v>
          </cell>
          <cell r="I10733" t="str">
            <v>Turning Tool Grinding Machine</v>
          </cell>
        </row>
        <row r="10734">
          <cell r="H10734" t="str">
            <v>1.3.2.08.08.09.013</v>
          </cell>
          <cell r="I10734" t="str">
            <v>Tool Grinding For Woodworking Knives</v>
          </cell>
        </row>
        <row r="10735">
          <cell r="H10735" t="str">
            <v>1.3.2.08.08.09.014</v>
          </cell>
          <cell r="I10735" t="str">
            <v>Automatic Sharpening Machine</v>
          </cell>
        </row>
        <row r="10736">
          <cell r="H10736" t="str">
            <v>1.3.2.08.08.09.015</v>
          </cell>
          <cell r="I10736" t="str">
            <v>Welding Table</v>
          </cell>
        </row>
        <row r="10737">
          <cell r="H10737" t="str">
            <v>1.3.2.08.08.09.016</v>
          </cell>
          <cell r="I10737" t="str">
            <v>Exhaust System</v>
          </cell>
        </row>
        <row r="10738">
          <cell r="H10738" t="str">
            <v>1.3.2.08.08.09.017</v>
          </cell>
          <cell r="I10738" t="str">
            <v>Welding Rectifier (Pemesinan: Mechanical Workshop)</v>
          </cell>
        </row>
        <row r="10739">
          <cell r="H10739" t="str">
            <v>1.3.2.08.08.09.018</v>
          </cell>
          <cell r="I10739" t="str">
            <v>MIC/MAG Welding Unit</v>
          </cell>
        </row>
        <row r="10740">
          <cell r="H10740" t="str">
            <v>1.3.2.08.08.09.019</v>
          </cell>
          <cell r="I10740" t="str">
            <v>Gas Welding Unit (Acetylene)</v>
          </cell>
        </row>
        <row r="10741">
          <cell r="H10741" t="str">
            <v>......</v>
          </cell>
        </row>
        <row r="10742">
          <cell r="H10742" t="str">
            <v>......</v>
          </cell>
        </row>
        <row r="10743">
          <cell r="H10743" t="str">
            <v>1.3.2.08.08.10.</v>
          </cell>
          <cell r="I10743" t="str">
            <v xml:space="preserve">PEMESINAN : PRECISION MECHANICAL WORKSHOP </v>
          </cell>
        </row>
        <row r="10744">
          <cell r="H10744" t="str">
            <v>1.3.2.08.08.10.001</v>
          </cell>
          <cell r="I10744" t="str">
            <v>Universal Turining And Milling Machine</v>
          </cell>
        </row>
        <row r="10745">
          <cell r="H10745" t="str">
            <v>1.3.2.08.08.10.002</v>
          </cell>
          <cell r="I10745" t="str">
            <v>Precision Bench Drilling Machine</v>
          </cell>
        </row>
        <row r="10746">
          <cell r="H10746" t="str">
            <v>1.3.2.08.08.10.003</v>
          </cell>
          <cell r="I10746" t="str">
            <v>Double Ended Pedestal Grinder</v>
          </cell>
        </row>
        <row r="10747">
          <cell r="H10747" t="str">
            <v>1.3.2.08.08.10.004</v>
          </cell>
          <cell r="I10747" t="str">
            <v>Set Of Measuring Equipment And Handtools</v>
          </cell>
        </row>
        <row r="10748">
          <cell r="H10748" t="str">
            <v>......</v>
          </cell>
        </row>
        <row r="10749">
          <cell r="H10749" t="str">
            <v>......</v>
          </cell>
        </row>
        <row r="10750">
          <cell r="H10750" t="str">
            <v>1.3.2.08.08.11.</v>
          </cell>
          <cell r="I10750" t="str">
            <v xml:space="preserve">PEMESINAN : PAINTING SHOP </v>
          </cell>
        </row>
        <row r="10751">
          <cell r="H10751" t="str">
            <v>1.3.2.08.08.11.001</v>
          </cell>
          <cell r="I10751" t="str">
            <v>Apray Painting And Drying Cabin</v>
          </cell>
        </row>
        <row r="10752">
          <cell r="H10752" t="str">
            <v>1.3.2.08.08.11.002</v>
          </cell>
          <cell r="I10752" t="str">
            <v>Airless Spray Painting Unit</v>
          </cell>
        </row>
        <row r="10753">
          <cell r="H10753" t="str">
            <v>......</v>
          </cell>
        </row>
        <row r="10754">
          <cell r="H10754" t="str">
            <v>......</v>
          </cell>
        </row>
        <row r="10755">
          <cell r="H10755" t="str">
            <v>1.3.2.08.08.12.</v>
          </cell>
          <cell r="I10755" t="str">
            <v xml:space="preserve">PEMESINAN : SHIP MODEL PREPARATION SHOP </v>
          </cell>
        </row>
        <row r="10756">
          <cell r="H10756" t="str">
            <v>1.3.2.08.08.12.001</v>
          </cell>
          <cell r="I10756" t="str">
            <v>Lifting Table</v>
          </cell>
        </row>
        <row r="10757">
          <cell r="H10757" t="str">
            <v>1.3.2.08.08.12.002</v>
          </cell>
          <cell r="I10757" t="str">
            <v>Mobile Exhaust System</v>
          </cell>
        </row>
        <row r="10758">
          <cell r="H10758" t="str">
            <v>1.3.2.08.08.12.003</v>
          </cell>
          <cell r="I10758" t="str">
            <v>Spray Painting Cabin</v>
          </cell>
        </row>
        <row r="10759">
          <cell r="H10759" t="str">
            <v>......</v>
          </cell>
        </row>
        <row r="10760">
          <cell r="H10760" t="str">
            <v>......</v>
          </cell>
        </row>
        <row r="10761">
          <cell r="H10761" t="str">
            <v>1.3.2.08.08.13.</v>
          </cell>
          <cell r="I10761" t="str">
            <v xml:space="preserve">PEMESINAN : ELECTICAL WORKSHOP </v>
          </cell>
        </row>
        <row r="10762">
          <cell r="H10762" t="str">
            <v>1.3.2.08.08.13.001</v>
          </cell>
          <cell r="I10762" t="str">
            <v>Eart Tester</v>
          </cell>
        </row>
        <row r="10763">
          <cell r="H10763" t="str">
            <v>1.3.2.08.08.13.002</v>
          </cell>
          <cell r="I10763" t="str">
            <v>Table Drilling Machine (Pemesinan: Electical Workshop)</v>
          </cell>
        </row>
        <row r="10764">
          <cell r="H10764" t="str">
            <v>1.3.2.08.08.13.003</v>
          </cell>
          <cell r="I10764" t="str">
            <v>Electrical Handdrilling Machine</v>
          </cell>
        </row>
        <row r="10765">
          <cell r="H10765" t="str">
            <v>1.3.2.08.08.13.004</v>
          </cell>
          <cell r="I10765" t="str">
            <v>Battery Operated Handdrilling Machine</v>
          </cell>
        </row>
        <row r="10766">
          <cell r="H10766" t="str">
            <v>1.3.2.08.08.13.005</v>
          </cell>
          <cell r="I10766" t="str">
            <v>Rangeof Handstools</v>
          </cell>
        </row>
        <row r="10767">
          <cell r="H10767" t="str">
            <v>......</v>
          </cell>
        </row>
        <row r="10768">
          <cell r="H10768" t="str">
            <v>......</v>
          </cell>
        </row>
        <row r="10769">
          <cell r="H10769" t="str">
            <v>1.3.2.08.08.14.</v>
          </cell>
          <cell r="I10769" t="str">
            <v>MOB</v>
          </cell>
        </row>
        <row r="10770">
          <cell r="H10770" t="str">
            <v>1.3.2.08.08.14.001</v>
          </cell>
          <cell r="I10770" t="str">
            <v>Wave Generator</v>
          </cell>
        </row>
        <row r="10771">
          <cell r="H10771" t="str">
            <v>1.3.2.08.08.14.002</v>
          </cell>
          <cell r="I10771" t="str">
            <v>Hydraulic Power Units</v>
          </cell>
        </row>
        <row r="10772">
          <cell r="H10772" t="str">
            <v>1.3.2.08.08.14.003</v>
          </cell>
          <cell r="I10772" t="str">
            <v>Cooling Tower</v>
          </cell>
        </row>
        <row r="10773">
          <cell r="H10773" t="str">
            <v>1.3.2.08.08.14.004</v>
          </cell>
          <cell r="I10773" t="str">
            <v>Wave Absorber</v>
          </cell>
        </row>
        <row r="10774">
          <cell r="H10774" t="str">
            <v>1.3.2.08.08.14.005</v>
          </cell>
          <cell r="I10774" t="str">
            <v>Wind Generator</v>
          </cell>
        </row>
        <row r="10775">
          <cell r="H10775" t="str">
            <v>1.3.2.08.08.14.006</v>
          </cell>
          <cell r="I10775" t="str">
            <v>Wireless Control System For Ship Model</v>
          </cell>
        </row>
        <row r="10776">
          <cell r="H10776" t="str">
            <v>1.3.2.08.08.14.007</v>
          </cell>
          <cell r="I10776" t="str">
            <v>Wireless Data Tranmission System</v>
          </cell>
        </row>
        <row r="10777">
          <cell r="H10777" t="str">
            <v>1.3.2.08.08.14.008</v>
          </cell>
          <cell r="I10777" t="str">
            <v>Model Posistion Measuring Unit And Cadmes</v>
          </cell>
        </row>
        <row r="10778">
          <cell r="H10778" t="str">
            <v>1.3.2.08.08.14.009</v>
          </cell>
          <cell r="I10778" t="str">
            <v>Interface</v>
          </cell>
        </row>
        <row r="10779">
          <cell r="H10779" t="str">
            <v>1.3.2.08.08.14.010</v>
          </cell>
          <cell r="I10779" t="str">
            <v>Rail Carriage</v>
          </cell>
        </row>
        <row r="10780">
          <cell r="H10780" t="str">
            <v>1.3.2.08.08.14.011</v>
          </cell>
          <cell r="I10780" t="str">
            <v>Rails</v>
          </cell>
        </row>
        <row r="10781">
          <cell r="H10781" t="str">
            <v>1.3.2.08.08.14.012</v>
          </cell>
          <cell r="I10781" t="str">
            <v>Current Collector, Busbars</v>
          </cell>
        </row>
        <row r="10782">
          <cell r="H10782" t="str">
            <v>......</v>
          </cell>
        </row>
        <row r="10783">
          <cell r="H10783" t="str">
            <v>......</v>
          </cell>
        </row>
        <row r="10784">
          <cell r="H10784" t="str">
            <v>1.3.2.08.08.15.</v>
          </cell>
          <cell r="I10784" t="str">
            <v xml:space="preserve">PHOTO AND FILM EQUIPMENT </v>
          </cell>
        </row>
        <row r="10785">
          <cell r="H10785" t="str">
            <v>1.3.2.08.08.15.001</v>
          </cell>
          <cell r="I10785" t="str">
            <v>Photo Equipment</v>
          </cell>
        </row>
        <row r="10786">
          <cell r="H10786" t="str">
            <v>1.3.2.08.08.15.002</v>
          </cell>
          <cell r="I10786" t="str">
            <v>Darkroom Equipment</v>
          </cell>
        </row>
        <row r="10787">
          <cell r="H10787" t="str">
            <v>1.3.2.08.08.15.003</v>
          </cell>
          <cell r="I10787" t="str">
            <v>Film Equipment</v>
          </cell>
        </row>
        <row r="10788">
          <cell r="H10788" t="str">
            <v>1.3.2.08.08.15.004</v>
          </cell>
          <cell r="I10788" t="str">
            <v>Video Anf Vedeo Editing Equipment</v>
          </cell>
        </row>
        <row r="10789">
          <cell r="H10789" t="str">
            <v>1.3.2.08.08.15.005</v>
          </cell>
          <cell r="I10789" t="str">
            <v>Lighting Equipment</v>
          </cell>
        </row>
        <row r="10790">
          <cell r="H10790" t="str">
            <v>......</v>
          </cell>
        </row>
        <row r="10791">
          <cell r="H10791" t="str">
            <v>1.3.2.08.08.16.</v>
          </cell>
          <cell r="I10791" t="str">
            <v xml:space="preserve">PERALATAN LABORATORIUM HYDRODINAMICA LAINNYA </v>
          </cell>
        </row>
        <row r="10792">
          <cell r="H10792" t="str">
            <v>......</v>
          </cell>
        </row>
        <row r="10793">
          <cell r="H10793" t="str">
            <v>1.3.2.08.09..</v>
          </cell>
          <cell r="I10793" t="str">
            <v xml:space="preserve">ALAT LABORATORIUM STANDARISASI KALIBRASI DAN INSTRUMENTASI  </v>
          </cell>
        </row>
        <row r="10794">
          <cell r="H10794" t="str">
            <v>1.3.2.08.09.01.</v>
          </cell>
          <cell r="I10794" t="str">
            <v xml:space="preserve">ALAT LABORATORIUM KALIBRASI ELECTROMEDIK DAN BIOMEDIK </v>
          </cell>
        </row>
        <row r="10795">
          <cell r="H10795" t="str">
            <v>1.3.2.08.09.01.001</v>
          </cell>
          <cell r="I10795" t="str">
            <v>Electrical Safety Analyzer</v>
          </cell>
        </row>
        <row r="10796">
          <cell r="H10796" t="str">
            <v>1.3.2.08.09.01.002</v>
          </cell>
          <cell r="I10796" t="str">
            <v>Ventilator Tester</v>
          </cell>
        </row>
        <row r="10797">
          <cell r="H10797" t="str">
            <v>1.3.2.08.09.01.003</v>
          </cell>
          <cell r="I10797" t="str">
            <v>Infus Device Analyzer</v>
          </cell>
        </row>
        <row r="10798">
          <cell r="H10798" t="str">
            <v>1.3.2.08.09.01.004</v>
          </cell>
          <cell r="I10798" t="str">
            <v>Defibrillator And Pacer Analyzer / Tester</v>
          </cell>
        </row>
        <row r="10799">
          <cell r="H10799" t="str">
            <v>1.3.2.08.09.01.005</v>
          </cell>
          <cell r="I10799" t="str">
            <v>Diathermy Analyzer</v>
          </cell>
        </row>
        <row r="10800">
          <cell r="H10800" t="str">
            <v>1.3.2.08.09.01.006</v>
          </cell>
          <cell r="I10800" t="str">
            <v>Ultra Sound Wattmeter</v>
          </cell>
        </row>
        <row r="10801">
          <cell r="H10801" t="str">
            <v>1.3.2.08.09.01.007</v>
          </cell>
          <cell r="I10801" t="str">
            <v>Ultrasounograph Phantom</v>
          </cell>
        </row>
        <row r="10802">
          <cell r="H10802" t="str">
            <v>1.3.2.08.09.01.008</v>
          </cell>
          <cell r="I10802" t="str">
            <v>Kilo Volt Peak Meter</v>
          </cell>
        </row>
        <row r="10803">
          <cell r="H10803" t="str">
            <v>1.3.2.08.09.01.009</v>
          </cell>
          <cell r="I10803" t="str">
            <v>Mili Ampere / Mili Ampere Second Meter</v>
          </cell>
        </row>
        <row r="10804">
          <cell r="H10804" t="str">
            <v>1.3.2.08.09.01.010</v>
          </cell>
          <cell r="I10804" t="str">
            <v>Blood Pressure Calibrator</v>
          </cell>
        </row>
        <row r="10805">
          <cell r="H10805" t="str">
            <v>1.3.2.08.09.01.011</v>
          </cell>
          <cell r="I10805" t="str">
            <v>Bio Pressure Meter</v>
          </cell>
        </row>
        <row r="10806">
          <cell r="H10806" t="str">
            <v>1.3.2.08.09.01.012</v>
          </cell>
          <cell r="I10806" t="str">
            <v>Electrocardiograph Simulator</v>
          </cell>
        </row>
        <row r="10807">
          <cell r="H10807" t="str">
            <v>1.3.2.08.09.01.013</v>
          </cell>
          <cell r="I10807" t="str">
            <v>Multi Parameter / Patient Simulator</v>
          </cell>
        </row>
        <row r="10808">
          <cell r="H10808" t="str">
            <v>1.3.2.08.09.01.014</v>
          </cell>
          <cell r="I10808" t="str">
            <v>Ultra Violet / Visible Spectrometers Standards</v>
          </cell>
        </row>
        <row r="10809">
          <cell r="H10809" t="str">
            <v>1.3.2.08.09.01.015</v>
          </cell>
          <cell r="I10809" t="str">
            <v>Anaesthetic Monitor / Analyzer</v>
          </cell>
        </row>
        <row r="10810">
          <cell r="H10810" t="str">
            <v>1.3.2.08.09.01.016</v>
          </cell>
          <cell r="I10810" t="str">
            <v>Fluorosence Meter</v>
          </cell>
        </row>
        <row r="10811">
          <cell r="H10811" t="str">
            <v>1.3.2.08.09.01.017</v>
          </cell>
          <cell r="I10811" t="str">
            <v>Full Function Meter</v>
          </cell>
        </row>
        <row r="10812">
          <cell r="H10812" t="str">
            <v>1.3.2.08.09.01.018</v>
          </cell>
          <cell r="I10812" t="str">
            <v>Universal Biometer</v>
          </cell>
        </row>
        <row r="10813">
          <cell r="H10813" t="str">
            <v>1.3.2.08.09.01.019</v>
          </cell>
          <cell r="I10813" t="str">
            <v>Oxygen Monitor</v>
          </cell>
        </row>
        <row r="10814">
          <cell r="H10814" t="str">
            <v>1.3.2.08.09.01.020</v>
          </cell>
          <cell r="I10814" t="str">
            <v>Exposure Time Meter</v>
          </cell>
        </row>
        <row r="10815">
          <cell r="H10815" t="str">
            <v>1.3.2.08.09.01.021</v>
          </cell>
          <cell r="I10815" t="str">
            <v>Photo Theraphy Radiometer</v>
          </cell>
        </row>
        <row r="10816">
          <cell r="H10816" t="str">
            <v>1.3.2.08.09.01.022</v>
          </cell>
          <cell r="I10816" t="str">
            <v>Universal Isotester</v>
          </cell>
        </row>
        <row r="10817">
          <cell r="H10817" t="str">
            <v>1.3.2.08.09.01.023</v>
          </cell>
          <cell r="I10817" t="str">
            <v>Syringe Pump Calibrator</v>
          </cell>
        </row>
        <row r="10818">
          <cell r="H10818" t="str">
            <v>1.3.2.08.09.01.024</v>
          </cell>
          <cell r="I10818" t="str">
            <v>Parabolic Flow Adaptor</v>
          </cell>
        </row>
        <row r="10819">
          <cell r="H10819" t="str">
            <v>1.3.2.08.09.01.025</v>
          </cell>
          <cell r="I10819" t="str">
            <v>U V Radiometer</v>
          </cell>
        </row>
        <row r="10820">
          <cell r="H10820" t="str">
            <v>......</v>
          </cell>
        </row>
        <row r="10821">
          <cell r="H10821" t="str">
            <v>1.3.2.08.09.02.</v>
          </cell>
          <cell r="I10821" t="str">
            <v xml:space="preserve">ALAT LABORATORIUM STANDARD DAN KALIBRATOR </v>
          </cell>
        </row>
        <row r="10822">
          <cell r="H10822" t="str">
            <v>1.3.2.08.09.02.001</v>
          </cell>
          <cell r="I10822" t="str">
            <v>Electroparameter Calibrator</v>
          </cell>
        </row>
        <row r="10823">
          <cell r="H10823" t="str">
            <v>1.3.2.08.09.02.002</v>
          </cell>
          <cell r="I10823" t="str">
            <v>AC/DC Volt &amp; Current Amplifier</v>
          </cell>
        </row>
        <row r="10824">
          <cell r="H10824" t="str">
            <v>1.3.2.08.09.02.003</v>
          </cell>
          <cell r="I10824" t="str">
            <v>Oscillascope Calibrator</v>
          </cell>
        </row>
        <row r="10825">
          <cell r="H10825" t="str">
            <v>1.3.2.08.09.02.004</v>
          </cell>
          <cell r="I10825" t="str">
            <v>Signal / Frequency Generator</v>
          </cell>
        </row>
        <row r="10826">
          <cell r="H10826" t="str">
            <v>1.3.2.08.09.02.005</v>
          </cell>
          <cell r="I10826" t="str">
            <v>Cell Standard</v>
          </cell>
        </row>
        <row r="10827">
          <cell r="H10827" t="str">
            <v>1.3.2.08.09.02.006</v>
          </cell>
          <cell r="I10827" t="str">
            <v>Resistance Standard</v>
          </cell>
        </row>
        <row r="10828">
          <cell r="H10828" t="str">
            <v>1.3.2.08.09.02.007</v>
          </cell>
          <cell r="I10828" t="str">
            <v>Milli Ohm Meter Test Standard</v>
          </cell>
        </row>
        <row r="10829">
          <cell r="H10829" t="str">
            <v>1.3.2.08.09.02.008</v>
          </cell>
          <cell r="I10829" t="str">
            <v>DC / AC Standard</v>
          </cell>
        </row>
        <row r="10830">
          <cell r="H10830" t="str">
            <v>1.3.2.08.09.02.009</v>
          </cell>
          <cell r="I10830" t="str">
            <v>Milli Ohm Meter</v>
          </cell>
        </row>
        <row r="10831">
          <cell r="H10831" t="str">
            <v>1.3.2.08.09.02.010</v>
          </cell>
          <cell r="I10831" t="str">
            <v>Electro &amp; Pneumatic Calibrator</v>
          </cell>
        </row>
        <row r="10832">
          <cell r="H10832" t="str">
            <v>1.3.2.08.09.02.011</v>
          </cell>
          <cell r="I10832" t="str">
            <v>Sensitive Digital Volt Meter</v>
          </cell>
        </row>
        <row r="10833">
          <cell r="H10833" t="str">
            <v>1.3.2.08.09.02.012</v>
          </cell>
          <cell r="I10833" t="str">
            <v>Programmable Automatic RCL Meter</v>
          </cell>
        </row>
        <row r="10834">
          <cell r="H10834" t="str">
            <v>1.3.2.08.09.02.013</v>
          </cell>
          <cell r="I10834" t="str">
            <v>Logic Analyzer (Alat Laboratorium Standard Dan Kalibrator)</v>
          </cell>
        </row>
        <row r="10835">
          <cell r="H10835" t="str">
            <v>1.3.2.08.09.02.014</v>
          </cell>
          <cell r="I10835" t="str">
            <v>Digital Trouble Shooter</v>
          </cell>
        </row>
        <row r="10836">
          <cell r="H10836" t="str">
            <v>1.3.2.08.09.02.015</v>
          </cell>
          <cell r="I10836" t="str">
            <v>Board Analyzer &amp; Diagnostic System</v>
          </cell>
        </row>
        <row r="10837">
          <cell r="H10837" t="str">
            <v>1.3.2.08.09.02.016</v>
          </cell>
          <cell r="I10837" t="str">
            <v>Digital &amp; Analog Oscilloscope</v>
          </cell>
        </row>
        <row r="10838">
          <cell r="H10838" t="str">
            <v>1.3.2.08.09.02.017</v>
          </cell>
          <cell r="I10838" t="str">
            <v>Micro Weight Sets</v>
          </cell>
        </row>
        <row r="10839">
          <cell r="H10839" t="str">
            <v>1.3.2.08.09.02.018</v>
          </cell>
          <cell r="I10839" t="str">
            <v>Sound Level Calibrator</v>
          </cell>
        </row>
        <row r="10840">
          <cell r="H10840" t="str">
            <v>1.3.2.08.09.02.019</v>
          </cell>
          <cell r="I10840" t="str">
            <v>Digital Caliper</v>
          </cell>
        </row>
        <row r="10841">
          <cell r="H10841" t="str">
            <v>1.3.2.08.09.02.020</v>
          </cell>
          <cell r="I10841" t="str">
            <v>Thermocouple Calibrator</v>
          </cell>
        </row>
        <row r="10842">
          <cell r="H10842" t="str">
            <v>......</v>
          </cell>
        </row>
        <row r="10843">
          <cell r="H10843" t="str">
            <v>1.3.2.08.09.03.</v>
          </cell>
          <cell r="I10843" t="str">
            <v xml:space="preserve">ALAT LABORATORIUM CAHAYA, OPTIK DAN AKUSTIK </v>
          </cell>
        </row>
        <row r="10844">
          <cell r="H10844" t="str">
            <v>1.3.2.08.09.03.001</v>
          </cell>
          <cell r="I10844" t="str">
            <v>Lux Meter (Alat Laboratorium Cahaya, Optik Dan Akustik)</v>
          </cell>
        </row>
        <row r="10845">
          <cell r="H10845" t="str">
            <v>1.3.2.08.09.03.002</v>
          </cell>
          <cell r="I10845" t="str">
            <v>Optical Power Meter</v>
          </cell>
        </row>
        <row r="10846">
          <cell r="H10846" t="str">
            <v>1.3.2.08.09.03.003</v>
          </cell>
          <cell r="I10846" t="str">
            <v>Photo Meter</v>
          </cell>
        </row>
        <row r="10847">
          <cell r="H10847" t="str">
            <v>1.3.2.08.09.03.004</v>
          </cell>
          <cell r="I10847" t="str">
            <v>Sound Level Meter (Alat Laboratorium Cahaya, Optik Dan Akustik)</v>
          </cell>
        </row>
        <row r="10848">
          <cell r="H10848" t="str">
            <v>1.3.2.08.09.03.005</v>
          </cell>
          <cell r="I10848" t="str">
            <v>Fuction / Frequency Generator</v>
          </cell>
        </row>
        <row r="10849">
          <cell r="H10849" t="str">
            <v>1.3.2.08.09.03.006</v>
          </cell>
          <cell r="I10849" t="str">
            <v>Frequency Counter (Alat Laboratorium Cahaya, Optik Dan Akustik)</v>
          </cell>
        </row>
        <row r="10850">
          <cell r="H10850" t="str">
            <v>......</v>
          </cell>
        </row>
        <row r="10851">
          <cell r="H10851" t="str">
            <v>1.3.2.08.09.04.</v>
          </cell>
          <cell r="I10851" t="str">
            <v xml:space="preserve">ALAT LABORATORIUM LISTRIK DAN MEKANIK </v>
          </cell>
        </row>
        <row r="10852">
          <cell r="H10852" t="str">
            <v>1.3.2.08.09.04.001</v>
          </cell>
          <cell r="I10852" t="str">
            <v>Multi Meter / AVO Meter</v>
          </cell>
        </row>
        <row r="10853">
          <cell r="H10853" t="str">
            <v>1.3.2.08.09.04.002</v>
          </cell>
          <cell r="I10853" t="str">
            <v>Ampere Meter / Clamp Meter</v>
          </cell>
        </row>
        <row r="10854">
          <cell r="H10854" t="str">
            <v>1.3.2.08.09.04.003</v>
          </cell>
          <cell r="I10854" t="str">
            <v>Tacho Meter</v>
          </cell>
        </row>
        <row r="10855">
          <cell r="H10855" t="str">
            <v>1.3.2.08.09.04.004</v>
          </cell>
          <cell r="I10855" t="str">
            <v>Phase Detector</v>
          </cell>
        </row>
        <row r="10856">
          <cell r="H10856" t="str">
            <v>1.3.2.08.09.04.005</v>
          </cell>
          <cell r="I10856" t="str">
            <v>Earth / Ground Tester</v>
          </cell>
        </row>
        <row r="10857">
          <cell r="H10857" t="str">
            <v>1.3.2.08.09.04.006</v>
          </cell>
          <cell r="I10857" t="str">
            <v>Westone Bridge</v>
          </cell>
        </row>
        <row r="10858">
          <cell r="H10858" t="str">
            <v>1.3.2.08.09.04.007</v>
          </cell>
          <cell r="I10858" t="str">
            <v>Cable Tester</v>
          </cell>
        </row>
        <row r="10859">
          <cell r="H10859" t="str">
            <v>1.3.2.08.09.04.008</v>
          </cell>
          <cell r="I10859" t="str">
            <v>Insulation Tester (Alat Laboratorium Listrik Dan Mekanik)</v>
          </cell>
        </row>
        <row r="10860">
          <cell r="H10860" t="str">
            <v>1.3.2.08.09.04.009</v>
          </cell>
          <cell r="I10860" t="str">
            <v>DC / AC Power Supply</v>
          </cell>
        </row>
        <row r="10861">
          <cell r="H10861" t="str">
            <v>1.3.2.08.09.04.010</v>
          </cell>
          <cell r="I10861" t="str">
            <v>Mega Ohm / Giga Ohm Meter</v>
          </cell>
        </row>
        <row r="10862">
          <cell r="H10862" t="str">
            <v>1.3.2.08.09.04.011</v>
          </cell>
          <cell r="I10862" t="str">
            <v>Electric Measuring</v>
          </cell>
        </row>
        <row r="10863">
          <cell r="H10863" t="str">
            <v>1.3.2.08.09.04.012</v>
          </cell>
          <cell r="I10863" t="str">
            <v>Line Resistance Meter</v>
          </cell>
        </row>
        <row r="10864">
          <cell r="H10864" t="str">
            <v>1.3.2.08.09.04.013</v>
          </cell>
          <cell r="I10864" t="str">
            <v>Pipe And Cable Locator</v>
          </cell>
        </row>
        <row r="10865">
          <cell r="H10865" t="str">
            <v>1.3.2.08.09.04.014</v>
          </cell>
          <cell r="I10865" t="str">
            <v>Fault Finder</v>
          </cell>
        </row>
        <row r="10866">
          <cell r="H10866" t="str">
            <v>1.3.2.08.09.04.015</v>
          </cell>
          <cell r="I10866" t="str">
            <v>Vibration Meter</v>
          </cell>
        </row>
        <row r="10867">
          <cell r="H10867" t="str">
            <v>1.3.2.08.09.04.016</v>
          </cell>
          <cell r="I10867" t="str">
            <v>Multi Function Counter</v>
          </cell>
        </row>
        <row r="10868">
          <cell r="H10868" t="str">
            <v>1.3.2.08.09.04.017</v>
          </cell>
          <cell r="I10868" t="str">
            <v>LCR Meter</v>
          </cell>
        </row>
        <row r="10869">
          <cell r="H10869" t="str">
            <v>1.3.2.08.09.04.018</v>
          </cell>
          <cell r="I10869" t="str">
            <v>Wind Flow / Speed Meter</v>
          </cell>
        </row>
        <row r="10870">
          <cell r="H10870" t="str">
            <v>1.3.2.08.09.04.019</v>
          </cell>
          <cell r="I10870" t="str">
            <v>Power Harmonic Meter</v>
          </cell>
        </row>
        <row r="10871">
          <cell r="H10871" t="str">
            <v>1.3.2.08.09.04.020</v>
          </cell>
          <cell r="I10871" t="str">
            <v>Scope Meter</v>
          </cell>
        </row>
        <row r="10872">
          <cell r="H10872" t="str">
            <v>......</v>
          </cell>
        </row>
        <row r="10873">
          <cell r="H10873" t="str">
            <v>1.3.2.08.09.05.</v>
          </cell>
          <cell r="I10873" t="str">
            <v xml:space="preserve">ALAT LABORATORIUM TEKANAN DAN SUHU </v>
          </cell>
        </row>
        <row r="10874">
          <cell r="H10874" t="str">
            <v>1.3.2.08.09.05.001</v>
          </cell>
          <cell r="I10874" t="str">
            <v>Temperature Tester</v>
          </cell>
        </row>
        <row r="10875">
          <cell r="H10875" t="str">
            <v>1.3.2.08.09.05.002</v>
          </cell>
          <cell r="I10875" t="str">
            <v>Temperature Recorder</v>
          </cell>
        </row>
        <row r="10876">
          <cell r="H10876" t="str">
            <v>1.3.2.08.09.05.003</v>
          </cell>
          <cell r="I10876" t="str">
            <v>Milli Kelvin Thermometer</v>
          </cell>
        </row>
        <row r="10877">
          <cell r="H10877" t="str">
            <v>1.3.2.08.09.05.004</v>
          </cell>
          <cell r="I10877" t="str">
            <v>Thermometer Simulator</v>
          </cell>
        </row>
        <row r="10878">
          <cell r="H10878" t="str">
            <v>1.3.2.08.09.05.005</v>
          </cell>
          <cell r="I10878" t="str">
            <v>Thermometer Analog / Digital</v>
          </cell>
        </row>
        <row r="10879">
          <cell r="H10879" t="str">
            <v>1.3.2.08.09.05.006</v>
          </cell>
          <cell r="I10879" t="str">
            <v>Thermocouple Switch Box</v>
          </cell>
        </row>
        <row r="10880">
          <cell r="H10880" t="str">
            <v>1.3.2.08.09.05.007</v>
          </cell>
          <cell r="I10880" t="str">
            <v>Water Bath (Alat Laboratorium Tekanan Dan Suhu)</v>
          </cell>
        </row>
        <row r="10881">
          <cell r="H10881" t="str">
            <v>1.3.2.08.09.05.008</v>
          </cell>
          <cell r="I10881" t="str">
            <v>Pressure Gauge (Alat Laboratorium Tekanan Dan Suhu)</v>
          </cell>
        </row>
        <row r="10882">
          <cell r="H10882" t="str">
            <v>......</v>
          </cell>
        </row>
        <row r="10883">
          <cell r="H10883" t="str">
            <v>1.3.2.08.09.06.</v>
          </cell>
          <cell r="I10883" t="str">
            <v xml:space="preserve">ALAT LABORATORIUM STANDARISASI KALIBRASI DAN INSTRUMENTASI LAIN  </v>
          </cell>
        </row>
        <row r="10884">
          <cell r="H10884" t="str">
            <v>1.3.2.08.09.06.001</v>
          </cell>
          <cell r="I10884" t="str">
            <v>Alat Uji Audit System</v>
          </cell>
        </row>
        <row r="10885">
          <cell r="H10885" t="str">
            <v>1.3.2.08.09.06.002</v>
          </cell>
          <cell r="I10885" t="str">
            <v>COD Meter</v>
          </cell>
        </row>
        <row r="10886">
          <cell r="H10886" t="str">
            <v>1.3.2.08.09.06.003</v>
          </cell>
          <cell r="I10886" t="str">
            <v>Precision Thermocople Calibration Standard</v>
          </cell>
        </row>
        <row r="10887">
          <cell r="H10887" t="str">
            <v>1.3.2.08.09.06.004</v>
          </cell>
          <cell r="I10887" t="str">
            <v>Constant Temperatur Calibration Ice Bath</v>
          </cell>
        </row>
        <row r="10888">
          <cell r="H10888" t="str">
            <v>1.3.2.08.09.06.005</v>
          </cell>
          <cell r="I10888" t="str">
            <v>Portable Calibrating Immersion</v>
          </cell>
        </row>
        <row r="10889">
          <cell r="H10889" t="str">
            <v>1.3.2.08.09.06.006</v>
          </cell>
          <cell r="I10889" t="str">
            <v>Vice Grippe USA</v>
          </cell>
        </row>
        <row r="10890">
          <cell r="H10890" t="str">
            <v>1.3.2.08.09.06.007</v>
          </cell>
          <cell r="I10890" t="str">
            <v>Rochet Draver Vesse</v>
          </cell>
        </row>
        <row r="10891">
          <cell r="H10891" t="str">
            <v>1.3.2.08.09.06.008</v>
          </cell>
          <cell r="I10891" t="str">
            <v>Mosses OILML</v>
          </cell>
        </row>
        <row r="10892">
          <cell r="H10892" t="str">
            <v>1.3.2.08.09.06.009</v>
          </cell>
          <cell r="I10892" t="str">
            <v>Mechanical Balance</v>
          </cell>
        </row>
        <row r="10893">
          <cell r="H10893" t="str">
            <v>1.3.2.08.09.06.010</v>
          </cell>
          <cell r="I10893" t="str">
            <v>Tang Ampere</v>
          </cell>
        </row>
        <row r="10894">
          <cell r="H10894" t="str">
            <v>1.3.2.08.09.06.011</v>
          </cell>
          <cell r="I10894" t="str">
            <v>Thermohygraph</v>
          </cell>
        </row>
        <row r="10895">
          <cell r="H10895" t="str">
            <v>1.3.2.08.09.06.012</v>
          </cell>
          <cell r="I10895" t="str">
            <v>Electromotor</v>
          </cell>
        </row>
        <row r="10896">
          <cell r="H10896" t="str">
            <v>1.3.2.08.09.06.013</v>
          </cell>
          <cell r="I10896" t="str">
            <v>Tranducer</v>
          </cell>
        </row>
        <row r="10897">
          <cell r="H10897" t="str">
            <v>1.3.2.08.09.06.014</v>
          </cell>
          <cell r="I10897" t="str">
            <v>Amolifier Pengukuran</v>
          </cell>
        </row>
        <row r="10898">
          <cell r="H10898" t="str">
            <v>1.3.2.08.09.06.015</v>
          </cell>
          <cell r="I10898" t="str">
            <v>X-Y Recorder (Alat Laboratorium Standarisasi Kalibrasi &amp; Instrumenstasi Lainnya)</v>
          </cell>
        </row>
        <row r="10899">
          <cell r="H10899" t="str">
            <v>1.3.2.08.09.06.016</v>
          </cell>
          <cell r="I10899" t="str">
            <v>Kontrol Elektronik</v>
          </cell>
        </row>
        <row r="10900">
          <cell r="H10900" t="str">
            <v>1.3.2.08.09.06.017</v>
          </cell>
          <cell r="I10900" t="str">
            <v>Data Loger</v>
          </cell>
        </row>
        <row r="10901">
          <cell r="H10901" t="str">
            <v>1.3.2.08.09.06.018</v>
          </cell>
          <cell r="I10901" t="str">
            <v>Magnetic Tape Recorder</v>
          </cell>
        </row>
        <row r="10902">
          <cell r="H10902" t="str">
            <v>1.3.2.08.09.06.019</v>
          </cell>
          <cell r="I10902" t="str">
            <v>Digital Multimeter (Alat Lab. Standarisasi Kalibrasi &amp; Instrumenstasi Lainnya)</v>
          </cell>
        </row>
        <row r="10903">
          <cell r="H10903" t="str">
            <v>1.3.2.08.09.06.020</v>
          </cell>
          <cell r="I10903" t="str">
            <v>Ossllographic Recorder</v>
          </cell>
        </row>
        <row r="10904">
          <cell r="H10904" t="str">
            <v>1.3.2.08.09.06.021</v>
          </cell>
          <cell r="I10904" t="str">
            <v>Digital Indicator (Alat Lab. Standarisasi Kalibrasi &amp; Instrumenstasi Lainnya)</v>
          </cell>
        </row>
        <row r="10905">
          <cell r="H10905" t="str">
            <v>1.3.2.08.09.06.022</v>
          </cell>
          <cell r="I10905" t="str">
            <v>Deadweight Tester</v>
          </cell>
        </row>
        <row r="10906">
          <cell r="H10906" t="str">
            <v>1.3.2.08.09.06.023</v>
          </cell>
          <cell r="I10906" t="str">
            <v>Risslangen Mess System Fractomat</v>
          </cell>
        </row>
        <row r="10907">
          <cell r="H10907" t="str">
            <v>1.3.2.08.09.06.024</v>
          </cell>
          <cell r="I10907" t="str">
            <v>Temperatur Probe</v>
          </cell>
        </row>
        <row r="10908">
          <cell r="H10908" t="str">
            <v>1.3.2.08.09.06.025</v>
          </cell>
          <cell r="I10908" t="str">
            <v>Paralel Control Network</v>
          </cell>
        </row>
        <row r="10909">
          <cell r="H10909" t="str">
            <v>1.3.2.08.09.06.026</v>
          </cell>
          <cell r="I10909" t="str">
            <v>Kalibrator Induktif Tranducer</v>
          </cell>
        </row>
        <row r="10910">
          <cell r="H10910" t="str">
            <v>1.3.2.08.09.06.027</v>
          </cell>
          <cell r="I10910" t="str">
            <v>Logic Analizer</v>
          </cell>
        </row>
        <row r="10911">
          <cell r="H10911" t="str">
            <v>1.3.2.08.09.06.028</v>
          </cell>
          <cell r="I10911" t="str">
            <v>Kalibrator Strain Gauge</v>
          </cell>
        </row>
        <row r="10912">
          <cell r="H10912" t="str">
            <v>......</v>
          </cell>
        </row>
        <row r="10913">
          <cell r="H10913" t="str">
            <v>......</v>
          </cell>
        </row>
        <row r="10914">
          <cell r="H10914" t="str">
            <v>......</v>
          </cell>
        </row>
        <row r="10915">
          <cell r="H10915" t="str">
            <v>......</v>
          </cell>
        </row>
        <row r="10916">
          <cell r="H10916" t="str">
            <v>1.3.2.08.09.07.</v>
          </cell>
          <cell r="I10916" t="str">
            <v xml:space="preserve">ALAT LABORATORIUM NATIUS </v>
          </cell>
        </row>
        <row r="10917">
          <cell r="H10917" t="str">
            <v>1.3.2.08.09.07.001</v>
          </cell>
          <cell r="I10917" t="str">
            <v>Test Tower</v>
          </cell>
        </row>
        <row r="10918">
          <cell r="H10918" t="str">
            <v>1.3.2.08.09.07.002</v>
          </cell>
          <cell r="I10918" t="str">
            <v>Hydro Statistic Melease Tester</v>
          </cell>
        </row>
        <row r="10919">
          <cell r="H10919" t="str">
            <v>1.3.2.08.09.07.003</v>
          </cell>
          <cell r="I10919" t="str">
            <v>Salino Tester</v>
          </cell>
        </row>
        <row r="10920">
          <cell r="H10920" t="str">
            <v>1.3.2.08.09.07.004</v>
          </cell>
          <cell r="I10920" t="str">
            <v>Current Signal Meter</v>
          </cell>
        </row>
        <row r="10921">
          <cell r="H10921" t="str">
            <v>1.3.2.08.09.07.005</v>
          </cell>
          <cell r="I10921" t="str">
            <v>Tide Gauge</v>
          </cell>
        </row>
        <row r="10922">
          <cell r="H10922" t="str">
            <v>1.3.2.08.09.07.006</v>
          </cell>
          <cell r="I10922" t="str">
            <v>Oxtant</v>
          </cell>
        </row>
        <row r="10923">
          <cell r="H10923" t="str">
            <v>1.3.2.08.09.07.007</v>
          </cell>
          <cell r="I10923" t="str">
            <v>Tellumometer</v>
          </cell>
        </row>
        <row r="10924">
          <cell r="H10924" t="str">
            <v>1.3.2.08.09.07.008</v>
          </cell>
          <cell r="I10924" t="str">
            <v>Choronometer</v>
          </cell>
        </row>
        <row r="10925">
          <cell r="H10925" t="str">
            <v>1.3.2.08.09.07.009</v>
          </cell>
          <cell r="I10925" t="str">
            <v>echo Sounder Portable</v>
          </cell>
        </row>
        <row r="10926">
          <cell r="H10926" t="str">
            <v>1.3.2.08.09.07.010</v>
          </cell>
          <cell r="I10926" t="str">
            <v>Altimeter (Alat Laboratorium Natius)</v>
          </cell>
        </row>
        <row r="10927">
          <cell r="H10927" t="str">
            <v>1.3.2.08.09.07.011</v>
          </cell>
          <cell r="I10927" t="str">
            <v>Trisponder</v>
          </cell>
        </row>
        <row r="10928">
          <cell r="H10928" t="str">
            <v>1.3.2.08.09.07.012</v>
          </cell>
          <cell r="I10928" t="str">
            <v>Bearing Compass</v>
          </cell>
        </row>
        <row r="10929">
          <cell r="H10929" t="str">
            <v>1.3.2.08.09.07.013</v>
          </cell>
          <cell r="I10929" t="str">
            <v>Alat Baring</v>
          </cell>
        </row>
        <row r="10930">
          <cell r="H10930" t="str">
            <v>1.3.2.08.09.07.014</v>
          </cell>
          <cell r="I10930" t="str">
            <v>Test Bar</v>
          </cell>
        </row>
        <row r="10931">
          <cell r="H10931" t="str">
            <v>1.3.2.08.09.07.015</v>
          </cell>
          <cell r="I10931" t="str">
            <v>Navigation Tables Complete</v>
          </cell>
        </row>
        <row r="10932">
          <cell r="H10932" t="str">
            <v>1.3.2.08.09.07.016</v>
          </cell>
          <cell r="I10932" t="str">
            <v>Drawing RD</v>
          </cell>
        </row>
        <row r="10933">
          <cell r="H10933" t="str">
            <v>1.3.2.08.09.07.017</v>
          </cell>
          <cell r="I10933" t="str">
            <v>Satelitte Navigation</v>
          </cell>
        </row>
        <row r="10934">
          <cell r="H10934" t="str">
            <v>1.3.2.08.09.07.018</v>
          </cell>
          <cell r="I10934" t="str">
            <v>Parralel Rules</v>
          </cell>
        </row>
        <row r="10935">
          <cell r="H10935" t="str">
            <v>1.3.2.08.09.07.019</v>
          </cell>
          <cell r="I10935" t="str">
            <v>Pelorus</v>
          </cell>
        </row>
        <row r="10936">
          <cell r="H10936" t="str">
            <v>1.3.2.08.09.07.020</v>
          </cell>
          <cell r="I10936" t="str">
            <v>Perum Tangan</v>
          </cell>
        </row>
        <row r="10937">
          <cell r="H10937" t="str">
            <v>1.3.2.08.09.07.021</v>
          </cell>
          <cell r="I10937" t="str">
            <v>Topdal</v>
          </cell>
        </row>
        <row r="10938">
          <cell r="H10938" t="str">
            <v>1.3.2.08.09.07.022</v>
          </cell>
          <cell r="I10938" t="str">
            <v>Viscocity Meter</v>
          </cell>
        </row>
        <row r="10939">
          <cell r="H10939" t="str">
            <v>1.3.2.08.09.07.023</v>
          </cell>
          <cell r="I10939" t="str">
            <v>Batu Penitis Peta</v>
          </cell>
        </row>
        <row r="10940">
          <cell r="H10940" t="str">
            <v>1.3.2.08.09.07.024</v>
          </cell>
          <cell r="I10940" t="str">
            <v>Ratham Plate</v>
          </cell>
        </row>
        <row r="10941">
          <cell r="H10941" t="str">
            <v>......</v>
          </cell>
        </row>
        <row r="10942">
          <cell r="H10942" t="str">
            <v>1.3.2.08.09.08.</v>
          </cell>
          <cell r="I10942" t="str">
            <v xml:space="preserve">ALAT LABORATORIUM ELEKTRONIKA DAN TELEKOMUNIKASI PELAYARAN </v>
          </cell>
        </row>
        <row r="10943">
          <cell r="H10943" t="str">
            <v>1.3.2.08.09.08.001</v>
          </cell>
          <cell r="I10943" t="str">
            <v>Transmitter And Receiver Tester</v>
          </cell>
        </row>
        <row r="10944">
          <cell r="H10944" t="str">
            <v>1.3.2.08.09.08.002</v>
          </cell>
          <cell r="I10944" t="str">
            <v>Lux Metter</v>
          </cell>
        </row>
        <row r="10945">
          <cell r="H10945" t="str">
            <v>1.3.2.08.09.08.003</v>
          </cell>
          <cell r="I10945" t="str">
            <v>Diode Light Tester</v>
          </cell>
        </row>
        <row r="10946">
          <cell r="H10946" t="str">
            <v>1.3.2.08.09.08.004</v>
          </cell>
          <cell r="I10946" t="str">
            <v>Multi Channel Radio Tester</v>
          </cell>
        </row>
        <row r="10947">
          <cell r="H10947" t="str">
            <v>1.3.2.08.09.08.005</v>
          </cell>
          <cell r="I10947" t="str">
            <v>Merge Test Instrument</v>
          </cell>
        </row>
        <row r="10948">
          <cell r="H10948" t="str">
            <v>1.3.2.08.09.08.006</v>
          </cell>
          <cell r="I10948" t="str">
            <v>Frequence Meter Range</v>
          </cell>
        </row>
        <row r="10949">
          <cell r="H10949" t="str">
            <v>1.3.2.08.09.08.007</v>
          </cell>
          <cell r="I10949" t="str">
            <v>Signal Generator (Alat Lab. Elektronika &amp; Telekomunikasi Pelayaran)</v>
          </cell>
        </row>
        <row r="10950">
          <cell r="H10950" t="str">
            <v>1.3.2.08.09.08.008</v>
          </cell>
          <cell r="I10950" t="str">
            <v>Deep Meter</v>
          </cell>
        </row>
        <row r="10951">
          <cell r="H10951" t="str">
            <v>1.3.2.08.09.08.009</v>
          </cell>
          <cell r="I10951" t="str">
            <v>Oscipuscope</v>
          </cell>
        </row>
        <row r="10952">
          <cell r="H10952" t="str">
            <v>1.3.2.08.09.08.010</v>
          </cell>
          <cell r="I10952" t="str">
            <v>Densimeter</v>
          </cell>
        </row>
        <row r="10953">
          <cell r="H10953" t="str">
            <v>1.3.2.08.09.08.011</v>
          </cell>
          <cell r="I10953" t="str">
            <v>Standing Wave Ratio</v>
          </cell>
        </row>
        <row r="10954">
          <cell r="H10954" t="str">
            <v>......</v>
          </cell>
        </row>
        <row r="10955">
          <cell r="H10955" t="str">
            <v>1.3.2.08.09.09.</v>
          </cell>
          <cell r="I10955" t="str">
            <v xml:space="preserve">ALAT LABORATORIUM SARANA BANTU NAVIGASI PELAYARAN </v>
          </cell>
        </row>
        <row r="10956">
          <cell r="H10956" t="str">
            <v>1.3.2.08.09.09.001</v>
          </cell>
          <cell r="I10956" t="str">
            <v>Chain Sterngth Test</v>
          </cell>
        </row>
        <row r="10957">
          <cell r="H10957" t="str">
            <v>1.3.2.08.09.09.002</v>
          </cell>
          <cell r="I10957" t="str">
            <v>Light Intensity Tester</v>
          </cell>
        </row>
        <row r="10958">
          <cell r="H10958" t="str">
            <v>1.3.2.08.09.09.003</v>
          </cell>
          <cell r="I10958" t="str">
            <v>Gas Leakage And Comsumtion Test</v>
          </cell>
        </row>
        <row r="10959">
          <cell r="H10959" t="str">
            <v>1.3.2.08.09.09.004</v>
          </cell>
          <cell r="I10959" t="str">
            <v>Lantern Gast Test Set</v>
          </cell>
        </row>
        <row r="10960">
          <cell r="H10960" t="str">
            <v>1.3.2.08.09.09.005</v>
          </cell>
          <cell r="I10960" t="str">
            <v>Concerate Test Instrument</v>
          </cell>
        </row>
        <row r="10961">
          <cell r="H10961" t="str">
            <v>1.3.2.08.09.09.006</v>
          </cell>
          <cell r="I10961" t="str">
            <v>Laser Tester For Lenses</v>
          </cell>
        </row>
        <row r="10962">
          <cell r="H10962" t="str">
            <v>1.3.2.08.09.09.007</v>
          </cell>
          <cell r="I10962" t="str">
            <v>Colobar Illumination Tester</v>
          </cell>
        </row>
        <row r="10963">
          <cell r="H10963" t="str">
            <v>1.3.2.08.09.09.008</v>
          </cell>
          <cell r="I10963" t="str">
            <v>Test Bench For Optical Instrument</v>
          </cell>
        </row>
        <row r="10964">
          <cell r="H10964" t="str">
            <v>1.3.2.08.09.09.009</v>
          </cell>
          <cell r="I10964" t="str">
            <v>Lens Focus Tester</v>
          </cell>
        </row>
        <row r="10965">
          <cell r="H10965" t="str">
            <v>1.3.2.08.09.09.010</v>
          </cell>
          <cell r="I10965" t="str">
            <v>Hygrometer Tester</v>
          </cell>
        </row>
        <row r="10966">
          <cell r="H10966" t="str">
            <v>1.3.2.08.09.09.011</v>
          </cell>
          <cell r="I10966" t="str">
            <v>Strength Material Tester</v>
          </cell>
        </row>
        <row r="10967">
          <cell r="H10967" t="str">
            <v>1.3.2.08.09.09.012</v>
          </cell>
          <cell r="I10967" t="str">
            <v>Annealing Instrument</v>
          </cell>
        </row>
        <row r="10968">
          <cell r="H10968" t="str">
            <v>1.3.2.08.09.09.013</v>
          </cell>
          <cell r="I10968" t="str">
            <v>Viscosity Test Set</v>
          </cell>
        </row>
        <row r="10969">
          <cell r="H10969" t="str">
            <v>......</v>
          </cell>
        </row>
        <row r="10970">
          <cell r="H10970" t="str">
            <v>1.3.2.08.09.10.</v>
          </cell>
          <cell r="I10970" t="str">
            <v xml:space="preserve">ALAT LABORATORIUM UJI PERANGKAT </v>
          </cell>
        </row>
        <row r="10971">
          <cell r="H10971" t="str">
            <v>1.3.2.08.09.10.001</v>
          </cell>
          <cell r="I10971" t="str">
            <v>Callibraion And Metrology</v>
          </cell>
        </row>
        <row r="10972">
          <cell r="H10972" t="str">
            <v>1.3.2.08.09.10.002</v>
          </cell>
          <cell r="I10972" t="str">
            <v>Standard Resistors Set</v>
          </cell>
        </row>
        <row r="10973">
          <cell r="H10973" t="str">
            <v>1.3.2.08.09.10.003</v>
          </cell>
          <cell r="I10973" t="str">
            <v>Rubudium Standard</v>
          </cell>
        </row>
        <row r="10974">
          <cell r="H10974" t="str">
            <v>1.3.2.08.09.10.004</v>
          </cell>
          <cell r="I10974" t="str">
            <v>Standalone Hpip Interface Board</v>
          </cell>
        </row>
        <row r="10975">
          <cell r="H10975" t="str">
            <v>1.3.2.08.09.10.005</v>
          </cell>
          <cell r="I10975" t="str">
            <v>Measurement Coprocessor Board Pc</v>
          </cell>
        </row>
        <row r="10976">
          <cell r="H10976" t="str">
            <v>1.3.2.08.09.10.006</v>
          </cell>
          <cell r="I10976" t="str">
            <v>Type Approval Laboratorium</v>
          </cell>
        </row>
        <row r="10977">
          <cell r="H10977" t="str">
            <v>1.3.2.08.09.10.007</v>
          </cell>
          <cell r="I10977" t="str">
            <v>Power Sensor</v>
          </cell>
        </row>
        <row r="10978">
          <cell r="H10978" t="str">
            <v>1.3.2.08.09.10.008</v>
          </cell>
          <cell r="I10978" t="str">
            <v>Vibration Testing Controller</v>
          </cell>
        </row>
        <row r="10979">
          <cell r="H10979" t="str">
            <v>1.3.2.08.09.10.009</v>
          </cell>
          <cell r="I10979" t="str">
            <v>Emi Receiver</v>
          </cell>
        </row>
        <row r="10980">
          <cell r="H10980" t="str">
            <v>1.3.2.08.09.10.010</v>
          </cell>
          <cell r="I10980" t="str">
            <v>Pre Amp Field Meas</v>
          </cell>
        </row>
        <row r="10981">
          <cell r="H10981" t="str">
            <v>1.3.2.08.09.10.011</v>
          </cell>
          <cell r="I10981" t="str">
            <v>RF Power Amp</v>
          </cell>
        </row>
        <row r="10982">
          <cell r="H10982" t="str">
            <v>1.3.2.08.09.10.012</v>
          </cell>
          <cell r="I10982" t="str">
            <v>Positionong Controller</v>
          </cell>
        </row>
        <row r="10983">
          <cell r="H10983" t="str">
            <v>1.3.2.08.09.10.013</v>
          </cell>
          <cell r="I10983" t="str">
            <v>Foot Pedal</v>
          </cell>
        </row>
        <row r="10984">
          <cell r="H10984" t="str">
            <v>......</v>
          </cell>
        </row>
        <row r="10985">
          <cell r="H10985" t="str">
            <v>1.3.2.08.09.11.</v>
          </cell>
          <cell r="I10985" t="str">
            <v xml:space="preserve">ALAT LABORATORIUM STANDARISASI KALIBRASI DAN INSTRUMENTASI LAINNYA </v>
          </cell>
        </row>
        <row r="10986">
          <cell r="H10986" t="str">
            <v>......</v>
          </cell>
        </row>
        <row r="10987">
          <cell r="H10987" t="str">
            <v>1.3.2.09...</v>
          </cell>
          <cell r="I10987" t="str">
            <v>ALAT PERSENJATAAN</v>
          </cell>
        </row>
        <row r="10988">
          <cell r="H10988" t="str">
            <v>1.3.2.09.01..</v>
          </cell>
          <cell r="I10988" t="str">
            <v xml:space="preserve">SENJATA API </v>
          </cell>
        </row>
        <row r="10989">
          <cell r="H10989" t="str">
            <v>1.3.2.09.01.01.</v>
          </cell>
          <cell r="I10989" t="str">
            <v>SENJATA GENGGAM</v>
          </cell>
        </row>
        <row r="10990">
          <cell r="H10990" t="str">
            <v>1.3.2.09.01.01.001</v>
          </cell>
          <cell r="I10990" t="str">
            <v>Revolver</v>
          </cell>
        </row>
        <row r="10991">
          <cell r="H10991" t="str">
            <v>1.3.2.09.01.01.002</v>
          </cell>
          <cell r="I10991" t="str">
            <v>Pistol</v>
          </cell>
        </row>
        <row r="10992">
          <cell r="H10992" t="str">
            <v>1.3.2.09.01.01.003</v>
          </cell>
          <cell r="I10992" t="str">
            <v>Pistol Isyarat</v>
          </cell>
        </row>
        <row r="10993">
          <cell r="H10993" t="str">
            <v>......</v>
          </cell>
        </row>
        <row r="10994">
          <cell r="H10994" t="str">
            <v>......</v>
          </cell>
        </row>
        <row r="10995">
          <cell r="H10995" t="str">
            <v>1.3.2.09.01.02.</v>
          </cell>
          <cell r="I10995" t="str">
            <v>SENJATA PINGGANG</v>
          </cell>
        </row>
        <row r="10996">
          <cell r="H10996" t="str">
            <v>1.3.2.09.01.02.001</v>
          </cell>
          <cell r="I10996" t="str">
            <v>Pistol Mitraliur (Sub Machine Gun)</v>
          </cell>
        </row>
        <row r="10997">
          <cell r="H10997" t="str">
            <v>......</v>
          </cell>
        </row>
        <row r="10998">
          <cell r="H10998" t="str">
            <v>......</v>
          </cell>
        </row>
        <row r="10999">
          <cell r="H10999" t="str">
            <v>1.3.2.09.01.03.</v>
          </cell>
          <cell r="I10999" t="str">
            <v xml:space="preserve">SENJATA BAHU/SENJATA LARAS PANJANG </v>
          </cell>
        </row>
        <row r="11000">
          <cell r="H11000" t="str">
            <v>1.3.2.09.01.03.001</v>
          </cell>
          <cell r="I11000" t="str">
            <v>Senapan Grendel (Bolt Action Figle)</v>
          </cell>
        </row>
        <row r="11001">
          <cell r="H11001" t="str">
            <v>1.3.2.09.01.03.002</v>
          </cell>
          <cell r="I11001" t="str">
            <v>Senapan Semi Otomatis</v>
          </cell>
        </row>
        <row r="11002">
          <cell r="H11002" t="str">
            <v>1.3.2.09.01.03.003</v>
          </cell>
          <cell r="I11002" t="str">
            <v>Senapan Otomatis (Assault Rifle/Otomatic Rifle)</v>
          </cell>
        </row>
        <row r="11003">
          <cell r="H11003" t="str">
            <v>1.3.2.09.01.03.004</v>
          </cell>
          <cell r="I11003" t="str">
            <v>Lever Action Rifle</v>
          </cell>
        </row>
        <row r="11004">
          <cell r="H11004" t="str">
            <v>1.3.2.09.01.03.005</v>
          </cell>
          <cell r="I11004" t="str">
            <v>Slide Action Rifle</v>
          </cell>
        </row>
        <row r="11005">
          <cell r="H11005" t="str">
            <v>1.3.2.09.01.03.006</v>
          </cell>
          <cell r="I11005" t="str">
            <v>Senapan Runduk</v>
          </cell>
        </row>
        <row r="11006">
          <cell r="H11006" t="str">
            <v>......</v>
          </cell>
        </row>
        <row r="11007">
          <cell r="H11007" t="str">
            <v>1.3.2.09.01.04.</v>
          </cell>
          <cell r="I11007" t="str">
            <v xml:space="preserve">SENAPAN MESIN </v>
          </cell>
        </row>
        <row r="11008">
          <cell r="H11008" t="str">
            <v>1.3.2.09.01.04.001</v>
          </cell>
          <cell r="I11008" t="str">
            <v>Senapan Mesin Ringan (Automatic Rifle/Light Machine Gun)</v>
          </cell>
        </row>
        <row r="11009">
          <cell r="H11009" t="str">
            <v>1.3.2.09.01.04.002</v>
          </cell>
          <cell r="I11009" t="str">
            <v>Senapan Mesin Sedang (Machine Gun)</v>
          </cell>
        </row>
        <row r="11010">
          <cell r="H11010" t="str">
            <v>1.3.2.09.01.04.003</v>
          </cell>
          <cell r="I11010" t="str">
            <v>Senapan Mesin Berat (Heavy Machine Gun)</v>
          </cell>
        </row>
        <row r="11011">
          <cell r="H11011" t="str">
            <v>1.3.2.09.01.04.004</v>
          </cell>
          <cell r="I11011" t="str">
            <v>Senapan Mesin Otomatis</v>
          </cell>
        </row>
        <row r="11012">
          <cell r="H11012" t="str">
            <v>......</v>
          </cell>
        </row>
        <row r="11013">
          <cell r="H11013" t="str">
            <v>......</v>
          </cell>
        </row>
        <row r="11014">
          <cell r="H11014" t="str">
            <v>......</v>
          </cell>
        </row>
        <row r="11015">
          <cell r="H11015" t="str">
            <v>1.3.2.09.01.05.</v>
          </cell>
          <cell r="I11015" t="str">
            <v>M O R T I R</v>
          </cell>
        </row>
        <row r="11016">
          <cell r="H11016" t="str">
            <v>1.3.2.09.01.05.001</v>
          </cell>
          <cell r="I11016" t="str">
            <v>Mortir Ringan</v>
          </cell>
        </row>
        <row r="11017">
          <cell r="H11017" t="str">
            <v>1.3.2.09.01.05.002</v>
          </cell>
          <cell r="I11017" t="str">
            <v>Mortir Sedang</v>
          </cell>
        </row>
        <row r="11018">
          <cell r="H11018" t="str">
            <v>1.3.2.09.01.05.003</v>
          </cell>
          <cell r="I11018" t="str">
            <v>Mortir Berat</v>
          </cell>
        </row>
        <row r="11019">
          <cell r="H11019" t="str">
            <v>......</v>
          </cell>
        </row>
        <row r="11020">
          <cell r="H11020" t="str">
            <v>......</v>
          </cell>
        </row>
        <row r="11021">
          <cell r="H11021" t="str">
            <v>1.3.2.09.01.06.</v>
          </cell>
          <cell r="I11021" t="str">
            <v xml:space="preserve">ANTI LAPIS BAJA </v>
          </cell>
        </row>
        <row r="11022">
          <cell r="H11022" t="str">
            <v>1.3.2.09.01.06.001</v>
          </cell>
          <cell r="I11022" t="str">
            <v>Peluncur Roket (Anti Lapis Baja)</v>
          </cell>
        </row>
        <row r="11023">
          <cell r="H11023" t="str">
            <v>1.3.2.09.01.06.002</v>
          </cell>
          <cell r="I11023" t="str">
            <v>Senjata Tangan Tekanan Balik (STTB)</v>
          </cell>
        </row>
        <row r="11024">
          <cell r="H11024" t="str">
            <v>1.3.2.09.01.06.003</v>
          </cell>
          <cell r="I11024" t="str">
            <v>Anti Tank</v>
          </cell>
        </row>
        <row r="11025">
          <cell r="H11025" t="str">
            <v>1.3.2.09.01.06.004</v>
          </cell>
          <cell r="I11025" t="str">
            <v>Pelontar Geranat (Anti Lapis Baja)</v>
          </cell>
        </row>
        <row r="11026">
          <cell r="H11026" t="str">
            <v>1.3.2.09.01.06.005</v>
          </cell>
          <cell r="I11026" t="str">
            <v>Senjata Tanpa Tolak Balik (STTB)</v>
          </cell>
        </row>
        <row r="11027">
          <cell r="H11027" t="str">
            <v>1.3.2.09.01.06.006</v>
          </cell>
          <cell r="I11027" t="str">
            <v>Senjata Lawan Balik (SLT)</v>
          </cell>
        </row>
        <row r="11028">
          <cell r="H11028" t="str">
            <v>......</v>
          </cell>
        </row>
        <row r="11029">
          <cell r="H11029" t="str">
            <v>1.3.2.09.01.07.</v>
          </cell>
          <cell r="I11029" t="str">
            <v xml:space="preserve">ARTILERI MEDAN (ARMED) </v>
          </cell>
        </row>
        <row r="11030">
          <cell r="H11030" t="str">
            <v>1.3.2.09.01.07.001</v>
          </cell>
          <cell r="I11030" t="str">
            <v>Meriam (Artileri Medan ( Armed )</v>
          </cell>
        </row>
        <row r="11031">
          <cell r="H11031" t="str">
            <v>1.3.2.09.01.07.002</v>
          </cell>
          <cell r="I11031" t="str">
            <v>Howitzer (Artileri Medan ( Armed )</v>
          </cell>
        </row>
        <row r="11032">
          <cell r="H11032" t="str">
            <v>1.3.2.09.01.07.003</v>
          </cell>
          <cell r="I11032" t="str">
            <v>Peluncur Roket (Artileri Medan ( Armed ))</v>
          </cell>
        </row>
        <row r="11033">
          <cell r="H11033" t="str">
            <v>1.3.2.09.01.07.004</v>
          </cell>
          <cell r="I11033" t="str">
            <v>Alat Peralatan Khusus (ALPALSUS) (Artileri Medan ( Armed ))</v>
          </cell>
        </row>
        <row r="11034">
          <cell r="H11034" t="str">
            <v>......</v>
          </cell>
        </row>
        <row r="11035">
          <cell r="H11035" t="str">
            <v>1.3.2.09.01.08.</v>
          </cell>
          <cell r="I11035" t="str">
            <v xml:space="preserve">ARTILERI PERTAHANAN UDARA (ARHANUD) </v>
          </cell>
        </row>
        <row r="11036">
          <cell r="H11036" t="str">
            <v>1.3.2.09.01.08.001</v>
          </cell>
          <cell r="I11036" t="str">
            <v>Meriam (Artileri Pertahanan Udara         ( Arhanud ))</v>
          </cell>
        </row>
        <row r="11037">
          <cell r="H11037" t="str">
            <v>1.3.2.09.01.08.002</v>
          </cell>
          <cell r="I11037" t="str">
            <v>Alat Peralatan Khusus (ALPALSUS) (Artileri Pertahanan Udara)</v>
          </cell>
        </row>
        <row r="11038">
          <cell r="H11038" t="str">
            <v>......</v>
          </cell>
        </row>
        <row r="11039">
          <cell r="H11039" t="str">
            <v>1.3.2.09.01.09.</v>
          </cell>
          <cell r="I11039" t="str">
            <v xml:space="preserve">KAVALERI </v>
          </cell>
        </row>
        <row r="11040">
          <cell r="H11040" t="str">
            <v>1.3.2.09.01.09.001</v>
          </cell>
          <cell r="I11040" t="str">
            <v>Kavaleri</v>
          </cell>
        </row>
        <row r="11041">
          <cell r="H11041" t="str">
            <v>......</v>
          </cell>
        </row>
        <row r="11042">
          <cell r="H11042" t="str">
            <v>......</v>
          </cell>
        </row>
        <row r="11043">
          <cell r="H11043" t="str">
            <v>......</v>
          </cell>
        </row>
        <row r="11044">
          <cell r="H11044" t="str">
            <v>......</v>
          </cell>
        </row>
        <row r="11045">
          <cell r="H11045" t="str">
            <v>1.3.2.09.01.10.</v>
          </cell>
          <cell r="I11045" t="str">
            <v xml:space="preserve">SENJATA LAIN-LAIN </v>
          </cell>
        </row>
        <row r="11046">
          <cell r="H11046" t="str">
            <v>1.3.2.09.01.10.001</v>
          </cell>
          <cell r="I11046" t="str">
            <v>Canon</v>
          </cell>
        </row>
        <row r="11047">
          <cell r="H11047" t="str">
            <v>1.3.2.09.01.10.002</v>
          </cell>
          <cell r="I11047" t="str">
            <v>Howitzer (Kavaleri)</v>
          </cell>
        </row>
        <row r="11048">
          <cell r="H11048" t="str">
            <v>1.3.2.09.01.10.003</v>
          </cell>
          <cell r="I11048" t="str">
            <v>Peluncur Roket (Kavaleri)</v>
          </cell>
        </row>
        <row r="11049">
          <cell r="H11049" t="str">
            <v>1.3.2.09.01.10.004</v>
          </cell>
          <cell r="I11049" t="str">
            <v>Kavaleri Lainnya</v>
          </cell>
        </row>
        <row r="11050">
          <cell r="H11050" t="str">
            <v>1.3.2.09.01.10.005</v>
          </cell>
          <cell r="I11050" t="str">
            <v>Pistol Pelempar Tali</v>
          </cell>
        </row>
        <row r="11051">
          <cell r="H11051" t="str">
            <v>1.3.2.09.01.10.006</v>
          </cell>
          <cell r="I11051" t="str">
            <v>Penyembur Api</v>
          </cell>
        </row>
        <row r="11052">
          <cell r="H11052" t="str">
            <v>1.3.2.09.01.10.007</v>
          </cell>
          <cell r="I11052" t="str">
            <v>Pelontar Geranat (Senjata Lain - Lain)</v>
          </cell>
        </row>
        <row r="11053">
          <cell r="H11053" t="str">
            <v>1.3.2.09.01.10.008</v>
          </cell>
          <cell r="I11053" t="str">
            <v>Senapan Gas</v>
          </cell>
        </row>
        <row r="11054">
          <cell r="H11054" t="str">
            <v>1.3.2.09.01.10.009</v>
          </cell>
          <cell r="I11054" t="str">
            <v>Pistol Gas</v>
          </cell>
        </row>
        <row r="11055">
          <cell r="H11055" t="str">
            <v>1.3.2.09.01.10.010</v>
          </cell>
          <cell r="I11055" t="str">
            <v>Shoot Gun</v>
          </cell>
        </row>
        <row r="11056">
          <cell r="H11056" t="str">
            <v>1.3.2.09.01.10.011</v>
          </cell>
          <cell r="I11056" t="str">
            <v>Sten Gun</v>
          </cell>
        </row>
        <row r="11057">
          <cell r="H11057" t="str">
            <v>1.3.2.09.01.10.012</v>
          </cell>
          <cell r="I11057" t="str">
            <v>Senapan Angin</v>
          </cell>
        </row>
        <row r="11058">
          <cell r="H11058" t="str">
            <v>1.3.2.09.01.10.013</v>
          </cell>
          <cell r="I11058" t="str">
            <v>Smoke Gun</v>
          </cell>
        </row>
        <row r="11059">
          <cell r="H11059" t="str">
            <v>1.3.2.09.01.10.014</v>
          </cell>
          <cell r="I11059" t="str">
            <v>Water Gun</v>
          </cell>
        </row>
        <row r="11060">
          <cell r="H11060" t="str">
            <v>1.3.2.09.01.10.015</v>
          </cell>
          <cell r="I11060" t="str">
            <v>Dispencer</v>
          </cell>
        </row>
        <row r="11061">
          <cell r="H11061" t="str">
            <v>1.3.2.09.01.10.016</v>
          </cell>
          <cell r="I11061" t="str">
            <v>Bomb Rack</v>
          </cell>
        </row>
        <row r="11062">
          <cell r="H11062" t="str">
            <v>1.3.2.09.01.10.017</v>
          </cell>
          <cell r="I11062" t="str">
            <v>Light Twin</v>
          </cell>
        </row>
        <row r="11063">
          <cell r="H11063" t="str">
            <v>1.3.2.09.01.10.018</v>
          </cell>
          <cell r="I11063" t="str">
            <v>M.E.R. A/A</v>
          </cell>
        </row>
        <row r="11064">
          <cell r="H11064" t="str">
            <v>1.3.2.09.01.10.019</v>
          </cell>
          <cell r="I11064" t="str">
            <v>T.E.R A/A</v>
          </cell>
        </row>
        <row r="11065">
          <cell r="H11065" t="str">
            <v>1.3.2.09.01.10.020</v>
          </cell>
          <cell r="I11065" t="str">
            <v>Peluncur</v>
          </cell>
        </row>
        <row r="11066">
          <cell r="H11066" t="str">
            <v>1.3.2.09.01.10.021</v>
          </cell>
          <cell r="I11066" t="str">
            <v>Pelempar Bom Laut</v>
          </cell>
        </row>
        <row r="11067">
          <cell r="H11067" t="str">
            <v>1.3.2.09.01.10.022</v>
          </cell>
          <cell r="I11067" t="str">
            <v>BMB II</v>
          </cell>
        </row>
        <row r="11068">
          <cell r="H11068" t="str">
            <v>1.3.2.09.01.10.023</v>
          </cell>
          <cell r="I11068" t="str">
            <v>Peluncur Rudal</v>
          </cell>
        </row>
        <row r="11069">
          <cell r="H11069" t="str">
            <v>1.3.2.09.01.10.024</v>
          </cell>
          <cell r="I11069" t="str">
            <v>Simulator</v>
          </cell>
        </row>
        <row r="11070">
          <cell r="H11070" t="str">
            <v>1.3.2.09.01.10.025</v>
          </cell>
          <cell r="I11070" t="str">
            <v>Sub Kaliber</v>
          </cell>
        </row>
        <row r="11071">
          <cell r="H11071" t="str">
            <v>1.3.2.09.01.10.026</v>
          </cell>
          <cell r="I11071" t="str">
            <v>Insert Barrel</v>
          </cell>
        </row>
        <row r="11072">
          <cell r="H11072" t="str">
            <v>1.3.2.09.01.10.027</v>
          </cell>
          <cell r="I11072" t="str">
            <v>Teropong (Senjata Lain - Lain)</v>
          </cell>
        </row>
        <row r="11073">
          <cell r="H11073" t="str">
            <v>1.3.2.09.01.10.028</v>
          </cell>
          <cell r="I11073" t="str">
            <v>Teropong Bidik Malam</v>
          </cell>
        </row>
        <row r="11074">
          <cell r="H11074" t="str">
            <v>1.3.2.09.01.10.029</v>
          </cell>
          <cell r="I11074" t="str">
            <v>Night Vission Googles/Kaca Mata Malam</v>
          </cell>
        </row>
        <row r="11075">
          <cell r="H11075" t="str">
            <v>1.3.2.09.01.10.030</v>
          </cell>
          <cell r="I11075" t="str">
            <v>Automatic Grenade Launcher</v>
          </cell>
        </row>
        <row r="11076">
          <cell r="H11076" t="str">
            <v>1.3.2.09.01.10.031</v>
          </cell>
          <cell r="I11076" t="str">
            <v>Solution Gun</v>
          </cell>
        </row>
        <row r="11077">
          <cell r="H11077" t="str">
            <v>1.3.2.09.01.10.032</v>
          </cell>
          <cell r="I11077" t="str">
            <v>Toolkit Senjata</v>
          </cell>
        </row>
        <row r="11078">
          <cell r="H11078" t="str">
            <v>1.3.2.09.01.10.033</v>
          </cell>
          <cell r="I11078" t="str">
            <v>Pengarahan Sasaran</v>
          </cell>
        </row>
        <row r="11079">
          <cell r="H11079" t="str">
            <v>1.3.2.09.01.10.034</v>
          </cell>
          <cell r="I11079" t="str">
            <v>Teropong Optonik</v>
          </cell>
        </row>
        <row r="11080">
          <cell r="H11080" t="str">
            <v>1.3.2.09.01.10.035</v>
          </cell>
          <cell r="I11080" t="str">
            <v>Mesin Sasaran Tembak</v>
          </cell>
        </row>
        <row r="11081">
          <cell r="H11081" t="str">
            <v>......</v>
          </cell>
        </row>
        <row r="11082">
          <cell r="H11082" t="str">
            <v>......</v>
          </cell>
        </row>
        <row r="11083">
          <cell r="H11083" t="str">
            <v>......</v>
          </cell>
        </row>
        <row r="11084">
          <cell r="H11084" t="str">
            <v>......</v>
          </cell>
        </row>
        <row r="11085">
          <cell r="H11085" t="str">
            <v>......</v>
          </cell>
        </row>
        <row r="11086">
          <cell r="H11086" t="str">
            <v>......</v>
          </cell>
        </row>
        <row r="11087">
          <cell r="H11087" t="str">
            <v>......</v>
          </cell>
        </row>
        <row r="11088">
          <cell r="H11088" t="str">
            <v>......</v>
          </cell>
        </row>
        <row r="11089">
          <cell r="H11089" t="str">
            <v>......</v>
          </cell>
        </row>
        <row r="11090">
          <cell r="H11090" t="str">
            <v>......</v>
          </cell>
        </row>
        <row r="11091">
          <cell r="H11091" t="str">
            <v>......</v>
          </cell>
        </row>
        <row r="11092">
          <cell r="H11092" t="str">
            <v>......</v>
          </cell>
        </row>
        <row r="11093">
          <cell r="H11093" t="str">
            <v>......</v>
          </cell>
        </row>
        <row r="11094">
          <cell r="H11094" t="str">
            <v>......</v>
          </cell>
        </row>
        <row r="11095">
          <cell r="H11095" t="str">
            <v>......</v>
          </cell>
        </row>
        <row r="11096">
          <cell r="H11096" t="str">
            <v>......</v>
          </cell>
        </row>
        <row r="11097">
          <cell r="H11097" t="str">
            <v>......</v>
          </cell>
        </row>
        <row r="11098">
          <cell r="H11098" t="str">
            <v>......</v>
          </cell>
        </row>
        <row r="11099">
          <cell r="H11099" t="str">
            <v>......</v>
          </cell>
        </row>
        <row r="11100">
          <cell r="H11100" t="str">
            <v>1.3.2.09.02..</v>
          </cell>
          <cell r="I11100" t="str">
            <v xml:space="preserve">PERSENJATAAN NON SENJATA API </v>
          </cell>
        </row>
        <row r="11101">
          <cell r="H11101" t="str">
            <v>1.3.2.09.02.01.</v>
          </cell>
          <cell r="I11101" t="str">
            <v xml:space="preserve">ALAT KEAMANAN </v>
          </cell>
        </row>
        <row r="11102">
          <cell r="H11102" t="str">
            <v>1.3.2.09.02.01.001</v>
          </cell>
          <cell r="I11102" t="str">
            <v>Alat Khusus Kepolisian</v>
          </cell>
        </row>
        <row r="11103">
          <cell r="H11103" t="str">
            <v>1.3.2.09.02.01.002</v>
          </cell>
          <cell r="I11103" t="str">
            <v>Alat Khusus Bahari</v>
          </cell>
        </row>
        <row r="11104">
          <cell r="H11104" t="str">
            <v>1.3.2.09.02.01.003</v>
          </cell>
          <cell r="I11104" t="str">
            <v>Alat Khusus Penerbangan</v>
          </cell>
        </row>
        <row r="11105">
          <cell r="H11105" t="str">
            <v>1.3.2.09.02.01.004</v>
          </cell>
          <cell r="I11105" t="str">
            <v>L A S E R</v>
          </cell>
        </row>
        <row r="11106">
          <cell r="H11106" t="str">
            <v>1.3.2.09.02.01.005</v>
          </cell>
          <cell r="I11106" t="str">
            <v>Alat Khusus Surta ( Survey Dan Pemetaan )</v>
          </cell>
        </row>
        <row r="11107">
          <cell r="H11107" t="str">
            <v>1.3.2.09.02.01.006</v>
          </cell>
          <cell r="I11107" t="str">
            <v>Alat Khusus Meteorologi</v>
          </cell>
        </row>
        <row r="11108">
          <cell r="H11108" t="str">
            <v>1.3.2.09.02.01.007</v>
          </cell>
          <cell r="I11108" t="str">
            <v>Alat Khusus SAR ( Search And Resque )</v>
          </cell>
        </row>
        <row r="11109">
          <cell r="H11109" t="str">
            <v>1.3.2.09.02.01.008</v>
          </cell>
          <cell r="I11109" t="str">
            <v>Alat Khusus Optik</v>
          </cell>
        </row>
        <row r="11110">
          <cell r="H11110" t="str">
            <v>1.3.2.09.02.01.009</v>
          </cell>
          <cell r="I11110" t="str">
            <v>Alat Khusus Payung Udara</v>
          </cell>
        </row>
        <row r="11111">
          <cell r="H11111" t="str">
            <v>1.3.2.09.02.01.010</v>
          </cell>
          <cell r="I11111" t="str">
            <v>Alat Khusus Keamanan Lainnya</v>
          </cell>
        </row>
        <row r="11112">
          <cell r="H11112" t="str">
            <v>1.3.2.09.02.01.011</v>
          </cell>
          <cell r="I11112" t="str">
            <v>Target Drone (Simulasi Pesawat Sasaran Tembak Udara)</v>
          </cell>
        </row>
        <row r="11113">
          <cell r="H11113" t="str">
            <v>1.3.2.09.02.01.012</v>
          </cell>
          <cell r="I11113" t="str">
            <v>Alat Khusus Penindak Huru-hara</v>
          </cell>
        </row>
        <row r="11114">
          <cell r="H11114" t="str">
            <v>1.3.2.09.02.01.013</v>
          </cell>
          <cell r="I11114" t="str">
            <v>Tali Sandang</v>
          </cell>
        </row>
        <row r="11115">
          <cell r="H11115" t="str">
            <v>1.3.2.09.02.01.014</v>
          </cell>
          <cell r="I11115" t="str">
            <v>Alat Penyelam</v>
          </cell>
        </row>
        <row r="11116">
          <cell r="H11116" t="str">
            <v>1.3.2.09.02.01.015</v>
          </cell>
          <cell r="I11116" t="str">
            <v>Rocket Impulse</v>
          </cell>
        </row>
        <row r="11117">
          <cell r="H11117" t="str">
            <v>1.3.2.09.02.01.016</v>
          </cell>
          <cell r="I11117" t="str">
            <v>Exlpoder</v>
          </cell>
        </row>
        <row r="11118">
          <cell r="H11118" t="str">
            <v>1.3.2.09.02.01.017</v>
          </cell>
          <cell r="I11118" t="str">
            <v>Piket Pagar Lapju</v>
          </cell>
        </row>
        <row r="11119">
          <cell r="H11119" t="str">
            <v>1.3.2.09.02.01.018</v>
          </cell>
          <cell r="I11119" t="str">
            <v>Lin Freezing System</v>
          </cell>
        </row>
        <row r="11120">
          <cell r="H11120" t="str">
            <v>1.3.2.09.02.01.019</v>
          </cell>
          <cell r="I11120" t="str">
            <v>Deamer</v>
          </cell>
        </row>
        <row r="11121">
          <cell r="H11121" t="str">
            <v>1.3.2.09.02.01.020</v>
          </cell>
          <cell r="I11121" t="str">
            <v>Halogen Electric</v>
          </cell>
        </row>
        <row r="11122">
          <cell r="H11122" t="str">
            <v>1.3.2.09.02.01.021</v>
          </cell>
          <cell r="I11122" t="str">
            <v>Under Vehicle Miror Set</v>
          </cell>
        </row>
        <row r="11123">
          <cell r="H11123" t="str">
            <v>1.3.2.09.02.01.022</v>
          </cell>
          <cell r="I11123" t="str">
            <v>Comset Body Armour</v>
          </cell>
        </row>
        <row r="11124">
          <cell r="H11124" t="str">
            <v>1.3.2.09.02.01.023</v>
          </cell>
          <cell r="I11124" t="str">
            <v>PD Vapour Detector</v>
          </cell>
        </row>
        <row r="11125">
          <cell r="H11125" t="str">
            <v>1.3.2.09.02.01.024</v>
          </cell>
          <cell r="I11125" t="str">
            <v>Meider Set</v>
          </cell>
        </row>
        <row r="11126">
          <cell r="H11126" t="str">
            <v>1.3.2.09.02.01.025</v>
          </cell>
          <cell r="I11126" t="str">
            <v>Rool Hormonika Baja</v>
          </cell>
        </row>
        <row r="11127">
          <cell r="H11127" t="str">
            <v>1.3.2.09.02.01.026</v>
          </cell>
          <cell r="I11127" t="str">
            <v>Tanki Bensin OBM</v>
          </cell>
        </row>
        <row r="11128">
          <cell r="H11128" t="str">
            <v>1.3.2.09.02.01.027</v>
          </cell>
          <cell r="I11128" t="str">
            <v>Unit Comunication System</v>
          </cell>
        </row>
        <row r="11129">
          <cell r="H11129" t="str">
            <v>1.3.2.09.02.01.028</v>
          </cell>
          <cell r="I11129" t="str">
            <v>Lins Throwing Device</v>
          </cell>
        </row>
        <row r="11130">
          <cell r="H11130" t="str">
            <v>1.3.2.09.02.01.029</v>
          </cell>
          <cell r="I11130" t="str">
            <v>Explosive Test</v>
          </cell>
        </row>
        <row r="11131">
          <cell r="H11131" t="str">
            <v>1.3.2.09.02.01.030</v>
          </cell>
          <cell r="I11131" t="str">
            <v>Dinamo Exploder</v>
          </cell>
        </row>
        <row r="11132">
          <cell r="H11132" t="str">
            <v>1.3.2.09.02.01.031</v>
          </cell>
          <cell r="I11132" t="str">
            <v>Breacker</v>
          </cell>
        </row>
        <row r="11133">
          <cell r="H11133" t="str">
            <v>1.3.2.09.02.01.032</v>
          </cell>
          <cell r="I11133" t="str">
            <v>Piket Rambu Besi</v>
          </cell>
        </row>
        <row r="11134">
          <cell r="H11134" t="str">
            <v>1.3.2.09.02.01.033</v>
          </cell>
          <cell r="I11134" t="str">
            <v>Ketam Listrik</v>
          </cell>
        </row>
        <row r="11135">
          <cell r="H11135" t="str">
            <v>1.3.2.09.02.01.034</v>
          </cell>
          <cell r="I11135" t="str">
            <v>Pengusut dan Pemasang Ranjau</v>
          </cell>
        </row>
        <row r="11136">
          <cell r="H11136" t="str">
            <v>1.3.2.09.02.01.035</v>
          </cell>
          <cell r="I11136" t="str">
            <v>Piket Besi</v>
          </cell>
        </row>
        <row r="11137">
          <cell r="H11137" t="str">
            <v>1.3.2.09.02.01.036</v>
          </cell>
          <cell r="I11137" t="str">
            <v>Pita Ranjau</v>
          </cell>
        </row>
        <row r="11138">
          <cell r="H11138" t="str">
            <v>1.3.2.09.02.01.037</v>
          </cell>
          <cell r="I11138" t="str">
            <v>Pita Rambu Blacu</v>
          </cell>
        </row>
        <row r="11139">
          <cell r="H11139" t="str">
            <v>1.3.2.09.02.01.038</v>
          </cell>
          <cell r="I11139" t="str">
            <v>Demountor Dinamic</v>
          </cell>
        </row>
        <row r="11140">
          <cell r="H11140" t="str">
            <v>1.3.2.09.02.01.039</v>
          </cell>
          <cell r="I11140" t="str">
            <v>Klem Kawat</v>
          </cell>
        </row>
        <row r="11141">
          <cell r="H11141" t="str">
            <v>1.3.2.09.02.01.040</v>
          </cell>
          <cell r="I11141" t="str">
            <v>Katrol Mata Satu</v>
          </cell>
        </row>
        <row r="11142">
          <cell r="H11142" t="str">
            <v>1.3.2.09.02.01.041</v>
          </cell>
          <cell r="I11142" t="str">
            <v>Impulse</v>
          </cell>
        </row>
        <row r="11143">
          <cell r="H11143" t="str">
            <v>1.3.2.09.02.01.042</v>
          </cell>
          <cell r="I11143" t="str">
            <v>Explosive Blanket</v>
          </cell>
        </row>
        <row r="11144">
          <cell r="H11144" t="str">
            <v>1.3.2.09.02.01.043</v>
          </cell>
          <cell r="I11144" t="str">
            <v>Save Quard</v>
          </cell>
        </row>
        <row r="11145">
          <cell r="H11145" t="str">
            <v>1.3.2.09.02.01.044</v>
          </cell>
          <cell r="I11145" t="str">
            <v>Surface Contimination Monitor</v>
          </cell>
        </row>
        <row r="11146">
          <cell r="H11146" t="str">
            <v>1.3.2.09.02.01.045</v>
          </cell>
          <cell r="I11146" t="str">
            <v>Standart Binocular</v>
          </cell>
        </row>
        <row r="11147">
          <cell r="H11147" t="str">
            <v>1.3.2.09.02.01.046</v>
          </cell>
          <cell r="I11147" t="str">
            <v>Mesin Compression ASTM</v>
          </cell>
        </row>
        <row r="11148">
          <cell r="H11148" t="str">
            <v>1.3.2.09.02.01.047</v>
          </cell>
          <cell r="I11148" t="str">
            <v>Concrete Cylinder Mold</v>
          </cell>
        </row>
        <row r="11149">
          <cell r="H11149" t="str">
            <v>1.3.2.09.02.01.048</v>
          </cell>
          <cell r="I11149" t="str">
            <v>Concrete Cube Mold</v>
          </cell>
        </row>
        <row r="11150">
          <cell r="H11150" t="str">
            <v>1.3.2.09.02.01.049</v>
          </cell>
          <cell r="I11150" t="str">
            <v>Diamond Bit Dio 4</v>
          </cell>
        </row>
        <row r="11151">
          <cell r="H11151" t="str">
            <v>1.3.2.09.02.01.050</v>
          </cell>
          <cell r="I11151" t="str">
            <v>Copping Compount</v>
          </cell>
        </row>
        <row r="11152">
          <cell r="H11152" t="str">
            <v>1.3.2.09.02.01.051</v>
          </cell>
          <cell r="I11152" t="str">
            <v>Gas Cromotograf Mas</v>
          </cell>
        </row>
        <row r="11153">
          <cell r="H11153" t="str">
            <v>1.3.2.09.02.01.052</v>
          </cell>
          <cell r="I11153" t="str">
            <v>High Pressure Liquid Chromatograph Fourier Transform Infra Red</v>
          </cell>
        </row>
        <row r="11154">
          <cell r="H11154" t="str">
            <v>1.3.2.09.02.01.053</v>
          </cell>
          <cell r="I11154" t="str">
            <v>Kit Analisa Kimia</v>
          </cell>
        </row>
        <row r="11155">
          <cell r="H11155" t="str">
            <v>1.3.2.09.02.01.054</v>
          </cell>
          <cell r="I11155" t="str">
            <v>Water Testing Kit</v>
          </cell>
        </row>
        <row r="11156">
          <cell r="H11156" t="str">
            <v>1.3.2.09.02.01.055</v>
          </cell>
          <cell r="I11156" t="str">
            <v>Geiger Muller Counter</v>
          </cell>
        </row>
        <row r="11157">
          <cell r="H11157" t="str">
            <v>1.3.2.09.02.01.056</v>
          </cell>
          <cell r="I11157" t="str">
            <v>Souce Radioactive Container</v>
          </cell>
        </row>
        <row r="11158">
          <cell r="H11158" t="str">
            <v>1.3.2.09.02.01.057</v>
          </cell>
          <cell r="I11158" t="str">
            <v>Alat Surveilance Telekomunikasi Mobile</v>
          </cell>
        </row>
        <row r="11159">
          <cell r="H11159" t="str">
            <v>1.3.2.09.02.01.058</v>
          </cell>
          <cell r="I11159" t="str">
            <v>Alat Deteksi Paket Bom dan Bom Surat</v>
          </cell>
        </row>
        <row r="11160">
          <cell r="H11160" t="str">
            <v>1.3.2.09.02.01.059</v>
          </cell>
          <cell r="I11160" t="str">
            <v>Jammer</v>
          </cell>
        </row>
        <row r="11161">
          <cell r="H11161" t="str">
            <v>1.3.2.09.02.01.060</v>
          </cell>
          <cell r="I11161" t="str">
            <v>Alat Deteksi Keaslian Dokumen</v>
          </cell>
        </row>
        <row r="11162">
          <cell r="H11162" t="str">
            <v>1.3.2.09.02.01.061</v>
          </cell>
          <cell r="I11162" t="str">
            <v>Alat Sadap Percakapan</v>
          </cell>
        </row>
        <row r="11163">
          <cell r="H11163" t="str">
            <v>1.3.2.09.02.01.062</v>
          </cell>
          <cell r="I11163" t="str">
            <v>Alat Surveilance Penyelidikan</v>
          </cell>
        </row>
        <row r="11164">
          <cell r="H11164" t="str">
            <v>1.3.2.09.02.01.063</v>
          </cell>
          <cell r="I11164" t="str">
            <v>Alat Deteksi Kejahatan Cyber</v>
          </cell>
        </row>
        <row r="11165">
          <cell r="H11165" t="str">
            <v>1.3.2.09.02.01.064</v>
          </cell>
          <cell r="I11165" t="str">
            <v>Probe Stick</v>
          </cell>
        </row>
        <row r="11166">
          <cell r="H11166" t="str">
            <v>1.3.2.09.02.01.065</v>
          </cell>
          <cell r="I11166" t="str">
            <v>Piket Pagar Lap Ranjau</v>
          </cell>
        </row>
        <row r="11167">
          <cell r="H11167" t="str">
            <v>1.3.2.09.02.01.066</v>
          </cell>
          <cell r="I11167" t="str">
            <v>Tanda Ranjau Blacu</v>
          </cell>
        </row>
        <row r="11168">
          <cell r="H11168" t="str">
            <v>1.3.2.09.02.01.067</v>
          </cell>
          <cell r="I11168" t="str">
            <v>Penusuk Ranjau Pendek</v>
          </cell>
        </row>
        <row r="11169">
          <cell r="H11169" t="str">
            <v>1.3.2.09.02.01.068</v>
          </cell>
          <cell r="I11169" t="str">
            <v>Overal</v>
          </cell>
        </row>
        <row r="11170">
          <cell r="H11170" t="str">
            <v>1.3.2.09.02.01.069</v>
          </cell>
          <cell r="I11170" t="str">
            <v>Helm Teknik</v>
          </cell>
        </row>
        <row r="11171">
          <cell r="H11171" t="str">
            <v>1.3.2.09.02.01.070</v>
          </cell>
          <cell r="I11171" t="str">
            <v>Penusuk Ranjau Panjang</v>
          </cell>
        </row>
        <row r="11172">
          <cell r="H11172" t="str">
            <v>1.3.2.09.02.01.071</v>
          </cell>
          <cell r="I11172" t="str">
            <v>Tanda Lapangan Ranjau</v>
          </cell>
        </row>
        <row r="11173">
          <cell r="H11173" t="str">
            <v>1.3.2.09.02.01.072</v>
          </cell>
          <cell r="I11173" t="str">
            <v>Kawat Duri Baja</v>
          </cell>
        </row>
        <row r="11174">
          <cell r="H11174" t="str">
            <v>1.3.2.09.02.01.073</v>
          </cell>
          <cell r="I11174" t="str">
            <v>Kawat Duri Lokal</v>
          </cell>
        </row>
        <row r="11175">
          <cell r="H11175" t="str">
            <v>1.3.2.09.02.01.074</v>
          </cell>
          <cell r="I11175" t="str">
            <v>Rope Lighting</v>
          </cell>
        </row>
        <row r="11176">
          <cell r="H11176" t="str">
            <v>1.3.2.09.02.01.075</v>
          </cell>
          <cell r="I11176" t="str">
            <v>General Evacuation Tool</v>
          </cell>
        </row>
        <row r="11177">
          <cell r="H11177" t="str">
            <v>1.3.2.09.02.01.076</v>
          </cell>
          <cell r="I11177" t="str">
            <v>Baju Tahan Api</v>
          </cell>
        </row>
        <row r="11178">
          <cell r="H11178" t="str">
            <v>1.3.2.09.02.01.077</v>
          </cell>
          <cell r="I11178" t="str">
            <v>Communication Set</v>
          </cell>
        </row>
        <row r="11179">
          <cell r="H11179" t="str">
            <v>1.3.2.09.02.01.078</v>
          </cell>
          <cell r="I11179" t="str">
            <v>Walk Through Metal Detector</v>
          </cell>
        </row>
        <row r="11180">
          <cell r="H11180" t="str">
            <v>1.3.2.09.02.01.079</v>
          </cell>
          <cell r="I11180" t="str">
            <v>PDS</v>
          </cell>
        </row>
        <row r="11181">
          <cell r="H11181" t="str">
            <v>1.3.2.09.02.01.080</v>
          </cell>
          <cell r="I11181" t="str">
            <v>Jaring Samaran 3 x 4</v>
          </cell>
        </row>
        <row r="11182">
          <cell r="H11182" t="str">
            <v>1.3.2.09.02.01.081</v>
          </cell>
          <cell r="I11182" t="str">
            <v>Jaring Samaran 4 x 6</v>
          </cell>
        </row>
        <row r="11183">
          <cell r="H11183" t="str">
            <v>1.3.2.09.02.01.082</v>
          </cell>
          <cell r="I11183" t="str">
            <v>Stasioner Radio</v>
          </cell>
        </row>
        <row r="11184">
          <cell r="H11184" t="str">
            <v>1.3.2.09.02.01.083</v>
          </cell>
          <cell r="I11184" t="str">
            <v>Alat Deteksi Frequensi Radio</v>
          </cell>
        </row>
        <row r="11185">
          <cell r="H11185" t="str">
            <v>1.3.2.09.02.01.084</v>
          </cell>
          <cell r="I11185" t="str">
            <v>Pita Pengaman</v>
          </cell>
        </row>
        <row r="11186">
          <cell r="H11186" t="str">
            <v>1.3.2.09.02.01.085</v>
          </cell>
          <cell r="I11186" t="str">
            <v>Ferex Detector</v>
          </cell>
        </row>
        <row r="11187">
          <cell r="H11187" t="str">
            <v>1.3.2.09.02.01.086</v>
          </cell>
          <cell r="I11187" t="str">
            <v>Bomb Vehicle</v>
          </cell>
        </row>
        <row r="11188">
          <cell r="H11188" t="str">
            <v>1.3.2.09.02.01.087</v>
          </cell>
          <cell r="I11188" t="str">
            <v>Kipas Penggerak Air</v>
          </cell>
        </row>
        <row r="11189">
          <cell r="H11189" t="str">
            <v>1.3.2.09.02.01.088</v>
          </cell>
          <cell r="I11189" t="str">
            <v>Portable Real</v>
          </cell>
        </row>
        <row r="11190">
          <cell r="H11190" t="str">
            <v>1.3.2.09.02.01.089</v>
          </cell>
          <cell r="I11190" t="str">
            <v>Search Light</v>
          </cell>
        </row>
        <row r="11191">
          <cell r="H11191" t="str">
            <v>1.3.2.09.02.01.090</v>
          </cell>
          <cell r="I11191" t="str">
            <v>Tas Masker</v>
          </cell>
        </row>
        <row r="11192">
          <cell r="H11192" t="str">
            <v>1.3.2.09.02.01.091</v>
          </cell>
          <cell r="I11192" t="str">
            <v>Burek Automatic</v>
          </cell>
        </row>
        <row r="11193">
          <cell r="H11193" t="str">
            <v>1.3.2.09.02.01.092</v>
          </cell>
          <cell r="I11193" t="str">
            <v>Carcer</v>
          </cell>
        </row>
        <row r="11194">
          <cell r="H11194" t="str">
            <v>1.3.2.09.02.01.093</v>
          </cell>
          <cell r="I11194" t="str">
            <v>Casualty Half Bag</v>
          </cell>
        </row>
        <row r="11195">
          <cell r="H11195" t="str">
            <v>1.3.2.09.02.01.094</v>
          </cell>
          <cell r="I11195" t="str">
            <v>CBRN Suits</v>
          </cell>
        </row>
        <row r="11196">
          <cell r="H11196" t="str">
            <v>1.3.2.09.02.01.095</v>
          </cell>
          <cell r="I11196" t="str">
            <v>Charger Blower P. Pelindung</v>
          </cell>
        </row>
        <row r="11197">
          <cell r="H11197" t="str">
            <v>1.3.2.09.02.01.096</v>
          </cell>
          <cell r="I11197" t="str">
            <v>Corong Kaca</v>
          </cell>
        </row>
        <row r="11198">
          <cell r="H11198" t="str">
            <v>1.3.2.09.02.01.097</v>
          </cell>
          <cell r="I11198" t="str">
            <v>DMC 2000 XB Reader Desimeter</v>
          </cell>
        </row>
        <row r="11199">
          <cell r="H11199" t="str">
            <v>1.3.2.09.02.01.098</v>
          </cell>
          <cell r="I11199" t="str">
            <v>Drager CDS</v>
          </cell>
        </row>
        <row r="11200">
          <cell r="H11200" t="str">
            <v>1.3.2.09.02.01.099</v>
          </cell>
          <cell r="I11200" t="str">
            <v>Fragma Reader</v>
          </cell>
        </row>
        <row r="11201">
          <cell r="H11201" t="str">
            <v>1.3.2.09.02.01.100</v>
          </cell>
          <cell r="I11201" t="str">
            <v>Furmance Derajat Celcius</v>
          </cell>
        </row>
        <row r="11202">
          <cell r="H11202" t="str">
            <v>1.3.2.09.02.01.101</v>
          </cell>
          <cell r="I11202" t="str">
            <v>Interface Cable</v>
          </cell>
        </row>
        <row r="11203">
          <cell r="H11203" t="str">
            <v>1.3.2.09.02.01.102</v>
          </cell>
          <cell r="I11203" t="str">
            <v>Kaca Timbang</v>
          </cell>
        </row>
        <row r="11204">
          <cell r="H11204" t="str">
            <v>1.3.2.09.02.01.103</v>
          </cell>
          <cell r="I11204" t="str">
            <v>NAVD</v>
          </cell>
        </row>
        <row r="11205">
          <cell r="H11205" t="str">
            <v>1.3.2.09.02.01.104</v>
          </cell>
          <cell r="I11205" t="str">
            <v>Pancake Meter</v>
          </cell>
        </row>
        <row r="11206">
          <cell r="H11206" t="str">
            <v>1.3.2.09.02.01.105</v>
          </cell>
          <cell r="I11206" t="str">
            <v>Peples Topeng Pelindung</v>
          </cell>
        </row>
        <row r="11207">
          <cell r="H11207" t="str">
            <v>1.3.2.09.02.01.106</v>
          </cell>
          <cell r="I11207" t="str">
            <v>Pagar Portal</v>
          </cell>
        </row>
        <row r="11208">
          <cell r="H11208" t="str">
            <v>1.3.2.09.02.01.107</v>
          </cell>
          <cell r="I11208" t="str">
            <v>Pintu Pagar Otomatis (Set)</v>
          </cell>
        </row>
        <row r="11209">
          <cell r="H11209" t="str">
            <v>......</v>
          </cell>
        </row>
        <row r="11210">
          <cell r="H11210" t="str">
            <v>1.3.2.09.02.02.</v>
          </cell>
          <cell r="I11210" t="str">
            <v xml:space="preserve">NON SENJATA API </v>
          </cell>
        </row>
        <row r="11211">
          <cell r="H11211" t="str">
            <v>1.3.2.09.02.02.001</v>
          </cell>
          <cell r="I11211" t="str">
            <v>Celurit</v>
          </cell>
        </row>
        <row r="11212">
          <cell r="H11212" t="str">
            <v>1.3.2.09.02.02.002</v>
          </cell>
          <cell r="I11212" t="str">
            <v>Keris</v>
          </cell>
        </row>
        <row r="11213">
          <cell r="H11213" t="str">
            <v>1.3.2.09.02.02.003</v>
          </cell>
          <cell r="I11213" t="str">
            <v>Rencong</v>
          </cell>
        </row>
        <row r="11214">
          <cell r="H11214" t="str">
            <v>1.3.2.09.02.02.004</v>
          </cell>
          <cell r="I11214" t="str">
            <v>Kelewang</v>
          </cell>
        </row>
        <row r="11215">
          <cell r="H11215" t="str">
            <v>1.3.2.09.02.02.005</v>
          </cell>
          <cell r="I11215" t="str">
            <v>Golok</v>
          </cell>
        </row>
        <row r="11216">
          <cell r="H11216" t="str">
            <v>1.3.2.09.02.02.006</v>
          </cell>
          <cell r="I11216" t="str">
            <v>Samurai</v>
          </cell>
        </row>
        <row r="11217">
          <cell r="H11217" t="str">
            <v>1.3.2.09.02.02.007</v>
          </cell>
          <cell r="I11217" t="str">
            <v>Sangkur</v>
          </cell>
        </row>
        <row r="11218">
          <cell r="H11218" t="str">
            <v>1.3.2.09.02.02.008</v>
          </cell>
          <cell r="I11218" t="str">
            <v>Pentung</v>
          </cell>
        </row>
        <row r="11219">
          <cell r="H11219" t="str">
            <v>1.3.2.09.02.02.009</v>
          </cell>
          <cell r="I11219" t="str">
            <v>Bumerang</v>
          </cell>
        </row>
        <row r="11220">
          <cell r="H11220" t="str">
            <v>1.3.2.09.02.02.010</v>
          </cell>
          <cell r="I11220" t="str">
            <v>Pisau Belati</v>
          </cell>
        </row>
        <row r="11221">
          <cell r="H11221" t="str">
            <v>1.3.2.09.02.02.011</v>
          </cell>
          <cell r="I11221" t="str">
            <v>Tongkat Kejut</v>
          </cell>
        </row>
        <row r="11222">
          <cell r="H11222" t="str">
            <v>1.3.2.09.02.02.012</v>
          </cell>
          <cell r="I11222" t="str">
            <v>Pisau Lempar</v>
          </cell>
        </row>
        <row r="11223">
          <cell r="H11223" t="str">
            <v>1.3.2.09.02.02.013</v>
          </cell>
          <cell r="I11223" t="str">
            <v>Gunting Kawat</v>
          </cell>
        </row>
        <row r="11224">
          <cell r="H11224" t="str">
            <v>1.3.2.09.02.02.014</v>
          </cell>
          <cell r="I11224" t="str">
            <v>Whell Borow</v>
          </cell>
        </row>
        <row r="11225">
          <cell r="H11225" t="str">
            <v>1.3.2.09.02.02.015</v>
          </cell>
          <cell r="I11225" t="str">
            <v>Condensator</v>
          </cell>
        </row>
        <row r="11226">
          <cell r="H11226" t="str">
            <v>1.3.2.09.02.02.016</v>
          </cell>
          <cell r="I11226" t="str">
            <v>Helmet</v>
          </cell>
        </row>
        <row r="11227">
          <cell r="H11227" t="str">
            <v>1.3.2.09.02.02.017</v>
          </cell>
          <cell r="I11227" t="str">
            <v>Rocket Wrench</v>
          </cell>
        </row>
        <row r="11228">
          <cell r="H11228" t="str">
            <v>1.3.2.09.02.02.018</v>
          </cell>
          <cell r="I11228" t="str">
            <v>Disruptor Cartridge</v>
          </cell>
        </row>
        <row r="11229">
          <cell r="H11229" t="str">
            <v>1.3.2.09.02.02.019</v>
          </cell>
          <cell r="I11229" t="str">
            <v>Endoscope Set</v>
          </cell>
        </row>
        <row r="11230">
          <cell r="H11230" t="str">
            <v>......</v>
          </cell>
        </row>
        <row r="11231">
          <cell r="H11231" t="str">
            <v>......</v>
          </cell>
        </row>
        <row r="11232">
          <cell r="H11232" t="str">
            <v>1.3.2.09.02.03.</v>
          </cell>
          <cell r="I11232" t="str">
            <v xml:space="preserve">ALAT PENJINAK BAHAN PELEDAK (ALJIHANDAK) </v>
          </cell>
        </row>
        <row r="11233">
          <cell r="H11233" t="str">
            <v>1.3.2.09.02.03.001</v>
          </cell>
          <cell r="I11233" t="str">
            <v>EOD Shield</v>
          </cell>
        </row>
        <row r="11234">
          <cell r="H11234" t="str">
            <v>1.3.2.09.02.03.002</v>
          </cell>
          <cell r="I11234" t="str">
            <v>Robot Vehicle</v>
          </cell>
        </row>
        <row r="11235">
          <cell r="H11235" t="str">
            <v>1.3.2.09.02.03.003</v>
          </cell>
          <cell r="I11235" t="str">
            <v>Magnetic File Test</v>
          </cell>
        </row>
        <row r="11236">
          <cell r="H11236" t="str">
            <v>1.3.2.09.02.03.004</v>
          </cell>
          <cell r="I11236" t="str">
            <v>Electronic Letter Bomb</v>
          </cell>
        </row>
        <row r="11237">
          <cell r="H11237" t="str">
            <v>1.3.2.09.02.03.005</v>
          </cell>
          <cell r="I11237" t="str">
            <v>Vibre Optic Viewing</v>
          </cell>
        </row>
        <row r="11238">
          <cell r="H11238" t="str">
            <v>1.3.2.09.02.03.006</v>
          </cell>
          <cell r="I11238" t="str">
            <v>Demolition Set</v>
          </cell>
        </row>
        <row r="11239">
          <cell r="H11239" t="str">
            <v>1.3.2.09.02.03.007</v>
          </cell>
          <cell r="I11239" t="str">
            <v>Mine Detector Metal SA-40</v>
          </cell>
        </row>
        <row r="11240">
          <cell r="H11240" t="str">
            <v>1.3.2.09.02.03.008</v>
          </cell>
          <cell r="I11240" t="str">
            <v>Road Barrier External</v>
          </cell>
        </row>
        <row r="11241">
          <cell r="H11241" t="str">
            <v>1.3.2.09.02.03.009</v>
          </cell>
          <cell r="I11241" t="str">
            <v>Desktop X-Ray</v>
          </cell>
        </row>
        <row r="11242">
          <cell r="H11242" t="str">
            <v>1.3.2.09.02.03.010</v>
          </cell>
          <cell r="I11242" t="str">
            <v>Cover Survensace CCTV System</v>
          </cell>
        </row>
        <row r="11243">
          <cell r="H11243" t="str">
            <v>1.3.2.09.02.03.011</v>
          </cell>
          <cell r="I11243" t="str">
            <v>Explosive Detector</v>
          </cell>
        </row>
        <row r="11244">
          <cell r="H11244" t="str">
            <v>1.3.2.09.02.03.012</v>
          </cell>
          <cell r="I11244" t="str">
            <v>Hunter Remote Control Robot</v>
          </cell>
        </row>
        <row r="11245">
          <cell r="H11245" t="str">
            <v>1.3.2.09.02.03.013</v>
          </cell>
          <cell r="I11245" t="str">
            <v>Portable X-Ray dan Film</v>
          </cell>
        </row>
        <row r="11246">
          <cell r="H11246" t="str">
            <v>1.3.2.09.02.03.014</v>
          </cell>
          <cell r="I11246" t="str">
            <v>Eod Switch And Helmet/Body</v>
          </cell>
        </row>
        <row r="11247">
          <cell r="H11247" t="str">
            <v>1.3.2.09.02.03.015</v>
          </cell>
          <cell r="I11247" t="str">
            <v>Body Armour</v>
          </cell>
        </row>
        <row r="11248">
          <cell r="H11248" t="str">
            <v>1.3.2.09.02.03.016</v>
          </cell>
          <cell r="I11248" t="str">
            <v>Special Tool/Anti Magnet</v>
          </cell>
        </row>
        <row r="11249">
          <cell r="H11249" t="str">
            <v>1.3.2.09.02.03.017</v>
          </cell>
          <cell r="I11249" t="str">
            <v>Eod Toolkit + Generator</v>
          </cell>
        </row>
        <row r="11250">
          <cell r="H11250" t="str">
            <v>1.3.2.09.02.03.018</v>
          </cell>
          <cell r="I11250" t="str">
            <v>Inspection Mirror</v>
          </cell>
        </row>
        <row r="11251">
          <cell r="H11251" t="str">
            <v>1.3.2.09.02.03.019</v>
          </cell>
          <cell r="I11251" t="str">
            <v>Pigstic Distruptor</v>
          </cell>
        </row>
        <row r="11252">
          <cell r="H11252" t="str">
            <v>1.3.2.09.02.03.020</v>
          </cell>
          <cell r="I11252" t="str">
            <v>Bomb Basket</v>
          </cell>
        </row>
        <row r="11253">
          <cell r="H11253" t="str">
            <v>1.3.2.09.02.03.021</v>
          </cell>
          <cell r="I11253" t="str">
            <v>Unscruwing Puse/Roket</v>
          </cell>
        </row>
        <row r="11254">
          <cell r="H11254" t="str">
            <v>1.3.2.09.02.03.022</v>
          </cell>
          <cell r="I11254" t="str">
            <v>Bomb Blanket/Selimut</v>
          </cell>
        </row>
        <row r="11255">
          <cell r="H11255" t="str">
            <v>1.3.2.09.02.03.023</v>
          </cell>
          <cell r="I11255" t="str">
            <v>Eor Set Search Kit</v>
          </cell>
        </row>
        <row r="11256">
          <cell r="H11256" t="str">
            <v>1.3.2.09.02.03.024</v>
          </cell>
          <cell r="I11256" t="str">
            <v>Trawing Anchor</v>
          </cell>
        </row>
        <row r="11257">
          <cell r="H11257" t="str">
            <v>1.3.2.09.02.03.025</v>
          </cell>
          <cell r="I11257" t="str">
            <v>Diagnosa Robot Vehicle</v>
          </cell>
        </row>
        <row r="11258">
          <cell r="H11258" t="str">
            <v>1.3.2.09.02.03.026</v>
          </cell>
          <cell r="I11258" t="str">
            <v>Portable Amature Detector</v>
          </cell>
        </row>
        <row r="11259">
          <cell r="H11259" t="str">
            <v>1.3.2.09.02.03.027</v>
          </cell>
          <cell r="I11259" t="str">
            <v>Ran 3/4 Ton SUV</v>
          </cell>
        </row>
        <row r="11260">
          <cell r="H11260" t="str">
            <v>1.3.2.09.02.03.028</v>
          </cell>
          <cell r="I11260" t="str">
            <v>Metal Detector</v>
          </cell>
        </row>
        <row r="11261">
          <cell r="H11261" t="str">
            <v>1.3.2.09.02.03.029</v>
          </cell>
          <cell r="I11261" t="str">
            <v>Bomb Trailler</v>
          </cell>
        </row>
        <row r="11262">
          <cell r="H11262" t="str">
            <v>1.3.2.09.02.03.030</v>
          </cell>
          <cell r="I11262" t="str">
            <v>Hook And Line Set</v>
          </cell>
        </row>
        <row r="11263">
          <cell r="H11263" t="str">
            <v>1.3.2.09.02.03.031</v>
          </cell>
          <cell r="I11263" t="str">
            <v>Rapped Fused Opening</v>
          </cell>
        </row>
        <row r="11264">
          <cell r="H11264" t="str">
            <v>1.3.2.09.02.03.032</v>
          </cell>
          <cell r="I11264" t="str">
            <v>Spooting Telescope</v>
          </cell>
        </row>
        <row r="11265">
          <cell r="H11265" t="str">
            <v>1.3.2.09.02.03.033</v>
          </cell>
          <cell r="I11265" t="str">
            <v>Mountenering Rope Set</v>
          </cell>
        </row>
        <row r="11266">
          <cell r="H11266" t="str">
            <v>1.3.2.09.02.03.034</v>
          </cell>
          <cell r="I11266" t="str">
            <v>Discruptor</v>
          </cell>
        </row>
        <row r="11267">
          <cell r="H11267" t="str">
            <v>1.3.2.09.02.03.035</v>
          </cell>
          <cell r="I11267" t="str">
            <v>Hand Held Gama Scope</v>
          </cell>
        </row>
        <row r="11268">
          <cell r="H11268" t="str">
            <v>1.3.2.09.02.03.036</v>
          </cell>
          <cell r="I11268" t="str">
            <v>Unsscruwing Fuse (Rocket Wrench)</v>
          </cell>
        </row>
        <row r="11269">
          <cell r="H11269" t="str">
            <v>1.3.2.09.02.03.037</v>
          </cell>
          <cell r="I11269" t="str">
            <v>Special Purpose EOD Vehicle</v>
          </cell>
        </row>
        <row r="11270">
          <cell r="H11270" t="str">
            <v>1.3.2.09.02.03.038</v>
          </cell>
          <cell r="I11270" t="str">
            <v>Radset</v>
          </cell>
        </row>
        <row r="11271">
          <cell r="H11271" t="str">
            <v>1.3.2.09.02.03.039</v>
          </cell>
          <cell r="I11271" t="str">
            <v>Unit Alins Alsus</v>
          </cell>
        </row>
        <row r="11272">
          <cell r="H11272" t="str">
            <v>1.3.2.09.02.03.040</v>
          </cell>
          <cell r="I11272" t="str">
            <v>Automatic Telephone Monitoring System</v>
          </cell>
        </row>
        <row r="11273">
          <cell r="H11273" t="str">
            <v>1.3.2.09.02.03.041</v>
          </cell>
          <cell r="I11273" t="str">
            <v>Tangki Minyak</v>
          </cell>
        </row>
        <row r="11274">
          <cell r="H11274" t="str">
            <v>......</v>
          </cell>
        </row>
        <row r="11275">
          <cell r="H11275" t="str">
            <v>1.3.2.09.02.04.</v>
          </cell>
          <cell r="I11275" t="str">
            <v xml:space="preserve">ALAT NUKLIR, BIOLOGI DAN KIMIA </v>
          </cell>
        </row>
        <row r="11276">
          <cell r="H11276" t="str">
            <v>1.3.2.09.02.04.001</v>
          </cell>
          <cell r="I11276" t="str">
            <v>Topeng Pelindung</v>
          </cell>
        </row>
        <row r="11277">
          <cell r="H11277" t="str">
            <v>1.3.2.09.02.04.002</v>
          </cell>
          <cell r="I11277" t="str">
            <v>Cadangan Filter</v>
          </cell>
        </row>
        <row r="11278">
          <cell r="H11278" t="str">
            <v>1.3.2.09.02.04.003</v>
          </cell>
          <cell r="I11278" t="str">
            <v>Breathing Apparatus</v>
          </cell>
        </row>
        <row r="11279">
          <cell r="H11279" t="str">
            <v>1.3.2.09.02.04.004</v>
          </cell>
          <cell r="I11279" t="str">
            <v>Hood</v>
          </cell>
        </row>
        <row r="11280">
          <cell r="H11280" t="str">
            <v>1.3.2.09.02.04.005</v>
          </cell>
          <cell r="I11280" t="str">
            <v>Pakaian Pelindung</v>
          </cell>
        </row>
        <row r="11281">
          <cell r="H11281" t="str">
            <v>1.3.2.09.02.04.006</v>
          </cell>
          <cell r="I11281" t="str">
            <v>Kit Dekontamination Perorangan</v>
          </cell>
        </row>
        <row r="11282">
          <cell r="H11282" t="str">
            <v>1.3.2.09.02.04.007</v>
          </cell>
          <cell r="I11282" t="str">
            <v>Detektor Peraorangan</v>
          </cell>
        </row>
        <row r="11283">
          <cell r="H11283" t="str">
            <v>1.3.2.09.02.04.008</v>
          </cell>
          <cell r="I11283" t="str">
            <v>Pen Bedge Dosimeter</v>
          </cell>
        </row>
        <row r="11284">
          <cell r="H11284" t="str">
            <v>1.3.2.09.02.04.009</v>
          </cell>
          <cell r="I11284" t="str">
            <v>Radiac/Dosimeter</v>
          </cell>
        </row>
        <row r="11285">
          <cell r="H11285" t="str">
            <v>1.3.2.09.02.04.010</v>
          </cell>
          <cell r="I11285" t="str">
            <v>Pendosimeter</v>
          </cell>
        </row>
        <row r="11286">
          <cell r="H11286" t="str">
            <v>1.3.2.09.02.04.011</v>
          </cell>
          <cell r="I11286" t="str">
            <v>Charging Unit Pendosimeter</v>
          </cell>
        </row>
        <row r="11287">
          <cell r="H11287" t="str">
            <v>1.3.2.09.02.04.012</v>
          </cell>
          <cell r="I11287" t="str">
            <v>Source 5 Microcury</v>
          </cell>
        </row>
        <row r="11288">
          <cell r="H11288" t="str">
            <v>1.3.2.09.02.04.013</v>
          </cell>
          <cell r="I11288" t="str">
            <v>Tang Penjepit</v>
          </cell>
        </row>
        <row r="11289">
          <cell r="H11289" t="str">
            <v>1.3.2.09.02.04.014</v>
          </cell>
          <cell r="I11289" t="str">
            <v>Piring Hitung Taktis</v>
          </cell>
        </row>
        <row r="11290">
          <cell r="H11290" t="str">
            <v>1.3.2.09.02.04.015</v>
          </cell>
          <cell r="I11290" t="str">
            <v>Sanlon Pola Penyebaran Nuklir, Biologi, dan Kimia</v>
          </cell>
        </row>
        <row r="11291">
          <cell r="H11291" t="str">
            <v>1.3.2.09.02.04.016</v>
          </cell>
          <cell r="I11291" t="str">
            <v>Pen Bedge Fag Size 0-20 Mm, Leght Approx 150 Mm</v>
          </cell>
        </row>
        <row r="11292">
          <cell r="H11292" t="str">
            <v>1.3.2.09.02.04.017</v>
          </cell>
          <cell r="I11292" t="str">
            <v>Kit Samping Biologis</v>
          </cell>
        </row>
        <row r="11293">
          <cell r="H11293" t="str">
            <v>1.3.2.09.02.04.018</v>
          </cell>
          <cell r="I11293" t="str">
            <v>Cawan Tetes</v>
          </cell>
        </row>
        <row r="11294">
          <cell r="H11294" t="str">
            <v>1.3.2.09.02.04.019</v>
          </cell>
          <cell r="I11294" t="str">
            <v>Loepe</v>
          </cell>
        </row>
        <row r="11295">
          <cell r="H11295" t="str">
            <v>1.3.2.09.02.04.020</v>
          </cell>
          <cell r="I11295" t="str">
            <v>Obyek Gelas</v>
          </cell>
        </row>
        <row r="11296">
          <cell r="H11296" t="str">
            <v>1.3.2.09.02.04.021</v>
          </cell>
          <cell r="I11296" t="str">
            <v>Alas Tempat Seksi</v>
          </cell>
        </row>
        <row r="11297">
          <cell r="H11297" t="str">
            <v>1.3.2.09.02.04.022</v>
          </cell>
          <cell r="I11297" t="str">
            <v>Detektor Kimia</v>
          </cell>
        </row>
        <row r="11298">
          <cell r="H11298" t="str">
            <v>1.3.2.09.02.04.023</v>
          </cell>
          <cell r="I11298" t="str">
            <v>Detektor Gas Kimia</v>
          </cell>
        </row>
        <row r="11299">
          <cell r="H11299" t="str">
            <v>1.3.2.09.02.04.024</v>
          </cell>
          <cell r="I11299" t="str">
            <v>Water Testing Chemagent</v>
          </cell>
        </row>
        <row r="11300">
          <cell r="H11300" t="str">
            <v>1.3.2.09.02.04.025</v>
          </cell>
          <cell r="I11300" t="str">
            <v>Tabung Detektor Kitagawa</v>
          </cell>
        </row>
        <row r="11301">
          <cell r="H11301" t="str">
            <v>1.3.2.09.02.04.026</v>
          </cell>
          <cell r="I11301" t="str">
            <v>Tabung Gas Detektor</v>
          </cell>
        </row>
        <row r="11302">
          <cell r="H11302" t="str">
            <v>1.3.2.09.02.04.027</v>
          </cell>
          <cell r="I11302" t="str">
            <v>Field Shower</v>
          </cell>
        </row>
        <row r="11303">
          <cell r="H11303" t="str">
            <v>1.3.2.09.02.04.028</v>
          </cell>
          <cell r="I11303" t="str">
            <v>Collapsible Water Tank</v>
          </cell>
        </row>
        <row r="11304">
          <cell r="H11304" t="str">
            <v>1.3.2.09.02.04.029</v>
          </cell>
          <cell r="I11304" t="str">
            <v>Training Emulsion</v>
          </cell>
        </row>
        <row r="11305">
          <cell r="H11305" t="str">
            <v>1.3.2.09.02.04.030</v>
          </cell>
          <cell r="I11305" t="str">
            <v>Alins Traner NBS</v>
          </cell>
        </row>
        <row r="11306">
          <cell r="H11306" t="str">
            <v>1.3.2.09.02.04.031</v>
          </cell>
          <cell r="I11306" t="str">
            <v>Removing Maerial</v>
          </cell>
        </row>
        <row r="11307">
          <cell r="H11307" t="str">
            <v>1.3.2.09.02.04.032</v>
          </cell>
          <cell r="I11307" t="str">
            <v>Swing Fog SN 50</v>
          </cell>
        </row>
        <row r="11308">
          <cell r="H11308" t="str">
            <v>1.3.2.09.02.04.033</v>
          </cell>
          <cell r="I11308" t="str">
            <v>Stainless Steel Sprayer</v>
          </cell>
        </row>
        <row r="11309">
          <cell r="H11309" t="str">
            <v>1.3.2.09.02.04.034</v>
          </cell>
          <cell r="I11309" t="str">
            <v>Charge Battery Dry Fit</v>
          </cell>
        </row>
        <row r="11310">
          <cell r="H11310" t="str">
            <v>1.3.2.09.02.04.035</v>
          </cell>
          <cell r="I11310" t="str">
            <v>Battery Dry Fit</v>
          </cell>
        </row>
        <row r="11311">
          <cell r="H11311" t="str">
            <v>1.3.2.09.02.04.036</v>
          </cell>
          <cell r="I11311" t="str">
            <v>Set Slang Las and Spray</v>
          </cell>
        </row>
        <row r="11312">
          <cell r="H11312" t="str">
            <v>1.3.2.09.02.04.037</v>
          </cell>
          <cell r="I11312" t="str">
            <v>Fire Gun</v>
          </cell>
        </row>
        <row r="11313">
          <cell r="H11313" t="str">
            <v>1.3.2.09.02.04.038</v>
          </cell>
          <cell r="I11313" t="str">
            <v>Tabung Acetillen</v>
          </cell>
        </row>
        <row r="11314">
          <cell r="H11314" t="str">
            <v>1.3.2.09.02.04.039</v>
          </cell>
          <cell r="I11314" t="str">
            <v>Derajat Celcius Termoline</v>
          </cell>
        </row>
        <row r="11315">
          <cell r="H11315" t="str">
            <v>1.3.2.09.02.04.040</v>
          </cell>
          <cell r="I11315" t="str">
            <v>PenghitunG Bakteri</v>
          </cell>
        </row>
        <row r="11316">
          <cell r="H11316" t="str">
            <v>1.3.2.09.02.04.041</v>
          </cell>
          <cell r="I11316" t="str">
            <v>NyCounter Digital Stuart</v>
          </cell>
        </row>
        <row r="11317">
          <cell r="H11317" t="str">
            <v>1.3.2.09.02.04.042</v>
          </cell>
          <cell r="I11317" t="str">
            <v>Test Nitrit dan Besi</v>
          </cell>
        </row>
        <row r="11318">
          <cell r="H11318" t="str">
            <v>1.3.2.09.02.04.043</v>
          </cell>
          <cell r="I11318" t="str">
            <v>Dissecting Set</v>
          </cell>
        </row>
        <row r="11319">
          <cell r="H11319" t="str">
            <v>1.3.2.09.02.04.044</v>
          </cell>
          <cell r="I11319" t="str">
            <v>Container Field Work</v>
          </cell>
        </row>
        <row r="11320">
          <cell r="H11320" t="str">
            <v>1.3.2.09.02.04.045</v>
          </cell>
          <cell r="I11320" t="str">
            <v>Baker Glass</v>
          </cell>
        </row>
        <row r="11321">
          <cell r="H11321" t="str">
            <v>1.3.2.09.02.04.046</v>
          </cell>
          <cell r="I11321" t="str">
            <v>Biological Sampling Kit</v>
          </cell>
        </row>
        <row r="11322">
          <cell r="H11322" t="str">
            <v>1.3.2.09.02.04.047</v>
          </cell>
          <cell r="I11322" t="str">
            <v>Bunsen Burner (Alat Nuklir, Biologi Dan Kimia)</v>
          </cell>
        </row>
        <row r="11323">
          <cell r="H11323" t="str">
            <v>1.3.2.09.02.04.048</v>
          </cell>
          <cell r="I11323" t="str">
            <v>Coloni Counter</v>
          </cell>
        </row>
        <row r="11324">
          <cell r="H11324" t="str">
            <v>1.3.2.09.02.04.049</v>
          </cell>
          <cell r="I11324" t="str">
            <v>Destilator (Alat Nuklir, Biologi Dan Kimia)</v>
          </cell>
        </row>
        <row r="11325">
          <cell r="H11325" t="str">
            <v>1.3.2.09.02.04.050</v>
          </cell>
          <cell r="I11325" t="str">
            <v>Dissecting Board</v>
          </cell>
        </row>
        <row r="11326">
          <cell r="H11326" t="str">
            <v>1.3.2.09.02.04.051</v>
          </cell>
          <cell r="I11326" t="str">
            <v>Erlenmeyer</v>
          </cell>
        </row>
        <row r="11327">
          <cell r="H11327" t="str">
            <v>1.3.2.09.02.04.052</v>
          </cell>
          <cell r="I11327" t="str">
            <v>Haemocytemeter Improved Nebaver Pattern</v>
          </cell>
        </row>
        <row r="11328">
          <cell r="H11328" t="str">
            <v>1.3.2.09.02.04.053</v>
          </cell>
          <cell r="I11328" t="str">
            <v>Heamometer</v>
          </cell>
        </row>
        <row r="11329">
          <cell r="H11329" t="str">
            <v>1.3.2.09.02.04.054</v>
          </cell>
          <cell r="I11329" t="str">
            <v>Kotak Preparat</v>
          </cell>
        </row>
        <row r="11330">
          <cell r="H11330" t="str">
            <v>1.3.2.09.02.04.055</v>
          </cell>
          <cell r="I11330" t="str">
            <v>Live Cell For 35 Mm Projector</v>
          </cell>
        </row>
        <row r="11331">
          <cell r="H11331" t="str">
            <v>1.3.2.09.02.04.056</v>
          </cell>
          <cell r="I11331" t="str">
            <v>Live Cell For Projection Microscope</v>
          </cell>
        </row>
        <row r="11332">
          <cell r="H11332" t="str">
            <v>1.3.2.09.02.04.057</v>
          </cell>
          <cell r="I11332" t="str">
            <v>Medical Dissecting Set</v>
          </cell>
        </row>
        <row r="11333">
          <cell r="H11333" t="str">
            <v>1.3.2.09.02.04.058</v>
          </cell>
          <cell r="I11333" t="str">
            <v>Sedgewick Rafter</v>
          </cell>
        </row>
        <row r="11334">
          <cell r="H11334" t="str">
            <v>1.3.2.09.02.04.059</v>
          </cell>
          <cell r="I11334" t="str">
            <v>Tubing For Blood Dilutting Pipet</v>
          </cell>
        </row>
        <row r="11335">
          <cell r="H11335" t="str">
            <v>1.3.2.09.02.04.060</v>
          </cell>
          <cell r="I11335" t="str">
            <v>Ultra Violet Viewing Box and Lampu Ultraviolet</v>
          </cell>
        </row>
        <row r="11336">
          <cell r="H11336" t="str">
            <v>1.3.2.09.02.04.061</v>
          </cell>
          <cell r="I11336" t="str">
            <v>Faces Field Fischer</v>
          </cell>
        </row>
        <row r="11337">
          <cell r="H11337" t="str">
            <v>1.3.2.09.02.04.062</v>
          </cell>
          <cell r="I11337" t="str">
            <v>Masker 5000 Series Dual Catridge Respirator</v>
          </cell>
        </row>
        <row r="11338">
          <cell r="H11338" t="str">
            <v>1.3.2.09.02.04.063</v>
          </cell>
          <cell r="I11338" t="str">
            <v>Alat Destilasi'</v>
          </cell>
        </row>
        <row r="11339">
          <cell r="H11339" t="str">
            <v>1.3.2.09.02.04.064</v>
          </cell>
          <cell r="I11339" t="str">
            <v>Atomic Absortion Spectro Photometer</v>
          </cell>
        </row>
        <row r="11340">
          <cell r="H11340" t="str">
            <v>1.3.2.09.02.04.065</v>
          </cell>
          <cell r="I11340" t="str">
            <v>Botol Bod</v>
          </cell>
        </row>
        <row r="11341">
          <cell r="H11341" t="str">
            <v>1.3.2.09.02.04.066</v>
          </cell>
          <cell r="I11341" t="str">
            <v>Botol Reagent</v>
          </cell>
        </row>
        <row r="11342">
          <cell r="H11342" t="str">
            <v>1.3.2.09.02.04.067</v>
          </cell>
          <cell r="I11342" t="str">
            <v>Buret Biasa</v>
          </cell>
        </row>
        <row r="11343">
          <cell r="H11343" t="str">
            <v>1.3.2.09.02.04.068</v>
          </cell>
          <cell r="I11343" t="str">
            <v>Calcium Chloride Tower</v>
          </cell>
        </row>
        <row r="11344">
          <cell r="H11344" t="str">
            <v>1.3.2.09.02.04.069</v>
          </cell>
          <cell r="I11344" t="str">
            <v>Filter Funnel</v>
          </cell>
        </row>
        <row r="11345">
          <cell r="H11345" t="str">
            <v>1.3.2.09.02.04.070</v>
          </cell>
          <cell r="I11345" t="str">
            <v>Gas Chormatography</v>
          </cell>
        </row>
        <row r="11346">
          <cell r="H11346" t="str">
            <v>1.3.2.09.02.04.071</v>
          </cell>
          <cell r="I11346" t="str">
            <v>Infra Red Spectometer</v>
          </cell>
        </row>
        <row r="11347">
          <cell r="H11347" t="str">
            <v>1.3.2.09.02.04.072</v>
          </cell>
          <cell r="I11347" t="str">
            <v>Krus Porcelain</v>
          </cell>
        </row>
        <row r="11348">
          <cell r="H11348" t="str">
            <v>1.3.2.09.02.04.073</v>
          </cell>
          <cell r="I11348" t="str">
            <v>Liquid Chormatography</v>
          </cell>
        </row>
        <row r="11349">
          <cell r="H11349" t="str">
            <v>1.3.2.09.02.04.074</v>
          </cell>
          <cell r="I11349" t="str">
            <v>Mortas and Fistle Porcelain</v>
          </cell>
        </row>
        <row r="11350">
          <cell r="H11350" t="str">
            <v>1.3.2.09.02.04.075</v>
          </cell>
          <cell r="I11350" t="str">
            <v>Neraca Analitis</v>
          </cell>
        </row>
        <row r="11351">
          <cell r="H11351" t="str">
            <v>1.3.2.09.02.04.076</v>
          </cell>
          <cell r="I11351" t="str">
            <v>Penjepit Krus</v>
          </cell>
        </row>
        <row r="11352">
          <cell r="H11352" t="str">
            <v>1.3.2.09.02.04.077</v>
          </cell>
          <cell r="I11352" t="str">
            <v>Specifionografity Bottle As Justed</v>
          </cell>
        </row>
        <row r="11353">
          <cell r="H11353" t="str">
            <v>1.3.2.09.02.04.078</v>
          </cell>
          <cell r="I11353" t="str">
            <v>Spectronic 20</v>
          </cell>
        </row>
        <row r="11354">
          <cell r="H11354" t="str">
            <v>1.3.2.09.02.04.079</v>
          </cell>
          <cell r="I11354" t="str">
            <v>Statif and Clemp</v>
          </cell>
        </row>
        <row r="11355">
          <cell r="H11355" t="str">
            <v>1.3.2.09.02.04.080</v>
          </cell>
          <cell r="I11355" t="str">
            <v>Tubidimeter Hach</v>
          </cell>
        </row>
        <row r="11356">
          <cell r="H11356" t="str">
            <v>1.3.2.09.02.04.081</v>
          </cell>
          <cell r="I11356" t="str">
            <v>Ultrasonic Cleaner (Alat Nuklir, Biologi Dan Kimia)</v>
          </cell>
        </row>
        <row r="11357">
          <cell r="H11357" t="str">
            <v>1.3.2.09.02.04.082</v>
          </cell>
          <cell r="I11357" t="str">
            <v>UV-VIS Spestrohotometer</v>
          </cell>
        </row>
        <row r="11358">
          <cell r="H11358" t="str">
            <v>1.3.2.09.02.04.083</v>
          </cell>
          <cell r="I11358" t="str">
            <v>Vacuum Filter Flask</v>
          </cell>
        </row>
        <row r="11359">
          <cell r="H11359" t="str">
            <v>1.3.2.09.02.04.084</v>
          </cell>
          <cell r="I11359" t="str">
            <v>Vacuum Microfilter Holder</v>
          </cell>
        </row>
        <row r="11360">
          <cell r="H11360" t="str">
            <v>1.3.2.09.02.04.085</v>
          </cell>
          <cell r="I11360" t="str">
            <v>Viscosimeter (Alat Nuklir, Biologi Dan Kimia)</v>
          </cell>
        </row>
        <row r="11361">
          <cell r="H11361" t="str">
            <v>1.3.2.09.02.04.086</v>
          </cell>
          <cell r="I11361" t="str">
            <v>Portable Tubidimeter</v>
          </cell>
        </row>
        <row r="11362">
          <cell r="H11362" t="str">
            <v>1.3.2.09.02.04.087</v>
          </cell>
          <cell r="I11362" t="str">
            <v>Micro Filter All Glass Vacuum Filter Holder 47 Mm</v>
          </cell>
        </row>
        <row r="11363">
          <cell r="H11363" t="str">
            <v>1.3.2.09.02.04.088</v>
          </cell>
          <cell r="I11363" t="str">
            <v>Set Nubika Perorangan</v>
          </cell>
        </row>
        <row r="11364">
          <cell r="H11364" t="str">
            <v>1.3.2.09.02.04.089</v>
          </cell>
          <cell r="I11364" t="str">
            <v>Sepatu Pelindung</v>
          </cell>
        </row>
        <row r="11365">
          <cell r="H11365" t="str">
            <v>1.3.2.09.02.04.090</v>
          </cell>
          <cell r="I11365" t="str">
            <v>Sarung Tangan Pelindung</v>
          </cell>
        </row>
        <row r="11366">
          <cell r="H11366" t="str">
            <v>1.3.2.09.02.04.091</v>
          </cell>
          <cell r="I11366" t="str">
            <v>Tablet + Dilter Penjernih Air</v>
          </cell>
        </row>
        <row r="11367">
          <cell r="H11367" t="str">
            <v>1.3.2.09.02.04.092</v>
          </cell>
          <cell r="I11367" t="str">
            <v>Set Detektor Nuklir</v>
          </cell>
        </row>
        <row r="11368">
          <cell r="H11368" t="str">
            <v>1.3.2.09.02.04.093</v>
          </cell>
          <cell r="I11368" t="str">
            <v>Set Detektor Biologi</v>
          </cell>
        </row>
        <row r="11369">
          <cell r="H11369" t="str">
            <v>1.3.2.09.02.04.094</v>
          </cell>
          <cell r="I11369" t="str">
            <v>Set Meteorologi Lapangan</v>
          </cell>
        </row>
        <row r="11370">
          <cell r="H11370" t="str">
            <v>1.3.2.09.02.04.095</v>
          </cell>
          <cell r="I11370" t="str">
            <v>Ransus Deco Jeep</v>
          </cell>
        </row>
        <row r="11371">
          <cell r="H11371" t="str">
            <v>1.3.2.09.02.04.096</v>
          </cell>
          <cell r="I11371" t="str">
            <v>Decon Trailler</v>
          </cell>
        </row>
        <row r="11372">
          <cell r="H11372" t="str">
            <v>1.3.2.09.02.04.097</v>
          </cell>
          <cell r="I11372" t="str">
            <v>Mobil Unit Decon Trailler</v>
          </cell>
        </row>
        <row r="11373">
          <cell r="H11373" t="str">
            <v>1.3.2.09.02.04.098</v>
          </cell>
          <cell r="I11373" t="str">
            <v>Mobil Unit Laboratorium Nubika</v>
          </cell>
        </row>
        <row r="11374">
          <cell r="H11374" t="str">
            <v>1.3.2.09.02.04.099</v>
          </cell>
          <cell r="I11374" t="str">
            <v>Truck Alsus Nubika</v>
          </cell>
        </row>
        <row r="11375">
          <cell r="H11375" t="str">
            <v>1.3.2.09.02.04.100</v>
          </cell>
          <cell r="I11375" t="str">
            <v>Film Dosimeter</v>
          </cell>
        </row>
        <row r="11376">
          <cell r="H11376" t="str">
            <v>1.3.2.09.02.04.101</v>
          </cell>
          <cell r="I11376" t="str">
            <v>Alat Pemroses Film Desimeter</v>
          </cell>
        </row>
        <row r="11377">
          <cell r="H11377" t="str">
            <v>1.3.2.09.02.04.102</v>
          </cell>
          <cell r="I11377" t="str">
            <v>Alat Pengisi Pen Dosimeter / Charger</v>
          </cell>
        </row>
        <row r="11378">
          <cell r="H11378" t="str">
            <v>1.3.2.09.02.04.103</v>
          </cell>
          <cell r="I11378" t="str">
            <v>Ransel Breathing Aparatus</v>
          </cell>
        </row>
        <row r="11379">
          <cell r="H11379" t="str">
            <v>1.3.2.09.02.04.104</v>
          </cell>
          <cell r="I11379" t="str">
            <v>Masker Breathing Aparatus</v>
          </cell>
        </row>
        <row r="11380">
          <cell r="H11380" t="str">
            <v>1.3.2.09.02.04.105</v>
          </cell>
          <cell r="I11380" t="str">
            <v>Compressor Breathing Aparatus</v>
          </cell>
        </row>
        <row r="11381">
          <cell r="H11381" t="str">
            <v>1.3.2.09.02.04.106</v>
          </cell>
          <cell r="I11381" t="str">
            <v>Tabung Breathing Aparatus</v>
          </cell>
        </row>
        <row r="11382">
          <cell r="H11382" t="str">
            <v>1.3.2.09.02.04.107</v>
          </cell>
          <cell r="I11382" t="str">
            <v>Unit Pengisi Oksigen Tabung Aparatus</v>
          </cell>
        </row>
        <row r="11383">
          <cell r="H11383" t="str">
            <v>1.3.2.09.02.04.108</v>
          </cell>
          <cell r="I11383" t="str">
            <v>Unit Alpal Lab. Lapangan Nuklir</v>
          </cell>
        </row>
        <row r="11384">
          <cell r="H11384" t="str">
            <v>1.3.2.09.02.04.109</v>
          </cell>
          <cell r="I11384" t="str">
            <v>Unit Alpal Lab. Lapangan Biologi</v>
          </cell>
        </row>
        <row r="11385">
          <cell r="H11385" t="str">
            <v>1.3.2.09.02.04.110</v>
          </cell>
          <cell r="I11385" t="str">
            <v>Unit Alpal Lab. Lapangan Kimia</v>
          </cell>
        </row>
        <row r="11386">
          <cell r="H11386" t="str">
            <v>1.3.2.09.02.04.111</v>
          </cell>
          <cell r="I11386" t="str">
            <v>Set Lidik Meteo</v>
          </cell>
        </row>
        <row r="11387">
          <cell r="H11387" t="str">
            <v>1.3.2.09.02.04.112</v>
          </cell>
          <cell r="I11387" t="str">
            <v>Set Lidik Nuklir</v>
          </cell>
        </row>
        <row r="11388">
          <cell r="H11388" t="str">
            <v>1.3.2.09.02.04.113</v>
          </cell>
          <cell r="I11388" t="str">
            <v>Set Lidik Biologi</v>
          </cell>
        </row>
        <row r="11389">
          <cell r="H11389" t="str">
            <v>1.3.2.09.02.04.114</v>
          </cell>
          <cell r="I11389" t="str">
            <v>Set Lidik Kimia</v>
          </cell>
        </row>
        <row r="11390">
          <cell r="H11390" t="str">
            <v>1.3.2.09.02.04.115</v>
          </cell>
          <cell r="I11390" t="str">
            <v>Set Alpal PAP</v>
          </cell>
        </row>
        <row r="11391">
          <cell r="H11391" t="str">
            <v>1.3.2.09.02.04.116</v>
          </cell>
          <cell r="I11391" t="str">
            <v>Set Bahan Dekontaminasi Nubika</v>
          </cell>
        </row>
        <row r="11392">
          <cell r="H11392" t="str">
            <v>1.3.2.09.02.04.117</v>
          </cell>
          <cell r="I11392" t="str">
            <v>Unit Alins Latihan Nubika</v>
          </cell>
        </row>
        <row r="11393">
          <cell r="H11393" t="str">
            <v>1.3.2.09.02.04.118</v>
          </cell>
          <cell r="I11393" t="str">
            <v>Set Kamar Gas</v>
          </cell>
        </row>
        <row r="11394">
          <cell r="H11394" t="str">
            <v>1.3.2.09.02.04.119</v>
          </cell>
          <cell r="I11394" t="str">
            <v>Unit Alpal Bengkel Torsin</v>
          </cell>
        </row>
        <row r="11395">
          <cell r="H11395" t="str">
            <v>1.3.2.09.02.04.120</v>
          </cell>
          <cell r="I11395" t="str">
            <v>Unit Alpal Bengkel Torsel</v>
          </cell>
        </row>
        <row r="11396">
          <cell r="H11396" t="str">
            <v>1.3.2.09.02.04.121</v>
          </cell>
          <cell r="I11396" t="str">
            <v>Set Dapur Lapangan</v>
          </cell>
        </row>
        <row r="11397">
          <cell r="H11397" t="str">
            <v>......</v>
          </cell>
        </row>
        <row r="11398">
          <cell r="H11398" t="str">
            <v>1.3.2.09.02.05.</v>
          </cell>
          <cell r="I11398" t="str">
            <v xml:space="preserve">PERSENJATAAN NON SENJATA API LAINNYA </v>
          </cell>
        </row>
        <row r="11399">
          <cell r="H11399" t="str">
            <v>......</v>
          </cell>
        </row>
        <row r="11400">
          <cell r="H11400" t="str">
            <v>1.3.2.09.03..</v>
          </cell>
          <cell r="I11400" t="str">
            <v xml:space="preserve">SENJATA SINAR </v>
          </cell>
        </row>
        <row r="11401">
          <cell r="H11401" t="str">
            <v>1.3.2.09.03.01.</v>
          </cell>
          <cell r="I11401" t="str">
            <v>LASER</v>
          </cell>
        </row>
        <row r="11402">
          <cell r="H11402" t="str">
            <v>1.3.2.09.03.01.001</v>
          </cell>
          <cell r="I11402" t="str">
            <v>Sinyal</v>
          </cell>
        </row>
        <row r="11403">
          <cell r="H11403" t="str">
            <v>......</v>
          </cell>
        </row>
        <row r="11404">
          <cell r="H11404" t="str">
            <v>1.3.2.09.03.02.</v>
          </cell>
          <cell r="I11404" t="str">
            <v xml:space="preserve">SENJATA SINAR LAINNYA </v>
          </cell>
        </row>
        <row r="11405">
          <cell r="H11405" t="str">
            <v>......</v>
          </cell>
        </row>
        <row r="11406">
          <cell r="H11406" t="str">
            <v>1.3.2.09.04..</v>
          </cell>
          <cell r="I11406" t="str">
            <v>ALAT KHUSUS KEPOLISIAN</v>
          </cell>
        </row>
        <row r="11407">
          <cell r="H11407" t="str">
            <v>1.3.2.09.04.01.</v>
          </cell>
          <cell r="I11407" t="str">
            <v xml:space="preserve">ALAT KHUSUS KEPOLISIAN </v>
          </cell>
        </row>
        <row r="11408">
          <cell r="H11408" t="str">
            <v>1.3.2.09.04.01.001</v>
          </cell>
          <cell r="I11408" t="str">
            <v>NCS (Network Control System)</v>
          </cell>
        </row>
        <row r="11409">
          <cell r="H11409" t="str">
            <v>1.3.2.09.04.01.002</v>
          </cell>
          <cell r="I11409" t="str">
            <v>Satelit Base Station</v>
          </cell>
        </row>
        <row r="11410">
          <cell r="H11410" t="str">
            <v>1.3.2.09.04.01.003</v>
          </cell>
          <cell r="I11410" t="str">
            <v>Intelegent Interconnect System</v>
          </cell>
        </row>
        <row r="11411">
          <cell r="H11411" t="str">
            <v>1.3.2.09.04.01.004</v>
          </cell>
          <cell r="I11411" t="str">
            <v>HP Satelite</v>
          </cell>
        </row>
        <row r="11412">
          <cell r="H11412" t="str">
            <v>1.3.2.09.04.01.005</v>
          </cell>
          <cell r="I11412" t="str">
            <v>Pusdalsis</v>
          </cell>
        </row>
        <row r="11413">
          <cell r="H11413" t="str">
            <v>1.3.2.09.04.01.006</v>
          </cell>
          <cell r="I11413" t="str">
            <v>Fly Away VSAT</v>
          </cell>
        </row>
        <row r="11414">
          <cell r="H11414" t="str">
            <v>1.3.2.09.04.01.007</v>
          </cell>
          <cell r="I11414" t="str">
            <v>GSP MAP 60 CSX</v>
          </cell>
        </row>
        <row r="11415">
          <cell r="H11415" t="str">
            <v>1.3.2.09.04.01.008</v>
          </cell>
          <cell r="I11415" t="str">
            <v>Iradium Satelite Mobil Phone</v>
          </cell>
        </row>
        <row r="11416">
          <cell r="H11416" t="str">
            <v>1.3.2.09.04.01.009</v>
          </cell>
          <cell r="I11416" t="str">
            <v>Iradium Satelite Fixed Phone</v>
          </cell>
        </row>
        <row r="11417">
          <cell r="H11417" t="str">
            <v>......</v>
          </cell>
        </row>
        <row r="11418">
          <cell r="H11418" t="str">
            <v>1.3.2.09.04.02.</v>
          </cell>
          <cell r="I11418" t="str">
            <v xml:space="preserve">ALAT DALMAS/ALAT DAKHURA </v>
          </cell>
        </row>
        <row r="11419">
          <cell r="H11419" t="str">
            <v>1.3.2.09.04.02.001</v>
          </cell>
          <cell r="I11419" t="str">
            <v>Helmet With Neck Cover</v>
          </cell>
        </row>
        <row r="11420">
          <cell r="H11420" t="str">
            <v>1.3.2.09.04.02.002</v>
          </cell>
          <cell r="I11420" t="str">
            <v>Gas Masker</v>
          </cell>
        </row>
        <row r="11421">
          <cell r="H11421" t="str">
            <v>1.3.2.09.04.02.003</v>
          </cell>
          <cell r="I11421" t="str">
            <v>Canester</v>
          </cell>
        </row>
        <row r="11422">
          <cell r="H11422" t="str">
            <v>1.3.2.09.04.02.004</v>
          </cell>
          <cell r="I11422" t="str">
            <v>Anti Riot Shiled/Tameng PHH</v>
          </cell>
        </row>
        <row r="11423">
          <cell r="H11423" t="str">
            <v>1.3.2.09.04.02.005</v>
          </cell>
          <cell r="I11423" t="str">
            <v>Anti Riot Uniform/Rompi PHH</v>
          </cell>
        </row>
        <row r="11424">
          <cell r="H11424" t="str">
            <v>1.3.2.09.04.02.006</v>
          </cell>
          <cell r="I11424" t="str">
            <v>Public Adress</v>
          </cell>
        </row>
        <row r="11425">
          <cell r="H11425" t="str">
            <v>1.3.2.09.04.02.007</v>
          </cell>
          <cell r="I11425" t="str">
            <v>Tongkat POLRI</v>
          </cell>
        </row>
        <row r="11426">
          <cell r="H11426" t="str">
            <v>1.3.2.09.04.02.008</v>
          </cell>
          <cell r="I11426" t="str">
            <v>Borgol</v>
          </cell>
        </row>
        <row r="11427">
          <cell r="H11427" t="str">
            <v>1.3.2.09.04.02.009</v>
          </cell>
          <cell r="I11427" t="str">
            <v>Mobile Barrier</v>
          </cell>
        </row>
        <row r="11428">
          <cell r="H11428" t="str">
            <v>1.3.2.09.04.02.010</v>
          </cell>
          <cell r="I11428" t="str">
            <v>Rompi dan Pelindung Kaki/Tangan</v>
          </cell>
        </row>
        <row r="11429">
          <cell r="H11429" t="str">
            <v>1.3.2.09.04.02.011</v>
          </cell>
          <cell r="I11429" t="str">
            <v>Louncer</v>
          </cell>
        </row>
        <row r="11430">
          <cell r="H11430" t="str">
            <v>1.3.2.09.04.02.012</v>
          </cell>
          <cell r="I11430" t="str">
            <v>Rifle Granade</v>
          </cell>
        </row>
        <row r="11431">
          <cell r="H11431" t="str">
            <v>1.3.2.09.04.02.013</v>
          </cell>
          <cell r="I11431" t="str">
            <v>Air Teser</v>
          </cell>
        </row>
        <row r="11432">
          <cell r="H11432" t="str">
            <v>1.3.2.09.04.02.014</v>
          </cell>
          <cell r="I11432" t="str">
            <v>Recharging System</v>
          </cell>
        </row>
        <row r="11433">
          <cell r="H11433" t="str">
            <v>1.3.2.09.04.02.015</v>
          </cell>
          <cell r="I11433" t="str">
            <v>Tongkat Listrik</v>
          </cell>
        </row>
        <row r="11434">
          <cell r="H11434" t="str">
            <v>1.3.2.09.04.02.016</v>
          </cell>
          <cell r="I11434" t="str">
            <v>Alat Kejut</v>
          </cell>
        </row>
        <row r="11435">
          <cell r="H11435" t="str">
            <v>1.3.2.09.04.02.017</v>
          </cell>
          <cell r="I11435" t="str">
            <v>Reming Super - 7</v>
          </cell>
        </row>
        <row r="11436">
          <cell r="H11436" t="str">
            <v>1.3.2.09.04.02.018</v>
          </cell>
          <cell r="I11436" t="str">
            <v>Super - 7</v>
          </cell>
        </row>
        <row r="11437">
          <cell r="H11437" t="str">
            <v>1.3.2.09.04.02.019</v>
          </cell>
          <cell r="I11437" t="str">
            <v>Tongkat Panjang</v>
          </cell>
        </row>
        <row r="11438">
          <cell r="H11438" t="str">
            <v>1.3.2.09.04.02.020</v>
          </cell>
          <cell r="I11438" t="str">
            <v>Tongkat Panjang Lecut</v>
          </cell>
        </row>
        <row r="11439">
          <cell r="H11439" t="str">
            <v>1.3.2.09.04.02.021</v>
          </cell>
          <cell r="I11439" t="str">
            <v>Launcher TAC 700</v>
          </cell>
        </row>
        <row r="11440">
          <cell r="H11440" t="str">
            <v>1.3.2.09.04.02.022</v>
          </cell>
          <cell r="I11440" t="str">
            <v>Adaptor PA-FA</v>
          </cell>
        </row>
        <row r="11441">
          <cell r="H11441" t="str">
            <v>1.3.2.09.04.02.023</v>
          </cell>
          <cell r="I11441" t="str">
            <v>Scuba Tank</v>
          </cell>
        </row>
        <row r="11442">
          <cell r="H11442" t="str">
            <v>1.3.2.09.04.02.024</v>
          </cell>
          <cell r="I11442" t="str">
            <v>Red Rounds</v>
          </cell>
        </row>
        <row r="11443">
          <cell r="H11443" t="str">
            <v>1.3.2.09.04.02.025</v>
          </cell>
          <cell r="I11443" t="str">
            <v>Purple Rounds</v>
          </cell>
        </row>
        <row r="11444">
          <cell r="H11444" t="str">
            <v>1.3.2.09.04.02.026</v>
          </cell>
          <cell r="I11444" t="str">
            <v>Green Rounds</v>
          </cell>
        </row>
        <row r="11445">
          <cell r="H11445" t="str">
            <v>1.3.2.09.04.02.027</v>
          </cell>
          <cell r="I11445" t="str">
            <v>Paper Spray</v>
          </cell>
        </row>
        <row r="11446">
          <cell r="H11446" t="str">
            <v>1.3.2.09.04.02.028</v>
          </cell>
          <cell r="I11446" t="str">
            <v>Tameng</v>
          </cell>
        </row>
        <row r="11447">
          <cell r="H11447" t="str">
            <v>1.3.2.09.04.02.029</v>
          </cell>
          <cell r="I11447" t="str">
            <v>Helm Dalmas</v>
          </cell>
        </row>
        <row r="11448">
          <cell r="H11448" t="str">
            <v>1.3.2.09.04.02.030</v>
          </cell>
          <cell r="I11448" t="str">
            <v>Alkom Dalmas</v>
          </cell>
        </row>
        <row r="11449">
          <cell r="H11449" t="str">
            <v>1.3.2.09.04.02.031</v>
          </cell>
          <cell r="I11449" t="str">
            <v>Kamera Digital</v>
          </cell>
        </row>
        <row r="11450">
          <cell r="H11450" t="str">
            <v>1.3.2.09.04.02.032</v>
          </cell>
          <cell r="I11450" t="str">
            <v>Flash Ball</v>
          </cell>
        </row>
        <row r="11451">
          <cell r="H11451" t="str">
            <v>1.3.2.09.04.02.033</v>
          </cell>
          <cell r="I11451" t="str">
            <v>Tali Dalmas</v>
          </cell>
        </row>
        <row r="11452">
          <cell r="H11452" t="str">
            <v>1.3.2.09.04.02.034</v>
          </cell>
          <cell r="I11452" t="str">
            <v>Multi Louncher</v>
          </cell>
        </row>
        <row r="11453">
          <cell r="H11453" t="str">
            <v>1.3.2.09.04.02.035</v>
          </cell>
          <cell r="I11453" t="str">
            <v>Catching Net</v>
          </cell>
        </row>
        <row r="11454">
          <cell r="H11454" t="str">
            <v>......</v>
          </cell>
        </row>
        <row r="11455">
          <cell r="H11455" t="str">
            <v>1.3.2.09.04.03.</v>
          </cell>
          <cell r="I11455" t="str">
            <v xml:space="preserve">ALAT WANTEROR (PERLAWANAN TEROR) </v>
          </cell>
        </row>
        <row r="11456">
          <cell r="H11456" t="str">
            <v>1.3.2.09.04.03.001</v>
          </cell>
          <cell r="I11456" t="str">
            <v>Kacamata Pelindung</v>
          </cell>
        </row>
        <row r="11457">
          <cell r="H11457" t="str">
            <v>1.3.2.09.04.03.002</v>
          </cell>
          <cell r="I11457" t="str">
            <v>Pakaian Khusus Wanteror</v>
          </cell>
        </row>
        <row r="11458">
          <cell r="H11458" t="str">
            <v>1.3.2.09.04.03.003</v>
          </cell>
          <cell r="I11458" t="str">
            <v>NVG-10</v>
          </cell>
        </row>
        <row r="11459">
          <cell r="H11459" t="str">
            <v>1.3.2.09.04.03.004</v>
          </cell>
          <cell r="I11459" t="str">
            <v>GPS</v>
          </cell>
        </row>
        <row r="11460">
          <cell r="H11460" t="str">
            <v>1.3.2.09.04.03.005</v>
          </cell>
          <cell r="I11460" t="str">
            <v>Thermal Image Intensifier</v>
          </cell>
        </row>
        <row r="11461">
          <cell r="H11461" t="str">
            <v>1.3.2.09.04.03.006</v>
          </cell>
          <cell r="I11461" t="str">
            <v>Mini Transmitter and Recivier</v>
          </cell>
        </row>
        <row r="11462">
          <cell r="H11462" t="str">
            <v>1.3.2.09.04.03.007</v>
          </cell>
          <cell r="I11462" t="str">
            <v>Camoflage Paste</v>
          </cell>
        </row>
        <row r="11463">
          <cell r="H11463" t="str">
            <v>1.3.2.09.04.03.008</v>
          </cell>
          <cell r="I11463" t="str">
            <v>Escape Belt</v>
          </cell>
        </row>
        <row r="11464">
          <cell r="H11464" t="str">
            <v>1.3.2.09.04.03.009</v>
          </cell>
          <cell r="I11464" t="str">
            <v>Dehidrate</v>
          </cell>
        </row>
        <row r="11465">
          <cell r="H11465" t="str">
            <v>1.3.2.09.04.03.010</v>
          </cell>
          <cell r="I11465" t="str">
            <v>Field Dressing Tape To Webbing</v>
          </cell>
        </row>
        <row r="11466">
          <cell r="H11466" t="str">
            <v>1.3.2.09.04.03.011</v>
          </cell>
          <cell r="I11466" t="str">
            <v>Helm Tempur</v>
          </cell>
        </row>
        <row r="11467">
          <cell r="H11467" t="str">
            <v>1.3.2.09.04.03.012</v>
          </cell>
          <cell r="I11467" t="str">
            <v>Rompi Anti Peluru</v>
          </cell>
        </row>
        <row r="11468">
          <cell r="H11468" t="str">
            <v>1.3.2.09.04.03.013</v>
          </cell>
          <cell r="I11468" t="str">
            <v>Teropong Siang</v>
          </cell>
        </row>
        <row r="11469">
          <cell r="H11469" t="str">
            <v>1.3.2.09.04.03.014</v>
          </cell>
          <cell r="I11469" t="str">
            <v>Mask Gogle</v>
          </cell>
        </row>
        <row r="11470">
          <cell r="H11470" t="str">
            <v>1.3.2.09.04.03.015</v>
          </cell>
          <cell r="I11470" t="str">
            <v>Knee Protection</v>
          </cell>
        </row>
        <row r="11471">
          <cell r="H11471" t="str">
            <v>1.3.2.09.04.03.016</v>
          </cell>
          <cell r="I11471" t="str">
            <v>Ilbow Protection</v>
          </cell>
        </row>
        <row r="11472">
          <cell r="H11472" t="str">
            <v>1.3.2.09.04.03.017</v>
          </cell>
          <cell r="I11472" t="str">
            <v>Sarung Tangan Kulit</v>
          </cell>
        </row>
        <row r="11473">
          <cell r="H11473" t="str">
            <v>1.3.2.09.04.03.018</v>
          </cell>
          <cell r="I11473" t="str">
            <v>Sebo Warna Hitam</v>
          </cell>
        </row>
        <row r="11474">
          <cell r="H11474" t="str">
            <v>1.3.2.09.04.03.019</v>
          </cell>
          <cell r="I11474" t="str">
            <v>15 Passanger Van</v>
          </cell>
        </row>
        <row r="11475">
          <cell r="H11475" t="str">
            <v>1.3.2.09.04.03.020</v>
          </cell>
          <cell r="I11475" t="str">
            <v>Terrano CommandVehicle</v>
          </cell>
        </row>
        <row r="11476">
          <cell r="H11476" t="str">
            <v>1.3.2.09.04.03.021</v>
          </cell>
          <cell r="I11476" t="str">
            <v>Surefire951-Light</v>
          </cell>
        </row>
        <row r="11477">
          <cell r="H11477" t="str">
            <v>1.3.2.09.04.03.022</v>
          </cell>
          <cell r="I11477" t="str">
            <v>Laser Range Finder</v>
          </cell>
        </row>
        <row r="11478">
          <cell r="H11478" t="str">
            <v>1.3.2.09.04.03.023</v>
          </cell>
          <cell r="I11478" t="str">
            <v>Binoculars, Armored 7x35 (Rubber Coated) Blk or Gurn</v>
          </cell>
        </row>
        <row r="11479">
          <cell r="H11479" t="str">
            <v>1.3.2.09.04.03.024</v>
          </cell>
          <cell r="I11479" t="str">
            <v>Spotting Scopes, 25x Power W/Mil Dot Reticle and Tripood</v>
          </cell>
        </row>
        <row r="11480">
          <cell r="H11480" t="str">
            <v>1.3.2.09.04.03.025</v>
          </cell>
          <cell r="I11480" t="str">
            <v>Shaarpshooter Drag Bag, Blackhawk</v>
          </cell>
        </row>
        <row r="11481">
          <cell r="H11481" t="str">
            <v>1.3.2.09.04.03.026</v>
          </cell>
          <cell r="I11481" t="str">
            <v>Clening Rods/Oil, Solvent, Brushesfor308 Cal</v>
          </cell>
        </row>
        <row r="11482">
          <cell r="H11482" t="str">
            <v>1.3.2.09.04.03.027</v>
          </cell>
          <cell r="I11482" t="str">
            <v>Utility Brush</v>
          </cell>
        </row>
        <row r="11483">
          <cell r="H11483" t="str">
            <v>1.3.2.09.04.03.028</v>
          </cell>
          <cell r="I11483" t="str">
            <v>Chamber Brushfor All Calibers</v>
          </cell>
        </row>
        <row r="11484">
          <cell r="H11484" t="str">
            <v>1.3.2.09.04.03.029</v>
          </cell>
          <cell r="I11484" t="str">
            <v>Solvent, Copper</v>
          </cell>
        </row>
        <row r="11485">
          <cell r="H11485" t="str">
            <v>1.3.2.09.04.03.030</v>
          </cell>
          <cell r="I11485" t="str">
            <v>Gun Scrub, Can</v>
          </cell>
        </row>
        <row r="11486">
          <cell r="H11486" t="str">
            <v>1.3.2.09.04.03.031</v>
          </cell>
          <cell r="I11486" t="str">
            <v>Bore Solvent MC#7, Shooter'sChice Bottle</v>
          </cell>
        </row>
        <row r="11487">
          <cell r="H11487" t="str">
            <v>1.3.2.09.04.03.032</v>
          </cell>
          <cell r="I11487" t="str">
            <v>Lubricant FP-10. Quick Scrub, Bottle</v>
          </cell>
        </row>
        <row r="11488">
          <cell r="H11488" t="str">
            <v>1.3.2.09.04.03.033</v>
          </cell>
          <cell r="I11488" t="str">
            <v>Camo Compacts</v>
          </cell>
        </row>
        <row r="11489">
          <cell r="H11489" t="str">
            <v>1.3.2.09.04.03.034</v>
          </cell>
          <cell r="I11489" t="str">
            <v>Type 'A' Sharpshooter's Completti Data Book System</v>
          </cell>
        </row>
        <row r="11490">
          <cell r="H11490" t="str">
            <v>1.3.2.09.04.03.035</v>
          </cell>
          <cell r="I11490" t="str">
            <v>Mini-Mag Light and Batteries (Police3 Marks Man)</v>
          </cell>
        </row>
        <row r="11491">
          <cell r="H11491" t="str">
            <v>1.3.2.09.04.03.036</v>
          </cell>
          <cell r="I11491" t="str">
            <v>Armalite Ar10T (308cal) W2x20rd. Mag's, bead blaster SS Barel</v>
          </cell>
        </row>
        <row r="11492">
          <cell r="H11492" t="str">
            <v>1.3.2.09.04.03.037</v>
          </cell>
          <cell r="I11492" t="str">
            <v>Mounting Rings For Scope</v>
          </cell>
        </row>
        <row r="11493">
          <cell r="H11493" t="str">
            <v>1.3.2.09.04.03.038</v>
          </cell>
          <cell r="I11493" t="str">
            <v>Harris Bi-pod</v>
          </cell>
        </row>
        <row r="11494">
          <cell r="H11494" t="str">
            <v>1.3.2.09.04.03.039</v>
          </cell>
          <cell r="I11494" t="str">
            <v>Pelican Casses for AR10-T</v>
          </cell>
        </row>
        <row r="11495">
          <cell r="H11495" t="str">
            <v>1.3.2.09.04.03.040</v>
          </cell>
          <cell r="I11495" t="str">
            <v>Rifle Slings, for AR10-T</v>
          </cell>
        </row>
        <row r="11496">
          <cell r="H11496" t="str">
            <v>1.3.2.09.04.03.041</v>
          </cell>
          <cell r="I11496" t="str">
            <v>M4A1 Carbine, Plus 1 Magazine</v>
          </cell>
        </row>
        <row r="11497">
          <cell r="H11497" t="str">
            <v>1.3.2.09.04.03.042</v>
          </cell>
          <cell r="I11497" t="str">
            <v>ARMS Flip-Up Sight</v>
          </cell>
        </row>
        <row r="11498">
          <cell r="H11498" t="str">
            <v>1.3.2.09.04.03.043</v>
          </cell>
          <cell r="I11498" t="str">
            <v>M4A1 Rifle Slings</v>
          </cell>
        </row>
        <row r="11499">
          <cell r="H11499" t="str">
            <v>1.3.2.09.04.03.044</v>
          </cell>
          <cell r="I11499" t="str">
            <v>M4A1, Extra Magazines</v>
          </cell>
        </row>
        <row r="11500">
          <cell r="H11500" t="str">
            <v>1.3.2.09.04.03.045</v>
          </cell>
          <cell r="I11500" t="str">
            <v>Aimpoint (M4A1 Weapon Sights)</v>
          </cell>
        </row>
        <row r="11501">
          <cell r="H11501" t="str">
            <v>1.3.2.09.04.03.046</v>
          </cell>
          <cell r="I11501" t="str">
            <v>Glock 17 (Live Fire)</v>
          </cell>
        </row>
        <row r="11502">
          <cell r="H11502" t="str">
            <v>1.3.2.09.04.03.047</v>
          </cell>
          <cell r="I11502" t="str">
            <v>Remmington 870, Shotgun</v>
          </cell>
        </row>
        <row r="11503">
          <cell r="H11503" t="str">
            <v>1.3.2.09.04.03.048</v>
          </cell>
          <cell r="I11503" t="str">
            <v>Londobridges, Radio Pouch</v>
          </cell>
        </row>
        <row r="11504">
          <cell r="H11504" t="str">
            <v>1.3.2.09.04.03.049</v>
          </cell>
          <cell r="I11504" t="str">
            <v>Londobridges, Molle Vest</v>
          </cell>
        </row>
        <row r="11505">
          <cell r="H11505" t="str">
            <v>1.3.2.09.04.03.050</v>
          </cell>
          <cell r="I11505" t="str">
            <v>Londobridges, Magazines Poch Adapted For Pistol</v>
          </cell>
        </row>
        <row r="11506">
          <cell r="H11506" t="str">
            <v>1.3.2.09.04.03.051</v>
          </cell>
          <cell r="I11506" t="str">
            <v>Pouch Magazines Horizontal</v>
          </cell>
        </row>
        <row r="11507">
          <cell r="H11507" t="str">
            <v>1.3.2.09.04.03.052</v>
          </cell>
          <cell r="I11507" t="str">
            <v>Pack.Buttmolle LBT 2282C</v>
          </cell>
        </row>
        <row r="11508">
          <cell r="H11508" t="str">
            <v>1.3.2.09.04.03.053</v>
          </cell>
          <cell r="I11508" t="str">
            <v>Tactical Ballistic Plate Carier</v>
          </cell>
        </row>
        <row r="11509">
          <cell r="H11509" t="str">
            <v>1.3.2.09.04.03.054</v>
          </cell>
          <cell r="I11509" t="str">
            <v>Ballistic Plates, Level III + Protektion</v>
          </cell>
        </row>
        <row r="11510">
          <cell r="H11510" t="str">
            <v>1.3.2.09.04.03.055</v>
          </cell>
          <cell r="I11510" t="str">
            <v>Ballistic Ladder Sheild</v>
          </cell>
        </row>
        <row r="11511">
          <cell r="H11511" t="str">
            <v>1.3.2.09.04.03.056</v>
          </cell>
          <cell r="I11511" t="str">
            <v>Handcuffs</v>
          </cell>
        </row>
        <row r="11512">
          <cell r="H11512" t="str">
            <v>1.3.2.09.04.03.057</v>
          </cell>
          <cell r="I11512" t="str">
            <v>Flex Cuffs</v>
          </cell>
        </row>
        <row r="11513">
          <cell r="H11513" t="str">
            <v>1.3.2.09.04.03.058</v>
          </cell>
          <cell r="I11513" t="str">
            <v>Tactical Breaching Backpack</v>
          </cell>
        </row>
        <row r="11514">
          <cell r="H11514" t="str">
            <v>1.3.2.09.04.03.059</v>
          </cell>
          <cell r="I11514" t="str">
            <v>Gp 338 Radio, Charger Belt Clip, Antena</v>
          </cell>
        </row>
        <row r="11515">
          <cell r="H11515" t="str">
            <v>1.3.2.09.04.03.060</v>
          </cell>
          <cell r="I11515" t="str">
            <v>NiMH High Cap Baterey</v>
          </cell>
        </row>
        <row r="11516">
          <cell r="H11516" t="str">
            <v>1.3.2.09.04.03.061</v>
          </cell>
          <cell r="I11516" t="str">
            <v>Remote Speaker Mikropone</v>
          </cell>
        </row>
        <row r="11517">
          <cell r="H11517" t="str">
            <v>1.3.2.09.04.03.062</v>
          </cell>
          <cell r="I11517" t="str">
            <v>TEA Tile II Headset, With PTT</v>
          </cell>
        </row>
        <row r="11518">
          <cell r="H11518" t="str">
            <v>1.3.2.09.04.03.063</v>
          </cell>
          <cell r="I11518" t="str">
            <v>GM338 Mobil Radio, Select 5, UHF (450-527MHz)</v>
          </cell>
        </row>
        <row r="11519">
          <cell r="H11519" t="str">
            <v>1.3.2.09.04.03.064</v>
          </cell>
          <cell r="I11519" t="str">
            <v>Wire Stripper/Cutter (Breacing)</v>
          </cell>
        </row>
        <row r="11520">
          <cell r="H11520" t="str">
            <v>1.3.2.09.04.03.065</v>
          </cell>
          <cell r="I11520" t="str">
            <v>M-2 Crimper (Breacing)</v>
          </cell>
        </row>
        <row r="11521">
          <cell r="H11521" t="str">
            <v>1.3.2.09.04.03.066</v>
          </cell>
          <cell r="I11521" t="str">
            <v>Bolt Cutter 36' (Breacing)</v>
          </cell>
        </row>
        <row r="11522">
          <cell r="H11522" t="str">
            <v>1.3.2.09.04.03.067</v>
          </cell>
          <cell r="I11522" t="str">
            <v>Bolt Cutter 18' (Breacing)</v>
          </cell>
        </row>
        <row r="11523">
          <cell r="H11523" t="str">
            <v>1.3.2.09.04.03.068</v>
          </cell>
          <cell r="I11523" t="str">
            <v>Hacksaw (Breacing)</v>
          </cell>
        </row>
        <row r="11524">
          <cell r="H11524" t="str">
            <v>1.3.2.09.04.03.069</v>
          </cell>
          <cell r="I11524" t="str">
            <v>Handsaw Wood, Rip, 26'-32'</v>
          </cell>
        </row>
        <row r="11525">
          <cell r="H11525" t="str">
            <v>1.3.2.09.04.03.070</v>
          </cell>
          <cell r="I11525" t="str">
            <v>Qiicke saw - 14'</v>
          </cell>
        </row>
        <row r="11526">
          <cell r="H11526" t="str">
            <v>1.3.2.09.04.03.071</v>
          </cell>
          <cell r="I11526" t="str">
            <v>Exothermic Fourch Set</v>
          </cell>
        </row>
        <row r="11527">
          <cell r="H11527" t="str">
            <v>1.3.2.09.04.03.072</v>
          </cell>
          <cell r="I11527" t="str">
            <v>Storage Container, Pastic 3'x2'x2'</v>
          </cell>
        </row>
        <row r="11528">
          <cell r="H11528" t="str">
            <v>1.3.2.09.04.03.073</v>
          </cell>
          <cell r="I11528" t="str">
            <v>Breacing Too; Pouch</v>
          </cell>
        </row>
        <row r="11529">
          <cell r="H11529" t="str">
            <v>1.3.2.09.04.03.074</v>
          </cell>
          <cell r="I11529" t="str">
            <v>EOD Pouch</v>
          </cell>
        </row>
        <row r="11530">
          <cell r="H11530" t="str">
            <v>1.3.2.09.04.03.075</v>
          </cell>
          <cell r="I11530" t="str">
            <v>Internal Door Charge Satchels (Breacher's Satchels)</v>
          </cell>
        </row>
        <row r="11531">
          <cell r="H11531" t="str">
            <v>1.3.2.09.04.03.076</v>
          </cell>
          <cell r="I11531" t="str">
            <v>Dual Shock Tube Initiator</v>
          </cell>
        </row>
        <row r="11532">
          <cell r="H11532" t="str">
            <v>1.3.2.09.04.03.077</v>
          </cell>
          <cell r="I11532" t="str">
            <v>Singgle Shock tube Initiator</v>
          </cell>
        </row>
        <row r="11533">
          <cell r="H11533" t="str">
            <v>1.3.2.09.04.03.078</v>
          </cell>
          <cell r="I11533" t="str">
            <v>Handy Blaster Electric Fiting Device</v>
          </cell>
        </row>
        <row r="11534">
          <cell r="H11534" t="str">
            <v>1.3.2.09.04.03.079</v>
          </cell>
          <cell r="I11534" t="str">
            <v>Omni Single Strand (Cooper) Duplex 20gauge Firing Wire</v>
          </cell>
        </row>
        <row r="11535">
          <cell r="H11535" t="str">
            <v>1.3.2.09.04.03.080</v>
          </cell>
          <cell r="I11535" t="str">
            <v>Gloves, Pair, Kevlar Heavy Duty, Work</v>
          </cell>
        </row>
        <row r="11536">
          <cell r="H11536" t="str">
            <v>1.3.2.09.04.03.081</v>
          </cell>
          <cell r="I11536" t="str">
            <v>UV/A&amp;Bprotective Eye Goggles</v>
          </cell>
        </row>
        <row r="11537">
          <cell r="H11537" t="str">
            <v>1.3.2.09.04.03.082</v>
          </cell>
          <cell r="I11537" t="str">
            <v>Router (Porter-Cable Trimmer)</v>
          </cell>
        </row>
        <row r="11538">
          <cell r="H11538" t="str">
            <v>1.3.2.09.04.03.083</v>
          </cell>
          <cell r="I11538" t="str">
            <v>Fireman's Axe</v>
          </cell>
        </row>
        <row r="11539">
          <cell r="H11539" t="str">
            <v>1.3.2.09.04.03.084</v>
          </cell>
          <cell r="I11539" t="str">
            <v>Hammer (Claw)</v>
          </cell>
        </row>
        <row r="11540">
          <cell r="H11540" t="str">
            <v>1.3.2.09.04.03.085</v>
          </cell>
          <cell r="I11540" t="str">
            <v>Ladder (One 12') Lighet Weight</v>
          </cell>
        </row>
        <row r="11541">
          <cell r="H11541" t="str">
            <v>1.3.2.09.04.03.086</v>
          </cell>
          <cell r="I11541" t="str">
            <v>Spray Glue</v>
          </cell>
        </row>
        <row r="11542">
          <cell r="H11542" t="str">
            <v>1.3.2.09.04.03.087</v>
          </cell>
          <cell r="I11542" t="str">
            <v>Nylon Cord (100')</v>
          </cell>
        </row>
        <row r="11543">
          <cell r="H11543" t="str">
            <v>1.3.2.09.04.03.088</v>
          </cell>
          <cell r="I11543" t="str">
            <v>One Large Oxygen Bottle, Full, Complete W/Cart</v>
          </cell>
        </row>
        <row r="11544">
          <cell r="H11544" t="str">
            <v>1.3.2.09.04.03.089</v>
          </cell>
          <cell r="I11544" t="str">
            <v>Stopwatches</v>
          </cell>
        </row>
        <row r="11545">
          <cell r="H11545" t="str">
            <v>1.3.2.09.04.03.090</v>
          </cell>
          <cell r="I11545" t="str">
            <v>TEES Walblaster</v>
          </cell>
        </row>
        <row r="11546">
          <cell r="H11546" t="str">
            <v>1.3.2.09.04.03.091</v>
          </cell>
          <cell r="I11546" t="str">
            <v>Polythene Strips 1'x1/2'x8'</v>
          </cell>
        </row>
        <row r="11547">
          <cell r="H11547" t="str">
            <v>1.3.2.09.04.03.092</v>
          </cell>
          <cell r="I11547" t="str">
            <v>Thunderbolt Ram</v>
          </cell>
        </row>
        <row r="11548">
          <cell r="H11548" t="str">
            <v>1.3.2.09.04.03.093</v>
          </cell>
          <cell r="I11548" t="str">
            <v>Strick On Tape</v>
          </cell>
        </row>
        <row r="11549">
          <cell r="H11549" t="str">
            <v>1.3.2.09.04.03.094</v>
          </cell>
          <cell r="I11549" t="str">
            <v>Hearing N Listening</v>
          </cell>
        </row>
        <row r="11550">
          <cell r="H11550" t="str">
            <v>1.3.2.09.04.03.095</v>
          </cell>
          <cell r="I11550" t="str">
            <v>Scure Foto Tranvia</v>
          </cell>
        </row>
        <row r="11551">
          <cell r="H11551" t="str">
            <v>1.3.2.09.04.03.096</v>
          </cell>
          <cell r="I11551" t="str">
            <v>Write Blocking Device</v>
          </cell>
        </row>
        <row r="11552">
          <cell r="H11552" t="str">
            <v>1.3.2.09.04.03.097</v>
          </cell>
          <cell r="I11552" t="str">
            <v>Intelgent Audio Kit</v>
          </cell>
        </row>
        <row r="11553">
          <cell r="H11553" t="str">
            <v>1.3.2.09.04.03.098</v>
          </cell>
          <cell r="I11553" t="str">
            <v>Basic G 1.2 Bundle</v>
          </cell>
        </row>
        <row r="11554">
          <cell r="H11554" t="str">
            <v>......</v>
          </cell>
        </row>
        <row r="11555">
          <cell r="H11555" t="str">
            <v>1.3.2.09.04.04.</v>
          </cell>
          <cell r="I11555" t="str">
            <v xml:space="preserve">PERALATAN DETEKSI INTEL </v>
          </cell>
        </row>
        <row r="11556">
          <cell r="H11556" t="str">
            <v>1.3.2.09.04.04.001</v>
          </cell>
          <cell r="I11556" t="str">
            <v>Explosive Tector 6VD-04</v>
          </cell>
        </row>
        <row r="11557">
          <cell r="H11557" t="str">
            <v>1.3.2.09.04.04.002</v>
          </cell>
          <cell r="I11557" t="str">
            <v>Camera Jam Tangan</v>
          </cell>
        </row>
        <row r="11558">
          <cell r="H11558" t="str">
            <v>1.3.2.09.04.04.003</v>
          </cell>
          <cell r="I11558" t="str">
            <v>Celluler Interceptor</v>
          </cell>
        </row>
        <row r="11559">
          <cell r="H11559" t="str">
            <v>1.3.2.09.04.04.004</v>
          </cell>
          <cell r="I11559" t="str">
            <v>Digital Camera</v>
          </cell>
        </row>
        <row r="11560">
          <cell r="H11560" t="str">
            <v>1.3.2.09.04.04.005</v>
          </cell>
          <cell r="I11560" t="str">
            <v>Digital Voice Rec S-1 330</v>
          </cell>
        </row>
        <row r="11561">
          <cell r="H11561" t="str">
            <v>1.3.2.09.04.04.006</v>
          </cell>
          <cell r="I11561" t="str">
            <v>Telepon Line Rec</v>
          </cell>
        </row>
        <row r="11562">
          <cell r="H11562" t="str">
            <v>1.3.2.09.04.04.007</v>
          </cell>
          <cell r="I11562" t="str">
            <v>Digital Handycam VHSC</v>
          </cell>
        </row>
        <row r="11563">
          <cell r="H11563" t="str">
            <v>1.3.2.09.04.04.008</v>
          </cell>
          <cell r="I11563" t="str">
            <v>Scan Mail Letter Bomb Detector</v>
          </cell>
        </row>
        <row r="11564">
          <cell r="H11564" t="str">
            <v>1.3.2.09.04.04.009</v>
          </cell>
          <cell r="I11564" t="str">
            <v>Visiscope Remote Viewingsys Optic</v>
          </cell>
        </row>
        <row r="11565">
          <cell r="H11565" t="str">
            <v>1.3.2.09.04.04.010</v>
          </cell>
          <cell r="I11565" t="str">
            <v>Searchkit Fiberscope Non Conductive</v>
          </cell>
        </row>
        <row r="11566">
          <cell r="H11566" t="str">
            <v>1.3.2.09.04.04.011</v>
          </cell>
          <cell r="I11566" t="str">
            <v>Tustel Camera</v>
          </cell>
        </row>
        <row r="11567">
          <cell r="H11567" t="str">
            <v>1.3.2.09.04.04.012</v>
          </cell>
          <cell r="I11567" t="str">
            <v>Pinhole Camera WA</v>
          </cell>
        </row>
        <row r="11568">
          <cell r="H11568" t="str">
            <v>1.3.2.09.04.04.013</v>
          </cell>
          <cell r="I11568" t="str">
            <v>Pinhole Camera WD</v>
          </cell>
        </row>
        <row r="11569">
          <cell r="H11569" t="str">
            <v>1.3.2.09.04.04.014</v>
          </cell>
          <cell r="I11569" t="str">
            <v>Camera Dasi</v>
          </cell>
        </row>
        <row r="11570">
          <cell r="H11570" t="str">
            <v>1.3.2.09.04.04.015</v>
          </cell>
          <cell r="I11570" t="str">
            <v>Camera Rokok</v>
          </cell>
        </row>
        <row r="11571">
          <cell r="H11571" t="str">
            <v>1.3.2.09.04.04.016</v>
          </cell>
          <cell r="I11571" t="str">
            <v>Long Range Receiver TV-201</v>
          </cell>
        </row>
        <row r="11572">
          <cell r="H11572" t="str">
            <v>1.3.2.09.04.04.017</v>
          </cell>
          <cell r="I11572" t="str">
            <v>Reciever Audio/Video</v>
          </cell>
        </row>
        <row r="11573">
          <cell r="H11573" t="str">
            <v>1.3.2.09.04.04.018</v>
          </cell>
          <cell r="I11573" t="str">
            <v>Throught Wall Listening Equipment</v>
          </cell>
        </row>
        <row r="11574">
          <cell r="H11574" t="str">
            <v>1.3.2.09.04.04.019</v>
          </cell>
          <cell r="I11574" t="str">
            <v>Video Survallence and Ice Glass</v>
          </cell>
        </row>
        <row r="11575">
          <cell r="H11575" t="str">
            <v>1.3.2.09.04.04.020</v>
          </cell>
          <cell r="I11575" t="str">
            <v>Penyadap Telepon</v>
          </cell>
        </row>
        <row r="11576">
          <cell r="H11576" t="str">
            <v>1.3.2.09.04.04.021</v>
          </cell>
          <cell r="I11576" t="str">
            <v>Watch Camera Transmitter</v>
          </cell>
        </row>
        <row r="11577">
          <cell r="H11577" t="str">
            <v>1.3.2.09.04.04.022</v>
          </cell>
          <cell r="I11577" t="str">
            <v>Taping Telephone</v>
          </cell>
        </row>
        <row r="11578">
          <cell r="H11578" t="str">
            <v>1.3.2.09.04.04.023</v>
          </cell>
          <cell r="I11578" t="str">
            <v>Pocket Camera AF-230</v>
          </cell>
        </row>
        <row r="11579">
          <cell r="H11579" t="str">
            <v>1.3.2.09.04.04.024</v>
          </cell>
          <cell r="I11579" t="str">
            <v>Snake Camera</v>
          </cell>
        </row>
        <row r="11580">
          <cell r="H11580" t="str">
            <v>1.3.2.09.04.04.025</v>
          </cell>
          <cell r="I11580" t="str">
            <v>Pen Transmitter</v>
          </cell>
        </row>
        <row r="11581">
          <cell r="H11581" t="str">
            <v>1.3.2.09.04.04.026</v>
          </cell>
          <cell r="I11581" t="str">
            <v>Button Camera</v>
          </cell>
        </row>
        <row r="11582">
          <cell r="H11582" t="str">
            <v>1.3.2.09.04.04.027</v>
          </cell>
          <cell r="I11582" t="str">
            <v>Transmitter Reciever</v>
          </cell>
        </row>
        <row r="11583">
          <cell r="H11583" t="str">
            <v>1.3.2.09.04.04.028</v>
          </cell>
          <cell r="I11583" t="str">
            <v>Cigarret Pac Camera</v>
          </cell>
        </row>
        <row r="11584">
          <cell r="H11584" t="str">
            <v>1.3.2.09.04.04.029</v>
          </cell>
          <cell r="I11584" t="str">
            <v>Screw Head Camera</v>
          </cell>
        </row>
        <row r="11585">
          <cell r="H11585" t="str">
            <v>1.3.2.09.04.04.030</v>
          </cell>
          <cell r="I11585" t="str">
            <v>Cellphone Video Camera</v>
          </cell>
        </row>
        <row r="11586">
          <cell r="H11586" t="str">
            <v>1.3.2.09.04.04.031</v>
          </cell>
          <cell r="I11586" t="str">
            <v>Pen Camera</v>
          </cell>
        </row>
        <row r="11587">
          <cell r="H11587" t="str">
            <v>1.3.2.09.04.04.032</v>
          </cell>
          <cell r="I11587" t="str">
            <v>Sun Glasses Camera</v>
          </cell>
        </row>
        <row r="11588">
          <cell r="H11588" t="str">
            <v>1.3.2.09.04.04.033</v>
          </cell>
          <cell r="I11588" t="str">
            <v>Reciever System PRS 5000, 3000</v>
          </cell>
        </row>
        <row r="11589">
          <cell r="H11589" t="str">
            <v>1.3.2.09.04.04.034</v>
          </cell>
          <cell r="I11589" t="str">
            <v>Bom Detector Rad-2</v>
          </cell>
        </row>
        <row r="11590">
          <cell r="H11590" t="str">
            <v>1.3.2.09.04.04.035</v>
          </cell>
          <cell r="I11590" t="str">
            <v>Explosive and Contra Band Detector</v>
          </cell>
        </row>
        <row r="11591">
          <cell r="H11591" t="str">
            <v>1.3.2.09.04.04.036</v>
          </cell>
          <cell r="I11591" t="str">
            <v>Anel Metal Detec Ajustable</v>
          </cell>
        </row>
        <row r="11592">
          <cell r="H11592" t="str">
            <v>1.3.2.09.04.04.037</v>
          </cell>
          <cell r="I11592" t="str">
            <v>Celluler Blocker MTB</v>
          </cell>
        </row>
        <row r="11593">
          <cell r="H11593" t="str">
            <v>1.3.2.09.04.04.038</v>
          </cell>
          <cell r="I11593" t="str">
            <v>Bug Allert</v>
          </cell>
        </row>
        <row r="11594">
          <cell r="H11594" t="str">
            <v>1.3.2.09.04.04.039</v>
          </cell>
          <cell r="I11594" t="str">
            <v>Letter Bomb Wood, Black</v>
          </cell>
        </row>
        <row r="11595">
          <cell r="H11595" t="str">
            <v>1.3.2.09.04.04.040</v>
          </cell>
          <cell r="I11595" t="str">
            <v>Interfiring</v>
          </cell>
        </row>
        <row r="11596">
          <cell r="H11596" t="str">
            <v>1.3.2.09.04.04.041</v>
          </cell>
          <cell r="I11596" t="str">
            <v>Critical Spares For</v>
          </cell>
        </row>
        <row r="11597">
          <cell r="H11597" t="str">
            <v>1.3.2.09.04.04.042</v>
          </cell>
          <cell r="I11597" t="str">
            <v>Optional Capabilities</v>
          </cell>
        </row>
        <row r="11598">
          <cell r="H11598" t="str">
            <v>1.3.2.09.04.04.043</v>
          </cell>
          <cell r="I11598" t="str">
            <v>G 1.2. DF Verint</v>
          </cell>
        </row>
        <row r="11599">
          <cell r="H11599" t="str">
            <v>......</v>
          </cell>
        </row>
        <row r="11600">
          <cell r="H11600" t="str">
            <v>1.3.2.09.04.05.</v>
          </cell>
          <cell r="I11600" t="str">
            <v xml:space="preserve">ALSUS LANTAS </v>
          </cell>
        </row>
        <row r="11601">
          <cell r="H11601" t="str">
            <v>1.3.2.09.04.05.001</v>
          </cell>
          <cell r="I11601" t="str">
            <v>Distometer</v>
          </cell>
        </row>
        <row r="11602">
          <cell r="H11602" t="str">
            <v>1.3.2.09.04.05.002</v>
          </cell>
          <cell r="I11602" t="str">
            <v>Simulator Alat Klinik Mengemudi</v>
          </cell>
        </row>
        <row r="11603">
          <cell r="H11603" t="str">
            <v>1.3.2.09.04.05.003</v>
          </cell>
          <cell r="I11603" t="str">
            <v>Emergency Hidroclinik Power</v>
          </cell>
        </row>
        <row r="11604">
          <cell r="H11604" t="str">
            <v>1.3.2.09.04.05.004</v>
          </cell>
          <cell r="I11604" t="str">
            <v>Alat Ukur Kecepatan Ranmor</v>
          </cell>
        </row>
        <row r="11605">
          <cell r="H11605" t="str">
            <v>1.3.2.09.04.05.005</v>
          </cell>
          <cell r="I11605" t="str">
            <v>Alat Ukur Timbangan Ranmor</v>
          </cell>
        </row>
        <row r="11606">
          <cell r="H11606" t="str">
            <v>1.3.2.09.04.05.006</v>
          </cell>
          <cell r="I11606" t="str">
            <v>Alat Uji Kaca Gelap</v>
          </cell>
        </row>
        <row r="11607">
          <cell r="H11607" t="str">
            <v>1.3.2.09.04.05.007</v>
          </cell>
          <cell r="I11607" t="str">
            <v>Alat Traffic Control and Monitoring</v>
          </cell>
        </row>
        <row r="11608">
          <cell r="H11608" t="str">
            <v>1.3.2.09.04.05.008</v>
          </cell>
          <cell r="I11608" t="str">
            <v>Alat Pembuka Pintu/Kunci Mobil</v>
          </cell>
        </row>
        <row r="11609">
          <cell r="H11609" t="str">
            <v>......</v>
          </cell>
        </row>
        <row r="11610">
          <cell r="H11610" t="str">
            <v>1.3.2.09.04.06.</v>
          </cell>
          <cell r="I11610" t="str">
            <v xml:space="preserve">ALSUS RESERSE </v>
          </cell>
        </row>
        <row r="11611">
          <cell r="H11611" t="str">
            <v>1.3.2.09.04.06.001</v>
          </cell>
          <cell r="I11611" t="str">
            <v>TKP Kit</v>
          </cell>
        </row>
        <row r="11612">
          <cell r="H11612" t="str">
            <v>1.3.2.09.04.06.002</v>
          </cell>
          <cell r="I11612" t="str">
            <v>Police Line</v>
          </cell>
        </row>
        <row r="11613">
          <cell r="H11613" t="str">
            <v>1.3.2.09.04.06.003</v>
          </cell>
          <cell r="I11613" t="str">
            <v>Vallon Defender 2000</v>
          </cell>
        </row>
        <row r="11614">
          <cell r="H11614" t="str">
            <v>1.3.2.09.04.06.004</v>
          </cell>
          <cell r="I11614" t="str">
            <v>Handwriting Analysis Instrument HC 100</v>
          </cell>
        </row>
        <row r="11615">
          <cell r="H11615" t="str">
            <v>1.3.2.09.04.06.005</v>
          </cell>
          <cell r="I11615" t="str">
            <v>Document Examiner Mic 940 Master</v>
          </cell>
        </row>
        <row r="11616">
          <cell r="H11616" t="str">
            <v>1.3.2.09.04.06.006</v>
          </cell>
          <cell r="I11616" t="str">
            <v>Questioned Document Kit</v>
          </cell>
        </row>
        <row r="11617">
          <cell r="H11617" t="str">
            <v>1.3.2.09.04.06.007</v>
          </cell>
          <cell r="I11617" t="str">
            <v>Portable Survilance System</v>
          </cell>
        </row>
        <row r="11618">
          <cell r="H11618" t="str">
            <v>1.3.2.09.04.06.008</v>
          </cell>
          <cell r="I11618" t="str">
            <v>Video Camera Surveilance</v>
          </cell>
        </row>
        <row r="11619">
          <cell r="H11619" t="str">
            <v>1.3.2.09.04.06.009</v>
          </cell>
          <cell r="I11619" t="str">
            <v>Linen Tester</v>
          </cell>
        </row>
        <row r="11620">
          <cell r="H11620" t="str">
            <v>1.3.2.09.04.06.010</v>
          </cell>
          <cell r="I11620" t="str">
            <v>Money Scanner</v>
          </cell>
        </row>
        <row r="11621">
          <cell r="H11621" t="str">
            <v>1.3.2.09.04.06.011</v>
          </cell>
          <cell r="I11621" t="str">
            <v>Komputer Phantombild</v>
          </cell>
        </row>
        <row r="11622">
          <cell r="H11622" t="str">
            <v>1.3.2.09.04.06.012</v>
          </cell>
          <cell r="I11622" t="str">
            <v>Endoscope</v>
          </cell>
        </row>
        <row r="11623">
          <cell r="H11623" t="str">
            <v>1.3.2.09.04.06.013</v>
          </cell>
          <cell r="I11623" t="str">
            <v>Tes Kit Narkoba</v>
          </cell>
        </row>
        <row r="11624">
          <cell r="H11624" t="str">
            <v>1.3.2.09.04.06.014</v>
          </cell>
          <cell r="I11624" t="str">
            <v>GSM Tracknet System</v>
          </cell>
        </row>
        <row r="11625">
          <cell r="H11625" t="str">
            <v>......</v>
          </cell>
        </row>
        <row r="11626">
          <cell r="H11626" t="str">
            <v>1.3.2.09.04.07.</v>
          </cell>
          <cell r="I11626" t="str">
            <v xml:space="preserve">ALSUS FOTOGRAFI KEPOLISIAN </v>
          </cell>
        </row>
        <row r="11627">
          <cell r="H11627" t="str">
            <v>1.3.2.09.04.07.001</v>
          </cell>
          <cell r="I11627" t="str">
            <v>Bateray Handycam</v>
          </cell>
        </row>
        <row r="11628">
          <cell r="H11628" t="str">
            <v>1.3.2.09.04.07.002</v>
          </cell>
          <cell r="I11628" t="str">
            <v>Lampu Handycam + Bateray</v>
          </cell>
        </row>
        <row r="11629">
          <cell r="H11629" t="str">
            <v>1.3.2.09.04.07.003</v>
          </cell>
          <cell r="I11629" t="str">
            <v>Mesin Enlarger</v>
          </cell>
        </row>
        <row r="11630">
          <cell r="H11630" t="str">
            <v>1.3.2.09.04.07.004</v>
          </cell>
          <cell r="I11630" t="str">
            <v>Bak Cuci Cetak</v>
          </cell>
        </row>
        <row r="11631">
          <cell r="H11631" t="str">
            <v>1.3.2.09.04.07.005</v>
          </cell>
          <cell r="I11631" t="str">
            <v>Lemari Camera</v>
          </cell>
        </row>
        <row r="11632">
          <cell r="H11632" t="str">
            <v>1.3.2.09.04.07.006</v>
          </cell>
          <cell r="I11632" t="str">
            <v>Payung Flash Lamp</v>
          </cell>
        </row>
        <row r="11633">
          <cell r="H11633" t="str">
            <v>1.3.2.09.04.07.007</v>
          </cell>
          <cell r="I11633" t="str">
            <v>Background</v>
          </cell>
        </row>
        <row r="11634">
          <cell r="H11634" t="str">
            <v>1.3.2.09.04.07.008</v>
          </cell>
          <cell r="I11634" t="str">
            <v>Bateray D70S</v>
          </cell>
        </row>
        <row r="11635">
          <cell r="H11635" t="str">
            <v>1.3.2.09.04.07.009</v>
          </cell>
          <cell r="I11635" t="str">
            <v>Bateray Pack Camera</v>
          </cell>
        </row>
        <row r="11636">
          <cell r="H11636" t="str">
            <v>1.3.2.09.04.07.010</v>
          </cell>
          <cell r="I11636" t="str">
            <v>Nomor BB TKP</v>
          </cell>
        </row>
        <row r="11637">
          <cell r="H11637" t="str">
            <v>1.3.2.09.04.07.011</v>
          </cell>
          <cell r="I11637" t="str">
            <v>Roll Meter 10 m</v>
          </cell>
        </row>
        <row r="11638">
          <cell r="H11638" t="str">
            <v>1.3.2.09.04.07.012</v>
          </cell>
          <cell r="I11638" t="str">
            <v>Zoom Lens</v>
          </cell>
        </row>
        <row r="11639">
          <cell r="H11639" t="str">
            <v>1.3.2.09.04.07.013</v>
          </cell>
          <cell r="I11639" t="str">
            <v>Standard Lens</v>
          </cell>
        </row>
        <row r="11640">
          <cell r="H11640" t="str">
            <v>1.3.2.09.04.07.014</v>
          </cell>
          <cell r="I11640" t="str">
            <v>Micro Lens</v>
          </cell>
        </row>
        <row r="11641">
          <cell r="H11641" t="str">
            <v>1.3.2.09.04.07.015</v>
          </cell>
          <cell r="I11641" t="str">
            <v>Macro Lens</v>
          </cell>
        </row>
        <row r="11642">
          <cell r="H11642" t="str">
            <v>1.3.2.09.04.07.016</v>
          </cell>
          <cell r="I11642" t="str">
            <v>Lemari Suhu</v>
          </cell>
        </row>
        <row r="11643">
          <cell r="H11643" t="str">
            <v>1.3.2.09.04.07.017</v>
          </cell>
          <cell r="I11643" t="str">
            <v>Bak Pencuci Film</v>
          </cell>
        </row>
        <row r="11644">
          <cell r="H11644" t="str">
            <v>1.3.2.09.04.07.018</v>
          </cell>
          <cell r="I11644" t="str">
            <v>Tempat Slide</v>
          </cell>
        </row>
        <row r="11645">
          <cell r="H11645" t="str">
            <v>1.3.2.09.04.07.019</v>
          </cell>
          <cell r="I11645" t="str">
            <v>Wide Angle Lens</v>
          </cell>
        </row>
        <row r="11646">
          <cell r="H11646" t="str">
            <v>1.3.2.09.04.07.020</v>
          </cell>
          <cell r="I11646" t="str">
            <v>Blitz Yashica Pro 100</v>
          </cell>
        </row>
        <row r="11647">
          <cell r="H11647" t="str">
            <v>1.3.2.09.04.07.021</v>
          </cell>
          <cell r="I11647" t="str">
            <v>Enlarger Reproduksi</v>
          </cell>
        </row>
        <row r="11648">
          <cell r="H11648" t="str">
            <v>1.3.2.09.04.07.022</v>
          </cell>
          <cell r="I11648" t="str">
            <v>Layar Proyektor</v>
          </cell>
        </row>
        <row r="11649">
          <cell r="H11649" t="str">
            <v>1.3.2.09.04.07.023</v>
          </cell>
          <cell r="I11649" t="str">
            <v>Blitz Popular</v>
          </cell>
        </row>
        <row r="11650">
          <cell r="H11650" t="str">
            <v>1.3.2.09.04.07.024</v>
          </cell>
          <cell r="I11650" t="str">
            <v>Alat Pengering Foto</v>
          </cell>
        </row>
        <row r="11651">
          <cell r="H11651" t="str">
            <v>1.3.2.09.04.07.025</v>
          </cell>
          <cell r="I11651" t="str">
            <v>Ukuran Cahaya</v>
          </cell>
        </row>
        <row r="11652">
          <cell r="H11652" t="str">
            <v>1.3.2.09.04.07.026</v>
          </cell>
          <cell r="I11652" t="str">
            <v>Blower Brush</v>
          </cell>
        </row>
        <row r="11653">
          <cell r="H11653" t="str">
            <v>1.3.2.09.04.07.027</v>
          </cell>
          <cell r="I11653" t="str">
            <v>Blitz Mamiya</v>
          </cell>
        </row>
        <row r="11654">
          <cell r="H11654" t="str">
            <v>1.3.2.09.04.07.028</v>
          </cell>
          <cell r="I11654" t="str">
            <v>Roll Holder</v>
          </cell>
        </row>
        <row r="11655">
          <cell r="H11655" t="str">
            <v>1.3.2.09.04.07.029</v>
          </cell>
          <cell r="I11655" t="str">
            <v>Enlarger Lucky</v>
          </cell>
        </row>
        <row r="11656">
          <cell r="H11656" t="str">
            <v>1.3.2.09.04.07.030</v>
          </cell>
          <cell r="I11656" t="str">
            <v>Tripot Background</v>
          </cell>
        </row>
        <row r="11657">
          <cell r="H11657" t="str">
            <v>1.3.2.09.04.07.031</v>
          </cell>
          <cell r="I11657" t="str">
            <v>Background / Kertas Background</v>
          </cell>
        </row>
        <row r="11658">
          <cell r="H11658" t="str">
            <v>1.3.2.09.04.07.032</v>
          </cell>
          <cell r="I11658" t="str">
            <v>Reprovit</v>
          </cell>
        </row>
        <row r="11659">
          <cell r="H11659" t="str">
            <v>1.3.2.09.04.07.033</v>
          </cell>
          <cell r="I11659" t="str">
            <v>Processing Film</v>
          </cell>
        </row>
        <row r="11660">
          <cell r="H11660" t="str">
            <v>1.3.2.09.04.07.034</v>
          </cell>
          <cell r="I11660" t="str">
            <v>Negative Film Driyer Cabinet</v>
          </cell>
        </row>
        <row r="11661">
          <cell r="H11661" t="str">
            <v>1.3.2.09.04.07.035</v>
          </cell>
          <cell r="I11661" t="str">
            <v>Finger Print Camera</v>
          </cell>
        </row>
        <row r="11662">
          <cell r="H11662" t="str">
            <v>......</v>
          </cell>
        </row>
        <row r="11663">
          <cell r="H11663" t="str">
            <v>1.3.2.09.04.08.</v>
          </cell>
          <cell r="I11663" t="str">
            <v xml:space="preserve">ALSUS DAKTILOSKOPI </v>
          </cell>
        </row>
        <row r="11664">
          <cell r="H11664" t="str">
            <v>1.3.2.09.04.08.001</v>
          </cell>
          <cell r="I11664" t="str">
            <v>Stamping Kit</v>
          </cell>
        </row>
        <row r="11665">
          <cell r="H11665" t="str">
            <v>1.3.2.09.04.08.002</v>
          </cell>
          <cell r="I11665" t="str">
            <v>Professional Fp. Magnifier / Loop</v>
          </cell>
        </row>
        <row r="11666">
          <cell r="H11666" t="str">
            <v>1.3.2.09.04.08.003</v>
          </cell>
          <cell r="I11666" t="str">
            <v>Forensic Light Source</v>
          </cell>
        </row>
        <row r="11667">
          <cell r="H11667" t="str">
            <v>1.3.2.09.04.08.004</v>
          </cell>
          <cell r="I11667" t="str">
            <v>Fp. Ink Roller</v>
          </cell>
        </row>
        <row r="11668">
          <cell r="H11668" t="str">
            <v>1.3.2.09.04.08.005</v>
          </cell>
          <cell r="I11668" t="str">
            <v>Pocket Size Magnifying Lens/Ps.600</v>
          </cell>
        </row>
        <row r="11669">
          <cell r="H11669" t="str">
            <v>1.3.2.09.04.08.006</v>
          </cell>
          <cell r="I11669" t="str">
            <v>Portable Ultra Violet Rays Lamp</v>
          </cell>
        </row>
        <row r="11670">
          <cell r="H11670" t="str">
            <v>1.3.2.09.04.08.007</v>
          </cell>
          <cell r="I11670" t="str">
            <v>Type Electric Iodine Fumer Kit/Ps.46</v>
          </cell>
        </row>
        <row r="11671">
          <cell r="H11671" t="str">
            <v>1.3.2.09.04.08.008</v>
          </cell>
          <cell r="I11671" t="str">
            <v>Steel Classifying Table/Ps.148</v>
          </cell>
        </row>
        <row r="11672">
          <cell r="H11672" t="str">
            <v>1.3.2.09.04.08.009</v>
          </cell>
          <cell r="I11672" t="str">
            <v>Wide Magnetic &amp; Duster/Ps.113</v>
          </cell>
        </row>
        <row r="11673">
          <cell r="H11673" t="str">
            <v>1.3.2.09.04.08.010</v>
          </cell>
          <cell r="I11673" t="str">
            <v>Laboratory Type Fuming Cabinet</v>
          </cell>
        </row>
        <row r="11674">
          <cell r="H11674" t="str">
            <v>1.3.2.09.04.08.011</v>
          </cell>
          <cell r="I11674" t="str">
            <v>Evidence Camera</v>
          </cell>
        </row>
        <row r="11675">
          <cell r="H11675" t="str">
            <v>1.3.2.09.04.08.012</v>
          </cell>
          <cell r="I11675" t="str">
            <v>Fingerprint Magnifier/Henry Disk</v>
          </cell>
        </row>
        <row r="11676">
          <cell r="H11676" t="str">
            <v>1.3.2.09.04.08.013</v>
          </cell>
          <cell r="I11676" t="str">
            <v>Traffic Identification Kit/Ps.511</v>
          </cell>
        </row>
        <row r="11677">
          <cell r="H11677" t="str">
            <v>1.3.2.09.04.08.014</v>
          </cell>
          <cell r="I11677" t="str">
            <v>Fingerprint Sprayer Gun Kit/Ps.135</v>
          </cell>
        </row>
        <row r="11678">
          <cell r="H11678" t="str">
            <v>1.3.2.09.04.08.015</v>
          </cell>
          <cell r="I11678" t="str">
            <v>Anti Petrefacton Mask</v>
          </cell>
        </row>
        <row r="11679">
          <cell r="H11679" t="str">
            <v>1.3.2.09.04.08.016</v>
          </cell>
          <cell r="I11679" t="str">
            <v>Regular Magnetic Latent Print Kit</v>
          </cell>
        </row>
        <row r="11680">
          <cell r="H11680" t="str">
            <v>1.3.2.09.04.08.017</v>
          </cell>
          <cell r="I11680" t="str">
            <v>Retrac Table Maxi Latent Print Brush</v>
          </cell>
        </row>
        <row r="11681">
          <cell r="H11681" t="str">
            <v>1.3.2.09.04.08.018</v>
          </cell>
          <cell r="I11681" t="str">
            <v>Comparator Cat PC-28</v>
          </cell>
        </row>
        <row r="11682">
          <cell r="H11682" t="str">
            <v>1.3.2.09.04.08.019</v>
          </cell>
          <cell r="I11682" t="str">
            <v>Latent Print Spesialis Kit Cat-303</v>
          </cell>
        </row>
        <row r="11683">
          <cell r="H11683" t="str">
            <v>1.3.2.09.04.08.020</v>
          </cell>
          <cell r="I11683" t="str">
            <v>Iodine Print Eshenter Cat-Dca 1-6</v>
          </cell>
        </row>
        <row r="11684">
          <cell r="H11684" t="str">
            <v>1.3.2.09.04.08.021</v>
          </cell>
          <cell r="I11684" t="str">
            <v>Bulgary Squad Kit/Ps.117</v>
          </cell>
        </row>
        <row r="11685">
          <cell r="H11685" t="str">
            <v>1.3.2.09.04.08.022</v>
          </cell>
          <cell r="I11685" t="str">
            <v>Latent Print Kit Cat LP 304</v>
          </cell>
        </row>
        <row r="11686">
          <cell r="H11686" t="str">
            <v>1.3.2.09.04.08.023</v>
          </cell>
          <cell r="I11686" t="str">
            <v>Ransel Kit</v>
          </cell>
        </row>
        <row r="11687">
          <cell r="H11687" t="str">
            <v>1.3.2.09.04.08.024</v>
          </cell>
          <cell r="I11687" t="str">
            <v>Profesional Fingerprint Magnifer/Loop</v>
          </cell>
        </row>
        <row r="11688">
          <cell r="H11688" t="str">
            <v>1.3.2.09.04.08.025</v>
          </cell>
          <cell r="I11688" t="str">
            <v>Compact Folding Fp. Kit/CFP 600</v>
          </cell>
        </row>
        <row r="11689">
          <cell r="H11689" t="str">
            <v>1.3.2.09.04.08.026</v>
          </cell>
          <cell r="I11689" t="str">
            <v>Wide Magnetic Brush</v>
          </cell>
        </row>
        <row r="11690">
          <cell r="H11690" t="str">
            <v>1.3.2.09.04.08.027</v>
          </cell>
          <cell r="I11690" t="str">
            <v>Fp Field Kit</v>
          </cell>
        </row>
        <row r="11691">
          <cell r="H11691" t="str">
            <v>1.3.2.09.04.08.028</v>
          </cell>
          <cell r="I11691" t="str">
            <v>Magnetic Latent Print Kit</v>
          </cell>
        </row>
        <row r="11692">
          <cell r="H11692" t="str">
            <v>1.3.2.09.04.08.029</v>
          </cell>
          <cell r="I11692" t="str">
            <v>Poly View</v>
          </cell>
        </row>
        <row r="11693">
          <cell r="H11693" t="str">
            <v>1.3.2.09.04.08.030</v>
          </cell>
          <cell r="I11693" t="str">
            <v>Polylight</v>
          </cell>
        </row>
        <row r="11694">
          <cell r="H11694" t="str">
            <v>1.3.2.09.04.08.031</v>
          </cell>
          <cell r="I11694" t="str">
            <v>Laser Print Finger Detector</v>
          </cell>
        </row>
        <row r="11695">
          <cell r="H11695" t="str">
            <v>1.3.2.09.04.08.032</v>
          </cell>
          <cell r="I11695" t="str">
            <v>Finger Print Laboratories</v>
          </cell>
        </row>
        <row r="11696">
          <cell r="H11696" t="str">
            <v>1.3.2.09.04.08.033</v>
          </cell>
          <cell r="I11696" t="str">
            <v>AC Purpose Fuming Cabinet</v>
          </cell>
        </row>
        <row r="11697">
          <cell r="H11697" t="str">
            <v>1.3.2.09.04.08.034</v>
          </cell>
          <cell r="I11697" t="str">
            <v>Forensik Optical Comperator</v>
          </cell>
        </row>
        <row r="11698">
          <cell r="H11698" t="str">
            <v>1.3.2.09.04.08.035</v>
          </cell>
          <cell r="I11698" t="str">
            <v>Patroid Compositor</v>
          </cell>
        </row>
        <row r="11699">
          <cell r="H11699" t="str">
            <v>1.3.2.09.04.08.036</v>
          </cell>
          <cell r="I11699" t="str">
            <v>FP Development Station</v>
          </cell>
        </row>
        <row r="11700">
          <cell r="H11700" t="str">
            <v>......</v>
          </cell>
        </row>
        <row r="11701">
          <cell r="H11701" t="str">
            <v>1.3.2.09.04.09.</v>
          </cell>
          <cell r="I11701" t="str">
            <v xml:space="preserve">INSTRUMEN ANALISIS LABORATORIUM FORENSIK </v>
          </cell>
        </row>
        <row r="11702">
          <cell r="H11702" t="str">
            <v>1.3.2.09.04.09.001</v>
          </cell>
          <cell r="I11702" t="str">
            <v>Gas Cromatography (GC)</v>
          </cell>
        </row>
        <row r="11703">
          <cell r="H11703" t="str">
            <v>1.3.2.09.04.09.002</v>
          </cell>
          <cell r="I11703" t="str">
            <v>Ion Cromatography</v>
          </cell>
        </row>
        <row r="11704">
          <cell r="H11704" t="str">
            <v>1.3.2.09.04.09.003</v>
          </cell>
          <cell r="I11704" t="str">
            <v>FTIR</v>
          </cell>
        </row>
        <row r="11705">
          <cell r="H11705" t="str">
            <v>1.3.2.09.04.09.004</v>
          </cell>
          <cell r="I11705" t="str">
            <v>UV-VIS Spectrometer</v>
          </cell>
        </row>
        <row r="11706">
          <cell r="H11706" t="str">
            <v>1.3.2.09.04.09.005</v>
          </cell>
          <cell r="I11706" t="str">
            <v>GC MS</v>
          </cell>
        </row>
        <row r="11707">
          <cell r="H11707" t="str">
            <v>1.3.2.09.04.09.006</v>
          </cell>
          <cell r="I11707" t="str">
            <v>GC-IRD MS</v>
          </cell>
        </row>
        <row r="11708">
          <cell r="H11708" t="str">
            <v>1.3.2.09.04.09.007</v>
          </cell>
          <cell r="I11708" t="str">
            <v>Elementer Analizer</v>
          </cell>
        </row>
        <row r="11709">
          <cell r="H11709" t="str">
            <v>1.3.2.09.04.09.008</v>
          </cell>
          <cell r="I11709" t="str">
            <v>Emit Solaris</v>
          </cell>
        </row>
        <row r="11710">
          <cell r="H11710" t="str">
            <v>1.3.2.09.04.09.009</v>
          </cell>
          <cell r="I11710" t="str">
            <v>Vioce Analizer</v>
          </cell>
        </row>
        <row r="11711">
          <cell r="H11711" t="str">
            <v>1.3.2.09.04.09.010</v>
          </cell>
          <cell r="I11711" t="str">
            <v>Universal Testing</v>
          </cell>
        </row>
        <row r="11712">
          <cell r="H11712" t="str">
            <v>1.3.2.09.04.09.011</v>
          </cell>
          <cell r="I11712" t="str">
            <v>DNA Analizer</v>
          </cell>
        </row>
        <row r="11713">
          <cell r="H11713" t="str">
            <v>1.3.2.09.04.09.012</v>
          </cell>
          <cell r="I11713" t="str">
            <v>UV-VIS Scanning Spectrometer</v>
          </cell>
        </row>
        <row r="11714">
          <cell r="H11714" t="str">
            <v>1.3.2.09.04.09.013</v>
          </cell>
          <cell r="I11714" t="str">
            <v>Solaris Aoutomatic Analyser</v>
          </cell>
        </row>
        <row r="11715">
          <cell r="H11715" t="str">
            <v>1.3.2.09.04.09.014</v>
          </cell>
          <cell r="I11715" t="str">
            <v>Microdigest</v>
          </cell>
        </row>
        <row r="11716">
          <cell r="H11716" t="str">
            <v>1.3.2.09.04.09.015</v>
          </cell>
          <cell r="I11716" t="str">
            <v>Video Spectral Comparator (VSC)</v>
          </cell>
        </row>
        <row r="11717">
          <cell r="H11717" t="str">
            <v>1.3.2.09.04.09.016</v>
          </cell>
          <cell r="I11717" t="str">
            <v>Lab X-300</v>
          </cell>
        </row>
        <row r="11718">
          <cell r="H11718" t="str">
            <v>1.3.2.09.04.09.017</v>
          </cell>
          <cell r="I11718" t="str">
            <v>Ion Scan</v>
          </cell>
        </row>
        <row r="11719">
          <cell r="H11719" t="str">
            <v>1.3.2.09.04.09.018</v>
          </cell>
          <cell r="I11719" t="str">
            <v>Sabre 2000</v>
          </cell>
        </row>
        <row r="11720">
          <cell r="H11720" t="str">
            <v>1.3.2.09.04.09.019</v>
          </cell>
          <cell r="I11720" t="str">
            <v>Gas Detector</v>
          </cell>
        </row>
        <row r="11721">
          <cell r="H11721" t="str">
            <v>1.3.2.09.04.09.020</v>
          </cell>
          <cell r="I11721" t="str">
            <v>Lie Detector</v>
          </cell>
        </row>
        <row r="11722">
          <cell r="H11722" t="str">
            <v>1.3.2.09.04.09.021</v>
          </cell>
          <cell r="I11722" t="str">
            <v>ESDA</v>
          </cell>
        </row>
        <row r="11723">
          <cell r="H11723" t="str">
            <v>1.3.2.09.04.09.022</v>
          </cell>
          <cell r="I11723" t="str">
            <v>Gas Emission Analyser</v>
          </cell>
        </row>
        <row r="11724">
          <cell r="H11724" t="str">
            <v>1.3.2.09.04.09.023</v>
          </cell>
          <cell r="I11724" t="str">
            <v>Explosive Vapour Detector</v>
          </cell>
        </row>
        <row r="11725">
          <cell r="H11725" t="str">
            <v>1.3.2.09.04.09.024</v>
          </cell>
          <cell r="I11725" t="str">
            <v>Gas Detection Instruments Hand Held Detectors</v>
          </cell>
        </row>
        <row r="11726">
          <cell r="H11726" t="str">
            <v>1.3.2.09.04.09.025</v>
          </cell>
          <cell r="I11726" t="str">
            <v>Gas Combustible Detector</v>
          </cell>
        </row>
        <row r="11727">
          <cell r="H11727" t="str">
            <v>1.3.2.09.04.09.026</v>
          </cell>
          <cell r="I11727" t="str">
            <v>Flas Point Tester</v>
          </cell>
        </row>
        <row r="11728">
          <cell r="H11728" t="str">
            <v>1.3.2.09.04.09.027</v>
          </cell>
          <cell r="I11728" t="str">
            <v>Radiation Checker</v>
          </cell>
        </row>
        <row r="11729">
          <cell r="H11729" t="str">
            <v>1.3.2.09.04.09.028</v>
          </cell>
          <cell r="I11729" t="str">
            <v>Ultraviolet Box</v>
          </cell>
        </row>
        <row r="11730">
          <cell r="H11730" t="str">
            <v>1.3.2.09.04.09.029</v>
          </cell>
          <cell r="I11730" t="str">
            <v>Bank Note Checker</v>
          </cell>
        </row>
        <row r="11731">
          <cell r="H11731" t="str">
            <v>1.3.2.09.04.09.030</v>
          </cell>
          <cell r="I11731" t="str">
            <v>Hand Held Gas Detection Instruments</v>
          </cell>
        </row>
        <row r="11732">
          <cell r="H11732" t="str">
            <v>1.3.2.09.04.09.031</v>
          </cell>
          <cell r="I11732" t="str">
            <v>Auto Flash Point Apparatus</v>
          </cell>
        </row>
        <row r="11733">
          <cell r="H11733" t="str">
            <v>1.3.2.09.04.09.032</v>
          </cell>
          <cell r="I11733" t="str">
            <v>Melting Point Apparatus</v>
          </cell>
        </row>
        <row r="11734">
          <cell r="H11734" t="str">
            <v>1.3.2.09.04.09.033</v>
          </cell>
          <cell r="I11734" t="str">
            <v>Ph Meter Bench</v>
          </cell>
        </row>
        <row r="11735">
          <cell r="H11735" t="str">
            <v>1.3.2.09.04.09.034</v>
          </cell>
          <cell r="I11735" t="str">
            <v>Ph Meter Corning Delta</v>
          </cell>
        </row>
        <row r="11736">
          <cell r="H11736" t="str">
            <v>1.3.2.09.04.09.035</v>
          </cell>
          <cell r="I11736" t="str">
            <v>Tinto Meter</v>
          </cell>
        </row>
        <row r="11737">
          <cell r="H11737" t="str">
            <v>1.3.2.09.04.09.036</v>
          </cell>
          <cell r="I11737" t="str">
            <v>Emission Analyzer</v>
          </cell>
        </row>
        <row r="11738">
          <cell r="H11738" t="str">
            <v>1.3.2.09.04.09.037</v>
          </cell>
          <cell r="I11738" t="str">
            <v>Computing Noise Doosimeter</v>
          </cell>
        </row>
        <row r="11739">
          <cell r="H11739" t="str">
            <v>1.3.2.09.04.09.038</v>
          </cell>
          <cell r="I11739" t="str">
            <v>Organic Gas Sampling Kit (SKC)</v>
          </cell>
        </row>
        <row r="11740">
          <cell r="H11740" t="str">
            <v>1.3.2.09.04.09.039</v>
          </cell>
          <cell r="I11740" t="str">
            <v>Laminar Air Low</v>
          </cell>
        </row>
        <row r="11741">
          <cell r="H11741" t="str">
            <v>1.3.2.09.04.09.040</v>
          </cell>
          <cell r="I11741" t="str">
            <v>Digital Multimeter (Fluke 97)</v>
          </cell>
        </row>
        <row r="11742">
          <cell r="H11742" t="str">
            <v>1.3.2.09.04.09.041</v>
          </cell>
          <cell r="I11742" t="str">
            <v>The Russel Comparator</v>
          </cell>
        </row>
        <row r="11743">
          <cell r="H11743" t="str">
            <v>1.3.2.09.04.09.042</v>
          </cell>
          <cell r="I11743" t="str">
            <v>Fofessional Trimmer</v>
          </cell>
        </row>
        <row r="11744">
          <cell r="H11744" t="str">
            <v>1.3.2.09.04.09.043</v>
          </cell>
          <cell r="I11744" t="str">
            <v>Flow Meter Water</v>
          </cell>
        </row>
        <row r="11745">
          <cell r="H11745" t="str">
            <v>1.3.2.09.04.09.044</v>
          </cell>
          <cell r="I11745" t="str">
            <v>Flow Meter Gas</v>
          </cell>
        </row>
        <row r="11746">
          <cell r="H11746" t="str">
            <v>1.3.2.09.04.09.045</v>
          </cell>
          <cell r="I11746" t="str">
            <v>Mettler AT 201 Analytical Balance</v>
          </cell>
        </row>
        <row r="11747">
          <cell r="H11747" t="str">
            <v>1.3.2.09.04.09.046</v>
          </cell>
          <cell r="I11747" t="str">
            <v>Density Balance For Liquids</v>
          </cell>
        </row>
        <row r="11748">
          <cell r="H11748" t="str">
            <v>1.3.2.09.04.09.047</v>
          </cell>
          <cell r="I11748" t="str">
            <v>Viscometer Portable</v>
          </cell>
        </row>
        <row r="11749">
          <cell r="H11749" t="str">
            <v>1.3.2.09.04.09.048</v>
          </cell>
          <cell r="I11749" t="str">
            <v>Micrometer and Capiler</v>
          </cell>
        </row>
        <row r="11750">
          <cell r="H11750" t="str">
            <v>1.3.2.09.04.09.049</v>
          </cell>
          <cell r="I11750" t="str">
            <v>PH Meter Digital Portable</v>
          </cell>
        </row>
        <row r="11751">
          <cell r="H11751" t="str">
            <v>1.3.2.09.04.09.050</v>
          </cell>
          <cell r="I11751" t="str">
            <v>Conductivity Meter Portable</v>
          </cell>
        </row>
        <row r="11752">
          <cell r="H11752" t="str">
            <v>1.3.2.09.04.09.051</v>
          </cell>
          <cell r="I11752" t="str">
            <v>Conductivity Meter Bench</v>
          </cell>
        </row>
        <row r="11753">
          <cell r="H11753" t="str">
            <v>1.3.2.09.04.09.052</v>
          </cell>
          <cell r="I11753" t="str">
            <v>Thermometer Digital Portable</v>
          </cell>
        </row>
        <row r="11754">
          <cell r="H11754" t="str">
            <v>1.3.2.09.04.09.053</v>
          </cell>
          <cell r="I11754" t="str">
            <v>Kinetic Viscosity Bath</v>
          </cell>
        </row>
        <row r="11755">
          <cell r="H11755" t="str">
            <v>1.3.2.09.04.09.054</v>
          </cell>
          <cell r="I11755" t="str">
            <v>Multi Role Metal Detection Equipment</v>
          </cell>
        </row>
        <row r="11756">
          <cell r="H11756" t="str">
            <v>1.3.2.09.04.09.055</v>
          </cell>
          <cell r="I11756" t="str">
            <v>Light Meter</v>
          </cell>
        </row>
        <row r="11757">
          <cell r="H11757" t="str">
            <v>1.3.2.09.04.09.056</v>
          </cell>
          <cell r="I11757" t="str">
            <v>Dissolved Oxygen Meter Portable</v>
          </cell>
        </row>
        <row r="11758">
          <cell r="H11758" t="str">
            <v>1.3.2.09.04.09.057</v>
          </cell>
          <cell r="I11758" t="str">
            <v>Determination of Vapour Pressure</v>
          </cell>
        </row>
        <row r="11759">
          <cell r="H11759" t="str">
            <v>1.3.2.09.04.09.058</v>
          </cell>
          <cell r="I11759" t="str">
            <v>Determination of Freezing Poin</v>
          </cell>
        </row>
        <row r="11760">
          <cell r="H11760" t="str">
            <v>1.3.2.09.04.09.059</v>
          </cell>
          <cell r="I11760" t="str">
            <v>Clorine and Sulphur Determination</v>
          </cell>
        </row>
        <row r="11761">
          <cell r="H11761" t="str">
            <v>1.3.2.09.04.09.060</v>
          </cell>
          <cell r="I11761" t="str">
            <v>Determination of Hydrocarbon Types</v>
          </cell>
        </row>
        <row r="11762">
          <cell r="H11762" t="str">
            <v>1.3.2.09.04.09.061</v>
          </cell>
          <cell r="I11762" t="str">
            <v>Determination of Insolube Matters</v>
          </cell>
        </row>
        <row r="11763">
          <cell r="H11763" t="str">
            <v>1.3.2.09.04.09.062</v>
          </cell>
          <cell r="I11763" t="str">
            <v>Determination of Free Acidic</v>
          </cell>
        </row>
        <row r="11764">
          <cell r="H11764" t="str">
            <v>1.3.2.09.04.09.063</v>
          </cell>
          <cell r="I11764" t="str">
            <v>Determination of Smoke Point</v>
          </cell>
        </row>
        <row r="11765">
          <cell r="H11765" t="str">
            <v>1.3.2.09.04.09.064</v>
          </cell>
          <cell r="I11765" t="str">
            <v>Detection of Copper Corrosion</v>
          </cell>
        </row>
        <row r="11766">
          <cell r="H11766" t="str">
            <v>1.3.2.09.04.09.065</v>
          </cell>
          <cell r="I11766" t="str">
            <v>Determination of Coud and Pour Point</v>
          </cell>
        </row>
        <row r="11767">
          <cell r="H11767" t="str">
            <v>1.3.2.09.04.09.066</v>
          </cell>
          <cell r="I11767" t="str">
            <v>Digital Hygrometer/Thermometer</v>
          </cell>
        </row>
        <row r="11768">
          <cell r="H11768" t="str">
            <v>1.3.2.09.04.09.067</v>
          </cell>
          <cell r="I11768" t="str">
            <v>Ultrasonic Thickness Gauge</v>
          </cell>
        </row>
        <row r="11769">
          <cell r="H11769" t="str">
            <v>1.3.2.09.04.09.068</v>
          </cell>
          <cell r="I11769" t="str">
            <v>Friction Tester</v>
          </cell>
        </row>
        <row r="11770">
          <cell r="H11770" t="str">
            <v>1.3.2.09.04.09.069</v>
          </cell>
          <cell r="I11770" t="str">
            <v>Coat Thickness Measurement</v>
          </cell>
        </row>
        <row r="11771">
          <cell r="H11771" t="str">
            <v>1.3.2.09.04.09.070</v>
          </cell>
          <cell r="I11771" t="str">
            <v>Questioned Document Plate Set</v>
          </cell>
        </row>
        <row r="11772">
          <cell r="H11772" t="str">
            <v>1.3.2.09.04.09.071</v>
          </cell>
          <cell r="I11772" t="str">
            <v>Scopemen</v>
          </cell>
        </row>
        <row r="11773">
          <cell r="H11773" t="str">
            <v>1.3.2.09.04.09.072</v>
          </cell>
          <cell r="I11773" t="str">
            <v>Mikroskop Metalogri</v>
          </cell>
        </row>
        <row r="11774">
          <cell r="H11774" t="str">
            <v>1.3.2.09.04.09.073</v>
          </cell>
          <cell r="I11774" t="str">
            <v>Comparison Microscope</v>
          </cell>
        </row>
        <row r="11775">
          <cell r="H11775" t="str">
            <v>1.3.2.09.04.09.074</v>
          </cell>
          <cell r="I11775" t="str">
            <v>Trinoc Microscope Fluorescence</v>
          </cell>
        </row>
        <row r="11776">
          <cell r="H11776" t="str">
            <v>1.3.2.09.04.09.075</v>
          </cell>
          <cell r="I11776" t="str">
            <v>Through Light Box</v>
          </cell>
        </row>
        <row r="11777">
          <cell r="H11777" t="str">
            <v>1.3.2.09.04.09.076</v>
          </cell>
          <cell r="I11777" t="str">
            <v>Illuminated Magnifier</v>
          </cell>
        </row>
        <row r="11778">
          <cell r="H11778" t="str">
            <v>1.3.2.09.04.09.077</v>
          </cell>
          <cell r="I11778" t="str">
            <v>Refractometer Abbe Mark II Plus</v>
          </cell>
        </row>
        <row r="11779">
          <cell r="H11779" t="str">
            <v>1.3.2.09.04.09.078</v>
          </cell>
          <cell r="I11779" t="str">
            <v>Thermal Analysis System</v>
          </cell>
        </row>
        <row r="11780">
          <cell r="H11780" t="str">
            <v>1.3.2.09.04.09.079</v>
          </cell>
          <cell r="I11780" t="str">
            <v>Fisher Micromaster</v>
          </cell>
        </row>
        <row r="11781">
          <cell r="H11781" t="str">
            <v>1.3.2.09.04.09.080</v>
          </cell>
          <cell r="I11781" t="str">
            <v>X-Ray Fluorences Spectrometry (XRF)</v>
          </cell>
        </row>
        <row r="11782">
          <cell r="H11782" t="str">
            <v>1.3.2.09.04.09.081</v>
          </cell>
          <cell r="I11782" t="str">
            <v>X-Ray Diffractometry (XRD)</v>
          </cell>
        </row>
        <row r="11783">
          <cell r="H11783" t="str">
            <v>1.3.2.09.04.09.082</v>
          </cell>
          <cell r="I11783" t="str">
            <v>Leica Vector IV</v>
          </cell>
        </row>
        <row r="11784">
          <cell r="H11784" t="str">
            <v>1.3.2.09.04.09.083</v>
          </cell>
          <cell r="I11784" t="str">
            <v>Draeger Multi Gas Detector</v>
          </cell>
        </row>
        <row r="11785">
          <cell r="H11785" t="str">
            <v>1.3.2.09.04.09.084</v>
          </cell>
          <cell r="I11785" t="str">
            <v>Furnace Neytech</v>
          </cell>
        </row>
        <row r="11786">
          <cell r="H11786" t="str">
            <v>1.3.2.09.04.09.085</v>
          </cell>
          <cell r="I11786" t="str">
            <v>X-Met 3000 TX &amp; Portable X-Ray</v>
          </cell>
        </row>
        <row r="11787">
          <cell r="H11787" t="str">
            <v>1.3.2.09.04.09.086</v>
          </cell>
          <cell r="I11787" t="str">
            <v>Hot Plate With Stirrer</v>
          </cell>
        </row>
        <row r="11788">
          <cell r="H11788" t="str">
            <v>1.3.2.09.04.09.087</v>
          </cell>
          <cell r="I11788" t="str">
            <v>Micro Distilation Oven</v>
          </cell>
        </row>
        <row r="11789">
          <cell r="H11789" t="str">
            <v>1.3.2.09.04.09.088</v>
          </cell>
          <cell r="I11789" t="str">
            <v>Reprostar</v>
          </cell>
        </row>
        <row r="11790">
          <cell r="H11790" t="str">
            <v>1.3.2.09.04.09.089</v>
          </cell>
          <cell r="I11790" t="str">
            <v>Magnifier</v>
          </cell>
        </row>
        <row r="11791">
          <cell r="H11791" t="str">
            <v>1.3.2.09.04.09.090</v>
          </cell>
          <cell r="I11791" t="str">
            <v>Resin Coated Paper Dryer</v>
          </cell>
        </row>
        <row r="11792">
          <cell r="H11792" t="str">
            <v>1.3.2.09.04.09.091</v>
          </cell>
          <cell r="I11792" t="str">
            <v>Vortex Genie</v>
          </cell>
        </row>
        <row r="11793">
          <cell r="H11793" t="str">
            <v>1.3.2.09.04.09.092</v>
          </cell>
          <cell r="I11793" t="str">
            <v>Refrigerator Laboratory Spark Free</v>
          </cell>
        </row>
        <row r="11794">
          <cell r="H11794" t="str">
            <v>1.3.2.09.04.09.093</v>
          </cell>
          <cell r="I11794" t="str">
            <v>Lab Start Up Plus Chemicals</v>
          </cell>
        </row>
        <row r="11795">
          <cell r="H11795" t="str">
            <v>1.3.2.09.04.09.094</v>
          </cell>
          <cell r="I11795" t="str">
            <v>High Speed Centrifuge</v>
          </cell>
        </row>
        <row r="11796">
          <cell r="H11796" t="str">
            <v>1.3.2.09.04.09.095</v>
          </cell>
          <cell r="I11796" t="str">
            <v>Microcentaur</v>
          </cell>
        </row>
        <row r="11797">
          <cell r="H11797" t="str">
            <v>1.3.2.09.04.09.096</v>
          </cell>
          <cell r="I11797" t="str">
            <v>Eppendort Thermomixer</v>
          </cell>
        </row>
        <row r="11798">
          <cell r="H11798" t="str">
            <v>1.3.2.09.04.09.097</v>
          </cell>
          <cell r="I11798" t="str">
            <v>Russel Comparator</v>
          </cell>
        </row>
        <row r="11799">
          <cell r="H11799" t="str">
            <v>1.3.2.09.04.09.098</v>
          </cell>
          <cell r="I11799" t="str">
            <v>Stavol</v>
          </cell>
        </row>
        <row r="11800">
          <cell r="H11800" t="str">
            <v>1.3.2.09.04.09.099</v>
          </cell>
          <cell r="I11800" t="str">
            <v>Exploranium Gamma Neutron Ray Spectrometer</v>
          </cell>
        </row>
        <row r="11801">
          <cell r="H11801" t="str">
            <v>1.3.2.09.04.09.100</v>
          </cell>
          <cell r="I11801" t="str">
            <v>Exploranium Radiation Detection Pager Unit</v>
          </cell>
        </row>
        <row r="11802">
          <cell r="H11802" t="str">
            <v>1.3.2.09.04.09.101</v>
          </cell>
          <cell r="I11802" t="str">
            <v>Electrik Executive</v>
          </cell>
        </row>
        <row r="11803">
          <cell r="H11803" t="str">
            <v>1.3.2.09.04.09.102</v>
          </cell>
          <cell r="I11803" t="str">
            <v>Fisher Oven</v>
          </cell>
        </row>
        <row r="11804">
          <cell r="H11804" t="str">
            <v>1.3.2.09.04.09.103</v>
          </cell>
          <cell r="I11804" t="str">
            <v>Automatic Titrator For TBN Determination</v>
          </cell>
        </row>
        <row r="11805">
          <cell r="H11805" t="str">
            <v>1.3.2.09.04.09.104</v>
          </cell>
          <cell r="I11805" t="str">
            <v>Pensky Marten Closed Up Flash Point</v>
          </cell>
        </row>
        <row r="11806">
          <cell r="H11806" t="str">
            <v>1.3.2.09.04.09.105</v>
          </cell>
          <cell r="I11806" t="str">
            <v>Polaroghapy/Voltammetry</v>
          </cell>
        </row>
        <row r="11807">
          <cell r="H11807" t="str">
            <v>1.3.2.09.04.09.106</v>
          </cell>
          <cell r="I11807" t="str">
            <v>Fisher Refrigerator Circulator</v>
          </cell>
        </row>
        <row r="11808">
          <cell r="H11808" t="str">
            <v>1.3.2.09.04.09.107</v>
          </cell>
          <cell r="I11808" t="str">
            <v>Personal Dust Sampler</v>
          </cell>
        </row>
        <row r="11809">
          <cell r="H11809" t="str">
            <v>1.3.2.09.04.09.108</v>
          </cell>
          <cell r="I11809" t="str">
            <v>Mistral 6000 Refrigerated Centrifuge</v>
          </cell>
        </row>
        <row r="11810">
          <cell r="H11810" t="str">
            <v>1.3.2.09.04.09.109</v>
          </cell>
          <cell r="I11810" t="str">
            <v>Heating Mantle With Stirrer</v>
          </cell>
        </row>
        <row r="11811">
          <cell r="H11811" t="str">
            <v>1.3.2.09.04.09.110</v>
          </cell>
          <cell r="I11811" t="str">
            <v>Vortex Genie Mixer</v>
          </cell>
        </row>
        <row r="11812">
          <cell r="H11812" t="str">
            <v>1.3.2.09.04.09.111</v>
          </cell>
          <cell r="I11812" t="str">
            <v>Shooting Box Normal</v>
          </cell>
        </row>
        <row r="11813">
          <cell r="H11813" t="str">
            <v>1.3.2.09.04.09.112</v>
          </cell>
          <cell r="I11813" t="str">
            <v>Autoclave, Omega Sterilising System</v>
          </cell>
        </row>
        <row r="11814">
          <cell r="H11814" t="str">
            <v>1.3.2.09.04.09.113</v>
          </cell>
          <cell r="I11814" t="str">
            <v>Horizontal Agarore Electrophoresis</v>
          </cell>
        </row>
        <row r="11815">
          <cell r="H11815" t="str">
            <v>1.3.2.09.04.09.114</v>
          </cell>
          <cell r="I11815" t="str">
            <v>Isco Automatic Waste Water Sampler</v>
          </cell>
        </row>
        <row r="11816">
          <cell r="H11816" t="str">
            <v>1.3.2.09.04.09.115</v>
          </cell>
          <cell r="I11816" t="str">
            <v>Genarator</v>
          </cell>
        </row>
        <row r="11817">
          <cell r="H11817" t="str">
            <v>1.3.2.09.04.09.116</v>
          </cell>
          <cell r="I11817" t="str">
            <v>Digital Flow Detector</v>
          </cell>
        </row>
        <row r="11818">
          <cell r="H11818" t="str">
            <v>1.3.2.09.04.09.117</v>
          </cell>
          <cell r="I11818" t="str">
            <v>Adhesion Tester</v>
          </cell>
        </row>
        <row r="11819">
          <cell r="H11819" t="str">
            <v>1.3.2.09.04.09.118</v>
          </cell>
          <cell r="I11819" t="str">
            <v>Eppendorf Thermonis</v>
          </cell>
        </row>
        <row r="11820">
          <cell r="H11820" t="str">
            <v>1.3.2.09.04.09.119</v>
          </cell>
          <cell r="I11820" t="str">
            <v>Ultrasonic Bath</v>
          </cell>
        </row>
        <row r="11821">
          <cell r="H11821" t="str">
            <v>1.3.2.09.04.09.120</v>
          </cell>
          <cell r="I11821" t="str">
            <v>Copy Stand and Lights</v>
          </cell>
        </row>
        <row r="11822">
          <cell r="H11822" t="str">
            <v>1.3.2.09.04.09.121</v>
          </cell>
          <cell r="I11822" t="str">
            <v>Quarterly Gradient Semi Preparative</v>
          </cell>
        </row>
        <row r="11823">
          <cell r="H11823" t="str">
            <v>1.3.2.09.04.09.122</v>
          </cell>
          <cell r="I11823" t="str">
            <v>DNA System on Forensic</v>
          </cell>
        </row>
        <row r="11824">
          <cell r="H11824" t="str">
            <v>1.3.2.09.04.09.123</v>
          </cell>
          <cell r="I11824" t="str">
            <v>Automatic Cleveland Open Cup Flash</v>
          </cell>
        </row>
        <row r="11825">
          <cell r="H11825" t="str">
            <v>1.3.2.09.04.09.124</v>
          </cell>
          <cell r="I11825" t="str">
            <v>Baths Ultrasonic</v>
          </cell>
        </row>
        <row r="11826">
          <cell r="H11826" t="str">
            <v>1.3.2.09.04.09.125</v>
          </cell>
          <cell r="I11826" t="str">
            <v>Arson Collection Tool Kit</v>
          </cell>
        </row>
        <row r="11827">
          <cell r="H11827" t="str">
            <v>1.3.2.09.04.09.126</v>
          </cell>
          <cell r="I11827" t="str">
            <v>Chest Freezer</v>
          </cell>
        </row>
        <row r="11828">
          <cell r="H11828" t="str">
            <v>1.3.2.09.04.09.127</v>
          </cell>
          <cell r="I11828" t="str">
            <v>Hot Box Oven</v>
          </cell>
        </row>
        <row r="11829">
          <cell r="H11829" t="str">
            <v>1.3.2.09.04.09.128</v>
          </cell>
          <cell r="I11829" t="str">
            <v>Colour Film Processing Mini Lab</v>
          </cell>
        </row>
        <row r="11830">
          <cell r="H11830" t="str">
            <v>1.3.2.09.04.09.129</v>
          </cell>
          <cell r="I11830" t="str">
            <v>Auto Slide Projector</v>
          </cell>
        </row>
        <row r="11831">
          <cell r="H11831" t="str">
            <v>1.3.2.09.04.09.130</v>
          </cell>
          <cell r="I11831" t="str">
            <v>Combustible Gas Detector</v>
          </cell>
        </row>
        <row r="11832">
          <cell r="H11832" t="str">
            <v>1.3.2.09.04.09.131</v>
          </cell>
          <cell r="I11832" t="str">
            <v>CSL Computerized Snech Workstation</v>
          </cell>
        </row>
        <row r="11833">
          <cell r="H11833" t="str">
            <v>1.3.2.09.04.09.132</v>
          </cell>
          <cell r="I11833" t="str">
            <v>Drugs Standards</v>
          </cell>
        </row>
        <row r="11834">
          <cell r="H11834" t="str">
            <v>1.3.2.09.04.09.133</v>
          </cell>
          <cell r="I11834" t="str">
            <v>Velocity Measuring Device</v>
          </cell>
        </row>
        <row r="11835">
          <cell r="H11835" t="str">
            <v>1.3.2.09.04.09.134</v>
          </cell>
          <cell r="I11835" t="str">
            <v>Photographic Enlarger With Colour Analyzer</v>
          </cell>
        </row>
        <row r="11836">
          <cell r="H11836" t="str">
            <v>1.3.2.09.04.09.135</v>
          </cell>
          <cell r="I11836" t="str">
            <v>Set of Studio Lights</v>
          </cell>
        </row>
        <row r="11837">
          <cell r="H11837" t="str">
            <v>1.3.2.09.04.09.136</v>
          </cell>
          <cell r="I11837" t="str">
            <v>Mettler Delta 320</v>
          </cell>
        </row>
        <row r="11838">
          <cell r="H11838" t="str">
            <v>1.3.2.09.04.09.137</v>
          </cell>
          <cell r="I11838" t="str">
            <v>Colour Film Processing System</v>
          </cell>
        </row>
        <row r="11839">
          <cell r="H11839" t="str">
            <v>1.3.2.09.04.09.138</v>
          </cell>
          <cell r="I11839" t="str">
            <v>Cod Apparatus</v>
          </cell>
        </row>
        <row r="11840">
          <cell r="H11840" t="str">
            <v>1.3.2.09.04.09.139</v>
          </cell>
          <cell r="I11840" t="str">
            <v>Bod Apparatus</v>
          </cell>
        </row>
        <row r="11841">
          <cell r="H11841" t="str">
            <v>1.3.2.09.04.09.140</v>
          </cell>
          <cell r="I11841" t="str">
            <v>Aerosol Monitoring System</v>
          </cell>
        </row>
        <row r="11842">
          <cell r="H11842" t="str">
            <v>1.3.2.09.04.09.141</v>
          </cell>
          <cell r="I11842" t="str">
            <v>Oven</v>
          </cell>
        </row>
        <row r="11843">
          <cell r="H11843" t="str">
            <v>1.3.2.09.04.09.142</v>
          </cell>
          <cell r="I11843" t="str">
            <v>Sem (X-Ray Scanning Electron Microscope)</v>
          </cell>
        </row>
        <row r="11844">
          <cell r="H11844" t="str">
            <v>1.3.2.09.04.09.143</v>
          </cell>
          <cell r="I11844" t="str">
            <v>Viscosimeter Bath</v>
          </cell>
        </row>
        <row r="11845">
          <cell r="H11845" t="str">
            <v>1.3.2.09.04.09.144</v>
          </cell>
          <cell r="I11845" t="str">
            <v>Cooper Coration</v>
          </cell>
        </row>
        <row r="11846">
          <cell r="H11846" t="str">
            <v>1.3.2.09.04.09.145</v>
          </cell>
          <cell r="I11846" t="str">
            <v>Flas/Fire Point Test</v>
          </cell>
        </row>
        <row r="11847">
          <cell r="H11847" t="str">
            <v>1.3.2.09.04.09.146</v>
          </cell>
          <cell r="I11847" t="str">
            <v>Cloud Point</v>
          </cell>
        </row>
        <row r="11848">
          <cell r="H11848" t="str">
            <v>1.3.2.09.04.09.147</v>
          </cell>
          <cell r="I11848" t="str">
            <v>Autoflash</v>
          </cell>
        </row>
        <row r="11849">
          <cell r="H11849" t="str">
            <v>1.3.2.09.04.09.148</v>
          </cell>
          <cell r="I11849" t="str">
            <v>Pour Point</v>
          </cell>
        </row>
        <row r="11850">
          <cell r="H11850" t="str">
            <v>1.3.2.09.04.09.149</v>
          </cell>
          <cell r="I11850" t="str">
            <v>Smoke Point Lamp</v>
          </cell>
        </row>
        <row r="11851">
          <cell r="H11851" t="str">
            <v>1.3.2.09.04.09.150</v>
          </cell>
          <cell r="I11851" t="str">
            <v>Water Destilation System</v>
          </cell>
        </row>
        <row r="11852">
          <cell r="H11852" t="str">
            <v>1.3.2.09.04.09.151</v>
          </cell>
          <cell r="I11852" t="str">
            <v>Amino Acid Tetration</v>
          </cell>
        </row>
        <row r="11853">
          <cell r="H11853" t="str">
            <v>1.3.2.09.04.09.152</v>
          </cell>
          <cell r="I11853" t="str">
            <v>Termo Mixer</v>
          </cell>
        </row>
        <row r="11854">
          <cell r="H11854" t="str">
            <v>1.3.2.09.04.09.153</v>
          </cell>
          <cell r="I11854" t="str">
            <v>Bolling Bath</v>
          </cell>
        </row>
        <row r="11855">
          <cell r="H11855" t="str">
            <v>1.3.2.09.04.09.154</v>
          </cell>
          <cell r="I11855" t="str">
            <v>Mofile Furnace</v>
          </cell>
        </row>
        <row r="11856">
          <cell r="H11856" t="str">
            <v>1.3.2.09.04.09.155</v>
          </cell>
          <cell r="I11856" t="str">
            <v>Oil Distolation System</v>
          </cell>
        </row>
        <row r="11857">
          <cell r="H11857" t="str">
            <v>1.3.2.09.04.09.156</v>
          </cell>
          <cell r="I11857" t="str">
            <v>Stirer Methrom</v>
          </cell>
        </row>
        <row r="11858">
          <cell r="H11858" t="str">
            <v>1.3.2.09.04.09.157</v>
          </cell>
          <cell r="I11858" t="str">
            <v>Autimatic Refractometer</v>
          </cell>
        </row>
        <row r="11859">
          <cell r="H11859" t="str">
            <v>1.3.2.09.04.09.158</v>
          </cell>
          <cell r="I11859" t="str">
            <v>UV-Cabinet</v>
          </cell>
        </row>
        <row r="11860">
          <cell r="H11860" t="str">
            <v>1.3.2.09.04.09.159</v>
          </cell>
          <cell r="I11860" t="str">
            <v>Nano Pure</v>
          </cell>
        </row>
        <row r="11861">
          <cell r="H11861" t="str">
            <v>1.3.2.09.04.09.160</v>
          </cell>
          <cell r="I11861" t="str">
            <v>Micro Centrifuge</v>
          </cell>
        </row>
        <row r="11862">
          <cell r="H11862" t="str">
            <v>1.3.2.09.04.09.161</v>
          </cell>
          <cell r="I11862" t="str">
            <v>Volta Meter</v>
          </cell>
        </row>
        <row r="11863">
          <cell r="H11863" t="str">
            <v>1.3.2.09.04.09.162</v>
          </cell>
          <cell r="I11863" t="str">
            <v>Automatic Water Sampler</v>
          </cell>
        </row>
        <row r="11864">
          <cell r="H11864" t="str">
            <v>1.3.2.09.04.09.163</v>
          </cell>
          <cell r="I11864" t="str">
            <v>Flash Shaker</v>
          </cell>
        </row>
        <row r="11865">
          <cell r="H11865" t="str">
            <v>1.3.2.09.04.09.164</v>
          </cell>
          <cell r="I11865" t="str">
            <v>Magnetic Stirrer Hot Plate</v>
          </cell>
        </row>
        <row r="11866">
          <cell r="H11866" t="str">
            <v>1.3.2.09.04.09.165</v>
          </cell>
          <cell r="I11866" t="str">
            <v>Portable Combo Media Player</v>
          </cell>
        </row>
        <row r="11867">
          <cell r="H11867" t="str">
            <v>1.3.2.09.04.09.166</v>
          </cell>
          <cell r="I11867" t="str">
            <v>Genescane</v>
          </cell>
        </row>
        <row r="11868">
          <cell r="H11868" t="str">
            <v>1.3.2.09.04.09.167</v>
          </cell>
          <cell r="I11868" t="str">
            <v>Syntesizer</v>
          </cell>
        </row>
        <row r="11869">
          <cell r="H11869" t="str">
            <v>1.3.2.09.04.09.168</v>
          </cell>
          <cell r="I11869" t="str">
            <v>Autotransformer</v>
          </cell>
        </row>
        <row r="11870">
          <cell r="H11870" t="str">
            <v>1.3.2.09.04.09.169</v>
          </cell>
          <cell r="I11870" t="str">
            <v>Portable Infra Red Viewer</v>
          </cell>
        </row>
        <row r="11871">
          <cell r="H11871" t="str">
            <v>1.3.2.09.04.09.170</v>
          </cell>
          <cell r="I11871" t="str">
            <v>Field Emission</v>
          </cell>
        </row>
        <row r="11872">
          <cell r="H11872" t="str">
            <v>1.3.2.09.04.09.171</v>
          </cell>
          <cell r="I11872" t="str">
            <v>Profile Projector</v>
          </cell>
        </row>
        <row r="11873">
          <cell r="H11873" t="str">
            <v>1.3.2.09.04.09.172</v>
          </cell>
          <cell r="I11873" t="str">
            <v>Mesin Uji Tarik</v>
          </cell>
        </row>
        <row r="11874">
          <cell r="H11874" t="str">
            <v>1.3.2.09.04.09.173</v>
          </cell>
          <cell r="I11874" t="str">
            <v>Alat Re-etching</v>
          </cell>
        </row>
        <row r="11875">
          <cell r="H11875" t="str">
            <v>1.3.2.09.04.09.174</v>
          </cell>
          <cell r="I11875" t="str">
            <v>Mesin Mounting</v>
          </cell>
        </row>
        <row r="11876">
          <cell r="H11876" t="str">
            <v>1.3.2.09.04.09.175</v>
          </cell>
          <cell r="I11876" t="str">
            <v>Microskop</v>
          </cell>
        </row>
        <row r="11877">
          <cell r="H11877" t="str">
            <v>......</v>
          </cell>
        </row>
        <row r="11878">
          <cell r="H11878" t="str">
            <v>1.3.2.09.04.10.</v>
          </cell>
          <cell r="I11878" t="str">
            <v>ALAT KHUSUS KEPOLISIAN LAINNYA</v>
          </cell>
        </row>
        <row r="11879">
          <cell r="H11879" t="str">
            <v>......</v>
          </cell>
        </row>
        <row r="11880">
          <cell r="H11880" t="str">
            <v>1.3.2.10...</v>
          </cell>
          <cell r="I11880" t="str">
            <v>KOMPUTER</v>
          </cell>
        </row>
        <row r="11881">
          <cell r="H11881" t="str">
            <v>1.3.2.10.01..</v>
          </cell>
          <cell r="I11881" t="str">
            <v>KOMPUTER UNIT</v>
          </cell>
        </row>
        <row r="11882">
          <cell r="H11882" t="str">
            <v>1.3.2.10.01.01.</v>
          </cell>
          <cell r="I11882" t="str">
            <v xml:space="preserve">KOMPUTER JARINGAN </v>
          </cell>
        </row>
        <row r="11883">
          <cell r="H11883" t="str">
            <v>1.3.2.10.01.01.001</v>
          </cell>
          <cell r="I11883" t="str">
            <v>Mainframe (Komputer Jaringan)</v>
          </cell>
        </row>
        <row r="11884">
          <cell r="H11884" t="str">
            <v>1.3.2.10.01.01.002</v>
          </cell>
          <cell r="I11884" t="str">
            <v>Mini Komputer</v>
          </cell>
        </row>
        <row r="11885">
          <cell r="H11885" t="str">
            <v>1.3.2.10.01.01.003</v>
          </cell>
          <cell r="I11885" t="str">
            <v>Local Area Network (LAN)</v>
          </cell>
        </row>
        <row r="11886">
          <cell r="H11886" t="str">
            <v>1.3.2.10.01.01.004</v>
          </cell>
          <cell r="I11886" t="str">
            <v>Internet</v>
          </cell>
        </row>
        <row r="11887">
          <cell r="H11887" t="str">
            <v>1.3.2.10.01.01.005</v>
          </cell>
          <cell r="I11887" t="str">
            <v>Komputer Wedis</v>
          </cell>
        </row>
        <row r="11888">
          <cell r="H11888" t="str">
            <v>1.3.2.10.01.01.006</v>
          </cell>
          <cell r="I11888" t="str">
            <v>Komputer Synergie</v>
          </cell>
        </row>
        <row r="11889">
          <cell r="H11889" t="str">
            <v>1.3.2.10.01.01.007</v>
          </cell>
          <cell r="I11889" t="str">
            <v>PC Workstation</v>
          </cell>
        </row>
        <row r="11890">
          <cell r="H11890" t="str">
            <v>......</v>
          </cell>
        </row>
        <row r="11891">
          <cell r="H11891" t="str">
            <v>1.3.2.10.01.02.</v>
          </cell>
          <cell r="I11891" t="str">
            <v>PERSONAL KOMPUTER</v>
          </cell>
        </row>
        <row r="11892">
          <cell r="H11892" t="str">
            <v>1.3.2.10.01.02.001</v>
          </cell>
          <cell r="I11892" t="str">
            <v>P.C Unit</v>
          </cell>
        </row>
        <row r="11893">
          <cell r="H11893" t="str">
            <v>1.3.2.10.01.02.002</v>
          </cell>
          <cell r="I11893" t="str">
            <v>Lap Top</v>
          </cell>
        </row>
        <row r="11894">
          <cell r="H11894" t="str">
            <v>1.3.2.10.01.02.003</v>
          </cell>
          <cell r="I11894" t="str">
            <v>Note Book</v>
          </cell>
        </row>
        <row r="11895">
          <cell r="H11895" t="str">
            <v>1.3.2.10.01.02.004</v>
          </cell>
          <cell r="I11895" t="str">
            <v>Palm Top</v>
          </cell>
        </row>
        <row r="11896">
          <cell r="H11896" t="str">
            <v>1.3.2.10.01.02.005</v>
          </cell>
          <cell r="I11896" t="str">
            <v>Code Breaker Super Komputer</v>
          </cell>
        </row>
        <row r="11897">
          <cell r="H11897" t="str">
            <v>1.3.2.10.01.02.006</v>
          </cell>
          <cell r="I11897" t="str">
            <v>Thinclient</v>
          </cell>
        </row>
        <row r="11898">
          <cell r="H11898" t="str">
            <v>1.3.2.10.01.02.007</v>
          </cell>
          <cell r="I11898" t="str">
            <v>Net Book</v>
          </cell>
        </row>
        <row r="11899">
          <cell r="H11899" t="str">
            <v>1.3.2.10.01.02.008</v>
          </cell>
          <cell r="I11899" t="str">
            <v>Ultra Mobile P.C.</v>
          </cell>
        </row>
        <row r="11900">
          <cell r="H11900" t="str">
            <v>1.3.2.10.01.02.009</v>
          </cell>
          <cell r="I11900" t="str">
            <v>Tablet PC</v>
          </cell>
        </row>
        <row r="11901">
          <cell r="H11901" t="str">
            <v>1.3.2.10.01.02.010</v>
          </cell>
          <cell r="I11901" t="str">
            <v>Komputer Server</v>
          </cell>
        </row>
        <row r="11902">
          <cell r="H11902" t="str">
            <v>......</v>
          </cell>
        </row>
        <row r="11903">
          <cell r="H11903" t="str">
            <v>1.3.2.10.01.03.</v>
          </cell>
          <cell r="I11903" t="str">
            <v xml:space="preserve">KOMPUTER UNIT LAINNYA </v>
          </cell>
        </row>
        <row r="11904">
          <cell r="H11904" t="str">
            <v>......</v>
          </cell>
        </row>
        <row r="11905">
          <cell r="H11905" t="str">
            <v>1.3.2.10.02..</v>
          </cell>
          <cell r="I11905" t="str">
            <v>PERALATAN KOMPUTER</v>
          </cell>
        </row>
        <row r="11906">
          <cell r="H11906" t="str">
            <v>1.3.2.10.02.01.</v>
          </cell>
          <cell r="I11906" t="str">
            <v xml:space="preserve">PERALATAN MAINFRAME </v>
          </cell>
        </row>
        <row r="11907">
          <cell r="H11907" t="str">
            <v>1.3.2.10.02.01.001</v>
          </cell>
          <cell r="I11907" t="str">
            <v>Card Reader (Peralatan Mainframe)</v>
          </cell>
        </row>
        <row r="11908">
          <cell r="H11908" t="str">
            <v>1.3.2.10.02.01.002</v>
          </cell>
          <cell r="I11908" t="str">
            <v>Magnetic Tape Unit (Peralatan Mainframe)</v>
          </cell>
        </row>
        <row r="11909">
          <cell r="H11909" t="str">
            <v>1.3.2.10.02.01.003</v>
          </cell>
          <cell r="I11909" t="str">
            <v>Floppy Disk Unit (Peralatan Mainframe)</v>
          </cell>
        </row>
        <row r="11910">
          <cell r="H11910" t="str">
            <v>1.3.2.10.02.01.004</v>
          </cell>
          <cell r="I11910" t="str">
            <v>Storage Modul Disk (Peralatan Mainframe)</v>
          </cell>
        </row>
        <row r="11911">
          <cell r="H11911" t="str">
            <v>1.3.2.10.02.01.005</v>
          </cell>
          <cell r="I11911" t="str">
            <v>Console Unit (Peralatan Mainframe)</v>
          </cell>
        </row>
        <row r="11912">
          <cell r="H11912" t="str">
            <v>1.3.2.10.02.01.006</v>
          </cell>
          <cell r="I11912" t="str">
            <v>CPU (Peralatan Mainframe)</v>
          </cell>
        </row>
        <row r="11913">
          <cell r="H11913" t="str">
            <v>1.3.2.10.02.01.007</v>
          </cell>
          <cell r="I11913" t="str">
            <v>Disk Pack (Peralatan Mainframe)</v>
          </cell>
        </row>
        <row r="11914">
          <cell r="H11914" t="str">
            <v>1.3.2.10.02.01.008</v>
          </cell>
          <cell r="I11914" t="str">
            <v>Hard Copy Console</v>
          </cell>
        </row>
        <row r="11915">
          <cell r="H11915" t="str">
            <v>1.3.2.10.02.01.009</v>
          </cell>
          <cell r="I11915" t="str">
            <v>Serial Printer</v>
          </cell>
        </row>
        <row r="11916">
          <cell r="H11916" t="str">
            <v>1.3.2.10.02.01.010</v>
          </cell>
          <cell r="I11916" t="str">
            <v>Line Printer</v>
          </cell>
        </row>
        <row r="11917">
          <cell r="H11917" t="str">
            <v>1.3.2.10.02.01.011</v>
          </cell>
          <cell r="I11917" t="str">
            <v>Plotter (Peralatan Mainframe)</v>
          </cell>
        </row>
        <row r="11918">
          <cell r="H11918" t="str">
            <v>1.3.2.10.02.01.012</v>
          </cell>
          <cell r="I11918" t="str">
            <v>Hard Disk</v>
          </cell>
        </row>
        <row r="11919">
          <cell r="H11919" t="str">
            <v>1.3.2.10.02.01.013</v>
          </cell>
          <cell r="I11919" t="str">
            <v>Keyboard (Peralatan Mainframe)</v>
          </cell>
        </row>
        <row r="11920">
          <cell r="H11920" t="str">
            <v>1.3.2.10.02.01.014</v>
          </cell>
          <cell r="I11920" t="str">
            <v>Steamer</v>
          </cell>
        </row>
        <row r="11921">
          <cell r="H11921" t="str">
            <v>1.3.2.10.02.01.015</v>
          </cell>
          <cell r="I11921" t="str">
            <v>Data Patch Panel</v>
          </cell>
        </row>
        <row r="11922">
          <cell r="H11922" t="str">
            <v>1.3.2.10.02.01.016</v>
          </cell>
          <cell r="I11922" t="str">
            <v>Paper Tape Reader</v>
          </cell>
        </row>
        <row r="11923">
          <cell r="H11923" t="str">
            <v>1.3.2.10.02.01.017</v>
          </cell>
          <cell r="I11923" t="str">
            <v>Panaboard</v>
          </cell>
        </row>
        <row r="11924">
          <cell r="H11924" t="str">
            <v>......</v>
          </cell>
        </row>
        <row r="11925">
          <cell r="H11925" t="str">
            <v>1.3.2.10.02.02.</v>
          </cell>
          <cell r="I11925" t="str">
            <v xml:space="preserve">PERALATAN MINI KOMPUTER </v>
          </cell>
        </row>
        <row r="11926">
          <cell r="H11926" t="str">
            <v>1.3.2.10.02.02.001</v>
          </cell>
          <cell r="I11926" t="str">
            <v>Card Reader (Peralatan Mini Komputer)</v>
          </cell>
        </row>
        <row r="11927">
          <cell r="H11927" t="str">
            <v>1.3.2.10.02.02.002</v>
          </cell>
          <cell r="I11927" t="str">
            <v>Magnetic Tape Unit (Peralatan Mini Komputer)</v>
          </cell>
        </row>
        <row r="11928">
          <cell r="H11928" t="str">
            <v>1.3.2.10.02.02.003</v>
          </cell>
          <cell r="I11928" t="str">
            <v>Floppy Disk Unit (Peralatan Mini Komputer)</v>
          </cell>
        </row>
        <row r="11929">
          <cell r="H11929" t="str">
            <v>1.3.2.10.02.02.004</v>
          </cell>
          <cell r="I11929" t="str">
            <v>Storage Modul Disk (Peralatan Mini Komputer)</v>
          </cell>
        </row>
        <row r="11930">
          <cell r="H11930" t="str">
            <v>1.3.2.10.02.02.005</v>
          </cell>
          <cell r="I11930" t="str">
            <v>Console Unit (Peralatan Mini Komputer)</v>
          </cell>
        </row>
        <row r="11931">
          <cell r="H11931" t="str">
            <v>1.3.2.10.02.02.006</v>
          </cell>
          <cell r="I11931" t="str">
            <v>CPU (Peralatan Mini Komputer)</v>
          </cell>
        </row>
        <row r="11932">
          <cell r="H11932" t="str">
            <v>1.3.2.10.02.02.007</v>
          </cell>
          <cell r="I11932" t="str">
            <v>Disk Pack (Peralatan Mini Komputer)</v>
          </cell>
        </row>
        <row r="11933">
          <cell r="H11933" t="str">
            <v>1.3.2.10.02.02.008</v>
          </cell>
          <cell r="I11933" t="str">
            <v>Plotter (Peralatan Mini Komputer)</v>
          </cell>
        </row>
        <row r="11934">
          <cell r="H11934" t="str">
            <v>1.3.2.10.02.02.009</v>
          </cell>
          <cell r="I11934" t="str">
            <v>Scanner (Peralatan Mini Komputer)</v>
          </cell>
        </row>
        <row r="11935">
          <cell r="H11935" t="str">
            <v>1.3.2.10.02.02.010</v>
          </cell>
          <cell r="I11935" t="str">
            <v>Computer Compatible</v>
          </cell>
        </row>
        <row r="11936">
          <cell r="H11936" t="str">
            <v>1.3.2.10.02.02.011</v>
          </cell>
          <cell r="I11936" t="str">
            <v>Viewer (Peralatan Mini Komputer)</v>
          </cell>
        </row>
        <row r="11937">
          <cell r="H11937" t="str">
            <v>1.3.2.10.02.02.012</v>
          </cell>
          <cell r="I11937" t="str">
            <v>Digitizer (Peralatan Mini Komputer)</v>
          </cell>
        </row>
        <row r="11938">
          <cell r="H11938" t="str">
            <v>1.3.2.10.02.02.013</v>
          </cell>
          <cell r="I11938" t="str">
            <v>Keyboard (Peralatan Mini Komputer)</v>
          </cell>
        </row>
        <row r="11939">
          <cell r="H11939" t="str">
            <v>1.3.2.10.02.02.014</v>
          </cell>
          <cell r="I11939" t="str">
            <v>Auto Switch/Data Switch</v>
          </cell>
        </row>
        <row r="11940">
          <cell r="H11940" t="str">
            <v>1.3.2.10.02.02.015</v>
          </cell>
          <cell r="I11940" t="str">
            <v>Cut Sheet Feeder</v>
          </cell>
        </row>
        <row r="11941">
          <cell r="H11941" t="str">
            <v>1.3.2.10.02.02.016</v>
          </cell>
          <cell r="I11941" t="str">
            <v>Speaker Komputer</v>
          </cell>
        </row>
        <row r="11942">
          <cell r="H11942" t="str">
            <v>......</v>
          </cell>
        </row>
        <row r="11943">
          <cell r="H11943" t="str">
            <v>1.3.2.10.02.03.</v>
          </cell>
          <cell r="I11943" t="str">
            <v xml:space="preserve">PERALATAN PERSONAL KOMPUTER </v>
          </cell>
        </row>
        <row r="11944">
          <cell r="H11944" t="str">
            <v>1.3.2.10.02.03.001</v>
          </cell>
          <cell r="I11944" t="str">
            <v>CPU (Peralatan Personal Komputer)</v>
          </cell>
        </row>
        <row r="11945">
          <cell r="H11945" t="str">
            <v>1.3.2.10.02.03.002</v>
          </cell>
          <cell r="I11945" t="str">
            <v>Monitor</v>
          </cell>
        </row>
        <row r="11946">
          <cell r="H11946" t="str">
            <v>1.3.2.10.02.03.003</v>
          </cell>
          <cell r="I11946" t="str">
            <v>Printer (Peralatan Personal Komputer)</v>
          </cell>
        </row>
        <row r="11947">
          <cell r="H11947" t="str">
            <v>1.3.2.10.02.03.004</v>
          </cell>
          <cell r="I11947" t="str">
            <v>Scanner (Peralatan Personal Komputer)</v>
          </cell>
        </row>
        <row r="11948">
          <cell r="H11948" t="str">
            <v>1.3.2.10.02.03.005</v>
          </cell>
          <cell r="I11948" t="str">
            <v>Plotter (Peralatan Personal Komputer)</v>
          </cell>
        </row>
        <row r="11949">
          <cell r="H11949" t="str">
            <v>1.3.2.10.02.03.006</v>
          </cell>
          <cell r="I11949" t="str">
            <v>Viewer (Peralatan Personal Komputer)</v>
          </cell>
        </row>
        <row r="11950">
          <cell r="H11950" t="str">
            <v>1.3.2.10.02.03.007</v>
          </cell>
          <cell r="I11950" t="str">
            <v>External</v>
          </cell>
        </row>
        <row r="11951">
          <cell r="H11951" t="str">
            <v>1.3.2.10.02.03.008</v>
          </cell>
          <cell r="I11951" t="str">
            <v>Digitizer (Peralatan Personal Komputer)</v>
          </cell>
        </row>
        <row r="11952">
          <cell r="H11952" t="str">
            <v>1.3.2.10.02.03.009</v>
          </cell>
          <cell r="I11952" t="str">
            <v>Keyboard (Peralatan Personal Komputer)</v>
          </cell>
        </row>
        <row r="11953">
          <cell r="H11953" t="str">
            <v>1.3.2.10.02.03.010</v>
          </cell>
          <cell r="I11953" t="str">
            <v>CD Writter</v>
          </cell>
        </row>
        <row r="11954">
          <cell r="H11954" t="str">
            <v>1.3.2.10.02.03.011</v>
          </cell>
          <cell r="I11954" t="str">
            <v>DVD Writer</v>
          </cell>
        </row>
        <row r="11955">
          <cell r="H11955" t="str">
            <v>1.3.2.10.02.03.012</v>
          </cell>
          <cell r="I11955" t="str">
            <v>Firewire Card</v>
          </cell>
        </row>
        <row r="11956">
          <cell r="H11956" t="str">
            <v>1.3.2.10.02.03.013</v>
          </cell>
          <cell r="I11956" t="str">
            <v>Capture Card</v>
          </cell>
        </row>
        <row r="11957">
          <cell r="H11957" t="str">
            <v>1.3.2.10.02.03.014</v>
          </cell>
          <cell r="I11957" t="str">
            <v>LAN Card</v>
          </cell>
        </row>
        <row r="11958">
          <cell r="H11958" t="str">
            <v>1.3.2.10.02.03.015</v>
          </cell>
          <cell r="I11958" t="str">
            <v>External CD/ DVD Drive (ROM)</v>
          </cell>
        </row>
        <row r="11959">
          <cell r="H11959" t="str">
            <v>1.3.2.10.02.03.016</v>
          </cell>
          <cell r="I11959" t="str">
            <v>External Floppy Disk Drive</v>
          </cell>
        </row>
        <row r="11960">
          <cell r="H11960" t="str">
            <v>1.3.2.10.02.03.017</v>
          </cell>
          <cell r="I11960" t="str">
            <v>External/ Portable Hardisk</v>
          </cell>
        </row>
        <row r="11961">
          <cell r="H11961" t="str">
            <v>1.3.2.10.02.03.018</v>
          </cell>
          <cell r="I11961" t="str">
            <v>Mouse</v>
          </cell>
        </row>
        <row r="11962">
          <cell r="H11962" t="str">
            <v>1.3.2.10.02.03.019</v>
          </cell>
          <cell r="I11962" t="str">
            <v>RAM</v>
          </cell>
        </row>
        <row r="11963">
          <cell r="H11963" t="str">
            <v>......</v>
          </cell>
        </row>
        <row r="11964">
          <cell r="H11964" t="str">
            <v>1.3.2.10.02.04.</v>
          </cell>
          <cell r="I11964" t="str">
            <v xml:space="preserve">PERALATAN JARINGAN </v>
          </cell>
        </row>
        <row r="11965">
          <cell r="H11965" t="str">
            <v>1.3.2.10.02.04.001</v>
          </cell>
          <cell r="I11965" t="str">
            <v>Server</v>
          </cell>
        </row>
        <row r="11966">
          <cell r="H11966" t="str">
            <v>1.3.2.10.02.04.002</v>
          </cell>
          <cell r="I11966" t="str">
            <v>Router</v>
          </cell>
        </row>
        <row r="11967">
          <cell r="H11967" t="str">
            <v>1.3.2.10.02.04.003</v>
          </cell>
          <cell r="I11967" t="str">
            <v>Hub</v>
          </cell>
        </row>
        <row r="11968">
          <cell r="H11968" t="str">
            <v>1.3.2.10.02.04.004</v>
          </cell>
          <cell r="I11968" t="str">
            <v>Modem</v>
          </cell>
        </row>
        <row r="11969">
          <cell r="H11969" t="str">
            <v>1.3.2.10.02.04.005</v>
          </cell>
          <cell r="I11969" t="str">
            <v>Netware Interface External</v>
          </cell>
        </row>
        <row r="11970">
          <cell r="H11970" t="str">
            <v>1.3.2.10.02.04.006</v>
          </cell>
          <cell r="I11970" t="str">
            <v>Repeater and Transciever</v>
          </cell>
        </row>
        <row r="11971">
          <cell r="H11971" t="str">
            <v>1.3.2.10.02.04.007</v>
          </cell>
          <cell r="I11971" t="str">
            <v>Head Copy Terminal</v>
          </cell>
        </row>
        <row r="11972">
          <cell r="H11972" t="str">
            <v>1.3.2.10.02.04.008</v>
          </cell>
          <cell r="I11972" t="str">
            <v>rack Modem</v>
          </cell>
        </row>
        <row r="11973">
          <cell r="H11973" t="str">
            <v>1.3.2.10.02.04.009</v>
          </cell>
          <cell r="I11973" t="str">
            <v>Card Punch</v>
          </cell>
        </row>
        <row r="11974">
          <cell r="H11974" t="str">
            <v>1.3.2.10.02.04.010</v>
          </cell>
          <cell r="I11974" t="str">
            <v>Head Copy Printer</v>
          </cell>
        </row>
        <row r="11975">
          <cell r="H11975" t="str">
            <v>1.3.2.10.02.04.011</v>
          </cell>
          <cell r="I11975" t="str">
            <v>Character Terminal</v>
          </cell>
        </row>
        <row r="11976">
          <cell r="H11976" t="str">
            <v>1.3.2.10.02.04.012</v>
          </cell>
          <cell r="I11976" t="str">
            <v>Graphic Terminal</v>
          </cell>
        </row>
        <row r="11977">
          <cell r="H11977" t="str">
            <v>1.3.2.10.02.04.013</v>
          </cell>
          <cell r="I11977" t="str">
            <v>Terminal</v>
          </cell>
        </row>
        <row r="11978">
          <cell r="H11978" t="str">
            <v>1.3.2.10.02.04.014</v>
          </cell>
          <cell r="I11978" t="str">
            <v>Rak Server</v>
          </cell>
        </row>
        <row r="11979">
          <cell r="H11979" t="str">
            <v>1.3.2.10.02.04.015</v>
          </cell>
          <cell r="I11979" t="str">
            <v>Firewall</v>
          </cell>
        </row>
        <row r="11980">
          <cell r="H11980" t="str">
            <v>1.3.2.10.02.04.016</v>
          </cell>
          <cell r="I11980" t="str">
            <v>Switch Rak</v>
          </cell>
        </row>
        <row r="11981">
          <cell r="H11981" t="str">
            <v>1.3.2.10.02.04.017</v>
          </cell>
          <cell r="I11981" t="str">
            <v>Wanscaller</v>
          </cell>
        </row>
        <row r="11982">
          <cell r="H11982" t="str">
            <v>1.3.2.10.02.04.018</v>
          </cell>
          <cell r="I11982" t="str">
            <v>E-Mail Security</v>
          </cell>
        </row>
        <row r="11983">
          <cell r="H11983" t="str">
            <v>1.3.2.10.02.04.019</v>
          </cell>
          <cell r="I11983" t="str">
            <v>Client Clearing House</v>
          </cell>
        </row>
        <row r="11984">
          <cell r="H11984" t="str">
            <v>1.3.2.10.02.04.020</v>
          </cell>
          <cell r="I11984" t="str">
            <v>CAT 6 Cable</v>
          </cell>
        </row>
        <row r="11985">
          <cell r="H11985" t="str">
            <v>1.3.2.10.02.04.021</v>
          </cell>
          <cell r="I11985" t="str">
            <v>Kabel UTP</v>
          </cell>
        </row>
        <row r="11986">
          <cell r="H11986" t="str">
            <v>1.3.2.10.02.04.022</v>
          </cell>
          <cell r="I11986" t="str">
            <v>Wireless PCI Card</v>
          </cell>
        </row>
        <row r="11987">
          <cell r="H11987" t="str">
            <v>1.3.2.10.02.04.023</v>
          </cell>
          <cell r="I11987" t="str">
            <v>Wireless Access Point</v>
          </cell>
        </row>
        <row r="11988">
          <cell r="H11988" t="str">
            <v>1.3.2.10.02.04.024</v>
          </cell>
          <cell r="I11988" t="str">
            <v>Switch</v>
          </cell>
        </row>
        <row r="11989">
          <cell r="H11989" t="str">
            <v>1.3.2.10.02.04.025</v>
          </cell>
          <cell r="I11989" t="str">
            <v>Hubbel UTP</v>
          </cell>
        </row>
        <row r="11990">
          <cell r="H11990" t="str">
            <v>1.3.2.10.02.04.026</v>
          </cell>
          <cell r="I11990" t="str">
            <v>Acces Point</v>
          </cell>
        </row>
        <row r="11991">
          <cell r="H11991" t="str">
            <v>1.3.2.10.02.04.027</v>
          </cell>
          <cell r="I11991" t="str">
            <v>Rackmount</v>
          </cell>
        </row>
        <row r="11992">
          <cell r="H11992" t="str">
            <v>1.3.2.10.02.04.028</v>
          </cell>
          <cell r="I11992" t="str">
            <v>KVM Keyboard Video Monitor</v>
          </cell>
        </row>
        <row r="11993">
          <cell r="H11993" t="str">
            <v>1.3.2.10.02.04.029</v>
          </cell>
          <cell r="I11993" t="str">
            <v>Mobile Modem GSM/ CDMA</v>
          </cell>
        </row>
        <row r="11994">
          <cell r="H11994" t="str">
            <v>1.3.2.10.02.04.030</v>
          </cell>
          <cell r="I11994" t="str">
            <v>Network Cable Tester</v>
          </cell>
        </row>
        <row r="11995">
          <cell r="H11995" t="str">
            <v>1.3.2.10.02.04.031</v>
          </cell>
          <cell r="I11995" t="str">
            <v>Jaringan Satpas</v>
          </cell>
        </row>
        <row r="11996">
          <cell r="H11996" t="str">
            <v>1.3.2.10.02.04.032</v>
          </cell>
          <cell r="I11996" t="str">
            <v>NComputing</v>
          </cell>
        </row>
        <row r="11997">
          <cell r="H11997" t="str">
            <v>1.3.2.10.02.04.033</v>
          </cell>
          <cell r="I11997" t="str">
            <v>Router Wifi</v>
          </cell>
        </row>
        <row r="11998">
          <cell r="H11998" t="str">
            <v>1.3.2.10.02.04.034</v>
          </cell>
          <cell r="I11998" t="str">
            <v>Microtik</v>
          </cell>
        </row>
        <row r="11999">
          <cell r="H11999" t="str">
            <v>1.3.2.10.02.04.035</v>
          </cell>
          <cell r="I11999" t="str">
            <v>SMS Gate way</v>
          </cell>
        </row>
        <row r="12000">
          <cell r="H12000" t="str">
            <v>......</v>
          </cell>
        </row>
        <row r="12001">
          <cell r="H12001" t="str">
            <v>1.3.2.10.02.05.</v>
          </cell>
          <cell r="I12001" t="str">
            <v xml:space="preserve">PERALATAN KOMPUTER LAINNYA </v>
          </cell>
        </row>
        <row r="12002">
          <cell r="H12002" t="str">
            <v>1.3.2.10.02.05.001</v>
          </cell>
          <cell r="I12002" t="str">
            <v>Robot</v>
          </cell>
        </row>
        <row r="12003">
          <cell r="H12003" t="str">
            <v>......</v>
          </cell>
        </row>
        <row r="12004">
          <cell r="H12004" t="str">
            <v>1.3.2.11...</v>
          </cell>
          <cell r="I12004" t="str">
            <v>ALAT EKSPLORASI</v>
          </cell>
        </row>
        <row r="12005">
          <cell r="H12005" t="str">
            <v>1.3.2.11.01..</v>
          </cell>
          <cell r="I12005" t="str">
            <v>ALAT EKSPLORASI TOPOGRAFI</v>
          </cell>
        </row>
        <row r="12006">
          <cell r="H12006" t="str">
            <v>1.3.2.11.01.01.</v>
          </cell>
          <cell r="I12006" t="str">
            <v xml:space="preserve">OPTIK </v>
          </cell>
        </row>
        <row r="12007">
          <cell r="H12007" t="str">
            <v>1.3.2.11.01.01.001</v>
          </cell>
          <cell r="I12007" t="str">
            <v>Teropong (Optik)</v>
          </cell>
        </row>
        <row r="12008">
          <cell r="H12008" t="str">
            <v>1.3.2.11.01.01.002</v>
          </cell>
          <cell r="I12008" t="str">
            <v>Comperator</v>
          </cell>
        </row>
        <row r="12009">
          <cell r="H12009" t="str">
            <v>1.3.2.11.01.01.003</v>
          </cell>
          <cell r="I12009" t="str">
            <v>Mineral Light 15</v>
          </cell>
        </row>
        <row r="12010">
          <cell r="H12010" t="str">
            <v>......</v>
          </cell>
        </row>
        <row r="12011">
          <cell r="H12011" t="str">
            <v>1.3.2.11.01.02.</v>
          </cell>
          <cell r="I12011" t="str">
            <v xml:space="preserve">UKUR/INSTRUMENT </v>
          </cell>
        </row>
        <row r="12012">
          <cell r="H12012" t="str">
            <v>1.3.2.11.01.02.001</v>
          </cell>
          <cell r="I12012" t="str">
            <v>Planimeter (Ukur/instrument)</v>
          </cell>
        </row>
        <row r="12013">
          <cell r="H12013" t="str">
            <v>1.3.2.11.01.02.002</v>
          </cell>
          <cell r="I12013" t="str">
            <v>Pesawat Bih</v>
          </cell>
        </row>
        <row r="12014">
          <cell r="H12014" t="str">
            <v>1.3.2.11.01.02.003</v>
          </cell>
          <cell r="I12014" t="str">
            <v>Current Meter (Ukur/instrument)</v>
          </cell>
        </row>
        <row r="12015">
          <cell r="H12015" t="str">
            <v>1.3.2.11.01.02.004</v>
          </cell>
          <cell r="I12015" t="str">
            <v>Pyrometer (Ukur/instrument)</v>
          </cell>
        </row>
        <row r="12016">
          <cell r="H12016" t="str">
            <v>1.3.2.11.01.02.005</v>
          </cell>
          <cell r="I12016" t="str">
            <v>Barografh</v>
          </cell>
        </row>
        <row r="12017">
          <cell r="H12017" t="str">
            <v>1.3.2.11.01.02.006</v>
          </cell>
          <cell r="I12017" t="str">
            <v>Water Level Indicator</v>
          </cell>
        </row>
        <row r="12018">
          <cell r="H12018" t="str">
            <v>1.3.2.11.01.02.007</v>
          </cell>
          <cell r="I12018" t="str">
            <v>Step Counter (Ukur/instrument)</v>
          </cell>
        </row>
        <row r="12019">
          <cell r="H12019" t="str">
            <v>1.3.2.11.01.02.008</v>
          </cell>
          <cell r="I12019" t="str">
            <v>Hermo Hydrograph</v>
          </cell>
        </row>
        <row r="12020">
          <cell r="H12020" t="str">
            <v>1.3.2.11.01.02.009</v>
          </cell>
          <cell r="I12020" t="str">
            <v>Range Finder (Ukur/instrument)</v>
          </cell>
        </row>
        <row r="12021">
          <cell r="H12021" t="str">
            <v>1.3.2.11.01.02.010</v>
          </cell>
          <cell r="I12021" t="str">
            <v>Synchono Meter</v>
          </cell>
        </row>
        <row r="12022">
          <cell r="H12022" t="str">
            <v>1.3.2.11.01.02.011</v>
          </cell>
          <cell r="I12022" t="str">
            <v>Stereo Elevation</v>
          </cell>
        </row>
        <row r="12023">
          <cell r="H12023" t="str">
            <v>1.3.2.11.01.02.012</v>
          </cell>
          <cell r="I12023" t="str">
            <v>Fieldmeter</v>
          </cell>
        </row>
        <row r="12024">
          <cell r="H12024" t="str">
            <v>1.3.2.11.01.02.013</v>
          </cell>
          <cell r="I12024" t="str">
            <v>Combination Parameter</v>
          </cell>
        </row>
        <row r="12025">
          <cell r="H12025" t="str">
            <v>1.3.2.11.01.02.014</v>
          </cell>
          <cell r="I12025" t="str">
            <v>Pieso Meter</v>
          </cell>
        </row>
        <row r="12026">
          <cell r="H12026" t="str">
            <v>1.3.2.11.01.02.015</v>
          </cell>
          <cell r="I12026" t="str">
            <v>Telurometer</v>
          </cell>
        </row>
        <row r="12027">
          <cell r="H12027" t="str">
            <v>1.3.2.11.01.02.016</v>
          </cell>
          <cell r="I12027" t="str">
            <v>Distance Meter Electronic</v>
          </cell>
        </row>
        <row r="12028">
          <cell r="H12028" t="str">
            <v>1.3.2.11.01.02.017</v>
          </cell>
          <cell r="I12028" t="str">
            <v>Penetrometer (Ukur/instrument)</v>
          </cell>
        </row>
        <row r="12029">
          <cell r="H12029" t="str">
            <v>1.3.2.11.01.02.018</v>
          </cell>
          <cell r="I12029" t="str">
            <v>Vertical Spectrometer</v>
          </cell>
        </row>
        <row r="12030">
          <cell r="H12030" t="str">
            <v>1.3.2.11.01.02.019</v>
          </cell>
          <cell r="I12030" t="str">
            <v>Roulof</v>
          </cell>
        </row>
        <row r="12031">
          <cell r="H12031" t="str">
            <v>1.3.2.11.01.02.020</v>
          </cell>
          <cell r="I12031" t="str">
            <v>Chronograf</v>
          </cell>
        </row>
        <row r="12032">
          <cell r="H12032" t="str">
            <v>1.3.2.11.01.02.021</v>
          </cell>
          <cell r="I12032" t="str">
            <v>Mounting Kamera</v>
          </cell>
        </row>
        <row r="12033">
          <cell r="H12033" t="str">
            <v>......</v>
          </cell>
        </row>
        <row r="12034">
          <cell r="H12034" t="str">
            <v>1.3.2.11.01.03.</v>
          </cell>
          <cell r="I12034" t="str">
            <v xml:space="preserve">ALAT EKSPLORASI TOPOGRAFI LAINNYA </v>
          </cell>
        </row>
        <row r="12035">
          <cell r="H12035" t="str">
            <v>......</v>
          </cell>
        </row>
        <row r="12036">
          <cell r="H12036" t="str">
            <v>1.3.2.11.02..</v>
          </cell>
          <cell r="I12036" t="str">
            <v>ALAT EKSPLORASI GEOFISIKA</v>
          </cell>
        </row>
        <row r="12037">
          <cell r="H12037" t="str">
            <v>1.3.2.11.02.01.</v>
          </cell>
          <cell r="I12037" t="str">
            <v xml:space="preserve">MEKANIK </v>
          </cell>
        </row>
        <row r="12038">
          <cell r="H12038" t="str">
            <v>1.3.2.11.02.01.001</v>
          </cell>
          <cell r="I12038" t="str">
            <v>Faller Horizontal</v>
          </cell>
        </row>
        <row r="12039">
          <cell r="H12039" t="str">
            <v>1.3.2.11.02.01.002</v>
          </cell>
          <cell r="I12039" t="str">
            <v>Precission Sample</v>
          </cell>
        </row>
        <row r="12040">
          <cell r="H12040" t="str">
            <v>1.3.2.11.02.01.003</v>
          </cell>
          <cell r="I12040" t="str">
            <v>Side Scan Sonar</v>
          </cell>
        </row>
        <row r="12041">
          <cell r="H12041" t="str">
            <v>1.3.2.11.02.01.004</v>
          </cell>
          <cell r="I12041" t="str">
            <v>Step Counter (Mekanik)</v>
          </cell>
        </row>
        <row r="12042">
          <cell r="H12042" t="str">
            <v>1.3.2.11.02.01.005</v>
          </cell>
          <cell r="I12042" t="str">
            <v>Converter</v>
          </cell>
        </row>
        <row r="12043">
          <cell r="H12043" t="str">
            <v>1.3.2.11.02.01.006</v>
          </cell>
          <cell r="I12043" t="str">
            <v>Portable CDP Cable</v>
          </cell>
        </row>
        <row r="12044">
          <cell r="H12044" t="str">
            <v>1.3.2.11.02.01.007</v>
          </cell>
          <cell r="I12044" t="str">
            <v>Enconder Model Eng-200</v>
          </cell>
        </row>
        <row r="12045">
          <cell r="H12045" t="str">
            <v>1.3.2.11.02.01.008</v>
          </cell>
          <cell r="I12045" t="str">
            <v>Ratalong Ris 1007</v>
          </cell>
        </row>
        <row r="12046">
          <cell r="H12046" t="str">
            <v>1.3.2.11.02.01.009</v>
          </cell>
          <cell r="I12046" t="str">
            <v>Decoder/DE 200</v>
          </cell>
        </row>
        <row r="12047">
          <cell r="H12047" t="str">
            <v>1.3.2.11.02.01.010</v>
          </cell>
          <cell r="I12047" t="str">
            <v>EFC Graphic Recorder</v>
          </cell>
        </row>
        <row r="12048">
          <cell r="H12048" t="str">
            <v>1.3.2.11.02.01.011</v>
          </cell>
          <cell r="I12048" t="str">
            <v>Polirization And Possitivity</v>
          </cell>
        </row>
        <row r="12049">
          <cell r="H12049" t="str">
            <v>1.3.2.11.02.01.012</v>
          </cell>
          <cell r="I12049" t="str">
            <v>Density Grahet Saunce Cobat</v>
          </cell>
        </row>
        <row r="12050">
          <cell r="H12050" t="str">
            <v>1.3.2.11.02.01.013</v>
          </cell>
          <cell r="I12050" t="str">
            <v>Neutron Succe Aniricium Brium 100 Milicuric</v>
          </cell>
        </row>
        <row r="12051">
          <cell r="H12051" t="str">
            <v>......</v>
          </cell>
        </row>
        <row r="12052">
          <cell r="H12052" t="str">
            <v>1.3.2.11.02.02.</v>
          </cell>
          <cell r="I12052" t="str">
            <v xml:space="preserve">ELEKTRONIK/ELECTRIC </v>
          </cell>
        </row>
        <row r="12053">
          <cell r="H12053" t="str">
            <v>1.3.2.11.02.02.001</v>
          </cell>
          <cell r="I12053" t="str">
            <v>Iso Dinamic</v>
          </cell>
        </row>
        <row r="12054">
          <cell r="H12054" t="str">
            <v>1.3.2.11.02.02.002</v>
          </cell>
          <cell r="I12054" t="str">
            <v>Seismometer</v>
          </cell>
        </row>
        <row r="12055">
          <cell r="H12055" t="str">
            <v>1.3.2.11.02.02.003</v>
          </cell>
          <cell r="I12055" t="str">
            <v>Gravimeter</v>
          </cell>
        </row>
        <row r="12056">
          <cell r="H12056" t="str">
            <v>1.3.2.11.02.02.004</v>
          </cell>
          <cell r="I12056" t="str">
            <v>Pesawat Geolistrik</v>
          </cell>
        </row>
        <row r="12057">
          <cell r="H12057" t="str">
            <v>1.3.2.11.02.02.005</v>
          </cell>
          <cell r="I12057" t="str">
            <v>Pesawat Penampang Logging</v>
          </cell>
        </row>
        <row r="12058">
          <cell r="H12058" t="str">
            <v>1.3.2.11.02.02.006</v>
          </cell>
          <cell r="I12058" t="str">
            <v>Pesawat Radio Meter</v>
          </cell>
        </row>
        <row r="12059">
          <cell r="H12059" t="str">
            <v>1.3.2.11.02.02.007</v>
          </cell>
          <cell r="I12059" t="str">
            <v>Pesawat Potensial Instrument</v>
          </cell>
        </row>
        <row r="12060">
          <cell r="H12060" t="str">
            <v>1.3.2.11.02.02.008</v>
          </cell>
          <cell r="I12060" t="str">
            <v>Vertical Sketsmaster</v>
          </cell>
        </row>
        <row r="12061">
          <cell r="H12061" t="str">
            <v>1.3.2.11.02.02.009</v>
          </cell>
          <cell r="I12061" t="str">
            <v>Deferentialthermal</v>
          </cell>
        </row>
        <row r="12062">
          <cell r="H12062" t="str">
            <v>1.3.2.11.02.02.010</v>
          </cell>
          <cell r="I12062" t="str">
            <v>Turam</v>
          </cell>
        </row>
        <row r="12063">
          <cell r="H12063" t="str">
            <v>1.3.2.11.02.02.011</v>
          </cell>
          <cell r="I12063" t="str">
            <v>Shallow Seismic</v>
          </cell>
        </row>
        <row r="12064">
          <cell r="H12064" t="str">
            <v>1.3.2.11.02.02.012</v>
          </cell>
          <cell r="I12064" t="str">
            <v>Resistensivity Meter</v>
          </cell>
        </row>
        <row r="12065">
          <cell r="H12065" t="str">
            <v>1.3.2.11.02.02.013</v>
          </cell>
          <cell r="I12065" t="str">
            <v>Electric Log</v>
          </cell>
        </row>
        <row r="12066">
          <cell r="H12066" t="str">
            <v>1.3.2.11.02.02.014</v>
          </cell>
          <cell r="I12066" t="str">
            <v>Ultrasonic Tester</v>
          </cell>
        </row>
        <row r="12067">
          <cell r="H12067" t="str">
            <v>1.3.2.11.02.02.015</v>
          </cell>
          <cell r="I12067" t="str">
            <v>Geiger Counter</v>
          </cell>
        </row>
        <row r="12068">
          <cell r="H12068" t="str">
            <v>1.3.2.11.02.02.016</v>
          </cell>
          <cell r="I12068" t="str">
            <v>Continuous Seismic</v>
          </cell>
        </row>
        <row r="12069">
          <cell r="H12069" t="str">
            <v>1.3.2.11.02.02.017</v>
          </cell>
          <cell r="I12069" t="str">
            <v>Sis System</v>
          </cell>
        </row>
        <row r="12070">
          <cell r="H12070" t="str">
            <v>1.3.2.11.02.02.018</v>
          </cell>
          <cell r="I12070" t="str">
            <v>Transducer</v>
          </cell>
        </row>
        <row r="12071">
          <cell r="H12071" t="str">
            <v>1.3.2.11.02.02.019</v>
          </cell>
          <cell r="I12071" t="str">
            <v>Metorolla Mini</v>
          </cell>
        </row>
        <row r="12072">
          <cell r="H12072" t="str">
            <v>1.3.2.11.02.02.020</v>
          </cell>
          <cell r="I12072" t="str">
            <v>Perekam Seismik</v>
          </cell>
        </row>
        <row r="12073">
          <cell r="H12073" t="str">
            <v>1.3.2.11.02.02.021</v>
          </cell>
          <cell r="I12073" t="str">
            <v>Echosounder</v>
          </cell>
        </row>
        <row r="12074">
          <cell r="H12074" t="str">
            <v>1.3.2.11.02.02.022</v>
          </cell>
          <cell r="I12074" t="str">
            <v>Transponder</v>
          </cell>
        </row>
        <row r="12075">
          <cell r="H12075" t="str">
            <v>1.3.2.11.02.02.023</v>
          </cell>
          <cell r="I12075" t="str">
            <v>Hard Copy Printer Mini Ranger</v>
          </cell>
        </row>
        <row r="12076">
          <cell r="H12076" t="str">
            <v>1.3.2.11.02.02.024</v>
          </cell>
          <cell r="I12076" t="str">
            <v>Air Gun</v>
          </cell>
        </row>
        <row r="12077">
          <cell r="H12077" t="str">
            <v>1.3.2.11.02.02.025</v>
          </cell>
          <cell r="I12077" t="str">
            <v>Graphic Recorder</v>
          </cell>
        </row>
        <row r="12078">
          <cell r="H12078" t="str">
            <v>1.3.2.11.02.02.026</v>
          </cell>
          <cell r="I12078" t="str">
            <v>Krohn-Hits Variable Band Pass</v>
          </cell>
        </row>
        <row r="12079">
          <cell r="H12079" t="str">
            <v>1.3.2.11.02.02.027</v>
          </cell>
          <cell r="I12079" t="str">
            <v>Time Variated Gain Amplifier</v>
          </cell>
        </row>
        <row r="12080">
          <cell r="H12080" t="str">
            <v>1.3.2.11.02.02.028</v>
          </cell>
          <cell r="I12080" t="str">
            <v>Swell Filter</v>
          </cell>
        </row>
        <row r="12081">
          <cell r="H12081" t="str">
            <v>1.3.2.11.02.02.029</v>
          </cell>
          <cell r="I12081" t="str">
            <v>Tape Reply Unit</v>
          </cell>
        </row>
        <row r="12082">
          <cell r="H12082" t="str">
            <v>1.3.2.11.02.02.030</v>
          </cell>
          <cell r="I12082" t="str">
            <v>Record Annotator</v>
          </cell>
        </row>
        <row r="12083">
          <cell r="H12083" t="str">
            <v>1.3.2.11.02.02.031</v>
          </cell>
          <cell r="I12083" t="str">
            <v>Staching Unit</v>
          </cell>
        </row>
        <row r="12084">
          <cell r="H12084" t="str">
            <v>1.3.2.11.02.02.032</v>
          </cell>
          <cell r="I12084" t="str">
            <v>Navigasi Via Satelite (Magnavox)</v>
          </cell>
        </row>
        <row r="12085">
          <cell r="H12085" t="str">
            <v>1.3.2.11.02.02.033</v>
          </cell>
          <cell r="I12085" t="str">
            <v>Air Compressor (Alat Eksplorasi Geofisika Elektronik/electric)</v>
          </cell>
        </row>
        <row r="12086">
          <cell r="H12086" t="str">
            <v>1.3.2.11.02.02.034</v>
          </cell>
          <cell r="I12086" t="str">
            <v>TSS</v>
          </cell>
        </row>
        <row r="12087">
          <cell r="H12087" t="str">
            <v>1.3.2.11.02.02.035</v>
          </cell>
          <cell r="I12087" t="str">
            <v>Senour</v>
          </cell>
        </row>
        <row r="12088">
          <cell r="H12088" t="str">
            <v>1.3.2.11.02.02.036</v>
          </cell>
          <cell r="I12088" t="str">
            <v>Capasitor Bank</v>
          </cell>
        </row>
        <row r="12089">
          <cell r="H12089" t="str">
            <v>1.3.2.11.02.02.037</v>
          </cell>
          <cell r="I12089" t="str">
            <v>Unbon Sound Sours</v>
          </cell>
        </row>
        <row r="12090">
          <cell r="H12090" t="str">
            <v>1.3.2.11.02.02.038</v>
          </cell>
          <cell r="I12090" t="str">
            <v>Spark Array</v>
          </cell>
        </row>
        <row r="12091">
          <cell r="H12091" t="str">
            <v>1.3.2.11.02.02.039</v>
          </cell>
          <cell r="I12091" t="str">
            <v>Ukur/Instumen</v>
          </cell>
        </row>
        <row r="12092">
          <cell r="H12092" t="str">
            <v>1.3.2.11.02.02.040</v>
          </cell>
          <cell r="I12092" t="str">
            <v>Electronic/Electric</v>
          </cell>
        </row>
        <row r="12093">
          <cell r="H12093" t="str">
            <v>1.3.2.11.02.02.041</v>
          </cell>
          <cell r="I12093" t="str">
            <v>IP Unit</v>
          </cell>
        </row>
        <row r="12094">
          <cell r="H12094" t="str">
            <v>1.3.2.11.02.02.042</v>
          </cell>
          <cell r="I12094" t="str">
            <v>Isoloscope Analoge</v>
          </cell>
        </row>
        <row r="12095">
          <cell r="H12095" t="str">
            <v>1.3.2.11.02.02.043</v>
          </cell>
          <cell r="I12095" t="str">
            <v>Patren Generator</v>
          </cell>
        </row>
        <row r="12096">
          <cell r="H12096" t="str">
            <v>1.3.2.11.02.02.044</v>
          </cell>
          <cell r="I12096" t="str">
            <v xml:space="preserve">Flasher jaf </v>
          </cell>
        </row>
        <row r="12097">
          <cell r="H12097" t="str">
            <v>......</v>
          </cell>
        </row>
        <row r="12098">
          <cell r="H12098" t="str">
            <v>......</v>
          </cell>
        </row>
        <row r="12099">
          <cell r="H12099" t="str">
            <v>1.3.2.11.02.03.</v>
          </cell>
          <cell r="I12099" t="str">
            <v xml:space="preserve">MANUAL </v>
          </cell>
        </row>
        <row r="12100">
          <cell r="H12100" t="str">
            <v>1.3.2.11.02.03.001</v>
          </cell>
          <cell r="I12100" t="str">
            <v>Alat Pengambilan Contoh Dasar Laut Piston Corner</v>
          </cell>
        </row>
        <row r="12101">
          <cell r="H12101" t="str">
            <v>1.3.2.11.02.03.002</v>
          </cell>
          <cell r="I12101" t="str">
            <v>Gravity Corer</v>
          </cell>
        </row>
        <row r="12102">
          <cell r="H12102" t="str">
            <v>1.3.2.11.02.03.003</v>
          </cell>
          <cell r="I12102" t="str">
            <v>Free Fall Corer</v>
          </cell>
        </row>
        <row r="12103">
          <cell r="H12103" t="str">
            <v>1.3.2.11.02.03.004</v>
          </cell>
          <cell r="I12103" t="str">
            <v>Grab Sampler</v>
          </cell>
        </row>
        <row r="12104">
          <cell r="H12104" t="str">
            <v>1.3.2.11.02.03.005</v>
          </cell>
          <cell r="I12104" t="str">
            <v>Box Corer</v>
          </cell>
        </row>
        <row r="12105">
          <cell r="H12105" t="str">
            <v>1.3.2.11.02.03.006</v>
          </cell>
          <cell r="I12105" t="str">
            <v>PH Leger Corer</v>
          </cell>
        </row>
        <row r="12106">
          <cell r="H12106" t="str">
            <v>......</v>
          </cell>
        </row>
        <row r="12107">
          <cell r="H12107" t="str">
            <v>1.3.2.11.02.04.</v>
          </cell>
          <cell r="I12107" t="str">
            <v xml:space="preserve">ALAT EKSPLORASI GEOFISIKA LAINNYA </v>
          </cell>
        </row>
        <row r="12108">
          <cell r="H12108" t="str">
            <v>......</v>
          </cell>
        </row>
        <row r="12109">
          <cell r="H12109" t="str">
            <v>1.3.2.12...</v>
          </cell>
          <cell r="I12109" t="str">
            <v>ALAT PENGEBORAN</v>
          </cell>
        </row>
        <row r="12110">
          <cell r="H12110" t="str">
            <v>1.3.2.12.01..</v>
          </cell>
          <cell r="I12110" t="str">
            <v>ALAT PENGEBORAN MESIN</v>
          </cell>
        </row>
        <row r="12111">
          <cell r="H12111" t="str">
            <v>1.3.2.12.01.01.</v>
          </cell>
          <cell r="I12111" t="str">
            <v xml:space="preserve">BOR MESIN TUMBUK </v>
          </cell>
        </row>
        <row r="12112">
          <cell r="H12112" t="str">
            <v>1.3.2.12.01.01.001</v>
          </cell>
          <cell r="I12112" t="str">
            <v>Bor Mesin Tumbuk Pakai Kabel</v>
          </cell>
        </row>
        <row r="12113">
          <cell r="H12113" t="str">
            <v>1.3.2.12.01.01.002</v>
          </cell>
          <cell r="I12113" t="str">
            <v>Bor Mesin Tumbuk Pakai Setang Bor</v>
          </cell>
        </row>
        <row r="12114">
          <cell r="H12114" t="str">
            <v>1.3.2.12.01.01.003</v>
          </cell>
          <cell r="I12114" t="str">
            <v>Bor Mesin Tumbuk Kombinasi 01 &amp; 02</v>
          </cell>
        </row>
        <row r="12115">
          <cell r="H12115" t="str">
            <v>......</v>
          </cell>
        </row>
        <row r="12116">
          <cell r="H12116" t="str">
            <v>1.3.2.12.01.02.</v>
          </cell>
          <cell r="I12116" t="str">
            <v xml:space="preserve">BOR MESIN PUTAR </v>
          </cell>
        </row>
        <row r="12117">
          <cell r="H12117" t="str">
            <v>1.3.2.12.01.02.001</v>
          </cell>
          <cell r="I12117" t="str">
            <v>Rotary Table (Bor Mesin Putar)</v>
          </cell>
        </row>
        <row r="12118">
          <cell r="H12118" t="str">
            <v>1.3.2.12.01.02.002</v>
          </cell>
          <cell r="I12118" t="str">
            <v>Spindle</v>
          </cell>
        </row>
        <row r="12119">
          <cell r="H12119" t="str">
            <v>1.3.2.12.01.02.003</v>
          </cell>
          <cell r="I12119" t="str">
            <v>Kombinasi 01 &amp; 02</v>
          </cell>
        </row>
        <row r="12120">
          <cell r="H12120" t="str">
            <v>1.3.2.12.01.02.004</v>
          </cell>
          <cell r="I12120" t="str">
            <v>Top Drive</v>
          </cell>
        </row>
        <row r="12121">
          <cell r="H12121" t="str">
            <v>1.3.2.12.01.02.005</v>
          </cell>
          <cell r="I12121" t="str">
            <v>Wikie Drill</v>
          </cell>
        </row>
        <row r="12122">
          <cell r="H12122" t="str">
            <v>......</v>
          </cell>
        </row>
        <row r="12123">
          <cell r="H12123" t="str">
            <v>1.3.2.12.01.03.</v>
          </cell>
          <cell r="I12123" t="str">
            <v xml:space="preserve">ALAT PENGEBORAN MESIN LAINNYA </v>
          </cell>
        </row>
        <row r="12124">
          <cell r="H12124" t="str">
            <v>......</v>
          </cell>
        </row>
        <row r="12125">
          <cell r="H12125" t="str">
            <v>1.3.2.12.02..</v>
          </cell>
          <cell r="I12125" t="str">
            <v>ALAT PENGEBORAN NON MESIN</v>
          </cell>
        </row>
        <row r="12126">
          <cell r="H12126" t="str">
            <v>1.3.2.12.02.01.</v>
          </cell>
          <cell r="I12126" t="str">
            <v xml:space="preserve">BANGKA </v>
          </cell>
        </row>
        <row r="12127">
          <cell r="H12127" t="str">
            <v>1.3.2.12.02.01.001</v>
          </cell>
          <cell r="I12127" t="str">
            <v>Bangka</v>
          </cell>
        </row>
        <row r="12128">
          <cell r="H12128" t="str">
            <v>......</v>
          </cell>
        </row>
        <row r="12129">
          <cell r="H12129" t="str">
            <v>1.3.2.12.02.02.</v>
          </cell>
          <cell r="I12129" t="str">
            <v xml:space="preserve">PANTEK </v>
          </cell>
        </row>
        <row r="12130">
          <cell r="H12130" t="str">
            <v>1.3.2.12.02.02.001</v>
          </cell>
          <cell r="I12130" t="str">
            <v>Pantek</v>
          </cell>
        </row>
        <row r="12131">
          <cell r="H12131" t="str">
            <v>1.3.2.12.02.02.002</v>
          </cell>
          <cell r="I12131" t="str">
            <v>Sondir</v>
          </cell>
        </row>
        <row r="12132">
          <cell r="H12132" t="str">
            <v>......</v>
          </cell>
        </row>
        <row r="12133">
          <cell r="H12133" t="str">
            <v>1.3.2.12.02.03.</v>
          </cell>
          <cell r="I12133" t="str">
            <v xml:space="preserve">PUTAR </v>
          </cell>
        </row>
        <row r="12134">
          <cell r="H12134" t="str">
            <v>1.3.2.12.02.03.001</v>
          </cell>
          <cell r="I12134" t="str">
            <v>Putar</v>
          </cell>
        </row>
        <row r="12135">
          <cell r="H12135" t="str">
            <v>1.3.2.12.02.03.002</v>
          </cell>
          <cell r="I12135" t="str">
            <v>Band Hidrolik</v>
          </cell>
        </row>
        <row r="12136">
          <cell r="H12136" t="str">
            <v>......</v>
          </cell>
        </row>
        <row r="12137">
          <cell r="H12137" t="str">
            <v>1.3.2.12.02.04.</v>
          </cell>
          <cell r="I12137" t="str">
            <v xml:space="preserve">PERALATAN BANTU </v>
          </cell>
        </row>
        <row r="12138">
          <cell r="H12138" t="str">
            <v>1.3.2.12.02.04.001</v>
          </cell>
          <cell r="I12138" t="str">
            <v>Drawwork</v>
          </cell>
        </row>
        <row r="12139">
          <cell r="H12139" t="str">
            <v>1.3.2.12.02.04.002</v>
          </cell>
          <cell r="I12139" t="str">
            <v>Drill Pipe</v>
          </cell>
        </row>
        <row r="12140">
          <cell r="H12140" t="str">
            <v>1.3.2.12.02.04.003</v>
          </cell>
          <cell r="I12140" t="str">
            <v>Drill Cillar</v>
          </cell>
        </row>
        <row r="12141">
          <cell r="H12141" t="str">
            <v>1.3.2.12.02.04.004</v>
          </cell>
          <cell r="I12141" t="str">
            <v>Kelly</v>
          </cell>
        </row>
        <row r="12142">
          <cell r="H12142" t="str">
            <v>1.3.2.12.02.04.005</v>
          </cell>
          <cell r="I12142" t="str">
            <v>Cemeting Unit</v>
          </cell>
        </row>
        <row r="12143">
          <cell r="H12143" t="str">
            <v>1.3.2.12.02.04.006</v>
          </cell>
          <cell r="I12143" t="str">
            <v>Rotary Table (Peralatan Bantu)</v>
          </cell>
        </row>
        <row r="12144">
          <cell r="H12144" t="str">
            <v>1.3.2.12.02.04.007</v>
          </cell>
          <cell r="I12144" t="str">
            <v>Tubing Slip</v>
          </cell>
        </row>
        <row r="12145">
          <cell r="H12145" t="str">
            <v>1.3.2.12.02.04.008</v>
          </cell>
          <cell r="I12145" t="str">
            <v>Tubing Spinder</v>
          </cell>
        </row>
        <row r="12146">
          <cell r="H12146" t="str">
            <v>1.3.2.12.02.04.009</v>
          </cell>
          <cell r="I12146" t="str">
            <v>Alat Pancing</v>
          </cell>
        </row>
        <row r="12147">
          <cell r="H12147" t="str">
            <v>1.3.2.12.02.04.010</v>
          </cell>
          <cell r="I12147" t="str">
            <v>Swivel</v>
          </cell>
        </row>
        <row r="12148">
          <cell r="H12148" t="str">
            <v>1.3.2.12.02.04.011</v>
          </cell>
          <cell r="I12148" t="str">
            <v>Mud Tank</v>
          </cell>
        </row>
        <row r="12149">
          <cell r="H12149" t="str">
            <v>......</v>
          </cell>
        </row>
        <row r="12150">
          <cell r="H12150" t="str">
            <v>1.3.2.12.02.05.</v>
          </cell>
          <cell r="I12150" t="str">
            <v xml:space="preserve">ALAT PENGEBORAN NON MESIN LAINNYA </v>
          </cell>
        </row>
        <row r="12151">
          <cell r="H12151" t="str">
            <v>......</v>
          </cell>
        </row>
        <row r="12152">
          <cell r="H12152" t="str">
            <v>1.3.2.13...</v>
          </cell>
          <cell r="I12152" t="str">
            <v>ALAT PRODUKSI, PENGOLAHAN DAN PEMURNIAN</v>
          </cell>
        </row>
        <row r="12153">
          <cell r="H12153" t="str">
            <v>1.3.2.13.01..</v>
          </cell>
          <cell r="I12153" t="str">
            <v>SUMUR</v>
          </cell>
        </row>
        <row r="12154">
          <cell r="H12154" t="str">
            <v>1.3.2.13.01.01.</v>
          </cell>
          <cell r="I12154" t="str">
            <v xml:space="preserve">PERALATAN SUMUR MINYAK </v>
          </cell>
        </row>
        <row r="12155">
          <cell r="H12155" t="str">
            <v>1.3.2.13.01.01.001</v>
          </cell>
          <cell r="I12155" t="str">
            <v>Alat Perawat Sumur</v>
          </cell>
        </row>
        <row r="12156">
          <cell r="H12156" t="str">
            <v>1.3.2.13.01.01.002</v>
          </cell>
          <cell r="I12156" t="str">
            <v>Amerada Test</v>
          </cell>
        </row>
        <row r="12157">
          <cell r="H12157" t="str">
            <v>1.3.2.13.01.01.003</v>
          </cell>
          <cell r="I12157" t="str">
            <v>Sonolog</v>
          </cell>
        </row>
        <row r="12158">
          <cell r="H12158" t="str">
            <v>1.3.2.13.01.01.004</v>
          </cell>
          <cell r="I12158" t="str">
            <v>Performing Unit</v>
          </cell>
        </row>
        <row r="12159">
          <cell r="H12159" t="str">
            <v>1.3.2.13.01.01.005</v>
          </cell>
          <cell r="I12159" t="str">
            <v>Logging Unit</v>
          </cell>
        </row>
        <row r="12160">
          <cell r="H12160" t="str">
            <v>1.3.2.13.01.01.006</v>
          </cell>
          <cell r="I12160" t="str">
            <v>Sand Pump</v>
          </cell>
        </row>
        <row r="12161">
          <cell r="H12161" t="str">
            <v>......</v>
          </cell>
        </row>
        <row r="12162">
          <cell r="H12162" t="str">
            <v>1.3.2.13.01.02.</v>
          </cell>
          <cell r="I12162" t="str">
            <v xml:space="preserve">SUMUR PEMBORAN </v>
          </cell>
        </row>
        <row r="12163">
          <cell r="H12163" t="str">
            <v>1.3.2.13.01.02.001</v>
          </cell>
          <cell r="I12163" t="str">
            <v>Sumur Pemboran Panas Bumi</v>
          </cell>
        </row>
        <row r="12164">
          <cell r="H12164" t="str">
            <v>1.3.2.13.01.02.002</v>
          </cell>
          <cell r="I12164" t="str">
            <v>Sumur Pemboran Gas</v>
          </cell>
        </row>
        <row r="12165">
          <cell r="H12165" t="str">
            <v>1.3.2.13.01.02.003</v>
          </cell>
          <cell r="I12165" t="str">
            <v>Sumur Pemboran Air</v>
          </cell>
        </row>
        <row r="12166">
          <cell r="H12166" t="str">
            <v>......</v>
          </cell>
        </row>
        <row r="12167">
          <cell r="H12167" t="str">
            <v>1.3.2.13.01.03.</v>
          </cell>
          <cell r="I12167" t="str">
            <v xml:space="preserve">SUMUR LAINNYA </v>
          </cell>
        </row>
        <row r="12168">
          <cell r="H12168" t="str">
            <v>......</v>
          </cell>
        </row>
        <row r="12169">
          <cell r="H12169" t="str">
            <v>1.3.2.13.02..</v>
          </cell>
          <cell r="I12169" t="str">
            <v>PRODUKSI</v>
          </cell>
        </row>
        <row r="12170">
          <cell r="H12170" t="str">
            <v>1.3.2.13.02.01.</v>
          </cell>
          <cell r="I12170" t="str">
            <v>R I G</v>
          </cell>
        </row>
        <row r="12171">
          <cell r="H12171" t="str">
            <v>1.3.2.13.02.01.001</v>
          </cell>
          <cell r="I12171" t="str">
            <v>Stang Bor</v>
          </cell>
        </row>
        <row r="12172">
          <cell r="H12172" t="str">
            <v>......</v>
          </cell>
        </row>
        <row r="12173">
          <cell r="H12173" t="str">
            <v>1.3.2.13.02.02.</v>
          </cell>
          <cell r="I12173" t="str">
            <v xml:space="preserve">PRODUKSI LAINNYA </v>
          </cell>
        </row>
        <row r="12174">
          <cell r="H12174" t="str">
            <v>1.3.2.13.02.02.001</v>
          </cell>
          <cell r="I12174" t="str">
            <v>Alat Pencetak Genteng</v>
          </cell>
        </row>
        <row r="12175">
          <cell r="H12175" t="str">
            <v>......</v>
          </cell>
        </row>
        <row r="12176">
          <cell r="H12176" t="str">
            <v>1.3.2.13.03..</v>
          </cell>
          <cell r="I12176" t="str">
            <v>PENGOLAHAN DAN PEMURNIAN</v>
          </cell>
        </row>
        <row r="12177">
          <cell r="H12177" t="str">
            <v>1.3.2.13.03.01.</v>
          </cell>
          <cell r="I12177" t="str">
            <v xml:space="preserve">ALAT PENGOLAHAN MINYAK </v>
          </cell>
        </row>
        <row r="12178">
          <cell r="H12178" t="str">
            <v>1.3.2.13.03.01.001</v>
          </cell>
          <cell r="I12178" t="str">
            <v>Kapasitas Kecil (Alat Pengolahan Minyak)</v>
          </cell>
        </row>
        <row r="12179">
          <cell r="H12179" t="str">
            <v>1.3.2.13.03.01.002</v>
          </cell>
          <cell r="I12179" t="str">
            <v>Kapasitas Sedang (Alat Pengolahan Minyak)</v>
          </cell>
        </row>
        <row r="12180">
          <cell r="H12180" t="str">
            <v>1.3.2.13.03.01.003</v>
          </cell>
          <cell r="I12180" t="str">
            <v>Kapasitas Besar (Alat Pengolahan Minyak)</v>
          </cell>
        </row>
        <row r="12181">
          <cell r="H12181" t="str">
            <v>1.3.2.13.03.01.004</v>
          </cell>
          <cell r="I12181" t="str">
            <v>Calon Evaporator</v>
          </cell>
        </row>
        <row r="12182">
          <cell r="H12182" t="str">
            <v>1.3.2.13.03.01.005</v>
          </cell>
          <cell r="I12182" t="str">
            <v>Condensor (Alat Pengolahan Minyak)</v>
          </cell>
        </row>
        <row r="12183">
          <cell r="H12183" t="str">
            <v>1.3.2.13.03.01.006</v>
          </cell>
          <cell r="I12183" t="str">
            <v>Cooler (Alat Pengolahan Minyak)</v>
          </cell>
        </row>
        <row r="12184">
          <cell r="H12184" t="str">
            <v>1.3.2.13.03.01.007</v>
          </cell>
          <cell r="I12184" t="str">
            <v>Pompa Proso</v>
          </cell>
        </row>
        <row r="12185">
          <cell r="H12185" t="str">
            <v>1.3.2.13.03.01.008</v>
          </cell>
          <cell r="I12185" t="str">
            <v>Turbine</v>
          </cell>
        </row>
        <row r="12186">
          <cell r="H12186" t="str">
            <v>1.3.2.13.03.01.009</v>
          </cell>
          <cell r="I12186" t="str">
            <v>Air Dryer</v>
          </cell>
        </row>
        <row r="12187">
          <cell r="H12187" t="str">
            <v>1.3.2.13.03.01.010</v>
          </cell>
          <cell r="I12187" t="str">
            <v>Boiler</v>
          </cell>
        </row>
        <row r="12188">
          <cell r="H12188" t="str">
            <v>......</v>
          </cell>
        </row>
        <row r="12189">
          <cell r="H12189" t="str">
            <v>1.3.2.13.03.02.</v>
          </cell>
          <cell r="I12189" t="str">
            <v xml:space="preserve">ALAT PENGOLAHAN AIR </v>
          </cell>
        </row>
        <row r="12190">
          <cell r="H12190" t="str">
            <v>1.3.2.13.03.02.001</v>
          </cell>
          <cell r="I12190" t="str">
            <v>Kapasitas Kecil (Alat Pengolahan Air)</v>
          </cell>
        </row>
        <row r="12191">
          <cell r="H12191" t="str">
            <v>1.3.2.13.03.02.002</v>
          </cell>
          <cell r="I12191" t="str">
            <v>Kapasitas Sedang (Alat Pengolahan Air)</v>
          </cell>
        </row>
        <row r="12192">
          <cell r="H12192" t="str">
            <v>1.3.2.13.03.02.003</v>
          </cell>
          <cell r="I12192" t="str">
            <v>Kapasitas Besar (Alat Pengolahan Air)</v>
          </cell>
        </row>
        <row r="12193">
          <cell r="H12193" t="str">
            <v>......</v>
          </cell>
        </row>
        <row r="12194">
          <cell r="H12194" t="str">
            <v>1.3.2.13.03.03.</v>
          </cell>
          <cell r="I12194" t="str">
            <v>ALAT PENGOLAHAN STEAM</v>
          </cell>
        </row>
        <row r="12195">
          <cell r="H12195" t="str">
            <v>1.3.2.13.03.03.001</v>
          </cell>
          <cell r="I12195" t="str">
            <v>Kapasitas Kecil (Alat Pengolahan Steam)</v>
          </cell>
        </row>
        <row r="12196">
          <cell r="H12196" t="str">
            <v>1.3.2.13.03.03.002</v>
          </cell>
          <cell r="I12196" t="str">
            <v>Kapasitas Sedang (Alat Pengolahan Steam)</v>
          </cell>
        </row>
        <row r="12197">
          <cell r="H12197" t="str">
            <v>1.3.2.13.03.03.003</v>
          </cell>
          <cell r="I12197" t="str">
            <v>Kapasitas Besar (Alat Pengolahan Steam)</v>
          </cell>
        </row>
        <row r="12198">
          <cell r="H12198" t="str">
            <v>......</v>
          </cell>
        </row>
        <row r="12199">
          <cell r="H12199" t="str">
            <v>1.3.2.13.03.04.</v>
          </cell>
          <cell r="I12199" t="str">
            <v xml:space="preserve">ALAT PENGOLAHAN WAX </v>
          </cell>
        </row>
        <row r="12200">
          <cell r="H12200" t="str">
            <v>1.3.2.13.03.04.001</v>
          </cell>
          <cell r="I12200" t="str">
            <v>Kapasitas Kecil (Alat Pengolahan Wax)</v>
          </cell>
        </row>
        <row r="12201">
          <cell r="H12201" t="str">
            <v>1.3.2.13.03.04.002</v>
          </cell>
          <cell r="I12201" t="str">
            <v>Kapasitas Sedang (Alat Pengolahan Wax)</v>
          </cell>
        </row>
        <row r="12202">
          <cell r="H12202" t="str">
            <v>1.3.2.13.03.04.003</v>
          </cell>
          <cell r="I12202" t="str">
            <v>Kapasitas Besar (Alat Pengolahan Wax)</v>
          </cell>
        </row>
        <row r="12203">
          <cell r="H12203" t="str">
            <v>......</v>
          </cell>
        </row>
        <row r="12204">
          <cell r="H12204" t="str">
            <v>1.3.2.13.03.05.</v>
          </cell>
          <cell r="I12204" t="str">
            <v xml:space="preserve">PENGOLAHAN DAN PEMURNIAN LAINNYA </v>
          </cell>
        </row>
        <row r="12205">
          <cell r="H12205" t="str">
            <v>......</v>
          </cell>
        </row>
        <row r="12206">
          <cell r="H12206" t="str">
            <v>1.3.2.14...</v>
          </cell>
          <cell r="I12206" t="str">
            <v>ALAT BANTU EKSPLORASI</v>
          </cell>
        </row>
        <row r="12207">
          <cell r="H12207" t="str">
            <v>1.3.2.14.01..</v>
          </cell>
          <cell r="I12207" t="str">
            <v>ALAT BANTU EKSPLORASI</v>
          </cell>
        </row>
        <row r="12208">
          <cell r="H12208" t="str">
            <v>1.3.2.14.01.01.</v>
          </cell>
          <cell r="I12208" t="str">
            <v>MEKANIK</v>
          </cell>
        </row>
        <row r="12209">
          <cell r="H12209" t="str">
            <v>1.3.2.14.01.01.001</v>
          </cell>
          <cell r="I12209" t="str">
            <v>Blow Out Presentor (Alat Bantu Eksplorasi Mekanik)</v>
          </cell>
        </row>
        <row r="12210">
          <cell r="H12210" t="str">
            <v>1.3.2.14.01.01.002</v>
          </cell>
          <cell r="I12210" t="str">
            <v>Fishing</v>
          </cell>
        </row>
        <row r="12211">
          <cell r="H12211" t="str">
            <v>......</v>
          </cell>
        </row>
        <row r="12212">
          <cell r="H12212" t="str">
            <v>1.3.2.14.01.02.</v>
          </cell>
          <cell r="I12212" t="str">
            <v>EEKTRIC</v>
          </cell>
        </row>
        <row r="12213">
          <cell r="H12213" t="str">
            <v>1.3.2.14.01.02.001</v>
          </cell>
          <cell r="I12213" t="str">
            <v>Mud Unit</v>
          </cell>
        </row>
        <row r="12214">
          <cell r="H12214" t="str">
            <v>1.3.2.14.01.02.002</v>
          </cell>
          <cell r="I12214" t="str">
            <v>Comenting Unit</v>
          </cell>
        </row>
        <row r="12215">
          <cell r="H12215" t="str">
            <v>1.3.2.14.01.02.003</v>
          </cell>
          <cell r="I12215" t="str">
            <v>Blow Out Presentor (Alat Bantu Eksplorasi Elektric)</v>
          </cell>
        </row>
        <row r="12216">
          <cell r="H12216" t="str">
            <v>1.3.2.14.01.02.004</v>
          </cell>
          <cell r="I12216" t="str">
            <v>Mixer Oil</v>
          </cell>
        </row>
        <row r="12217">
          <cell r="H12217" t="str">
            <v>......</v>
          </cell>
        </row>
        <row r="12218">
          <cell r="H12218" t="str">
            <v>1.3.2.14.01.03.</v>
          </cell>
          <cell r="I12218" t="str">
            <v>ALAT BANTU EKPLORASI LAINNYA</v>
          </cell>
        </row>
        <row r="12219">
          <cell r="H12219" t="str">
            <v>......</v>
          </cell>
        </row>
        <row r="12220">
          <cell r="H12220" t="str">
            <v>1.3.2.14.02..</v>
          </cell>
          <cell r="I12220" t="str">
            <v>ALAT BANTU PRODUKSI</v>
          </cell>
        </row>
        <row r="12221">
          <cell r="H12221" t="str">
            <v>1.3.2.14.02.01.</v>
          </cell>
          <cell r="I12221" t="str">
            <v>PERAWATAN SUMUR</v>
          </cell>
        </row>
        <row r="12222">
          <cell r="H12222" t="str">
            <v>1.3.2.14.02.01.001</v>
          </cell>
          <cell r="I12222" t="str">
            <v>Woll Servise/Woll Pulling Unit</v>
          </cell>
        </row>
        <row r="12223">
          <cell r="H12223" t="str">
            <v>1.3.2.14.02.01.002</v>
          </cell>
          <cell r="I12223" t="str">
            <v>Aciditzing</v>
          </cell>
        </row>
        <row r="12224">
          <cell r="H12224" t="str">
            <v>......</v>
          </cell>
        </row>
        <row r="12225">
          <cell r="H12225" t="str">
            <v>1.3.2.14.02.02.</v>
          </cell>
          <cell r="I12225" t="str">
            <v>TEST UNIT</v>
          </cell>
        </row>
        <row r="12226">
          <cell r="H12226" t="str">
            <v>1.3.2.14.02.02.001</v>
          </cell>
          <cell r="I12226" t="str">
            <v>Perforating Unit</v>
          </cell>
        </row>
        <row r="12227">
          <cell r="H12227" t="str">
            <v>1.3.2.14.02.02.002</v>
          </cell>
          <cell r="I12227" t="str">
            <v>Bottom Holesimpler</v>
          </cell>
        </row>
        <row r="12228">
          <cell r="H12228" t="str">
            <v>1.3.2.14.02.02.003</v>
          </cell>
          <cell r="I12228" t="str">
            <v>Coring Unit</v>
          </cell>
        </row>
        <row r="12229">
          <cell r="H12229" t="str">
            <v>......</v>
          </cell>
        </row>
        <row r="12230">
          <cell r="H12230" t="str">
            <v>1.3.2.14.02.03.</v>
          </cell>
          <cell r="I12230" t="str">
            <v xml:space="preserve">ALAT BANTU PRODUKSI LAINNYA </v>
          </cell>
        </row>
        <row r="12231">
          <cell r="H12231" t="str">
            <v>......</v>
          </cell>
        </row>
        <row r="12232">
          <cell r="H12232" t="str">
            <v>1.3.2.15...</v>
          </cell>
          <cell r="I12232" t="str">
            <v>ALAT KESELAMATAN KERJA</v>
          </cell>
        </row>
        <row r="12233">
          <cell r="H12233" t="str">
            <v>1.3.2.15.01..</v>
          </cell>
          <cell r="I12233" t="str">
            <v>ALAT DETEKSI</v>
          </cell>
        </row>
        <row r="12234">
          <cell r="H12234" t="str">
            <v>1.3.2.15.01.01.</v>
          </cell>
          <cell r="I12234" t="str">
            <v>RADIASI</v>
          </cell>
        </row>
        <row r="12235">
          <cell r="H12235" t="str">
            <v>1.3.2.15.01.01.001</v>
          </cell>
          <cell r="I12235" t="str">
            <v>Radiasi Panas</v>
          </cell>
        </row>
        <row r="12236">
          <cell r="H12236" t="str">
            <v>1.3.2.15.01.01.002</v>
          </cell>
          <cell r="I12236" t="str">
            <v>Radiasi Radioaktif</v>
          </cell>
        </row>
        <row r="12237">
          <cell r="H12237" t="str">
            <v>1.3.2.15.01.01.003</v>
          </cell>
          <cell r="I12237" t="str">
            <v>Radiasi Medan Magnit</v>
          </cell>
        </row>
        <row r="12238">
          <cell r="H12238" t="str">
            <v>......</v>
          </cell>
        </row>
        <row r="12239">
          <cell r="H12239" t="str">
            <v>1.3.2.15.01.02.</v>
          </cell>
          <cell r="I12239" t="str">
            <v>SUARA</v>
          </cell>
        </row>
        <row r="12240">
          <cell r="H12240" t="str">
            <v>1.3.2.15.01.02.001</v>
          </cell>
          <cell r="I12240" t="str">
            <v>Penutup Telinga</v>
          </cell>
        </row>
        <row r="12241">
          <cell r="H12241" t="str">
            <v>......</v>
          </cell>
        </row>
        <row r="12242">
          <cell r="H12242" t="str">
            <v>1.3.2.15.01.03.</v>
          </cell>
          <cell r="I12242" t="str">
            <v>ALAT DETEKSI LAINNYA</v>
          </cell>
        </row>
        <row r="12243">
          <cell r="H12243" t="str">
            <v>......</v>
          </cell>
        </row>
        <row r="12244">
          <cell r="H12244" t="str">
            <v>1.3.2.15.02..</v>
          </cell>
          <cell r="I12244" t="str">
            <v>ALAT PELINDUNG</v>
          </cell>
        </row>
        <row r="12245">
          <cell r="H12245" t="str">
            <v>1.3.2.15.02.01.</v>
          </cell>
          <cell r="I12245" t="str">
            <v>BAJU PENGAMAN</v>
          </cell>
        </row>
        <row r="12246">
          <cell r="H12246" t="str">
            <v>1.3.2.15.02.01.001</v>
          </cell>
          <cell r="I12246" t="str">
            <v>Baju Anti Panas</v>
          </cell>
        </row>
        <row r="12247">
          <cell r="H12247" t="str">
            <v>1.3.2.15.02.01.002</v>
          </cell>
          <cell r="I12247" t="str">
            <v>Baju Anti Radiasi</v>
          </cell>
        </row>
        <row r="12248">
          <cell r="H12248" t="str">
            <v>......</v>
          </cell>
        </row>
        <row r="12249">
          <cell r="H12249" t="str">
            <v>1.3.2.15.02.02.</v>
          </cell>
          <cell r="I12249" t="str">
            <v>MASKER</v>
          </cell>
        </row>
        <row r="12250">
          <cell r="H12250" t="str">
            <v>1.3.2.15.02.02.001</v>
          </cell>
          <cell r="I12250" t="str">
            <v>Masker Gas</v>
          </cell>
        </row>
        <row r="12251">
          <cell r="H12251" t="str">
            <v>1.3.2.15.02.02.002</v>
          </cell>
          <cell r="I12251" t="str">
            <v>Masker Debu</v>
          </cell>
        </row>
        <row r="12252">
          <cell r="H12252" t="str">
            <v>1.3.2.15.02.02.003</v>
          </cell>
          <cell r="I12252" t="str">
            <v>Masker Cahaya</v>
          </cell>
        </row>
        <row r="12253">
          <cell r="H12253" t="str">
            <v>......</v>
          </cell>
        </row>
        <row r="12254">
          <cell r="H12254" t="str">
            <v>1.3.2.15.02.03.</v>
          </cell>
          <cell r="I12254" t="str">
            <v>TOPI KERJA</v>
          </cell>
        </row>
        <row r="12255">
          <cell r="H12255" t="str">
            <v>1.3.2.15.02.03.001</v>
          </cell>
          <cell r="I12255" t="str">
            <v>Tambang Dalam</v>
          </cell>
        </row>
        <row r="12256">
          <cell r="H12256" t="str">
            <v>1.3.2.15.02.03.002</v>
          </cell>
          <cell r="I12256" t="str">
            <v>Tambang Terbuka</v>
          </cell>
        </row>
        <row r="12257">
          <cell r="H12257" t="str">
            <v>1.3.2.15.02.03.003</v>
          </cell>
          <cell r="I12257" t="str">
            <v>Sipil</v>
          </cell>
        </row>
        <row r="12258">
          <cell r="H12258" t="str">
            <v>1.3.2.15.02.03.004</v>
          </cell>
          <cell r="I12258" t="str">
            <v>Helmet</v>
          </cell>
        </row>
        <row r="12259">
          <cell r="H12259" t="str">
            <v>......</v>
          </cell>
        </row>
        <row r="12260">
          <cell r="H12260" t="str">
            <v>1.3.2.15.02.04.</v>
          </cell>
          <cell r="I12260" t="str">
            <v>SABUK PENGAMAN</v>
          </cell>
        </row>
        <row r="12261">
          <cell r="H12261" t="str">
            <v>1.3.2.15.02.04.001</v>
          </cell>
          <cell r="I12261" t="str">
            <v>Duduk</v>
          </cell>
        </row>
        <row r="12262">
          <cell r="H12262" t="str">
            <v>1.3.2.15.02.04.002</v>
          </cell>
          <cell r="I12262" t="str">
            <v>Memanjat</v>
          </cell>
        </row>
        <row r="12263">
          <cell r="H12263" t="str">
            <v>......</v>
          </cell>
        </row>
        <row r="12264">
          <cell r="H12264" t="str">
            <v>1.3.2.15.02.05.</v>
          </cell>
          <cell r="I12264" t="str">
            <v>SEPATU LAPANGAN</v>
          </cell>
        </row>
        <row r="12265">
          <cell r="H12265" t="str">
            <v>1.3.2.15.02.05.001</v>
          </cell>
          <cell r="I12265" t="str">
            <v>Sepatu Lumpur</v>
          </cell>
        </row>
        <row r="12266">
          <cell r="H12266" t="str">
            <v>1.3.2.15.02.05.002</v>
          </cell>
          <cell r="I12266" t="str">
            <v>Sepatu Tahan Tekanan</v>
          </cell>
        </row>
        <row r="12267">
          <cell r="H12267" t="str">
            <v>1.3.2.15.02.05.003</v>
          </cell>
          <cell r="I12267" t="str">
            <v>Sepatu Anti Arus Listrik</v>
          </cell>
        </row>
        <row r="12268">
          <cell r="H12268" t="str">
            <v>1.3.2.15.02.05.004</v>
          </cell>
          <cell r="I12268" t="str">
            <v>Sepatu Anti Licin</v>
          </cell>
        </row>
        <row r="12269">
          <cell r="H12269" t="str">
            <v>1.3.2.15.02.05.005</v>
          </cell>
          <cell r="I12269" t="str">
            <v>Sepatu Boot</v>
          </cell>
        </row>
        <row r="12270">
          <cell r="H12270" t="str">
            <v>......</v>
          </cell>
        </row>
        <row r="12271">
          <cell r="H12271" t="str">
            <v>1.3.2.15.02.06.</v>
          </cell>
          <cell r="I12271" t="str">
            <v>ALAT PELINDUNG LAINNYA</v>
          </cell>
        </row>
        <row r="12272">
          <cell r="H12272" t="str">
            <v>......</v>
          </cell>
        </row>
        <row r="12273">
          <cell r="H12273" t="str">
            <v>1.3.2.15.03..</v>
          </cell>
          <cell r="I12273" t="str">
            <v>ALAT SAR</v>
          </cell>
        </row>
        <row r="12274">
          <cell r="H12274" t="str">
            <v>1.3.2.15.03.01.</v>
          </cell>
          <cell r="I12274" t="str">
            <v>ALAT PENOLONG</v>
          </cell>
        </row>
        <row r="12275">
          <cell r="H12275" t="str">
            <v>1.3.2.15.03.01.001</v>
          </cell>
          <cell r="I12275" t="str">
            <v>Rescue Seat/Winch</v>
          </cell>
        </row>
        <row r="12276">
          <cell r="H12276" t="str">
            <v>1.3.2.15.03.01.002</v>
          </cell>
          <cell r="I12276" t="str">
            <v>Rescue Jaring?harnes</v>
          </cell>
        </row>
        <row r="12277">
          <cell r="H12277" t="str">
            <v>1.3.2.15.03.01.003</v>
          </cell>
          <cell r="I12277" t="str">
            <v>Parachute Barang</v>
          </cell>
        </row>
        <row r="12278">
          <cell r="H12278" t="str">
            <v>1.3.2.15.03.01.004</v>
          </cell>
          <cell r="I12278" t="str">
            <v>Life Jacket</v>
          </cell>
        </row>
        <row r="12279">
          <cell r="H12279" t="str">
            <v>1.3.2.15.03.01.005</v>
          </cell>
          <cell r="I12279" t="str">
            <v>Lifebuoy</v>
          </cell>
        </row>
        <row r="12280">
          <cell r="H12280" t="str">
            <v>1.3.2.15.03.01.006</v>
          </cell>
          <cell r="I12280" t="str">
            <v>Inflatable Life Craft</v>
          </cell>
        </row>
        <row r="12281">
          <cell r="H12281" t="str">
            <v>1.3.2.15.03.01.007</v>
          </cell>
          <cell r="I12281" t="str">
            <v>Sea Resque Kit</v>
          </cell>
        </row>
        <row r="12282">
          <cell r="H12282" t="str">
            <v>1.3.2.15.03.01.008</v>
          </cell>
          <cell r="I12282" t="str">
            <v>Tree escape</v>
          </cell>
        </row>
        <row r="12283">
          <cell r="H12283" t="str">
            <v>1.3.2.15.03.01.009</v>
          </cell>
          <cell r="I12283" t="str">
            <v>Chemical Light</v>
          </cell>
        </row>
        <row r="12284">
          <cell r="H12284" t="str">
            <v>1.3.2.15.03.01.010</v>
          </cell>
          <cell r="I12284" t="str">
            <v>Nylon Rope</v>
          </cell>
        </row>
        <row r="12285">
          <cell r="H12285" t="str">
            <v>1.3.2.15.03.01.011</v>
          </cell>
          <cell r="I12285" t="str">
            <v>Braiden Nylon Rope</v>
          </cell>
        </row>
        <row r="12286">
          <cell r="H12286" t="str">
            <v>1.3.2.15.03.01.012</v>
          </cell>
          <cell r="I12286" t="str">
            <v>Carabiner Besar</v>
          </cell>
        </row>
        <row r="12287">
          <cell r="H12287" t="str">
            <v>1.3.2.15.03.01.013</v>
          </cell>
          <cell r="I12287" t="str">
            <v>Bright Descender</v>
          </cell>
        </row>
        <row r="12288">
          <cell r="H12288" t="str">
            <v>1.3.2.15.03.01.014</v>
          </cell>
          <cell r="I12288" t="str">
            <v>Carabiner Kecil</v>
          </cell>
        </row>
        <row r="12289">
          <cell r="H12289" t="str">
            <v>1.3.2.15.03.01.015</v>
          </cell>
          <cell r="I12289" t="str">
            <v>Ranger Boots</v>
          </cell>
        </row>
        <row r="12290">
          <cell r="H12290" t="str">
            <v>1.3.2.15.03.01.016</v>
          </cell>
          <cell r="I12290" t="str">
            <v>Carument Kuret</v>
          </cell>
        </row>
        <row r="12291">
          <cell r="H12291" t="str">
            <v>1.3.2.15.03.01.017</v>
          </cell>
          <cell r="I12291" t="str">
            <v>Granulum Tang</v>
          </cell>
        </row>
        <row r="12292">
          <cell r="H12292" t="str">
            <v>1.3.2.15.03.01.018</v>
          </cell>
          <cell r="I12292" t="str">
            <v>Pinset Bayonet (Alat Penolong)</v>
          </cell>
        </row>
        <row r="12293">
          <cell r="H12293" t="str">
            <v>1.3.2.15.03.01.019</v>
          </cell>
          <cell r="I12293" t="str">
            <v>Cilojet Bayer</v>
          </cell>
        </row>
        <row r="12294">
          <cell r="H12294" t="str">
            <v>1.3.2.15.03.01.020</v>
          </cell>
          <cell r="I12294" t="str">
            <v>Back Pack/Ransel</v>
          </cell>
        </row>
        <row r="12295">
          <cell r="H12295" t="str">
            <v>1.3.2.15.03.01.021</v>
          </cell>
          <cell r="I12295" t="str">
            <v>Tandu/velbed</v>
          </cell>
        </row>
        <row r="12296">
          <cell r="H12296" t="str">
            <v>......</v>
          </cell>
        </row>
        <row r="12297">
          <cell r="H12297" t="str">
            <v>1.3.2.15.03.02.</v>
          </cell>
          <cell r="I12297" t="str">
            <v xml:space="preserve">ALAT PENDUKUNG PENCARIAN </v>
          </cell>
        </row>
        <row r="12298">
          <cell r="H12298" t="str">
            <v>1.3.2.15.03.02.001</v>
          </cell>
          <cell r="I12298" t="str">
            <v>Survival Pack</v>
          </cell>
        </row>
        <row r="12299">
          <cell r="H12299" t="str">
            <v>1.3.2.15.03.02.002</v>
          </cell>
          <cell r="I12299" t="str">
            <v>Survival Kit</v>
          </cell>
        </row>
        <row r="12300">
          <cell r="H12300" t="str">
            <v>1.3.2.15.03.02.003</v>
          </cell>
          <cell r="I12300" t="str">
            <v>Survival Pack Kit</v>
          </cell>
        </row>
        <row r="12301">
          <cell r="H12301" t="str">
            <v>1.3.2.15.03.02.004</v>
          </cell>
          <cell r="I12301" t="str">
            <v>Sleeping Bag</v>
          </cell>
        </row>
        <row r="12302">
          <cell r="H12302" t="str">
            <v>1.3.2.15.03.02.005</v>
          </cell>
          <cell r="I12302" t="str">
            <v>Tenda</v>
          </cell>
        </row>
        <row r="12303">
          <cell r="H12303" t="str">
            <v>1.3.2.15.03.02.006</v>
          </cell>
          <cell r="I12303" t="str">
            <v>Fire Starter</v>
          </cell>
        </row>
        <row r="12304">
          <cell r="H12304" t="str">
            <v>1.3.2.15.03.02.007</v>
          </cell>
          <cell r="I12304" t="str">
            <v>Alat Pendaki/Mountainering</v>
          </cell>
        </row>
        <row r="12305">
          <cell r="H12305" t="str">
            <v>1.3.2.15.03.02.008</v>
          </cell>
          <cell r="I12305" t="str">
            <v>Emersion Suit</v>
          </cell>
        </row>
        <row r="12306">
          <cell r="H12306" t="str">
            <v>1.3.2.15.03.02.009</v>
          </cell>
          <cell r="I12306" t="str">
            <v>Topi Pengaman</v>
          </cell>
        </row>
        <row r="12307">
          <cell r="H12307" t="str">
            <v>1.3.2.15.03.02.010</v>
          </cell>
          <cell r="I12307" t="str">
            <v>Aqua Note</v>
          </cell>
        </row>
        <row r="12308">
          <cell r="H12308" t="str">
            <v>1.3.2.15.03.02.011</v>
          </cell>
          <cell r="I12308" t="str">
            <v>Scuba</v>
          </cell>
        </row>
        <row r="12309">
          <cell r="H12309" t="str">
            <v>1.3.2.15.03.02.012</v>
          </cell>
          <cell r="I12309" t="str">
            <v>Tenda Pleton</v>
          </cell>
        </row>
        <row r="12310">
          <cell r="H12310" t="str">
            <v>1.3.2.15.03.02.013</v>
          </cell>
          <cell r="I12310" t="str">
            <v>Tenda Sangga</v>
          </cell>
        </row>
        <row r="12311">
          <cell r="H12311" t="str">
            <v>1.3.2.15.03.02.014</v>
          </cell>
          <cell r="I12311" t="str">
            <v>Tenda Pelampang</v>
          </cell>
        </row>
        <row r="12312">
          <cell r="H12312" t="str">
            <v>1.3.2.15.03.02.015</v>
          </cell>
          <cell r="I12312" t="str">
            <v>Marine Detection</v>
          </cell>
        </row>
        <row r="12313">
          <cell r="H12313" t="str">
            <v>1.3.2.15.03.02.016</v>
          </cell>
          <cell r="I12313" t="str">
            <v>Peralatan Outbond</v>
          </cell>
        </row>
        <row r="12314">
          <cell r="H12314" t="str">
            <v>1.3.2.15.03.02.017</v>
          </cell>
          <cell r="I12314" t="str">
            <v>Thermal Imaging Camera</v>
          </cell>
        </row>
        <row r="12315">
          <cell r="H12315" t="str">
            <v>1.3.2.15.03.02.018</v>
          </cell>
          <cell r="I12315" t="str">
            <v>Peralatan Life Detector</v>
          </cell>
        </row>
        <row r="12316">
          <cell r="H12316" t="str">
            <v>......</v>
          </cell>
        </row>
        <row r="12317">
          <cell r="H12317" t="str">
            <v>1.3.2.15.03.03.</v>
          </cell>
          <cell r="I12317" t="str">
            <v>ALAT KERJA BAWAH AIR</v>
          </cell>
        </row>
        <row r="12318">
          <cell r="H12318" t="str">
            <v>1.3.2.15.03.03.001</v>
          </cell>
          <cell r="I12318" t="str">
            <v>Alat Selam Seet</v>
          </cell>
        </row>
        <row r="12319">
          <cell r="H12319" t="str">
            <v>1.3.2.15.03.03.002</v>
          </cell>
          <cell r="I12319" t="str">
            <v>Wet Suit</v>
          </cell>
        </row>
        <row r="12320">
          <cell r="H12320" t="str">
            <v>1.3.2.15.03.03.003</v>
          </cell>
          <cell r="I12320" t="str">
            <v>Mesh Bag</v>
          </cell>
        </row>
        <row r="12321">
          <cell r="H12321" t="str">
            <v>1.3.2.15.03.03.004</v>
          </cell>
          <cell r="I12321" t="str">
            <v>Fins</v>
          </cell>
        </row>
        <row r="12322">
          <cell r="H12322" t="str">
            <v>1.3.2.15.03.03.005</v>
          </cell>
          <cell r="I12322" t="str">
            <v>Snorkel</v>
          </cell>
        </row>
        <row r="12323">
          <cell r="H12323" t="str">
            <v>1.3.2.15.03.03.006</v>
          </cell>
          <cell r="I12323" t="str">
            <v>Regulator</v>
          </cell>
        </row>
        <row r="12324">
          <cell r="H12324" t="str">
            <v>1.3.2.15.03.03.007</v>
          </cell>
          <cell r="I12324" t="str">
            <v>Dept Pressure Gauge</v>
          </cell>
        </row>
        <row r="12325">
          <cell r="H12325" t="str">
            <v>1.3.2.15.03.03.008</v>
          </cell>
          <cell r="I12325" t="str">
            <v>Masker</v>
          </cell>
        </row>
        <row r="12326">
          <cell r="H12326" t="str">
            <v>1.3.2.15.03.03.009</v>
          </cell>
          <cell r="I12326" t="str">
            <v>Regulator Gauge</v>
          </cell>
        </row>
        <row r="12327">
          <cell r="H12327" t="str">
            <v>1.3.2.15.03.03.010</v>
          </cell>
          <cell r="I12327" t="str">
            <v>Navy Knife</v>
          </cell>
        </row>
        <row r="12328">
          <cell r="H12328" t="str">
            <v>1.3.2.15.03.03.011</v>
          </cell>
          <cell r="I12328" t="str">
            <v>Dive Boots</v>
          </cell>
        </row>
        <row r="12329">
          <cell r="H12329" t="str">
            <v>1.3.2.15.03.03.012</v>
          </cell>
          <cell r="I12329" t="str">
            <v>Dive Cloves</v>
          </cell>
        </row>
        <row r="12330">
          <cell r="H12330" t="str">
            <v>1.3.2.15.03.03.013</v>
          </cell>
          <cell r="I12330" t="str">
            <v>Under Water Light</v>
          </cell>
        </row>
        <row r="12331">
          <cell r="H12331" t="str">
            <v>1.3.2.15.03.03.014</v>
          </cell>
          <cell r="I12331" t="str">
            <v>Deather Cloves</v>
          </cell>
        </row>
        <row r="12332">
          <cell r="H12332" t="str">
            <v>1.3.2.15.03.03.015</v>
          </cell>
          <cell r="I12332" t="str">
            <v>Aqualung</v>
          </cell>
        </row>
        <row r="12333">
          <cell r="H12333" t="str">
            <v>1.3.2.15.03.03.016</v>
          </cell>
          <cell r="I12333" t="str">
            <v>Compass Under Water</v>
          </cell>
        </row>
        <row r="12334">
          <cell r="H12334" t="str">
            <v>1.3.2.15.03.03.017</v>
          </cell>
          <cell r="I12334" t="str">
            <v>Compressor Udara</v>
          </cell>
        </row>
        <row r="12335">
          <cell r="H12335" t="str">
            <v>1.3.2.15.03.03.018</v>
          </cell>
          <cell r="I12335" t="str">
            <v>Typical Total Air DI Vebduration Table</v>
          </cell>
        </row>
        <row r="12336">
          <cell r="H12336" t="str">
            <v>1.3.2.15.03.03.019</v>
          </cell>
          <cell r="I12336" t="str">
            <v>Portable Dept. Air</v>
          </cell>
        </row>
        <row r="12337">
          <cell r="H12337" t="str">
            <v>1.3.2.15.03.03.020</v>
          </cell>
          <cell r="I12337" t="str">
            <v>Scuba Watch</v>
          </cell>
        </row>
        <row r="12338">
          <cell r="H12338" t="str">
            <v>1.3.2.15.03.03.021</v>
          </cell>
          <cell r="I12338" t="str">
            <v>Alat Las Bawah Air</v>
          </cell>
        </row>
        <row r="12339">
          <cell r="H12339" t="str">
            <v>1.3.2.15.03.03.022</v>
          </cell>
          <cell r="I12339" t="str">
            <v>Residual Nitrogen Tmes Slide Role</v>
          </cell>
        </row>
        <row r="12340">
          <cell r="H12340" t="str">
            <v>1.3.2.15.03.03.023</v>
          </cell>
          <cell r="I12340" t="str">
            <v>Sabuk Pemberat (IST)</v>
          </cell>
        </row>
        <row r="12341">
          <cell r="H12341" t="str">
            <v>1.3.2.15.03.03.024</v>
          </cell>
          <cell r="I12341" t="str">
            <v>Kapal 27 Kaki Boston Whaler 2004</v>
          </cell>
        </row>
        <row r="12342">
          <cell r="H12342" t="str">
            <v>1.3.2.15.03.03.025</v>
          </cell>
          <cell r="I12342" t="str">
            <v>Tabung Udara dg K Valve (Luxfer AL 80 cft)</v>
          </cell>
        </row>
        <row r="12343">
          <cell r="H12343" t="str">
            <v>1.3.2.15.03.03.026</v>
          </cell>
          <cell r="I12343" t="str">
            <v>Tabung Udara Tangki Cadangan (Bail Out) K Valve</v>
          </cell>
        </row>
        <row r="12344">
          <cell r="H12344" t="str">
            <v>1.3.2.15.03.03.027</v>
          </cell>
          <cell r="I12344" t="str">
            <v>Pemberat Satu Kilo</v>
          </cell>
        </row>
        <row r="12345">
          <cell r="H12345" t="str">
            <v>1.3.2.15.03.03.028</v>
          </cell>
          <cell r="I12345" t="str">
            <v>Fingerprint Kits</v>
          </cell>
        </row>
        <row r="12346">
          <cell r="H12346" t="str">
            <v>1.3.2.15.03.03.029</v>
          </cell>
          <cell r="I12346" t="str">
            <v>Evidence Kits</v>
          </cell>
        </row>
        <row r="12347">
          <cell r="H12347" t="str">
            <v>1.3.2.15.03.03.030</v>
          </cell>
          <cell r="I12347" t="str">
            <v>Pelampung Pribadi (PFD)</v>
          </cell>
        </row>
        <row r="12348">
          <cell r="H12348" t="str">
            <v>1.3.2.15.03.03.031</v>
          </cell>
          <cell r="I12348" t="str">
            <v>PFD Kecil</v>
          </cell>
        </row>
        <row r="12349">
          <cell r="H12349" t="str">
            <v>1.3.2.15.03.03.032</v>
          </cell>
          <cell r="I12349" t="str">
            <v>OHP 3 M</v>
          </cell>
        </row>
        <row r="12350">
          <cell r="H12350" t="str">
            <v>1.3.2.15.03.03.033</v>
          </cell>
          <cell r="I12350" t="str">
            <v>IPOD 80 GB</v>
          </cell>
        </row>
        <row r="12351">
          <cell r="H12351" t="str">
            <v>1.3.2.15.03.03.034</v>
          </cell>
          <cell r="I12351" t="str">
            <v>Back Pack and Miller Harnes U/Tabung Udara</v>
          </cell>
        </row>
        <row r="12352">
          <cell r="H12352" t="str">
            <v>1.3.2.15.03.03.035</v>
          </cell>
          <cell r="I12352" t="str">
            <v>Tas, Peralatan (Oceanic)</v>
          </cell>
        </row>
        <row r="12353">
          <cell r="H12353" t="str">
            <v>1.3.2.15.03.03.036</v>
          </cell>
          <cell r="I12353" t="str">
            <v>Sabuk Pengikat, Tabung Cadangan Kecil,/Bail Out (Scuba Pro Knighthawk)</v>
          </cell>
        </row>
        <row r="12354">
          <cell r="H12354" t="str">
            <v>1.3.2.15.03.03.037</v>
          </cell>
          <cell r="I12354" t="str">
            <v>Alas, Tabung Udara Tangki 80 cft</v>
          </cell>
        </row>
        <row r="12355">
          <cell r="H12355" t="str">
            <v>1.3.2.15.03.03.038</v>
          </cell>
          <cell r="I12355" t="str">
            <v>Burs Discs</v>
          </cell>
        </row>
        <row r="12356">
          <cell r="H12356" t="str">
            <v>1.3.2.15.03.03.039</v>
          </cell>
          <cell r="I12356" t="str">
            <v>Kamera/Video dengan tempatnya U/ Bawah Air (Sea &amp; Sea)</v>
          </cell>
        </row>
        <row r="12357">
          <cell r="H12357" t="str">
            <v>1.3.2.15.03.03.040</v>
          </cell>
          <cell r="I12357" t="str">
            <v>Tas untuk Kamera Bawah Air</v>
          </cell>
        </row>
        <row r="12358">
          <cell r="H12358" t="str">
            <v>1.3.2.15.03.03.041</v>
          </cell>
          <cell r="I12358" t="str">
            <v>Tas Laptop, Kedap Air Untuk Membawa Laptop</v>
          </cell>
        </row>
        <row r="12359">
          <cell r="H12359" t="str">
            <v>1.3.2.15.03.03.042</v>
          </cell>
          <cell r="I12359" t="str">
            <v>Clip, Selang &amp; Octopus</v>
          </cell>
        </row>
        <row r="12360">
          <cell r="H12360" t="str">
            <v>1.3.2.15.03.03.043</v>
          </cell>
          <cell r="I12360" t="str">
            <v>Overhaul Compresor</v>
          </cell>
        </row>
        <row r="12361">
          <cell r="H12361" t="str">
            <v>1.3.2.15.03.03.044</v>
          </cell>
          <cell r="I12361" t="str">
            <v>Komputer Selam ditempatkan pada Pergelangan Tangan</v>
          </cell>
        </row>
        <row r="12362">
          <cell r="H12362" t="str">
            <v>1.3.2.15.03.03.045</v>
          </cell>
          <cell r="I12362" t="str">
            <v>Console dg SPG, Penunjuk Kedalaman dan Kompas dengan HP Hose</v>
          </cell>
        </row>
        <row r="12363">
          <cell r="H12363" t="str">
            <v>1.3.2.15.03.03.046</v>
          </cell>
          <cell r="I12363" t="str">
            <v>Kateplak/Overall (dari Lokal)</v>
          </cell>
        </row>
        <row r="12364">
          <cell r="H12364" t="str">
            <v>1.3.2.15.03.03.047</v>
          </cell>
          <cell r="I12364" t="str">
            <v>Skuter Penyelam (Sea Doo)</v>
          </cell>
        </row>
        <row r="12365">
          <cell r="H12365" t="str">
            <v>1.3.2.15.03.03.048</v>
          </cell>
          <cell r="I12365" t="str">
            <v>Buku Catatan Penyelam, Dijilid dengan Entry untuk Minimum 50</v>
          </cell>
        </row>
        <row r="12366">
          <cell r="H12366" t="str">
            <v>1.3.2.15.03.03.049</v>
          </cell>
          <cell r="I12366" t="str">
            <v>Baju Dalam Dry Suite, Loong 'T' dan Jhon (Whites MK 1)</v>
          </cell>
        </row>
        <row r="12367">
          <cell r="H12367" t="str">
            <v>1.3.2.15.03.03.050</v>
          </cell>
          <cell r="I12367" t="str">
            <v>Penutup Debu Untuk Regulator First Stage</v>
          </cell>
        </row>
        <row r="12368">
          <cell r="H12368" t="str">
            <v>1.3.2.15.03.03.051</v>
          </cell>
          <cell r="I12368" t="str">
            <v>Tube Sinyal Darurat</v>
          </cell>
        </row>
        <row r="12369">
          <cell r="H12369" t="str">
            <v>1.3.2.15.03.03.052</v>
          </cell>
          <cell r="I12369" t="str">
            <v>Bantal Filter, Cadangan untuk Kompresor Bauner</v>
          </cell>
        </row>
        <row r="12370">
          <cell r="H12370" t="str">
            <v>1.3.2.15.03.03.053</v>
          </cell>
          <cell r="I12370" t="str">
            <v>Filter, Carbon 500 gr untuk Kompresor Bauner</v>
          </cell>
        </row>
        <row r="12371">
          <cell r="H12371" t="str">
            <v>1.3.2.15.03.03.054</v>
          </cell>
          <cell r="I12371" t="str">
            <v>Sabuk Pengikat &amp; Kepala untuk Sepatu Katak, Tusa</v>
          </cell>
        </row>
        <row r="12372">
          <cell r="H12372" t="str">
            <v>1.3.2.15.03.03.055</v>
          </cell>
          <cell r="I12372" t="str">
            <v>Ban Pengikat Sepatu Katak, Jet</v>
          </cell>
        </row>
        <row r="12373">
          <cell r="H12373" t="str">
            <v>1.3.2.15.03.03.056</v>
          </cell>
          <cell r="I12373" t="str">
            <v>Sepatu Katak, Baju Selam Kering / Dry Suite</v>
          </cell>
        </row>
        <row r="12374">
          <cell r="H12374" t="str">
            <v>1.3.2.15.03.03.057</v>
          </cell>
          <cell r="I12374" t="str">
            <v>P3K, Advanced / Extended Care</v>
          </cell>
        </row>
        <row r="12375">
          <cell r="H12375" t="str">
            <v>1.3.2.15.03.03.058</v>
          </cell>
          <cell r="I12375" t="str">
            <v>Senter, Under Water Kinetic</v>
          </cell>
        </row>
        <row r="12376">
          <cell r="H12376" t="str">
            <v>1.3.2.15.03.03.059</v>
          </cell>
          <cell r="I12376" t="str">
            <v>Gauge Set dg SPG Penunjuk Kedalaman</v>
          </cell>
        </row>
        <row r="12377">
          <cell r="H12377" t="str">
            <v>1.3.2.15.03.03.060</v>
          </cell>
          <cell r="I12377" t="str">
            <v>Guage, Intermediate Presure, IST</v>
          </cell>
        </row>
        <row r="12378">
          <cell r="H12378" t="str">
            <v>1.3.2.15.03.03.061</v>
          </cell>
          <cell r="I12378" t="str">
            <v>Sarung Tangan (Tusa)</v>
          </cell>
        </row>
        <row r="12379">
          <cell r="H12379" t="str">
            <v>1.3.2.15.03.03.062</v>
          </cell>
          <cell r="I12379" t="str">
            <v>Harness, Safty (NZ Safety)</v>
          </cell>
        </row>
        <row r="12380">
          <cell r="H12380" t="str">
            <v>1.3.2.15.03.03.063</v>
          </cell>
          <cell r="I12380" t="str">
            <v>Alat Untuk Memasang Hose Protector</v>
          </cell>
        </row>
        <row r="12381">
          <cell r="H12381" t="str">
            <v>1.3.2.15.03.03.064</v>
          </cell>
          <cell r="I12381" t="str">
            <v>Hose Protectors (Pelindung Selam)</v>
          </cell>
        </row>
        <row r="12382">
          <cell r="H12382" t="str">
            <v>1.3.2.15.03.03.065</v>
          </cell>
          <cell r="I12382" t="str">
            <v>Selang 65 cm LP</v>
          </cell>
        </row>
        <row r="12383">
          <cell r="H12383" t="str">
            <v>1.3.2.15.03.03.066</v>
          </cell>
          <cell r="I12383" t="str">
            <v>Selang 95 cm LP Ocy</v>
          </cell>
        </row>
        <row r="12384">
          <cell r="H12384" t="str">
            <v>1.3.2.15.03.03.067</v>
          </cell>
          <cell r="I12384" t="str">
            <v>Selang AGA Tekanan Rendah</v>
          </cell>
        </row>
        <row r="12385">
          <cell r="H12385" t="str">
            <v>1.3.2.15.03.03.068</v>
          </cell>
          <cell r="I12385" t="str">
            <v>Selang Power Inflator Tekanan Rendah</v>
          </cell>
        </row>
        <row r="12386">
          <cell r="H12386" t="str">
            <v>1.3.2.15.03.03.069</v>
          </cell>
          <cell r="I12386" t="str">
            <v>Selang Tekanan Tinggi</v>
          </cell>
        </row>
        <row r="12387">
          <cell r="H12387" t="str">
            <v>1.3.2.15.03.03.070</v>
          </cell>
          <cell r="I12387" t="str">
            <v>Pisau Selam Mata Pisau Bergigi</v>
          </cell>
        </row>
        <row r="12388">
          <cell r="H12388" t="str">
            <v>1.3.2.15.03.03.071</v>
          </cell>
          <cell r="I12388" t="str">
            <v>Ban Pergelangan Tangan</v>
          </cell>
        </row>
        <row r="12389">
          <cell r="H12389" t="str">
            <v>1.3.2.15.03.03.072</v>
          </cell>
          <cell r="I12389" t="str">
            <v>Tas Untuk Angkat Benda Dalam Air</v>
          </cell>
        </row>
        <row r="12390">
          <cell r="H12390" t="str">
            <v>1.3.2.15.03.03.073</v>
          </cell>
          <cell r="I12390" t="str">
            <v>Sepatu Katak Baju Selam Basah (Wet Suite)</v>
          </cell>
        </row>
        <row r="12391">
          <cell r="H12391" t="str">
            <v>1.3.2.15.03.03.074</v>
          </cell>
          <cell r="I12391" t="str">
            <v>Manifol Bail - Out Block (PCDS)</v>
          </cell>
        </row>
        <row r="12392">
          <cell r="H12392" t="str">
            <v>1.3.2.15.03.03.075</v>
          </cell>
          <cell r="I12392" t="str">
            <v>Masker (Tusa Liberator)</v>
          </cell>
        </row>
        <row r="12393">
          <cell r="H12393" t="str">
            <v>1.3.2.15.03.03.076</v>
          </cell>
          <cell r="I12393" t="str">
            <v>Masker Full Face AGA Whit Poseidon</v>
          </cell>
        </row>
        <row r="12394">
          <cell r="H12394" t="str">
            <v>1.3.2.15.03.03.077</v>
          </cell>
          <cell r="I12394" t="str">
            <v>Masker Strap Cadangan</v>
          </cell>
        </row>
        <row r="12395">
          <cell r="H12395" t="str">
            <v>1.3.2.15.03.03.078</v>
          </cell>
          <cell r="I12395" t="str">
            <v>Mouth Piece Dengan Cadangannya</v>
          </cell>
        </row>
        <row r="12396">
          <cell r="H12396" t="str">
            <v>1.3.2.15.03.03.079</v>
          </cell>
          <cell r="I12396" t="str">
            <v>O-Ring Flaslight Underwater</v>
          </cell>
        </row>
        <row r="12397">
          <cell r="H12397" t="str">
            <v>1.3.2.15.03.03.080</v>
          </cell>
          <cell r="I12397" t="str">
            <v>O-Ring Standard for DIN Connection</v>
          </cell>
        </row>
        <row r="12398">
          <cell r="H12398" t="str">
            <v>1.3.2.15.03.03.081</v>
          </cell>
          <cell r="I12398" t="str">
            <v>O-Ring for HP Hose</v>
          </cell>
        </row>
        <row r="12399">
          <cell r="H12399" t="str">
            <v>1.3.2.15.03.03.082</v>
          </cell>
          <cell r="I12399" t="str">
            <v>O-Ring for Standart LP Hose</v>
          </cell>
        </row>
        <row r="12400">
          <cell r="H12400" t="str">
            <v>1.3.2.15.03.03.083</v>
          </cell>
          <cell r="I12400" t="str">
            <v>O-Ring for Standart Tank Neck</v>
          </cell>
        </row>
        <row r="12401">
          <cell r="H12401" t="str">
            <v>1.3.2.15.03.03.084</v>
          </cell>
          <cell r="I12401" t="str">
            <v>O-Ring for Standart Tank Valve Face</v>
          </cell>
        </row>
        <row r="12402">
          <cell r="H12402" t="str">
            <v>1.3.2.15.03.03.085</v>
          </cell>
          <cell r="I12402" t="str">
            <v>Gulungan Tali Penetrasi 45 M</v>
          </cell>
        </row>
        <row r="12403">
          <cell r="H12403" t="str">
            <v>1.3.2.15.03.03.086</v>
          </cell>
          <cell r="I12403" t="str">
            <v>Power Inflator Untuk BCD Scuba Pro</v>
          </cell>
        </row>
        <row r="12404">
          <cell r="H12404" t="str">
            <v>1.3.2.15.03.03.087</v>
          </cell>
          <cell r="I12404" t="str">
            <v>Regulator DIN Thread Protective Cap</v>
          </cell>
        </row>
        <row r="12405">
          <cell r="H12405" t="str">
            <v>1.3.2.15.03.03.088</v>
          </cell>
          <cell r="I12405" t="str">
            <v>Regulator Set (Scuba Pro MK 17/R)</v>
          </cell>
        </row>
        <row r="12406">
          <cell r="H12406" t="str">
            <v>1.3.2.15.03.03.089</v>
          </cell>
          <cell r="I12406" t="str">
            <v>Regulator Fist Stage Annual</v>
          </cell>
        </row>
        <row r="12407">
          <cell r="H12407" t="str">
            <v>1.3.2.15.03.03.090</v>
          </cell>
          <cell r="I12407" t="str">
            <v>Pelumas Silikon 16 oz (Packet of 20)</v>
          </cell>
        </row>
        <row r="12408">
          <cell r="H12408" t="str">
            <v>1.3.2.15.03.03.091</v>
          </cell>
          <cell r="I12408" t="str">
            <v>Spray Silikon 8 oz</v>
          </cell>
        </row>
        <row r="12409">
          <cell r="H12409" t="str">
            <v>1.3.2.15.03.03.092</v>
          </cell>
          <cell r="I12409" t="str">
            <v>Slate Bawah Air (IST)</v>
          </cell>
        </row>
        <row r="12410">
          <cell r="H12410" t="str">
            <v>1.3.2.15.03.03.093</v>
          </cell>
          <cell r="I12410" t="str">
            <v>Snorkel Keeper</v>
          </cell>
        </row>
        <row r="12411">
          <cell r="H12411" t="str">
            <v>1.3.2.15.03.03.094</v>
          </cell>
          <cell r="I12411" t="str">
            <v>Swivel Universal HP</v>
          </cell>
        </row>
        <row r="12412">
          <cell r="H12412" t="str">
            <v>1.3.2.15.03.03.095</v>
          </cell>
          <cell r="I12412" t="str">
            <v>Perkakas Scuba Pro Uni</v>
          </cell>
        </row>
        <row r="12413">
          <cell r="H12413" t="str">
            <v>1.3.2.15.03.03.096</v>
          </cell>
          <cell r="I12413" t="str">
            <v>Katup Tank 'K'</v>
          </cell>
        </row>
        <row r="12414">
          <cell r="H12414" t="str">
            <v>1.3.2.15.03.03.097</v>
          </cell>
          <cell r="I12414" t="str">
            <v>Stiker Tangki VIP</v>
          </cell>
        </row>
        <row r="12415">
          <cell r="H12415" t="str">
            <v>1.3.2.15.03.03.098</v>
          </cell>
          <cell r="I12415" t="str">
            <v>Jam Tangan Penyelam</v>
          </cell>
        </row>
        <row r="12416">
          <cell r="H12416" t="str">
            <v>1.3.2.15.03.03.099</v>
          </cell>
          <cell r="I12416" t="str">
            <v>Kepala Sabuk Pemberat</v>
          </cell>
        </row>
        <row r="12417">
          <cell r="H12417" t="str">
            <v>1.3.2.15.03.03.100</v>
          </cell>
          <cell r="I12417" t="str">
            <v>Penjepit Sabuk Pemberat</v>
          </cell>
        </row>
        <row r="12418">
          <cell r="H12418" t="str">
            <v>1.3.2.15.03.03.101</v>
          </cell>
          <cell r="I12418" t="str">
            <v>Sabuk Pemberat Roll Web Material</v>
          </cell>
        </row>
        <row r="12419">
          <cell r="H12419" t="str">
            <v>......</v>
          </cell>
        </row>
        <row r="12420">
          <cell r="H12420" t="str">
            <v>1.3.2.15.03.04.</v>
          </cell>
          <cell r="I12420" t="str">
            <v xml:space="preserve">ALAT SAR LAINNYA </v>
          </cell>
        </row>
        <row r="12421">
          <cell r="H12421" t="str">
            <v>......</v>
          </cell>
        </row>
        <row r="12422">
          <cell r="H12422" t="str">
            <v>1.3.2.15.04..</v>
          </cell>
          <cell r="I12422" t="str">
            <v>ALAT KERJA PENERBANGAN</v>
          </cell>
        </row>
        <row r="12423">
          <cell r="H12423" t="str">
            <v>1.3.2.15.04.01.</v>
          </cell>
          <cell r="I12423" t="str">
            <v xml:space="preserve">PERALATAN FASILITAS KOMUNIKASI PENERBANGAN </v>
          </cell>
        </row>
        <row r="12424">
          <cell r="H12424" t="str">
            <v>1.3.2.15.04.01.001</v>
          </cell>
          <cell r="I12424" t="str">
            <v>Automatic Message Switching Centre (AMSC)</v>
          </cell>
        </row>
        <row r="12425">
          <cell r="H12425" t="str">
            <v>1.3.2.15.04.01.002</v>
          </cell>
          <cell r="I12425" t="str">
            <v>High Frequency -Single Side Band (HF-SSB)</v>
          </cell>
        </row>
        <row r="12426">
          <cell r="H12426" t="str">
            <v>1.3.2.15.04.01.003</v>
          </cell>
          <cell r="I12426" t="str">
            <v>Teleprinter</v>
          </cell>
        </row>
        <row r="12427">
          <cell r="H12427" t="str">
            <v>1.3.2.15.04.01.004</v>
          </cell>
          <cell r="I12427" t="str">
            <v>Direct Speech (DS)</v>
          </cell>
        </row>
        <row r="12428">
          <cell r="H12428" t="str">
            <v>1.3.2.15.04.01.005</v>
          </cell>
          <cell r="I12428" t="str">
            <v>Sistem Transmisi (Radio Link, VSAT)</v>
          </cell>
        </row>
        <row r="12429">
          <cell r="H12429" t="str">
            <v>1.3.2.15.04.01.006</v>
          </cell>
          <cell r="I12429" t="str">
            <v>Voice Switching Communication System (VSCS)</v>
          </cell>
        </row>
        <row r="12430">
          <cell r="H12430" t="str">
            <v>1.3.2.15.04.01.007</v>
          </cell>
          <cell r="I12430" t="str">
            <v>VHF Data Link</v>
          </cell>
        </row>
        <row r="12431">
          <cell r="H12431" t="str">
            <v>1.3.2.15.04.01.008</v>
          </cell>
          <cell r="I12431" t="str">
            <v>Integrated Remote Control and Monitoring System (IRCMS)</v>
          </cell>
        </row>
        <row r="12432">
          <cell r="H12432" t="str">
            <v>1.3.2.15.04.01.009</v>
          </cell>
          <cell r="I12432" t="str">
            <v>Very High Frequency Air Ground Communication (VHF-A/G)</v>
          </cell>
        </row>
        <row r="12433">
          <cell r="H12433" t="str">
            <v>1.3.2.15.04.01.010</v>
          </cell>
          <cell r="I12433" t="str">
            <v>Automatic Terminal Information Service (ATIS)</v>
          </cell>
        </row>
        <row r="12434">
          <cell r="H12434" t="str">
            <v>1.3.2.15.04.01.011</v>
          </cell>
          <cell r="I12434" t="str">
            <v>High Frequency Air Ground Communication (HF-A/G)</v>
          </cell>
        </row>
        <row r="12435">
          <cell r="H12435" t="str">
            <v>1.3.2.15.04.01.012</v>
          </cell>
          <cell r="I12435" t="str">
            <v>Voice Recorder</v>
          </cell>
        </row>
        <row r="12436">
          <cell r="H12436" t="str">
            <v>1.3.2.15.04.01.013</v>
          </cell>
          <cell r="I12436" t="str">
            <v>Aeronautical Fixed Telecommunication Network (AFTN)</v>
          </cell>
        </row>
        <row r="12437">
          <cell r="H12437" t="str">
            <v>......</v>
          </cell>
        </row>
        <row r="12438">
          <cell r="H12438" t="str">
            <v>1.3.2.15.04.02.</v>
          </cell>
          <cell r="I12438" t="str">
            <v xml:space="preserve">PERALATAN FASILITAS NAVIGASI DAN PENGAMATAN PENERBANGAN </v>
          </cell>
        </row>
        <row r="12439">
          <cell r="H12439" t="str">
            <v>1.3.2.15.04.02.001</v>
          </cell>
          <cell r="I12439" t="str">
            <v>Non Directional Beacon (NDB)</v>
          </cell>
        </row>
        <row r="12440">
          <cell r="H12440" t="str">
            <v>1.3.2.15.04.02.002</v>
          </cell>
          <cell r="I12440" t="str">
            <v>Very High Frequency Omni Directional Range (VOR)</v>
          </cell>
        </row>
        <row r="12441">
          <cell r="H12441" t="str">
            <v>1.3.2.15.04.02.003</v>
          </cell>
          <cell r="I12441" t="str">
            <v>Distance Measuring Equipmnet (DME)</v>
          </cell>
        </row>
        <row r="12442">
          <cell r="H12442" t="str">
            <v>1.3.2.15.04.02.004</v>
          </cell>
          <cell r="I12442" t="str">
            <v>Instrument Landing System (ILS)</v>
          </cell>
        </row>
        <row r="12443">
          <cell r="H12443" t="str">
            <v>1.3.2.15.04.02.005</v>
          </cell>
          <cell r="I12443" t="str">
            <v>Primary Surveillance Radar (PSR)</v>
          </cell>
        </row>
        <row r="12444">
          <cell r="H12444" t="str">
            <v>1.3.2.15.04.02.006</v>
          </cell>
          <cell r="I12444" t="str">
            <v>Secondary Surveillance Radar/Monopulse Secondary Surveillance Radar (SSR/MSSR)</v>
          </cell>
        </row>
        <row r="12445">
          <cell r="H12445" t="str">
            <v>1.3.2.15.04.02.007</v>
          </cell>
          <cell r="I12445" t="str">
            <v>Automatic Dependent Surveillance/ADS</v>
          </cell>
        </row>
        <row r="12446">
          <cell r="H12446" t="str">
            <v>1.3.2.15.04.02.008</v>
          </cell>
          <cell r="I12446" t="str">
            <v>Controller Pilot Data Link Communication/CPDLC Processing</v>
          </cell>
        </row>
        <row r="12447">
          <cell r="H12447" t="str">
            <v>1.3.2.15.04.02.009</v>
          </cell>
          <cell r="I12447" t="str">
            <v>Radar Data Processing System/RDPS</v>
          </cell>
        </row>
        <row r="12448">
          <cell r="H12448" t="str">
            <v>1.3.2.15.04.02.010</v>
          </cell>
          <cell r="I12448" t="str">
            <v>Flight Data Processing System/FPDS</v>
          </cell>
        </row>
        <row r="12449">
          <cell r="H12449" t="str">
            <v>1.3.2.15.04.02.011</v>
          </cell>
          <cell r="I12449" t="str">
            <v>Aeronautical Information System/AIS</v>
          </cell>
        </row>
        <row r="12450">
          <cell r="H12450" t="str">
            <v>......</v>
          </cell>
        </row>
        <row r="12451">
          <cell r="H12451" t="str">
            <v>1.3.2.15.04.03.</v>
          </cell>
          <cell r="I12451" t="str">
            <v xml:space="preserve">PERALATAN FASILITAS BANTU PENDARATAN </v>
          </cell>
        </row>
        <row r="12452">
          <cell r="H12452" t="str">
            <v>1.3.2.15.04.03.001</v>
          </cell>
          <cell r="I12452" t="str">
            <v>Runway Visual Range</v>
          </cell>
        </row>
        <row r="12453">
          <cell r="H12453" t="str">
            <v>1.3.2.15.04.03.002</v>
          </cell>
          <cell r="I12453" t="str">
            <v>Approach Lightig System</v>
          </cell>
        </row>
        <row r="12454">
          <cell r="H12454" t="str">
            <v>1.3.2.15.04.03.003</v>
          </cell>
          <cell r="I12454" t="str">
            <v>Precision Approach Path Indicator (PAPI) / Visual Approach Slope</v>
          </cell>
        </row>
        <row r="12455">
          <cell r="H12455" t="str">
            <v>1.3.2.15.04.03.004</v>
          </cell>
          <cell r="I12455" t="str">
            <v>Runway Lead-in Lighting System/Runway Guard Light</v>
          </cell>
        </row>
        <row r="12456">
          <cell r="H12456" t="str">
            <v>1.3.2.15.04.03.005</v>
          </cell>
          <cell r="I12456" t="str">
            <v>Runway Edge Light / Threshold Light/Runway End Light</v>
          </cell>
        </row>
        <row r="12457">
          <cell r="H12457" t="str">
            <v>1.3.2.15.04.03.006</v>
          </cell>
          <cell r="I12457" t="str">
            <v>Runway Center Line Light / Taxiway Center Line Light /Touch Down</v>
          </cell>
        </row>
        <row r="12458">
          <cell r="H12458" t="str">
            <v>1.3.2.15.04.03.007</v>
          </cell>
          <cell r="I12458" t="str">
            <v>Taxiway Edge Light / Turning Area Light</v>
          </cell>
        </row>
        <row r="12459">
          <cell r="H12459" t="str">
            <v>1.3.2.15.04.03.008</v>
          </cell>
          <cell r="I12459" t="str">
            <v>Taxi Guidance Sign</v>
          </cell>
        </row>
        <row r="12460">
          <cell r="H12460" t="str">
            <v>1.3.2.15.04.03.009</v>
          </cell>
          <cell r="I12460" t="str">
            <v>Constant Current Regulator (CCR)</v>
          </cell>
        </row>
        <row r="12461">
          <cell r="H12461" t="str">
            <v>1.3.2.15.04.03.010</v>
          </cell>
          <cell r="I12461" t="str">
            <v>AFL Control Desk</v>
          </cell>
        </row>
        <row r="12462">
          <cell r="H12462" t="str">
            <v>1.3.2.15.04.03.011</v>
          </cell>
          <cell r="I12462" t="str">
            <v>Wind Cone</v>
          </cell>
        </row>
        <row r="12463">
          <cell r="H12463" t="str">
            <v>1.3.2.15.04.03.012</v>
          </cell>
          <cell r="I12463" t="str">
            <v>Aircraft Docking Guidance System (ADGS)</v>
          </cell>
        </row>
        <row r="12464">
          <cell r="H12464" t="str">
            <v>......</v>
          </cell>
        </row>
        <row r="12465">
          <cell r="H12465" t="str">
            <v>1.3.2.15.04.04.</v>
          </cell>
          <cell r="I12465" t="str">
            <v xml:space="preserve">PERALATAN FASILITAS BANTU PELAYANAN DAN PENGAMANAN BANDAR UDARA </v>
          </cell>
        </row>
        <row r="12466">
          <cell r="H12466" t="str">
            <v>1.3.2.15.04.04.001</v>
          </cell>
          <cell r="I12466" t="str">
            <v>X-Ray Inspection Machine</v>
          </cell>
        </row>
        <row r="12467">
          <cell r="H12467" t="str">
            <v>1.3.2.15.04.04.002</v>
          </cell>
          <cell r="I12467" t="str">
            <v>Walk Through Metal Detector (WTMD)</v>
          </cell>
        </row>
        <row r="12468">
          <cell r="H12468" t="str">
            <v>1.3.2.15.04.04.003</v>
          </cell>
          <cell r="I12468" t="str">
            <v>Public Address Branch Exchange (PABX)</v>
          </cell>
        </row>
        <row r="12469">
          <cell r="H12469" t="str">
            <v>1.3.2.15.04.04.004</v>
          </cell>
          <cell r="I12469" t="str">
            <v>Closed Circuit Television (CCTV)</v>
          </cell>
        </row>
        <row r="12470">
          <cell r="H12470" t="str">
            <v>1.3.2.15.04.04.005</v>
          </cell>
          <cell r="I12470" t="str">
            <v>Integrated Ground Communication System (IGCS)</v>
          </cell>
        </row>
        <row r="12471">
          <cell r="H12471" t="str">
            <v>1.3.2.15.04.04.006</v>
          </cell>
          <cell r="I12471" t="str">
            <v>Flight Information Display System (FIDS)</v>
          </cell>
        </row>
        <row r="12472">
          <cell r="H12472" t="str">
            <v>1.3.2.15.04.04.007</v>
          </cell>
          <cell r="I12472" t="str">
            <v>Public Address System</v>
          </cell>
        </row>
        <row r="12473">
          <cell r="H12473" t="str">
            <v>1.3.2.15.04.04.008</v>
          </cell>
          <cell r="I12473" t="str">
            <v>Fire Alarm System</v>
          </cell>
        </row>
        <row r="12474">
          <cell r="H12474" t="str">
            <v>......</v>
          </cell>
        </row>
        <row r="12475">
          <cell r="H12475" t="str">
            <v>1.3.2.15.04.05.</v>
          </cell>
          <cell r="I12475" t="str">
            <v xml:space="preserve">PERALATAN FASILITAS LISTRIK BANDAR UDARA </v>
          </cell>
        </row>
        <row r="12476">
          <cell r="H12476" t="str">
            <v>1.3.2.15.04.05.001</v>
          </cell>
          <cell r="I12476" t="str">
            <v>Genset</v>
          </cell>
        </row>
        <row r="12477">
          <cell r="H12477" t="str">
            <v>1.3.2.15.04.05.002</v>
          </cell>
          <cell r="I12477" t="str">
            <v>Automatic Transfer Switch (ATS) dan Automatic Change Oer Swi</v>
          </cell>
        </row>
        <row r="12478">
          <cell r="H12478" t="str">
            <v>1.3.2.15.04.05.003</v>
          </cell>
          <cell r="I12478" t="str">
            <v>Power Control System</v>
          </cell>
        </row>
        <row r="12479">
          <cell r="H12479" t="str">
            <v>1.3.2.15.04.05.004</v>
          </cell>
          <cell r="I12479" t="str">
            <v>Transmission and Distribution</v>
          </cell>
        </row>
        <row r="12480">
          <cell r="H12480" t="str">
            <v>1.3.2.15.04.05.005</v>
          </cell>
          <cell r="I12480" t="str">
            <v>Integrated Lighting Protection</v>
          </cell>
        </row>
        <row r="12481">
          <cell r="H12481" t="str">
            <v>1.3.2.15.04.05.006</v>
          </cell>
          <cell r="I12481" t="str">
            <v>Air Conditioning (AC)</v>
          </cell>
        </row>
        <row r="12482">
          <cell r="H12482" t="str">
            <v>1.3.2.15.04.05.007</v>
          </cell>
          <cell r="I12482" t="str">
            <v>Traction Equipments (Elevator, Escalator, Conveyor, Garbarata)</v>
          </cell>
        </row>
        <row r="12483">
          <cell r="H12483" t="str">
            <v>1.3.2.15.04.05.008</v>
          </cell>
          <cell r="I12483" t="str">
            <v>Airport Electrical Installation (Flood Light, Building / Road Lighting, Sirene)</v>
          </cell>
        </row>
        <row r="12484">
          <cell r="H12484" t="str">
            <v>1.3.2.15.04.05.009</v>
          </cell>
          <cell r="I12484" t="str">
            <v>Solar cell</v>
          </cell>
        </row>
        <row r="12485">
          <cell r="H12485" t="str">
            <v>......</v>
          </cell>
        </row>
        <row r="12486">
          <cell r="H12486" t="str">
            <v>1.3.2.15.04.06.</v>
          </cell>
          <cell r="I12486" t="str">
            <v xml:space="preserve">ALAT UKUR PERALATAN FASLEKTRIK </v>
          </cell>
        </row>
        <row r="12487">
          <cell r="H12487" t="str">
            <v>1.3.2.15.04.06.001</v>
          </cell>
          <cell r="I12487" t="str">
            <v>RF Field Strenght analyzer</v>
          </cell>
        </row>
        <row r="12488">
          <cell r="H12488" t="str">
            <v>1.3.2.15.04.06.002</v>
          </cell>
          <cell r="I12488" t="str">
            <v>Power Meter untuk LF, HF, VHF, UHF</v>
          </cell>
        </row>
        <row r="12489">
          <cell r="H12489" t="str">
            <v>1.3.2.15.04.06.003</v>
          </cell>
          <cell r="I12489" t="str">
            <v>Portable Spektrum Analizer</v>
          </cell>
        </row>
        <row r="12490">
          <cell r="H12490" t="str">
            <v>1.3.2.15.04.06.004</v>
          </cell>
          <cell r="I12490" t="str">
            <v>Portable ILS Receiver and VOR Receiver</v>
          </cell>
        </row>
        <row r="12491">
          <cell r="H12491" t="str">
            <v>1.3.2.15.04.06.005</v>
          </cell>
          <cell r="I12491" t="str">
            <v>Osciloscope 400 Mhz</v>
          </cell>
        </row>
        <row r="12492">
          <cell r="H12492" t="str">
            <v>1.3.2.15.04.06.006</v>
          </cell>
          <cell r="I12492" t="str">
            <v>Air band VHF Transceiver</v>
          </cell>
        </row>
        <row r="12493">
          <cell r="H12493" t="str">
            <v>1.3.2.15.04.06.007</v>
          </cell>
          <cell r="I12493" t="str">
            <v>DV meter with HV Probe</v>
          </cell>
        </row>
        <row r="12494">
          <cell r="H12494" t="str">
            <v>1.3.2.15.04.06.008</v>
          </cell>
          <cell r="I12494" t="str">
            <v>Combine Test Piece (CTP)</v>
          </cell>
        </row>
        <row r="12495">
          <cell r="H12495" t="str">
            <v>1.3.2.15.04.06.009</v>
          </cell>
          <cell r="I12495" t="str">
            <v>Object Test Piece (OTP)</v>
          </cell>
        </row>
        <row r="12496">
          <cell r="H12496" t="str">
            <v>1.3.2.15.04.06.010</v>
          </cell>
          <cell r="I12496" t="str">
            <v>Digital Sound Level</v>
          </cell>
        </row>
        <row r="12497">
          <cell r="H12497" t="str">
            <v>1.3.2.15.04.06.011</v>
          </cell>
          <cell r="I12497" t="str">
            <v>Digital Arrester Test</v>
          </cell>
        </row>
        <row r="12498">
          <cell r="H12498" t="str">
            <v>1.3.2.15.04.06.012</v>
          </cell>
          <cell r="I12498" t="str">
            <v>Laser Beam Temperature Meter</v>
          </cell>
        </row>
        <row r="12499">
          <cell r="H12499" t="str">
            <v>1.3.2.15.04.06.013</v>
          </cell>
          <cell r="I12499" t="str">
            <v>Earth Meter</v>
          </cell>
        </row>
        <row r="12500">
          <cell r="H12500" t="str">
            <v>1.3.2.15.04.06.014</v>
          </cell>
          <cell r="I12500" t="str">
            <v>Digital LUX Meter + Acc</v>
          </cell>
        </row>
        <row r="12501">
          <cell r="H12501" t="str">
            <v>1.3.2.15.04.06.015</v>
          </cell>
          <cell r="I12501" t="str">
            <v>ILS / VOR Analyzer</v>
          </cell>
        </row>
        <row r="12502">
          <cell r="H12502" t="str">
            <v>1.3.2.15.04.06.016</v>
          </cell>
          <cell r="I12502" t="str">
            <v>Nav Analyzer</v>
          </cell>
        </row>
        <row r="12503">
          <cell r="H12503" t="str">
            <v>1.3.2.15.04.06.017</v>
          </cell>
          <cell r="I12503" t="str">
            <v>Portable Nav Analyzer Receiver</v>
          </cell>
        </row>
        <row r="12504">
          <cell r="H12504" t="str">
            <v>1.3.2.15.04.06.018</v>
          </cell>
          <cell r="I12504" t="str">
            <v>Airband Nav-com Transceiver</v>
          </cell>
        </row>
        <row r="12505">
          <cell r="H12505" t="str">
            <v>1.3.2.15.04.06.019</v>
          </cell>
          <cell r="I12505" t="str">
            <v>GPS Survey</v>
          </cell>
        </row>
        <row r="12506">
          <cell r="H12506" t="str">
            <v>1.3.2.15.04.06.020</v>
          </cell>
          <cell r="I12506" t="str">
            <v>GPS Mapper Counter</v>
          </cell>
        </row>
        <row r="12507">
          <cell r="H12507" t="str">
            <v>1.3.2.15.04.06.021</v>
          </cell>
          <cell r="I12507" t="str">
            <v>Compass Magnetic</v>
          </cell>
        </row>
        <row r="12508">
          <cell r="H12508" t="str">
            <v>1.3.2.15.04.06.022</v>
          </cell>
          <cell r="I12508" t="str">
            <v>SWR Measurement-L</v>
          </cell>
        </row>
        <row r="12509">
          <cell r="H12509" t="str">
            <v>1.3.2.15.04.06.023</v>
          </cell>
          <cell r="I12509" t="str">
            <v>SWR Measurement-H</v>
          </cell>
        </row>
        <row r="12510">
          <cell r="H12510" t="str">
            <v>1.3.2.15.04.06.024</v>
          </cell>
          <cell r="I12510" t="str">
            <v>Power Quality Analyzer-Plus Measurement</v>
          </cell>
        </row>
        <row r="12511">
          <cell r="H12511" t="str">
            <v>1.3.2.15.04.06.025</v>
          </cell>
          <cell r="I12511" t="str">
            <v>Teropong Observasi</v>
          </cell>
        </row>
        <row r="12512">
          <cell r="H12512" t="str">
            <v>1.3.2.15.04.06.026</v>
          </cell>
          <cell r="I12512" t="str">
            <v>Electronic Altimeter - Barometer</v>
          </cell>
        </row>
        <row r="12513">
          <cell r="H12513" t="str">
            <v>1.3.2.15.04.06.027</v>
          </cell>
          <cell r="I12513" t="str">
            <v>Altimeter-Clinometer</v>
          </cell>
        </row>
        <row r="12514">
          <cell r="H12514" t="str">
            <v>1.3.2.15.04.06.028</v>
          </cell>
          <cell r="I12514" t="str">
            <v>Clinometer-Compas</v>
          </cell>
        </row>
        <row r="12515">
          <cell r="H12515" t="str">
            <v>1.3.2.15.04.06.029</v>
          </cell>
          <cell r="I12515" t="str">
            <v>Earth Resistance and installation Test for Multipurpose Measurement</v>
          </cell>
        </row>
        <row r="12516">
          <cell r="H12516" t="str">
            <v>......</v>
          </cell>
        </row>
        <row r="12517">
          <cell r="H12517" t="str">
            <v>1.3.2.15.04.07.</v>
          </cell>
          <cell r="I12517" t="str">
            <v xml:space="preserve">ALAT KERJA PENERBANGAN LAINNYA </v>
          </cell>
        </row>
        <row r="12518">
          <cell r="H12518" t="str">
            <v>......</v>
          </cell>
        </row>
        <row r="12519">
          <cell r="H12519" t="str">
            <v>1.3.2.16...</v>
          </cell>
          <cell r="I12519" t="str">
            <v>ALAT PERAGA</v>
          </cell>
        </row>
        <row r="12520">
          <cell r="H12520" t="str">
            <v>1.3.2.16.01..</v>
          </cell>
          <cell r="I12520" t="str">
            <v>ALAT PERAGA PELATIHAN DAN PERCONTOHAN</v>
          </cell>
        </row>
        <row r="12521">
          <cell r="H12521" t="str">
            <v>1.3.2.16.01.01.</v>
          </cell>
          <cell r="I12521" t="str">
            <v xml:space="preserve">ALAT PERAGA PELATIHAN </v>
          </cell>
        </row>
        <row r="12522">
          <cell r="H12522" t="str">
            <v>1.3.2.16.01.01.001</v>
          </cell>
          <cell r="I12522" t="str">
            <v>Aid Hearing</v>
          </cell>
        </row>
        <row r="12523">
          <cell r="H12523" t="str">
            <v>1.3.2.16.01.01.002</v>
          </cell>
          <cell r="I12523" t="str">
            <v>Anatomi</v>
          </cell>
        </row>
        <row r="12524">
          <cell r="H12524" t="str">
            <v>1.3.2.16.01.01.003</v>
          </cell>
          <cell r="I12524" t="str">
            <v>Alat Simulator Pendidikan</v>
          </cell>
        </row>
        <row r="12525">
          <cell r="H12525" t="str">
            <v>1.3.2.16.01.01.004</v>
          </cell>
          <cell r="I12525" t="str">
            <v>Alat Simulator Tempur</v>
          </cell>
        </row>
        <row r="12526">
          <cell r="H12526" t="str">
            <v>1.3.2.16.01.01.005</v>
          </cell>
          <cell r="I12526" t="str">
            <v>Simulator Gempa Bumi</v>
          </cell>
        </row>
        <row r="12527">
          <cell r="H12527" t="str">
            <v>......</v>
          </cell>
        </row>
        <row r="12528">
          <cell r="H12528" t="str">
            <v>1.3.2.16.01.02.</v>
          </cell>
          <cell r="I12528" t="str">
            <v xml:space="preserve">ALAT PERAGA PERCONTOHAN </v>
          </cell>
        </row>
        <row r="12529">
          <cell r="H12529" t="str">
            <v>1.3.2.16.01.02.001</v>
          </cell>
          <cell r="I12529" t="str">
            <v>Miniatur</v>
          </cell>
        </row>
        <row r="12530">
          <cell r="H12530" t="str">
            <v>......</v>
          </cell>
        </row>
        <row r="12531">
          <cell r="H12531" t="str">
            <v>1.3.2.16.01.03.</v>
          </cell>
          <cell r="I12531" t="str">
            <v xml:space="preserve">ALAT PERAGA PELATIHAN DAN PERCONTOHAN LAINNYA </v>
          </cell>
        </row>
        <row r="12532">
          <cell r="H12532" t="str">
            <v>......</v>
          </cell>
        </row>
        <row r="12533">
          <cell r="H12533" t="str">
            <v>1.3.2.17...</v>
          </cell>
          <cell r="I12533" t="str">
            <v>PERALATAN PROSES/PRODUKSI</v>
          </cell>
        </row>
        <row r="12534">
          <cell r="H12534" t="str">
            <v>1.3.2.17.01..</v>
          </cell>
          <cell r="I12534" t="str">
            <v>UNIT PERALATAN PROSES/PRODUKSI</v>
          </cell>
        </row>
        <row r="12535">
          <cell r="H12535" t="str">
            <v>1.3.2.17.01.01.</v>
          </cell>
          <cell r="I12535" t="str">
            <v xml:space="preserve">LIQUID-LIQUID CONTRACTOR EQUIPMENT </v>
          </cell>
        </row>
        <row r="12536">
          <cell r="H12536" t="str">
            <v>1.3.2.17.01.01.001</v>
          </cell>
          <cell r="I12536" t="str">
            <v>Mexer Setller Extractor</v>
          </cell>
        </row>
        <row r="12537">
          <cell r="H12537" t="str">
            <v>1.3.2.17.01.01.002</v>
          </cell>
          <cell r="I12537" t="str">
            <v>Packed Extraction</v>
          </cell>
        </row>
        <row r="12538">
          <cell r="H12538" t="str">
            <v>1.3.2.17.01.01.003</v>
          </cell>
          <cell r="I12538" t="str">
            <v>Plate Extraction Colomm</v>
          </cell>
        </row>
        <row r="12539">
          <cell r="H12539" t="str">
            <v>1.3.2.17.01.01.004</v>
          </cell>
          <cell r="I12539" t="str">
            <v>Pulset Plate Extraction Colomm</v>
          </cell>
        </row>
        <row r="12540">
          <cell r="H12540" t="str">
            <v>1.3.2.17.01.01.005</v>
          </cell>
          <cell r="I12540" t="str">
            <v>Pulset Packed Extraction</v>
          </cell>
        </row>
        <row r="12541">
          <cell r="H12541" t="str">
            <v>1.3.2.17.01.01.006</v>
          </cell>
          <cell r="I12541" t="str">
            <v>Rotary Disk Contector</v>
          </cell>
        </row>
        <row r="12542">
          <cell r="H12542" t="str">
            <v>1.3.2.17.01.01.007</v>
          </cell>
          <cell r="I12542" t="str">
            <v>Centrifuge Extractor</v>
          </cell>
        </row>
        <row r="12543">
          <cell r="H12543" t="str">
            <v>1.3.2.17.01.01.008</v>
          </cell>
          <cell r="I12543" t="str">
            <v>Spray Extraction Colomm</v>
          </cell>
        </row>
        <row r="12544">
          <cell r="H12544" t="str">
            <v>......</v>
          </cell>
        </row>
        <row r="12545">
          <cell r="H12545" t="str">
            <v>1.3.2.17.01.02.</v>
          </cell>
          <cell r="I12545" t="str">
            <v xml:space="preserve">SOLID-SOLID MIXING EQUIPMENT </v>
          </cell>
        </row>
        <row r="12546">
          <cell r="H12546" t="str">
            <v>1.3.2.17.01.02.001</v>
          </cell>
          <cell r="I12546" t="str">
            <v>Tumbler Mixer Without Internal Breaker</v>
          </cell>
        </row>
        <row r="12547">
          <cell r="H12547" t="str">
            <v>1.3.2.17.01.02.002</v>
          </cell>
          <cell r="I12547" t="str">
            <v>Tumbler Mixer With Internal Breaker</v>
          </cell>
        </row>
        <row r="12548">
          <cell r="H12548" t="str">
            <v>1.3.2.17.01.02.003</v>
          </cell>
          <cell r="I12548" t="str">
            <v>Stationary Shell Or Trough Mixer</v>
          </cell>
        </row>
        <row r="12549">
          <cell r="H12549" t="str">
            <v>1.3.2.17.01.02.004</v>
          </cell>
          <cell r="I12549" t="str">
            <v>Impact Hammer Mill</v>
          </cell>
        </row>
        <row r="12550">
          <cell r="H12550" t="str">
            <v>1.3.2.17.01.02.005</v>
          </cell>
          <cell r="I12550" t="str">
            <v>Impact Cage Mill</v>
          </cell>
        </row>
        <row r="12551">
          <cell r="H12551" t="str">
            <v>1.3.2.17.01.02.006</v>
          </cell>
          <cell r="I12551" t="str">
            <v>Impact Attrition Mill</v>
          </cell>
        </row>
        <row r="12552">
          <cell r="H12552" t="str">
            <v>......</v>
          </cell>
        </row>
        <row r="12553">
          <cell r="H12553" t="str">
            <v>1.3.2.17.01.03.</v>
          </cell>
          <cell r="I12553" t="str">
            <v xml:space="preserve">SOLID-SOLID SCREENING EQUIPMENT </v>
          </cell>
        </row>
        <row r="12554">
          <cell r="H12554" t="str">
            <v>1.3.2.17.01.03.001</v>
          </cell>
          <cell r="I12554" t="str">
            <v>Grizzy Screen</v>
          </cell>
        </row>
        <row r="12555">
          <cell r="H12555" t="str">
            <v>1.3.2.17.01.03.002</v>
          </cell>
          <cell r="I12555" t="str">
            <v>Revolving Screen ( Trommel Screen )</v>
          </cell>
        </row>
        <row r="12556">
          <cell r="H12556" t="str">
            <v>1.3.2.17.01.03.003</v>
          </cell>
          <cell r="I12556" t="str">
            <v>Mecanical Shaking Screen</v>
          </cell>
        </row>
        <row r="12557">
          <cell r="H12557" t="str">
            <v>1.3.2.17.01.03.004</v>
          </cell>
          <cell r="I12557" t="str">
            <v>Vibrating Screen (Solid-solid Screening Equipment)</v>
          </cell>
        </row>
        <row r="12558">
          <cell r="H12558" t="str">
            <v>1.3.2.17.01.03.005</v>
          </cell>
          <cell r="I12558" t="str">
            <v>Mechanically Vibrated Screen</v>
          </cell>
        </row>
        <row r="12559">
          <cell r="H12559" t="str">
            <v>1.3.2.17.01.03.006</v>
          </cell>
          <cell r="I12559" t="str">
            <v>Electricaly Vibrated Screen</v>
          </cell>
        </row>
        <row r="12560">
          <cell r="H12560" t="str">
            <v>1.3.2.17.01.03.007</v>
          </cell>
          <cell r="I12560" t="str">
            <v>Oscillating Screen</v>
          </cell>
        </row>
        <row r="12561">
          <cell r="H12561" t="str">
            <v>1.3.2.17.01.03.008</v>
          </cell>
          <cell r="I12561" t="str">
            <v>Reciprocating Screen</v>
          </cell>
        </row>
        <row r="12562">
          <cell r="H12562" t="str">
            <v>1.3.2.17.01.03.009</v>
          </cell>
          <cell r="I12562" t="str">
            <v>Gyratory Screen</v>
          </cell>
        </row>
        <row r="12563">
          <cell r="H12563" t="str">
            <v>1.3.2.17.01.03.010</v>
          </cell>
          <cell r="I12563" t="str">
            <v>Sleve Shaker as Screen</v>
          </cell>
        </row>
        <row r="12564">
          <cell r="H12564" t="str">
            <v>......</v>
          </cell>
        </row>
        <row r="12565">
          <cell r="H12565" t="str">
            <v>1.3.2.17.01.04.</v>
          </cell>
          <cell r="I12565" t="str">
            <v xml:space="preserve">SOLID-SOLID CLASSIFIER </v>
          </cell>
        </row>
        <row r="12566">
          <cell r="H12566" t="str">
            <v>1.3.2.17.01.04.001</v>
          </cell>
          <cell r="I12566" t="str">
            <v>Cone Type Classifior</v>
          </cell>
        </row>
        <row r="12567">
          <cell r="H12567" t="str">
            <v>1.3.2.17.01.04.002</v>
          </cell>
          <cell r="I12567" t="str">
            <v>Liquid Cyclone Classifier</v>
          </cell>
        </row>
        <row r="12568">
          <cell r="H12568" t="str">
            <v>1.3.2.17.01.04.003</v>
          </cell>
          <cell r="I12568" t="str">
            <v>Rake-Spiral Classifier</v>
          </cell>
        </row>
        <row r="12569">
          <cell r="H12569" t="str">
            <v>1.3.2.17.01.04.004</v>
          </cell>
          <cell r="I12569" t="str">
            <v>Drag Classifier</v>
          </cell>
        </row>
        <row r="12570">
          <cell r="H12570" t="str">
            <v>1.3.2.17.01.04.005</v>
          </cell>
          <cell r="I12570" t="str">
            <v>Bowl Classifier</v>
          </cell>
        </row>
        <row r="12571">
          <cell r="H12571" t="str">
            <v>1.3.2.17.01.04.006</v>
          </cell>
          <cell r="I12571" t="str">
            <v>Hydroseparator</v>
          </cell>
        </row>
        <row r="12572">
          <cell r="H12572" t="str">
            <v>1.3.2.17.01.04.007</v>
          </cell>
          <cell r="I12572" t="str">
            <v>Solid Bowl Centrifuge</v>
          </cell>
        </row>
        <row r="12573">
          <cell r="H12573" t="str">
            <v>1.3.2.17.01.04.008</v>
          </cell>
          <cell r="I12573" t="str">
            <v>Countercurrent Classifion</v>
          </cell>
        </row>
        <row r="12574">
          <cell r="H12574" t="str">
            <v>1.3.2.17.01.04.009</v>
          </cell>
          <cell r="I12574" t="str">
            <v>Hadraulic Classifier</v>
          </cell>
        </row>
        <row r="12575">
          <cell r="H12575" t="str">
            <v>1.3.2.17.01.04.010</v>
          </cell>
          <cell r="I12575" t="str">
            <v>Magnetic Separator Wet</v>
          </cell>
        </row>
        <row r="12576">
          <cell r="H12576" t="str">
            <v>1.3.2.17.01.04.011</v>
          </cell>
          <cell r="I12576" t="str">
            <v>Magnetic Separator Dry</v>
          </cell>
        </row>
        <row r="12577">
          <cell r="H12577" t="str">
            <v>1.3.2.17.01.04.012</v>
          </cell>
          <cell r="I12577" t="str">
            <v>Electrostatic Classifier</v>
          </cell>
        </row>
        <row r="12578">
          <cell r="H12578" t="str">
            <v>1.3.2.17.01.04.013</v>
          </cell>
          <cell r="I12578" t="str">
            <v>Floatation Machine</v>
          </cell>
        </row>
        <row r="12579">
          <cell r="H12579" t="str">
            <v>......</v>
          </cell>
        </row>
        <row r="12580">
          <cell r="H12580" t="str">
            <v>1.3.2.17.01.05.</v>
          </cell>
          <cell r="I12580" t="str">
            <v xml:space="preserve">SOLID-LIQUID MIXING EQUIPMENT </v>
          </cell>
        </row>
        <row r="12581">
          <cell r="H12581" t="str">
            <v>1.3.2.17.01.05.001</v>
          </cell>
          <cell r="I12581" t="str">
            <v>Mixing Vessel With Impeller Agitator</v>
          </cell>
        </row>
        <row r="12582">
          <cell r="H12582" t="str">
            <v>1.3.2.17.01.05.002</v>
          </cell>
          <cell r="I12582" t="str">
            <v>Mixing Vessel With Air Agitator</v>
          </cell>
        </row>
        <row r="12583">
          <cell r="H12583" t="str">
            <v>1.3.2.17.01.05.003</v>
          </cell>
          <cell r="I12583" t="str">
            <v>Mixing Vessel With External Pump</v>
          </cell>
        </row>
        <row r="12584">
          <cell r="H12584" t="str">
            <v>1.3.2.17.01.05.004</v>
          </cell>
          <cell r="I12584" t="str">
            <v>Change - Chan Viscous Mixing Vessel</v>
          </cell>
        </row>
        <row r="12585">
          <cell r="H12585" t="str">
            <v>1.3.2.17.01.05.005</v>
          </cell>
          <cell r="I12585" t="str">
            <v>Helcal Ribbon Mixing Vessel</v>
          </cell>
        </row>
        <row r="12586">
          <cell r="H12586" t="str">
            <v>1.3.2.17.01.05.006</v>
          </cell>
          <cell r="I12586" t="str">
            <v>Continuous Single Screw Extruder</v>
          </cell>
        </row>
        <row r="12587">
          <cell r="H12587" t="str">
            <v>1.3.2.17.01.05.007</v>
          </cell>
          <cell r="I12587" t="str">
            <v>Continuous Twin Crew Mixer</v>
          </cell>
        </row>
        <row r="12588">
          <cell r="H12588" t="str">
            <v>......</v>
          </cell>
        </row>
        <row r="12589">
          <cell r="H12589" t="str">
            <v>1.3.2.17.01.06.</v>
          </cell>
          <cell r="I12589" t="str">
            <v xml:space="preserve">SOLID LIQUID CRYSTALLIZATION EQUIPMENT </v>
          </cell>
        </row>
        <row r="12590">
          <cell r="H12590" t="str">
            <v>1.3.2.17.01.06.001</v>
          </cell>
          <cell r="I12590" t="str">
            <v>Mixed Suspension Crystallizer</v>
          </cell>
        </row>
        <row r="12591">
          <cell r="H12591" t="str">
            <v>1.3.2.17.01.06.002</v>
          </cell>
          <cell r="I12591" t="str">
            <v>Forced Circulation Evaporative Crystallizer</v>
          </cell>
        </row>
        <row r="12592">
          <cell r="H12592" t="str">
            <v>1.3.2.17.01.06.003</v>
          </cell>
          <cell r="I12592" t="str">
            <v>Magma Crystallizer</v>
          </cell>
        </row>
        <row r="12593">
          <cell r="H12593" t="str">
            <v>1.3.2.17.01.06.004</v>
          </cell>
          <cell r="I12593" t="str">
            <v>Draf Tube Crystallizer</v>
          </cell>
        </row>
        <row r="12594">
          <cell r="H12594" t="str">
            <v>1.3.2.17.01.06.005</v>
          </cell>
          <cell r="I12594" t="str">
            <v>Surface Cooled Crystallizer</v>
          </cell>
        </row>
        <row r="12595">
          <cell r="H12595" t="str">
            <v>1.3.2.17.01.06.006</v>
          </cell>
          <cell r="I12595" t="str">
            <v>Direct Contact Refrigerating Crystallizer</v>
          </cell>
        </row>
        <row r="12596">
          <cell r="H12596" t="str">
            <v>1.3.2.17.01.06.007</v>
          </cell>
          <cell r="I12596" t="str">
            <v>Agitated Tank Crystallizer</v>
          </cell>
        </row>
        <row r="12597">
          <cell r="H12597" t="str">
            <v>......</v>
          </cell>
        </row>
        <row r="12598">
          <cell r="H12598" t="str">
            <v>1.3.2.17.01.07.</v>
          </cell>
          <cell r="I12598" t="str">
            <v xml:space="preserve">ION EXCHANGE ABSORTION EQUIPMENT </v>
          </cell>
        </row>
        <row r="12599">
          <cell r="H12599" t="str">
            <v>1.3.2.17.01.07.001</v>
          </cell>
          <cell r="I12599" t="str">
            <v>Fixed Bed Ion Exchange Column</v>
          </cell>
        </row>
        <row r="12600">
          <cell r="H12600" t="str">
            <v>1.3.2.17.01.07.002</v>
          </cell>
          <cell r="I12600" t="str">
            <v>Mixed Bed Ion Exchange Column</v>
          </cell>
        </row>
        <row r="12601">
          <cell r="H12601" t="str">
            <v>1.3.2.17.01.07.003</v>
          </cell>
          <cell r="I12601" t="str">
            <v>Fludized Bed Ion Exchange Equipment</v>
          </cell>
        </row>
        <row r="12602">
          <cell r="H12602" t="str">
            <v>1.3.2.17.01.07.004</v>
          </cell>
          <cell r="I12602" t="str">
            <v>Demineratilized Cooling WS</v>
          </cell>
        </row>
        <row r="12603">
          <cell r="H12603" t="str">
            <v>1.3.2.17.01.07.005</v>
          </cell>
          <cell r="I12603" t="str">
            <v>Fixed Bed Adsorption Column</v>
          </cell>
        </row>
        <row r="12604">
          <cell r="H12604" t="str">
            <v>1.3.2.17.01.07.006</v>
          </cell>
          <cell r="I12604" t="str">
            <v>Mixer Settler Type Adsorption Equipment</v>
          </cell>
        </row>
        <row r="12605">
          <cell r="H12605" t="str">
            <v>......</v>
          </cell>
        </row>
        <row r="12606">
          <cell r="H12606" t="str">
            <v>1.3.2.17.01.08.</v>
          </cell>
          <cell r="I12606" t="str">
            <v xml:space="preserve">LEACHING EQUIPMENT </v>
          </cell>
        </row>
        <row r="12607">
          <cell r="H12607" t="str">
            <v>1.3.2.17.01.08.001</v>
          </cell>
          <cell r="I12607" t="str">
            <v>Bacth Percolator</v>
          </cell>
        </row>
        <row r="12608">
          <cell r="H12608" t="str">
            <v>1.3.2.17.01.08.002</v>
          </cell>
          <cell r="I12608" t="str">
            <v>Continuous Perculator</v>
          </cell>
        </row>
        <row r="12609">
          <cell r="H12609" t="str">
            <v>1.3.2.17.01.08.003</v>
          </cell>
          <cell r="I12609" t="str">
            <v>Continuous Dispersed Solid Leaching Contactor</v>
          </cell>
        </row>
        <row r="12610">
          <cell r="H12610" t="str">
            <v>1.3.2.17.01.08.004</v>
          </cell>
          <cell r="I12610" t="str">
            <v>Screw - Conveyor Leaching Contactor</v>
          </cell>
        </row>
        <row r="12611">
          <cell r="H12611" t="str">
            <v>1.3.2.17.01.08.005</v>
          </cell>
          <cell r="I12611" t="str">
            <v>Air Mixing Leaching Ressel/Pachuca</v>
          </cell>
        </row>
        <row r="12612">
          <cell r="H12612" t="str">
            <v>1.3.2.17.01.08.006</v>
          </cell>
          <cell r="I12612" t="str">
            <v>Degreasing Bath</v>
          </cell>
        </row>
        <row r="12613">
          <cell r="H12613" t="str">
            <v>1.3.2.17.01.08.007</v>
          </cell>
          <cell r="I12613" t="str">
            <v>Leaching Equipment</v>
          </cell>
        </row>
        <row r="12614">
          <cell r="H12614" t="str">
            <v>1.3.2.17.01.08.008</v>
          </cell>
          <cell r="I12614" t="str">
            <v>Ultrasonic Pallet</v>
          </cell>
        </row>
        <row r="12615">
          <cell r="H12615" t="str">
            <v>1.3.2.17.01.08.009</v>
          </cell>
          <cell r="I12615" t="str">
            <v>Ultrasonic Cleaning</v>
          </cell>
        </row>
        <row r="12616">
          <cell r="H12616" t="str">
            <v>1.3.2.17.01.08.010</v>
          </cell>
          <cell r="I12616" t="str">
            <v>Alat Uji Pelucutan</v>
          </cell>
        </row>
        <row r="12617">
          <cell r="H12617" t="str">
            <v>......</v>
          </cell>
        </row>
        <row r="12618">
          <cell r="H12618" t="str">
            <v>1.3.2.17.01.09.</v>
          </cell>
          <cell r="I12618" t="str">
            <v xml:space="preserve">GRAVITY SEDIMENTATION EQUIPMENT </v>
          </cell>
        </row>
        <row r="12619">
          <cell r="H12619" t="str">
            <v>1.3.2.17.01.09.001</v>
          </cell>
          <cell r="I12619" t="str">
            <v>Continuous Thickener</v>
          </cell>
        </row>
        <row r="12620">
          <cell r="H12620" t="str">
            <v>1.3.2.17.01.09.002</v>
          </cell>
          <cell r="I12620" t="str">
            <v>Circular Clarifier</v>
          </cell>
        </row>
        <row r="12621">
          <cell r="H12621" t="str">
            <v>1.3.2.17.01.09.003</v>
          </cell>
          <cell r="I12621" t="str">
            <v>Reactor Clarifier</v>
          </cell>
        </row>
        <row r="12622">
          <cell r="H12622" t="str">
            <v>......</v>
          </cell>
        </row>
        <row r="12623">
          <cell r="H12623" t="str">
            <v>1.3.2.17.01.10.</v>
          </cell>
          <cell r="I12623" t="str">
            <v xml:space="preserve">SOLID LIQUID FILTERING EQUIPMENT </v>
          </cell>
        </row>
        <row r="12624">
          <cell r="H12624" t="str">
            <v>1.3.2.17.01.10.001</v>
          </cell>
          <cell r="I12624" t="str">
            <v>Cake Filter</v>
          </cell>
        </row>
        <row r="12625">
          <cell r="H12625" t="str">
            <v>1.3.2.17.01.10.002</v>
          </cell>
          <cell r="I12625" t="str">
            <v>Gravity ( Hydrostatic Headh ) Filter</v>
          </cell>
        </row>
        <row r="12626">
          <cell r="H12626" t="str">
            <v>1.3.2.17.01.10.003</v>
          </cell>
          <cell r="I12626" t="str">
            <v>Batch Filter Press</v>
          </cell>
        </row>
        <row r="12627">
          <cell r="H12627" t="str">
            <v>1.3.2.17.01.10.004</v>
          </cell>
          <cell r="I12627" t="str">
            <v>Continuous Rotary Filter Press</v>
          </cell>
        </row>
        <row r="12628">
          <cell r="H12628" t="str">
            <v>1.3.2.17.01.10.005</v>
          </cell>
          <cell r="I12628" t="str">
            <v>Batch Vacuum Filter</v>
          </cell>
        </row>
        <row r="12629">
          <cell r="H12629" t="str">
            <v>1.3.2.17.01.10.006</v>
          </cell>
          <cell r="I12629" t="str">
            <v>Rotary Drum Vacuum Filter</v>
          </cell>
        </row>
        <row r="12630">
          <cell r="H12630" t="str">
            <v>1.3.2.17.01.10.007</v>
          </cell>
          <cell r="I12630" t="str">
            <v>Continuous Disk Vacuum Filter</v>
          </cell>
        </row>
        <row r="12631">
          <cell r="H12631" t="str">
            <v>1.3.2.17.01.10.008</v>
          </cell>
          <cell r="I12631" t="str">
            <v>Horizontal Continuous Vacuum Filter</v>
          </cell>
        </row>
        <row r="12632">
          <cell r="H12632" t="str">
            <v>1.3.2.17.01.10.009</v>
          </cell>
          <cell r="I12632" t="str">
            <v>Horizontal Belt Filter</v>
          </cell>
        </row>
        <row r="12633">
          <cell r="H12633" t="str">
            <v>1.3.2.17.01.10.010</v>
          </cell>
          <cell r="I12633" t="str">
            <v>Centrifugal Filter</v>
          </cell>
        </row>
        <row r="12634">
          <cell r="H12634" t="str">
            <v>......</v>
          </cell>
        </row>
        <row r="12635">
          <cell r="H12635" t="str">
            <v>1.3.2.17.01.11.</v>
          </cell>
          <cell r="I12635" t="str">
            <v xml:space="preserve">CENTRIFUGE FOR SOLID LIQUID </v>
          </cell>
        </row>
        <row r="12636">
          <cell r="H12636" t="str">
            <v>1.3.2.17.01.11.001</v>
          </cell>
          <cell r="I12636" t="str">
            <v>Batch Laboratory Centrifuge</v>
          </cell>
        </row>
        <row r="12637">
          <cell r="H12637" t="str">
            <v>1.3.2.17.01.11.002</v>
          </cell>
          <cell r="I12637" t="str">
            <v>Tubular - Bowl Centrifuge</v>
          </cell>
        </row>
        <row r="12638">
          <cell r="H12638" t="str">
            <v>1.3.2.17.01.11.003</v>
          </cell>
          <cell r="I12638" t="str">
            <v>Multichamber Centrifuge</v>
          </cell>
        </row>
        <row r="12639">
          <cell r="H12639" t="str">
            <v>1.3.2.17.01.11.004</v>
          </cell>
          <cell r="I12639" t="str">
            <v>Disk Centrifuge</v>
          </cell>
        </row>
        <row r="12640">
          <cell r="H12640" t="str">
            <v>1.3.2.17.01.11.005</v>
          </cell>
          <cell r="I12640" t="str">
            <v>Continuous Decanter Centrifuge</v>
          </cell>
        </row>
        <row r="12641">
          <cell r="H12641" t="str">
            <v>1.3.2.17.01.11.006</v>
          </cell>
          <cell r="I12641" t="str">
            <v>Basket Centrifuge</v>
          </cell>
        </row>
        <row r="12642">
          <cell r="H12642" t="str">
            <v>1.3.2.17.01.11.007</v>
          </cell>
          <cell r="I12642" t="str">
            <v>Graduate Centrifuge</v>
          </cell>
        </row>
        <row r="12643">
          <cell r="H12643" t="str">
            <v>......</v>
          </cell>
        </row>
        <row r="12644">
          <cell r="H12644" t="str">
            <v>1.3.2.17.01.12.</v>
          </cell>
          <cell r="I12644" t="str">
            <v>LIQUID FROM SOLID EXPELLING (EXPRESSOR)-EQUIPMENT</v>
          </cell>
        </row>
        <row r="12645">
          <cell r="H12645" t="str">
            <v>1.3.2.17.01.12.001</v>
          </cell>
          <cell r="I12645" t="str">
            <v>Bacth Press</v>
          </cell>
        </row>
        <row r="12646">
          <cell r="H12646" t="str">
            <v>1.3.2.17.01.12.002</v>
          </cell>
          <cell r="I12646" t="str">
            <v>Continuous Press</v>
          </cell>
        </row>
        <row r="12647">
          <cell r="H12647" t="str">
            <v>......</v>
          </cell>
        </row>
        <row r="12648">
          <cell r="H12648" t="str">
            <v>1.3.2.17.01.13.</v>
          </cell>
          <cell r="I12648" t="str">
            <v>GAS-SOLID DRYING EQUIPMENT</v>
          </cell>
        </row>
        <row r="12649">
          <cell r="H12649" t="str">
            <v>1.3.2.17.01.13.001</v>
          </cell>
          <cell r="I12649" t="str">
            <v>Batch Trought Circulation Dryer</v>
          </cell>
        </row>
        <row r="12650">
          <cell r="H12650" t="str">
            <v>1.3.2.17.01.13.002</v>
          </cell>
          <cell r="I12650" t="str">
            <v>Batch Tray Compartment Dryer</v>
          </cell>
        </row>
        <row r="12651">
          <cell r="H12651" t="str">
            <v>1.3.2.17.01.13.003</v>
          </cell>
          <cell r="I12651" t="str">
            <v>Batch Fluid Bet Dryer</v>
          </cell>
        </row>
        <row r="12652">
          <cell r="H12652" t="str">
            <v>1.3.2.17.01.13.004</v>
          </cell>
          <cell r="I12652" t="str">
            <v>Batch Agigated Dryer</v>
          </cell>
        </row>
        <row r="12653">
          <cell r="H12653" t="str">
            <v>1.3.2.17.01.13.005</v>
          </cell>
          <cell r="I12653" t="str">
            <v>Batch Freeze Dryer</v>
          </cell>
        </row>
        <row r="12654">
          <cell r="H12654" t="str">
            <v>1.3.2.17.01.13.006</v>
          </cell>
          <cell r="I12654" t="str">
            <v>Batch Vacuum Rotary Dryer</v>
          </cell>
        </row>
        <row r="12655">
          <cell r="H12655" t="str">
            <v>1.3.2.17.01.13.007</v>
          </cell>
          <cell r="I12655" t="str">
            <v>Batch Vacuum Try Dryer</v>
          </cell>
        </row>
        <row r="12656">
          <cell r="H12656" t="str">
            <v>1.3.2.17.01.13.008</v>
          </cell>
          <cell r="I12656" t="str">
            <v>Continuous Tray Dryer</v>
          </cell>
        </row>
        <row r="12657">
          <cell r="H12657" t="str">
            <v>1.3.2.17.01.13.009</v>
          </cell>
          <cell r="I12657" t="str">
            <v>Continuous Sheeting Dryer</v>
          </cell>
        </row>
        <row r="12658">
          <cell r="H12658" t="str">
            <v>1.3.2.17.01.13.010</v>
          </cell>
          <cell r="I12658" t="str">
            <v>Pneomatic Conveying Dryer</v>
          </cell>
        </row>
        <row r="12659">
          <cell r="H12659" t="str">
            <v>1.3.2.17.01.13.011</v>
          </cell>
          <cell r="I12659" t="str">
            <v>Rotary Dryer Continuous</v>
          </cell>
        </row>
        <row r="12660">
          <cell r="H12660" t="str">
            <v>1.3.2.17.01.13.012</v>
          </cell>
          <cell r="I12660" t="str">
            <v>Spray Dryer Continuous</v>
          </cell>
        </row>
        <row r="12661">
          <cell r="H12661" t="str">
            <v>1.3.2.17.01.13.013</v>
          </cell>
          <cell r="I12661" t="str">
            <v>Continuous Trough Circulation Dryer</v>
          </cell>
        </row>
        <row r="12662">
          <cell r="H12662" t="str">
            <v>1.3.2.17.01.13.014</v>
          </cell>
          <cell r="I12662" t="str">
            <v>Continuous Tunnel Dryer</v>
          </cell>
        </row>
        <row r="12663">
          <cell r="H12663" t="str">
            <v>1.3.2.17.01.13.015</v>
          </cell>
          <cell r="I12663" t="str">
            <v>Continuous Fluid Bed Dryer</v>
          </cell>
        </row>
        <row r="12664">
          <cell r="H12664" t="str">
            <v>1.3.2.17.01.13.016</v>
          </cell>
          <cell r="I12664" t="str">
            <v>Cylender Continuous</v>
          </cell>
        </row>
        <row r="12665">
          <cell r="H12665" t="str">
            <v>1.3.2.17.01.13.017</v>
          </cell>
          <cell r="I12665" t="str">
            <v>Drum Dryer Continuous</v>
          </cell>
        </row>
        <row r="12666">
          <cell r="H12666" t="str">
            <v>1.3.2.17.01.13.018</v>
          </cell>
          <cell r="I12666" t="str">
            <v>Screw Conveyer Dryer Continuous</v>
          </cell>
        </row>
        <row r="12667">
          <cell r="H12667" t="str">
            <v>1.3.2.17.01.13.019</v>
          </cell>
          <cell r="I12667" t="str">
            <v>Continuous Steam-Tube Rotary Dryer</v>
          </cell>
        </row>
        <row r="12668">
          <cell r="H12668" t="str">
            <v>1.3.2.17.01.13.020</v>
          </cell>
          <cell r="I12668" t="str">
            <v>Continuous Vibrating Tray Dryer</v>
          </cell>
        </row>
        <row r="12669">
          <cell r="H12669" t="str">
            <v>1.3.2.17.01.13.021</v>
          </cell>
          <cell r="I12669" t="str">
            <v>Continuous Belt Dryer</v>
          </cell>
        </row>
        <row r="12670">
          <cell r="H12670" t="str">
            <v>1.3.2.17.01.13.022</v>
          </cell>
          <cell r="I12670" t="str">
            <v>Rotary Kiln</v>
          </cell>
        </row>
        <row r="12671">
          <cell r="H12671" t="str">
            <v>1.3.2.17.01.13.023</v>
          </cell>
          <cell r="I12671" t="str">
            <v>Heat Gun Dryer (Hair Dryer)</v>
          </cell>
        </row>
        <row r="12672">
          <cell r="H12672" t="str">
            <v>......</v>
          </cell>
        </row>
        <row r="12673">
          <cell r="H12673" t="str">
            <v>1.3.2.17.01.14.</v>
          </cell>
          <cell r="I12673" t="str">
            <v>GAS - SOLID FLUIDISED BED EQUIPMENT</v>
          </cell>
        </row>
        <row r="12674">
          <cell r="H12674" t="str">
            <v>1.3.2.17.01.14.001</v>
          </cell>
          <cell r="I12674" t="str">
            <v>Fluidized Solid-Solid Mixer</v>
          </cell>
        </row>
        <row r="12675">
          <cell r="H12675" t="str">
            <v>1.3.2.17.01.14.002</v>
          </cell>
          <cell r="I12675" t="str">
            <v>Fluidized Bed Gas Mixer</v>
          </cell>
        </row>
        <row r="12676">
          <cell r="H12676" t="str">
            <v>1.3.2.17.01.14.003</v>
          </cell>
          <cell r="I12676" t="str">
            <v>Fluidized Bed Annealling Furnace</v>
          </cell>
        </row>
        <row r="12677">
          <cell r="H12677" t="str">
            <v>1.3.2.17.01.14.004</v>
          </cell>
          <cell r="I12677" t="str">
            <v>Fluidized Bed Catalytic Reactor</v>
          </cell>
        </row>
        <row r="12678">
          <cell r="H12678" t="str">
            <v>1.3.2.17.01.14.005</v>
          </cell>
          <cell r="I12678" t="str">
            <v>Fluidized Bed Non Catalytic Reactor</v>
          </cell>
        </row>
        <row r="12679">
          <cell r="H12679" t="str">
            <v>......</v>
          </cell>
        </row>
        <row r="12680">
          <cell r="H12680" t="str">
            <v>1.3.2.17.01.15.</v>
          </cell>
          <cell r="I12680" t="str">
            <v>GAS - SOLID SEPARATION EQUIPMENT</v>
          </cell>
        </row>
        <row r="12681">
          <cell r="H12681" t="str">
            <v>1.3.2.17.01.15.001</v>
          </cell>
          <cell r="I12681" t="str">
            <v>Gravity Settling Chamber</v>
          </cell>
        </row>
        <row r="12682">
          <cell r="H12682" t="str">
            <v>1.3.2.17.01.15.002</v>
          </cell>
          <cell r="I12682" t="str">
            <v>Impingement Separator</v>
          </cell>
        </row>
        <row r="12683">
          <cell r="H12683" t="str">
            <v>1.3.2.17.01.15.003</v>
          </cell>
          <cell r="I12683" t="str">
            <v>Cyclone Separator</v>
          </cell>
        </row>
        <row r="12684">
          <cell r="H12684" t="str">
            <v>1.3.2.17.01.15.004</v>
          </cell>
          <cell r="I12684" t="str">
            <v>Mechanical Centrifugal Dust Separator</v>
          </cell>
        </row>
        <row r="12685">
          <cell r="H12685" t="str">
            <v>1.3.2.17.01.15.005</v>
          </cell>
          <cell r="I12685" t="str">
            <v>Beg Filter</v>
          </cell>
        </row>
        <row r="12686">
          <cell r="H12686" t="str">
            <v>1.3.2.17.01.15.006</v>
          </cell>
          <cell r="I12686" t="str">
            <v>Dust/Mist Scrubber Spray Type</v>
          </cell>
        </row>
        <row r="12687">
          <cell r="H12687" t="str">
            <v>1.3.2.17.01.15.007</v>
          </cell>
          <cell r="I12687" t="str">
            <v>Dust/Mist Scrubber Cyclone Type</v>
          </cell>
        </row>
        <row r="12688">
          <cell r="H12688" t="str">
            <v>1.3.2.17.01.15.008</v>
          </cell>
          <cell r="I12688" t="str">
            <v>Air Filter Viscous</v>
          </cell>
        </row>
        <row r="12689">
          <cell r="H12689" t="str">
            <v>1.3.2.17.01.15.009</v>
          </cell>
          <cell r="I12689" t="str">
            <v>Air Filter Dry</v>
          </cell>
        </row>
        <row r="12690">
          <cell r="H12690" t="str">
            <v>1.3.2.17.01.15.010</v>
          </cell>
          <cell r="I12690" t="str">
            <v>Air Filter Automatically Ragenrated</v>
          </cell>
        </row>
        <row r="12691">
          <cell r="H12691" t="str">
            <v>1.3.2.17.01.15.011</v>
          </cell>
          <cell r="I12691" t="str">
            <v>Electrostauc Precipitator</v>
          </cell>
        </row>
        <row r="12692">
          <cell r="H12692" t="str">
            <v>......</v>
          </cell>
        </row>
        <row r="12693">
          <cell r="H12693" t="str">
            <v>1.3.2.17.01.16.</v>
          </cell>
          <cell r="I12693" t="str">
            <v>GAS - LIQUID DISTILLATION EQUIPMENT</v>
          </cell>
        </row>
        <row r="12694">
          <cell r="H12694" t="str">
            <v>1.3.2.17.01.16.001</v>
          </cell>
          <cell r="I12694" t="str">
            <v>Plate Distillation Column</v>
          </cell>
        </row>
        <row r="12695">
          <cell r="H12695" t="str">
            <v>1.3.2.17.01.16.002</v>
          </cell>
          <cell r="I12695" t="str">
            <v>Packed Distillation Column</v>
          </cell>
        </row>
        <row r="12696">
          <cell r="H12696" t="str">
            <v>......</v>
          </cell>
        </row>
        <row r="12697">
          <cell r="H12697" t="str">
            <v>1.3.2.17.01.17.</v>
          </cell>
          <cell r="I12697" t="str">
            <v>GAS - LIQUID SEPARITION EQUIPMENT</v>
          </cell>
        </row>
        <row r="12698">
          <cell r="H12698" t="str">
            <v>1.3.2.17.01.17.001</v>
          </cell>
          <cell r="I12698" t="str">
            <v>Plate Absorption Column</v>
          </cell>
        </row>
        <row r="12699">
          <cell r="H12699" t="str">
            <v>1.3.2.17.01.17.002</v>
          </cell>
          <cell r="I12699" t="str">
            <v>Packed Absorption Column</v>
          </cell>
        </row>
        <row r="12700">
          <cell r="H12700" t="str">
            <v>1.3.2.17.01.17.003</v>
          </cell>
          <cell r="I12700" t="str">
            <v>Spray Absorption Column</v>
          </cell>
        </row>
        <row r="12701">
          <cell r="H12701" t="str">
            <v>1.3.2.17.01.17.004</v>
          </cell>
          <cell r="I12701" t="str">
            <v>Watted Wall Absorption Column</v>
          </cell>
        </row>
        <row r="12702">
          <cell r="H12702" t="str">
            <v>1.3.2.17.01.17.005</v>
          </cell>
          <cell r="I12702" t="str">
            <v>Aerator</v>
          </cell>
        </row>
        <row r="12703">
          <cell r="H12703" t="str">
            <v>1.3.2.17.01.17.006</v>
          </cell>
          <cell r="I12703" t="str">
            <v>Mist Separator / Eliminator</v>
          </cell>
        </row>
        <row r="12704">
          <cell r="H12704" t="str">
            <v>......</v>
          </cell>
        </row>
        <row r="12705">
          <cell r="H12705" t="str">
            <v>1.3.2.17.01.18.</v>
          </cell>
          <cell r="I12705" t="str">
            <v>ISOTOPE SEPARATION EQUIPMENT</v>
          </cell>
        </row>
        <row r="12706">
          <cell r="H12706" t="str">
            <v>1.3.2.17.01.18.001</v>
          </cell>
          <cell r="I12706" t="str">
            <v>Gas Diffusion Isotope Separator</v>
          </cell>
        </row>
        <row r="12707">
          <cell r="H12707" t="str">
            <v>1.3.2.17.01.18.002</v>
          </cell>
          <cell r="I12707" t="str">
            <v>Thermal Diffusion Isotope Separator</v>
          </cell>
        </row>
        <row r="12708">
          <cell r="H12708" t="str">
            <v>1.3.2.17.01.18.003</v>
          </cell>
          <cell r="I12708" t="str">
            <v>Centrifuge Isotope Separator</v>
          </cell>
        </row>
        <row r="12709">
          <cell r="H12709" t="str">
            <v>1.3.2.17.01.18.004</v>
          </cell>
          <cell r="I12709" t="str">
            <v>Mess Diffusion Isotope Separator</v>
          </cell>
        </row>
        <row r="12710">
          <cell r="H12710" t="str">
            <v>1.3.2.17.01.18.005</v>
          </cell>
          <cell r="I12710" t="str">
            <v>Laser Isotope Separator</v>
          </cell>
        </row>
        <row r="12711">
          <cell r="H12711" t="str">
            <v>1.3.2.17.01.18.006</v>
          </cell>
          <cell r="I12711" t="str">
            <v>Xe Despencing Manifold Syst</v>
          </cell>
        </row>
        <row r="12712">
          <cell r="H12712" t="str">
            <v>1.3.2.17.01.18.007</v>
          </cell>
          <cell r="I12712" t="str">
            <v>Xe Lushing Manifold</v>
          </cell>
        </row>
        <row r="12713">
          <cell r="H12713" t="str">
            <v>......</v>
          </cell>
        </row>
        <row r="12714">
          <cell r="H12714" t="str">
            <v>1.3.2.17.01.19.</v>
          </cell>
          <cell r="I12714" t="str">
            <v>TRANSPORT AND STORAGE EQUIPMENT FOR LIQUID</v>
          </cell>
        </row>
        <row r="12715">
          <cell r="H12715" t="str">
            <v>1.3.2.17.01.19.001</v>
          </cell>
          <cell r="I12715" t="str">
            <v>Centrifugal Pump</v>
          </cell>
        </row>
        <row r="12716">
          <cell r="H12716" t="str">
            <v>1.3.2.17.01.19.002</v>
          </cell>
          <cell r="I12716" t="str">
            <v>Prpeler &amp; Turbine Pump</v>
          </cell>
        </row>
        <row r="12717">
          <cell r="H12717" t="str">
            <v>1.3.2.17.01.19.003</v>
          </cell>
          <cell r="I12717" t="str">
            <v>Positive Displacement Pump</v>
          </cell>
        </row>
        <row r="12718">
          <cell r="H12718" t="str">
            <v>1.3.2.17.01.19.004</v>
          </cell>
          <cell r="I12718" t="str">
            <v>Jet Pump</v>
          </cell>
        </row>
        <row r="12719">
          <cell r="H12719" t="str">
            <v>1.3.2.17.01.19.005</v>
          </cell>
          <cell r="I12719" t="str">
            <v>Electro Magnetic Pump</v>
          </cell>
        </row>
        <row r="12720">
          <cell r="H12720" t="str">
            <v>1.3.2.17.01.19.006</v>
          </cell>
          <cell r="I12720" t="str">
            <v>Vacuum Diffusion Pump</v>
          </cell>
        </row>
        <row r="12721">
          <cell r="H12721" t="str">
            <v>1.3.2.17.01.19.007</v>
          </cell>
          <cell r="I12721" t="str">
            <v>Rotary Vacuum Pump</v>
          </cell>
        </row>
        <row r="12722">
          <cell r="H12722" t="str">
            <v>1.3.2.17.01.19.008</v>
          </cell>
          <cell r="I12722" t="str">
            <v>Centrivugal Vacuum Pump</v>
          </cell>
        </row>
        <row r="12723">
          <cell r="H12723" t="str">
            <v>1.3.2.17.01.19.009</v>
          </cell>
          <cell r="I12723" t="str">
            <v>Reciprocating Vacuum Pump</v>
          </cell>
        </row>
        <row r="12724">
          <cell r="H12724" t="str">
            <v>1.3.2.17.01.19.010</v>
          </cell>
          <cell r="I12724" t="str">
            <v>Air Lift Pump</v>
          </cell>
        </row>
        <row r="12725">
          <cell r="H12725" t="str">
            <v>1.3.2.17.01.19.011</v>
          </cell>
          <cell r="I12725" t="str">
            <v>Diaphragm Vacuum Pump</v>
          </cell>
        </row>
        <row r="12726">
          <cell r="H12726" t="str">
            <v>1.3.2.17.01.19.012</v>
          </cell>
          <cell r="I12726" t="str">
            <v>Diaphragm Air Pump</v>
          </cell>
        </row>
        <row r="12727">
          <cell r="H12727" t="str">
            <v>1.3.2.17.01.19.013</v>
          </cell>
          <cell r="I12727" t="str">
            <v>Submersible Pump</v>
          </cell>
        </row>
        <row r="12728">
          <cell r="H12728" t="str">
            <v>1.3.2.17.01.19.014</v>
          </cell>
          <cell r="I12728" t="str">
            <v>Target Vacuum Target Holder</v>
          </cell>
        </row>
        <row r="12729">
          <cell r="H12729" t="str">
            <v>1.3.2.17.01.19.015</v>
          </cell>
          <cell r="I12729" t="str">
            <v>Fan</v>
          </cell>
        </row>
        <row r="12730">
          <cell r="H12730" t="str">
            <v>1.3.2.17.01.19.016</v>
          </cell>
          <cell r="I12730" t="str">
            <v>Centrifugal And Axial Compressor</v>
          </cell>
        </row>
        <row r="12731">
          <cell r="H12731" t="str">
            <v>1.3.2.17.01.19.017</v>
          </cell>
          <cell r="I12731" t="str">
            <v>Rotary Compressor</v>
          </cell>
        </row>
        <row r="12732">
          <cell r="H12732" t="str">
            <v>1.3.2.17.01.19.018</v>
          </cell>
          <cell r="I12732" t="str">
            <v>Reciprocating Compressor</v>
          </cell>
        </row>
        <row r="12733">
          <cell r="H12733" t="str">
            <v>1.3.2.17.01.19.019</v>
          </cell>
          <cell r="I12733" t="str">
            <v>Blower</v>
          </cell>
        </row>
        <row r="12734">
          <cell r="H12734" t="str">
            <v>1.3.2.17.01.19.020</v>
          </cell>
          <cell r="I12734" t="str">
            <v>Diaphragm Compresor</v>
          </cell>
        </row>
        <row r="12735">
          <cell r="H12735" t="str">
            <v>1.3.2.17.01.19.021</v>
          </cell>
          <cell r="I12735" t="str">
            <v>Peristatic Pump</v>
          </cell>
        </row>
        <row r="12736">
          <cell r="H12736" t="str">
            <v>1.3.2.17.01.19.022</v>
          </cell>
          <cell r="I12736" t="str">
            <v>Steam Jet Ejector</v>
          </cell>
        </row>
        <row r="12737">
          <cell r="H12737" t="str">
            <v>1.3.2.17.01.19.023</v>
          </cell>
          <cell r="I12737" t="str">
            <v>Water Jet Ejector</v>
          </cell>
        </row>
        <row r="12738">
          <cell r="H12738" t="str">
            <v>1.3.2.17.01.19.024</v>
          </cell>
          <cell r="I12738" t="str">
            <v>Cage Washer</v>
          </cell>
        </row>
        <row r="12739">
          <cell r="H12739" t="str">
            <v>1.3.2.17.01.19.025</v>
          </cell>
          <cell r="I12739" t="str">
            <v>Dish Washer</v>
          </cell>
        </row>
        <row r="12740">
          <cell r="H12740" t="str">
            <v>1.3.2.17.01.19.026</v>
          </cell>
          <cell r="I12740" t="str">
            <v>Stirer</v>
          </cell>
        </row>
        <row r="12741">
          <cell r="H12741" t="str">
            <v>1.3.2.17.01.19.027</v>
          </cell>
          <cell r="I12741" t="str">
            <v>Label Storage Cabinet</v>
          </cell>
        </row>
        <row r="12742">
          <cell r="H12742" t="str">
            <v>1.3.2.17.01.19.028</v>
          </cell>
          <cell r="I12742" t="str">
            <v>Pompa Sand Piper (Transport And Storage Equipment For Liquid)</v>
          </cell>
        </row>
        <row r="12743">
          <cell r="H12743" t="str">
            <v>1.3.2.17.01.19.029</v>
          </cell>
          <cell r="I12743" t="str">
            <v>Atmosferic Tank For Liquid W/WO Stirer</v>
          </cell>
        </row>
        <row r="12744">
          <cell r="H12744" t="str">
            <v>1.3.2.17.01.19.030</v>
          </cell>
          <cell r="I12744" t="str">
            <v>Pressure Tank For Liquid /Dewar</v>
          </cell>
        </row>
        <row r="12745">
          <cell r="H12745" t="str">
            <v>1.3.2.17.01.19.031</v>
          </cell>
          <cell r="I12745" t="str">
            <v>Gas Holder</v>
          </cell>
        </row>
        <row r="12746">
          <cell r="H12746" t="str">
            <v>1.3.2.17.01.19.032</v>
          </cell>
          <cell r="I12746" t="str">
            <v>Gas Pressure Vessel</v>
          </cell>
        </row>
        <row r="12747">
          <cell r="H12747" t="str">
            <v>1.3.2.17.01.19.033</v>
          </cell>
          <cell r="I12747" t="str">
            <v>Crygenic Storage Equipment</v>
          </cell>
        </row>
        <row r="12748">
          <cell r="H12748" t="str">
            <v>1.3.2.17.01.19.034</v>
          </cell>
          <cell r="I12748" t="str">
            <v>Tank Car</v>
          </cell>
        </row>
        <row r="12749">
          <cell r="H12749" t="str">
            <v>1.3.2.17.01.19.035</v>
          </cell>
          <cell r="I12749" t="str">
            <v>Tank Truck</v>
          </cell>
        </row>
        <row r="12750">
          <cell r="H12750" t="str">
            <v>1.3.2.17.01.19.036</v>
          </cell>
          <cell r="I12750" t="str">
            <v>Portable Tank</v>
          </cell>
        </row>
        <row r="12751">
          <cell r="H12751" t="str">
            <v>1.3.2.17.01.19.037</v>
          </cell>
          <cell r="I12751" t="str">
            <v>Drum</v>
          </cell>
        </row>
        <row r="12752">
          <cell r="H12752" t="str">
            <v>1.3.2.17.01.19.038</v>
          </cell>
          <cell r="I12752" t="str">
            <v>Barrel</v>
          </cell>
        </row>
        <row r="12753">
          <cell r="H12753" t="str">
            <v>1.3.2.17.01.19.039</v>
          </cell>
          <cell r="I12753" t="str">
            <v>Can</v>
          </cell>
        </row>
        <row r="12754">
          <cell r="H12754" t="str">
            <v>1.3.2.17.01.19.040</v>
          </cell>
          <cell r="I12754" t="str">
            <v>Carboy</v>
          </cell>
        </row>
        <row r="12755">
          <cell r="H12755" t="str">
            <v>1.3.2.17.01.19.041</v>
          </cell>
          <cell r="I12755" t="str">
            <v>Container Ship</v>
          </cell>
        </row>
        <row r="12756">
          <cell r="H12756" t="str">
            <v>1.3.2.17.01.19.042</v>
          </cell>
          <cell r="I12756" t="str">
            <v>Tanker</v>
          </cell>
        </row>
        <row r="12757">
          <cell r="H12757" t="str">
            <v>1.3.2.17.01.19.043</v>
          </cell>
          <cell r="I12757" t="str">
            <v>Geared Pump+Assesoris</v>
          </cell>
        </row>
        <row r="12758">
          <cell r="H12758" t="str">
            <v>......</v>
          </cell>
        </row>
        <row r="12759">
          <cell r="H12759" t="str">
            <v>1.3.2.17.01.20.</v>
          </cell>
          <cell r="I12759" t="str">
            <v>SOLID MATERIAL HANDLING EQUIPMENT</v>
          </cell>
        </row>
        <row r="12760">
          <cell r="H12760" t="str">
            <v>1.3.2.17.01.20.001</v>
          </cell>
          <cell r="I12760" t="str">
            <v>Screw Conveyor (Solid Material Handling Equipment)</v>
          </cell>
        </row>
        <row r="12761">
          <cell r="H12761" t="str">
            <v>1.3.2.17.01.20.002</v>
          </cell>
          <cell r="I12761" t="str">
            <v>Belt Conveyor (Solid Material Handling Equipment)</v>
          </cell>
        </row>
        <row r="12762">
          <cell r="H12762" t="str">
            <v>1.3.2.17.01.20.003</v>
          </cell>
          <cell r="I12762" t="str">
            <v>Bicket Elsyator</v>
          </cell>
        </row>
        <row r="12763">
          <cell r="H12763" t="str">
            <v>1.3.2.17.01.20.004</v>
          </cell>
          <cell r="I12763" t="str">
            <v>Vibrating/Oscilating Conveyor</v>
          </cell>
        </row>
        <row r="12764">
          <cell r="H12764" t="str">
            <v>1.3.2.17.01.20.005</v>
          </cell>
          <cell r="I12764" t="str">
            <v>Coxinous Flow Conveyor</v>
          </cell>
        </row>
        <row r="12765">
          <cell r="H12765" t="str">
            <v>1.3.2.17.01.20.006</v>
          </cell>
          <cell r="I12765" t="str">
            <v>Pneumatic Conveyor</v>
          </cell>
        </row>
        <row r="12766">
          <cell r="H12766" t="str">
            <v>1.3.2.17.01.20.007</v>
          </cell>
          <cell r="I12766" t="str">
            <v>Storage Pile</v>
          </cell>
        </row>
        <row r="12767">
          <cell r="H12767" t="str">
            <v>1.3.2.17.01.20.008</v>
          </cell>
          <cell r="I12767" t="str">
            <v>Bin</v>
          </cell>
        </row>
        <row r="12768">
          <cell r="H12768" t="str">
            <v>1.3.2.17.01.20.009</v>
          </cell>
          <cell r="I12768" t="str">
            <v>Silo</v>
          </cell>
        </row>
        <row r="12769">
          <cell r="H12769" t="str">
            <v>1.3.2.17.01.20.010</v>
          </cell>
          <cell r="I12769" t="str">
            <v>Hopper</v>
          </cell>
        </row>
        <row r="12770">
          <cell r="H12770" t="str">
            <v>1.3.2.17.01.20.011</v>
          </cell>
          <cell r="I12770" t="str">
            <v>Screw Feeder</v>
          </cell>
        </row>
        <row r="12771">
          <cell r="H12771" t="str">
            <v>1.3.2.17.01.20.012</v>
          </cell>
          <cell r="I12771" t="str">
            <v>Belt/Apron Feeder</v>
          </cell>
        </row>
        <row r="12772">
          <cell r="H12772" t="str">
            <v>1.3.2.17.01.20.013</v>
          </cell>
          <cell r="I12772" t="str">
            <v>Star Feeder</v>
          </cell>
        </row>
        <row r="12773">
          <cell r="H12773" t="str">
            <v>1.3.2.17.01.20.014</v>
          </cell>
          <cell r="I12773" t="str">
            <v>Automatic Weighing Equipment</v>
          </cell>
        </row>
        <row r="12774">
          <cell r="H12774" t="str">
            <v>1.3.2.17.01.20.015</v>
          </cell>
          <cell r="I12774" t="str">
            <v>Batch Weighing Equipment</v>
          </cell>
        </row>
        <row r="12775">
          <cell r="H12775" t="str">
            <v>1.3.2.17.01.20.016</v>
          </cell>
          <cell r="I12775" t="str">
            <v>Continuous Weighing Equipment</v>
          </cell>
        </row>
        <row r="12776">
          <cell r="H12776" t="str">
            <v>1.3.2.17.01.20.017</v>
          </cell>
          <cell r="I12776" t="str">
            <v>Pallet</v>
          </cell>
        </row>
        <row r="12777">
          <cell r="H12777" t="str">
            <v>1.3.2.17.01.20.018</v>
          </cell>
          <cell r="I12777" t="str">
            <v>Bulk Container</v>
          </cell>
        </row>
        <row r="12778">
          <cell r="H12778" t="str">
            <v>1.3.2.17.01.20.019</v>
          </cell>
          <cell r="I12778" t="str">
            <v>Bopper Truck</v>
          </cell>
        </row>
        <row r="12779">
          <cell r="H12779" t="str">
            <v>1.3.2.17.01.20.020</v>
          </cell>
          <cell r="I12779" t="str">
            <v>Bopper Trailer</v>
          </cell>
        </row>
        <row r="12780">
          <cell r="H12780" t="str">
            <v>1.3.2.17.01.20.021</v>
          </cell>
          <cell r="I12780" t="str">
            <v>Handling Hood</v>
          </cell>
        </row>
        <row r="12781">
          <cell r="H12781" t="str">
            <v>1.3.2.17.01.20.022</v>
          </cell>
          <cell r="I12781" t="str">
            <v>Alat Pemotong Stringe (Solid Material Handling Equipment)</v>
          </cell>
        </row>
        <row r="12782">
          <cell r="H12782" t="str">
            <v>1.3.2.17.01.20.023</v>
          </cell>
          <cell r="I12782" t="str">
            <v>Electric Scruw Driver</v>
          </cell>
        </row>
        <row r="12783">
          <cell r="H12783" t="str">
            <v>1.3.2.17.01.20.024</v>
          </cell>
          <cell r="I12783" t="str">
            <v>Staple Gun (Solid Material Handling Equipment)</v>
          </cell>
        </row>
        <row r="12784">
          <cell r="H12784" t="str">
            <v>1.3.2.17.01.20.025</v>
          </cell>
          <cell r="I12784" t="str">
            <v>Box Sealing Dispencer</v>
          </cell>
        </row>
        <row r="12785">
          <cell r="H12785" t="str">
            <v>1.3.2.17.01.20.026</v>
          </cell>
          <cell r="I12785" t="str">
            <v>Dispencer &amp; Control</v>
          </cell>
        </row>
        <row r="12786">
          <cell r="H12786" t="str">
            <v>......</v>
          </cell>
        </row>
        <row r="12787">
          <cell r="H12787" t="str">
            <v>1.3.2.17.01.21.</v>
          </cell>
          <cell r="I12787" t="str">
            <v>SIZE REDUCTION SIZE BALARGEMENT EQUIPMENT</v>
          </cell>
        </row>
        <row r="12788">
          <cell r="H12788" t="str">
            <v>1.3.2.17.01.21.001</v>
          </cell>
          <cell r="I12788" t="str">
            <v>Jaw Crusher</v>
          </cell>
        </row>
        <row r="12789">
          <cell r="H12789" t="str">
            <v>1.3.2.17.01.21.002</v>
          </cell>
          <cell r="I12789" t="str">
            <v>Dryrotary Crusher</v>
          </cell>
        </row>
        <row r="12790">
          <cell r="H12790" t="str">
            <v>1.3.2.17.01.21.003</v>
          </cell>
          <cell r="I12790" t="str">
            <v>Heavy Duty Crusher</v>
          </cell>
        </row>
        <row r="12791">
          <cell r="H12791" t="str">
            <v>1.3.2.17.01.21.004</v>
          </cell>
          <cell r="I12791" t="str">
            <v>Roll Crusher</v>
          </cell>
        </row>
        <row r="12792">
          <cell r="H12792" t="str">
            <v>1.3.2.17.01.21.005</v>
          </cell>
          <cell r="I12792" t="str">
            <v>Dry Pan-Chaser Mill</v>
          </cell>
        </row>
        <row r="12793">
          <cell r="H12793" t="str">
            <v>1.3.2.17.01.21.006</v>
          </cell>
          <cell r="I12793" t="str">
            <v>Shredder</v>
          </cell>
        </row>
        <row r="12794">
          <cell r="H12794" t="str">
            <v>1.3.2.17.01.21.007</v>
          </cell>
          <cell r="I12794" t="str">
            <v>Rotary Cutter And Dicer</v>
          </cell>
        </row>
        <row r="12795">
          <cell r="H12795" t="str">
            <v>1.3.2.17.01.21.008</v>
          </cell>
          <cell r="I12795" t="str">
            <v>Media (Ball Rod Pebble)Mill</v>
          </cell>
        </row>
        <row r="12796">
          <cell r="H12796" t="str">
            <v>1.3.2.17.01.21.009</v>
          </cell>
          <cell r="I12796" t="str">
            <v>Vibrating(Up) Mill</v>
          </cell>
        </row>
        <row r="12797">
          <cell r="H12797" t="str">
            <v>1.3.2.17.01.21.010</v>
          </cell>
          <cell r="I12797" t="str">
            <v>Alat Pemotong Stringe (Size Reduction Size Balargement Equipment)</v>
          </cell>
        </row>
        <row r="12798">
          <cell r="H12798" t="str">
            <v>1.3.2.17.01.21.011</v>
          </cell>
          <cell r="I12798" t="str">
            <v>Electric Seruw Driver</v>
          </cell>
        </row>
        <row r="12799">
          <cell r="H12799" t="str">
            <v>1.3.2.17.01.21.012</v>
          </cell>
          <cell r="I12799" t="str">
            <v>Staple Gun (Size Reduction Size Balargement Equipment)</v>
          </cell>
        </row>
        <row r="12800">
          <cell r="H12800" t="str">
            <v>1.3.2.17.01.21.013</v>
          </cell>
          <cell r="I12800" t="str">
            <v>Box Sealing Dispenser</v>
          </cell>
        </row>
        <row r="12801">
          <cell r="H12801" t="str">
            <v>1.3.2.17.01.21.014</v>
          </cell>
          <cell r="I12801" t="str">
            <v>Dispenser &amp; Control</v>
          </cell>
        </row>
        <row r="12802">
          <cell r="H12802" t="str">
            <v>1.3.2.17.01.21.015</v>
          </cell>
          <cell r="I12802" t="str">
            <v>Drum Agglomerator</v>
          </cell>
        </row>
        <row r="12803">
          <cell r="H12803" t="str">
            <v>1.3.2.17.01.21.016</v>
          </cell>
          <cell r="I12803" t="str">
            <v>Tumbling Agglomerator</v>
          </cell>
        </row>
        <row r="12804">
          <cell r="H12804" t="str">
            <v>1.3.2.17.01.21.017</v>
          </cell>
          <cell r="I12804" t="str">
            <v>Prilling Tower</v>
          </cell>
        </row>
        <row r="12805">
          <cell r="H12805" t="str">
            <v>1.3.2.17.01.21.018</v>
          </cell>
          <cell r="I12805" t="str">
            <v>Traveling Gate Sintering Machine</v>
          </cell>
        </row>
        <row r="12806">
          <cell r="H12806" t="str">
            <v>1.3.2.17.01.21.019</v>
          </cell>
          <cell r="I12806" t="str">
            <v>Mortar Chrusher Grinder</v>
          </cell>
        </row>
        <row r="12807">
          <cell r="H12807" t="str">
            <v>1.3.2.17.01.21.020</v>
          </cell>
          <cell r="I12807" t="str">
            <v>Stearing Machine</v>
          </cell>
        </row>
        <row r="12808">
          <cell r="H12808" t="str">
            <v>1.3.2.17.01.21.021</v>
          </cell>
          <cell r="I12808" t="str">
            <v>Elementary Mill</v>
          </cell>
        </row>
        <row r="12809">
          <cell r="H12809" t="str">
            <v>1.3.2.17.01.21.022</v>
          </cell>
          <cell r="I12809" t="str">
            <v>Mortar Crusher Grinder</v>
          </cell>
        </row>
        <row r="12810">
          <cell r="H12810" t="str">
            <v>1.3.2.17.01.21.023</v>
          </cell>
          <cell r="I12810" t="str">
            <v>Flomentary Mill</v>
          </cell>
        </row>
        <row r="12811">
          <cell r="H12811" t="str">
            <v>......</v>
          </cell>
        </row>
        <row r="12812">
          <cell r="H12812" t="str">
            <v>1.3.2.17.01.22.</v>
          </cell>
          <cell r="I12812" t="str">
            <v>HEAT GENERATING EQUIPMENT</v>
          </cell>
        </row>
        <row r="12813">
          <cell r="H12813" t="str">
            <v>1.3.2.17.01.22.001</v>
          </cell>
          <cell r="I12813" t="str">
            <v>Underfeed Stoker</v>
          </cell>
        </row>
        <row r="12814">
          <cell r="H12814" t="str">
            <v>1.3.2.17.01.22.002</v>
          </cell>
          <cell r="I12814" t="str">
            <v>Crossfeet Stoker</v>
          </cell>
        </row>
        <row r="12815">
          <cell r="H12815" t="str">
            <v>1.3.2.17.01.22.003</v>
          </cell>
          <cell r="I12815" t="str">
            <v>Overfeed Stoker</v>
          </cell>
        </row>
        <row r="12816">
          <cell r="H12816" t="str">
            <v>1.3.2.17.01.22.004</v>
          </cell>
          <cell r="I12816" t="str">
            <v>Fluidzed Bed Combustor</v>
          </cell>
        </row>
        <row r="12817">
          <cell r="H12817" t="str">
            <v>1.3.2.17.01.22.005</v>
          </cell>
          <cell r="I12817" t="str">
            <v>Heat Seater</v>
          </cell>
        </row>
        <row r="12818">
          <cell r="H12818" t="str">
            <v>1.3.2.17.01.22.006</v>
          </cell>
          <cell r="I12818" t="str">
            <v>Liquid Fuel Vaporizing Bumer</v>
          </cell>
        </row>
        <row r="12819">
          <cell r="H12819" t="str">
            <v>1.3.2.17.01.22.007</v>
          </cell>
          <cell r="I12819" t="str">
            <v>Liquid Fuel Atomizing</v>
          </cell>
        </row>
        <row r="12820">
          <cell r="H12820" t="str">
            <v>1.3.2.17.01.22.008</v>
          </cell>
          <cell r="I12820" t="str">
            <v>Gaseous Fuel Preemix Bumer</v>
          </cell>
        </row>
        <row r="12821">
          <cell r="H12821" t="str">
            <v>1.3.2.17.01.22.009</v>
          </cell>
          <cell r="I12821" t="str">
            <v>Gaseous Fuel Nozzle Bumer</v>
          </cell>
        </row>
        <row r="12822">
          <cell r="H12822" t="str">
            <v>1.3.2.17.01.22.010</v>
          </cell>
          <cell r="I12822" t="str">
            <v>Under Vacuum Dryer (Heat Generating Equipment)</v>
          </cell>
        </row>
        <row r="12823">
          <cell r="H12823" t="str">
            <v>1.3.2.17.01.22.011</v>
          </cell>
          <cell r="I12823" t="str">
            <v>Resistance Heating Furnace</v>
          </cell>
        </row>
        <row r="12824">
          <cell r="H12824" t="str">
            <v>1.3.2.17.01.22.012</v>
          </cell>
          <cell r="I12824" t="str">
            <v>Induction Furnace (Heat Generating Equipment)</v>
          </cell>
        </row>
        <row r="12825">
          <cell r="H12825" t="str">
            <v>1.3.2.17.01.22.013</v>
          </cell>
          <cell r="I12825" t="str">
            <v>Dielectric Heating Furnace</v>
          </cell>
        </row>
        <row r="12826">
          <cell r="H12826" t="str">
            <v>1.3.2.17.01.22.014</v>
          </cell>
          <cell r="I12826" t="str">
            <v>Microwave Heater</v>
          </cell>
        </row>
        <row r="12827">
          <cell r="H12827" t="str">
            <v>1.3.2.17.01.22.015</v>
          </cell>
          <cell r="I12827" t="str">
            <v>Electric Are (Plasma) Furnace</v>
          </cell>
        </row>
        <row r="12828">
          <cell r="H12828" t="str">
            <v>1.3.2.17.01.22.016</v>
          </cell>
          <cell r="I12828" t="str">
            <v>Air Circulation Resistance Furnace</v>
          </cell>
        </row>
        <row r="12829">
          <cell r="H12829" t="str">
            <v>1.3.2.17.01.22.017</v>
          </cell>
          <cell r="I12829" t="str">
            <v>Direct-Fired Liquid Heater</v>
          </cell>
        </row>
        <row r="12830">
          <cell r="H12830" t="str">
            <v>1.3.2.17.01.22.018</v>
          </cell>
          <cell r="I12830" t="str">
            <v>Direct-Fired Solid Heater</v>
          </cell>
        </row>
        <row r="12831">
          <cell r="H12831" t="str">
            <v>1.3.2.17.01.22.019</v>
          </cell>
          <cell r="I12831" t="str">
            <v>Direct-Fired Chemical Reactor</v>
          </cell>
        </row>
        <row r="12832">
          <cell r="H12832" t="str">
            <v>1.3.2.17.01.22.020</v>
          </cell>
          <cell r="I12832" t="str">
            <v>Indirect-Fired Vaporizer</v>
          </cell>
        </row>
        <row r="12833">
          <cell r="H12833" t="str">
            <v>1.3.2.17.01.22.021</v>
          </cell>
          <cell r="I12833" t="str">
            <v>Fire Tube Steam Boiler</v>
          </cell>
        </row>
        <row r="12834">
          <cell r="H12834" t="str">
            <v>1.3.2.17.01.22.022</v>
          </cell>
          <cell r="I12834" t="str">
            <v>Water Tube Steam Boiler</v>
          </cell>
        </row>
        <row r="12835">
          <cell r="H12835" t="str">
            <v>1.3.2.17.01.22.023</v>
          </cell>
          <cell r="I12835" t="str">
            <v>Electrically Heated Boiler/Steam Generator</v>
          </cell>
        </row>
        <row r="12836">
          <cell r="H12836" t="str">
            <v>1.3.2.17.01.22.024</v>
          </cell>
          <cell r="I12836" t="str">
            <v>Incinerator (Heat Generating Equipment)</v>
          </cell>
        </row>
        <row r="12837">
          <cell r="H12837" t="str">
            <v>1.3.2.17.01.22.025</v>
          </cell>
          <cell r="I12837" t="str">
            <v>Macnetic Force War</v>
          </cell>
        </row>
        <row r="12838">
          <cell r="H12838" t="str">
            <v>1.3.2.17.01.22.026</v>
          </cell>
          <cell r="I12838" t="str">
            <v>Sintering Furuace</v>
          </cell>
        </row>
        <row r="12839">
          <cell r="H12839" t="str">
            <v>1.3.2.17.01.22.027</v>
          </cell>
          <cell r="I12839" t="str">
            <v>Pellet Drying &amp; Element</v>
          </cell>
        </row>
        <row r="12840">
          <cell r="H12840" t="str">
            <v>1.3.2.17.01.22.028</v>
          </cell>
          <cell r="I12840" t="str">
            <v>Graphic Coated Sheat</v>
          </cell>
        </row>
        <row r="12841">
          <cell r="H12841" t="str">
            <v>1.3.2.17.01.22.029</v>
          </cell>
          <cell r="I12841" t="str">
            <v>Wendeatic Unit</v>
          </cell>
        </row>
        <row r="12842">
          <cell r="H12842" t="str">
            <v>1.3.2.17.01.22.030</v>
          </cell>
          <cell r="I12842" t="str">
            <v>Auto Clave Unit</v>
          </cell>
        </row>
        <row r="12843">
          <cell r="H12843" t="str">
            <v>1.3.2.17.01.22.031</v>
          </cell>
          <cell r="I12843" t="str">
            <v>Welding Machine</v>
          </cell>
        </row>
        <row r="12844">
          <cell r="H12844" t="str">
            <v>......</v>
          </cell>
        </row>
        <row r="12845">
          <cell r="H12845" t="str">
            <v>1.3.2.17.01.23.</v>
          </cell>
          <cell r="I12845" t="str">
            <v>HEAT TRANSFER EQUIPMENT</v>
          </cell>
        </row>
        <row r="12846">
          <cell r="H12846" t="str">
            <v>1.3.2.17.01.23.001</v>
          </cell>
          <cell r="I12846" t="str">
            <v>Fized Tube Shell Tube HE</v>
          </cell>
        </row>
        <row r="12847">
          <cell r="H12847" t="str">
            <v>1.3.2.17.01.23.002</v>
          </cell>
          <cell r="I12847" t="str">
            <v>U- Tube Shell Tube HE</v>
          </cell>
        </row>
        <row r="12848">
          <cell r="H12848" t="str">
            <v>1.3.2.17.01.23.003</v>
          </cell>
          <cell r="I12848" t="str">
            <v>Floating Heat Shell Tube HE</v>
          </cell>
        </row>
        <row r="12849">
          <cell r="H12849" t="str">
            <v>1.3.2.17.01.23.004</v>
          </cell>
          <cell r="I12849" t="str">
            <v>Bayonet Tube Tube HE</v>
          </cell>
        </row>
        <row r="12850">
          <cell r="H12850" t="str">
            <v>1.3.2.17.01.23.005</v>
          </cell>
          <cell r="I12850" t="str">
            <v>Spiral Tube Sell Tube HE</v>
          </cell>
        </row>
        <row r="12851">
          <cell r="H12851" t="str">
            <v>1.3.2.17.01.23.006</v>
          </cell>
          <cell r="I12851" t="str">
            <v>Falling Film Shell Tube HE</v>
          </cell>
        </row>
        <row r="12852">
          <cell r="H12852" t="str">
            <v>1.3.2.17.01.23.007</v>
          </cell>
          <cell r="I12852" t="str">
            <v>Bent Tube Shell Tube HE</v>
          </cell>
        </row>
        <row r="12853">
          <cell r="H12853" t="str">
            <v>1.3.2.17.01.23.008</v>
          </cell>
          <cell r="I12853" t="str">
            <v>Doble Pipe HE</v>
          </cell>
        </row>
        <row r="12854">
          <cell r="H12854" t="str">
            <v>1.3.2.17.01.23.009</v>
          </cell>
          <cell r="I12854" t="str">
            <v>Plate Type HE</v>
          </cell>
        </row>
        <row r="12855">
          <cell r="H12855" t="str">
            <v>1.3.2.17.01.23.010</v>
          </cell>
          <cell r="I12855" t="str">
            <v>Air Cooled HE</v>
          </cell>
        </row>
        <row r="12856">
          <cell r="H12856" t="str">
            <v>1.3.2.17.01.23.011</v>
          </cell>
          <cell r="I12856" t="str">
            <v>Colled Tank</v>
          </cell>
        </row>
        <row r="12857">
          <cell r="H12857" t="str">
            <v>1.3.2.17.01.23.012</v>
          </cell>
          <cell r="I12857" t="str">
            <v>Ectemally Colled Tank</v>
          </cell>
        </row>
        <row r="12858">
          <cell r="H12858" t="str">
            <v>1.3.2.17.01.23.013</v>
          </cell>
          <cell r="I12858" t="str">
            <v>Jackete Vessel</v>
          </cell>
        </row>
        <row r="12859">
          <cell r="H12859" t="str">
            <v>1.3.2.17.01.23.014</v>
          </cell>
          <cell r="I12859" t="str">
            <v>Voeced Circulaton Evaporator</v>
          </cell>
        </row>
        <row r="12860">
          <cell r="H12860" t="str">
            <v>1.3.2.17.01.23.015</v>
          </cell>
          <cell r="I12860" t="str">
            <v>Proppeller Calandria Evaporator</v>
          </cell>
        </row>
        <row r="12861">
          <cell r="H12861" t="str">
            <v>1.3.2.17.01.23.016</v>
          </cell>
          <cell r="I12861" t="str">
            <v>Natural Circulation Evaporator</v>
          </cell>
        </row>
        <row r="12862">
          <cell r="H12862" t="str">
            <v>1.3.2.17.01.23.017</v>
          </cell>
          <cell r="I12862" t="str">
            <v>Horizontal Tube Evaporator</v>
          </cell>
        </row>
        <row r="12863">
          <cell r="H12863" t="str">
            <v>1.3.2.17.01.23.018</v>
          </cell>
          <cell r="I12863" t="str">
            <v>Mechanical Draft Cooling Tower</v>
          </cell>
        </row>
        <row r="12864">
          <cell r="H12864" t="str">
            <v>1.3.2.17.01.23.019</v>
          </cell>
          <cell r="I12864" t="str">
            <v>Atmosferic Cooling Tower</v>
          </cell>
        </row>
        <row r="12865">
          <cell r="H12865" t="str">
            <v>1.3.2.17.01.23.020</v>
          </cell>
          <cell r="I12865" t="str">
            <v>Natural Draft Cooling Tower</v>
          </cell>
        </row>
        <row r="12866">
          <cell r="H12866" t="str">
            <v>1.3.2.17.01.23.021</v>
          </cell>
          <cell r="I12866" t="str">
            <v>Spray Pond</v>
          </cell>
        </row>
        <row r="12867">
          <cell r="H12867" t="str">
            <v>1.3.2.17.01.23.022</v>
          </cell>
          <cell r="I12867" t="str">
            <v>Cooling Pond</v>
          </cell>
        </row>
        <row r="12868">
          <cell r="H12868" t="str">
            <v>1.3.2.17.01.23.023</v>
          </cell>
          <cell r="I12868" t="str">
            <v>Repregeration Machine</v>
          </cell>
        </row>
        <row r="12869">
          <cell r="H12869" t="str">
            <v>......</v>
          </cell>
        </row>
        <row r="12870">
          <cell r="H12870" t="str">
            <v>1.3.2.17.01.24.</v>
          </cell>
          <cell r="I12870" t="str">
            <v>MECHANICAL PROCES</v>
          </cell>
        </row>
        <row r="12871">
          <cell r="H12871" t="str">
            <v>1.3.2.17.01.24.001</v>
          </cell>
          <cell r="I12871" t="str">
            <v>Rolling Machine</v>
          </cell>
        </row>
        <row r="12872">
          <cell r="H12872" t="str">
            <v>1.3.2.17.01.24.002</v>
          </cell>
          <cell r="I12872" t="str">
            <v>Rolling Leveler Machine</v>
          </cell>
        </row>
        <row r="12873">
          <cell r="H12873" t="str">
            <v>1.3.2.17.01.24.003</v>
          </cell>
          <cell r="I12873" t="str">
            <v>Brushing Machine</v>
          </cell>
        </row>
        <row r="12874">
          <cell r="H12874" t="str">
            <v>1.3.2.17.01.24.004</v>
          </cell>
          <cell r="I12874" t="str">
            <v>Polishing Machine/Mesin Poles</v>
          </cell>
        </row>
        <row r="12875">
          <cell r="H12875" t="str">
            <v>1.3.2.17.01.24.005</v>
          </cell>
          <cell r="I12875" t="str">
            <v>Milling Machine (Mechanical Proces)</v>
          </cell>
        </row>
        <row r="12876">
          <cell r="H12876" t="str">
            <v>1.3.2.17.01.24.006</v>
          </cell>
          <cell r="I12876" t="str">
            <v>Powder Press Machine</v>
          </cell>
        </row>
        <row r="12877">
          <cell r="H12877" t="str">
            <v>1.3.2.17.01.24.007</v>
          </cell>
          <cell r="I12877" t="str">
            <v>Puching Machine</v>
          </cell>
        </row>
        <row r="12878">
          <cell r="H12878" t="str">
            <v>1.3.2.17.01.24.008</v>
          </cell>
          <cell r="I12878" t="str">
            <v>Scissoring Machine</v>
          </cell>
        </row>
        <row r="12879">
          <cell r="H12879" t="str">
            <v>1.3.2.17.01.24.009</v>
          </cell>
          <cell r="I12879" t="str">
            <v>Number Stemping Machine</v>
          </cell>
        </row>
        <row r="12880">
          <cell r="H12880" t="str">
            <v>1.3.2.17.01.24.010</v>
          </cell>
          <cell r="I12880" t="str">
            <v>Roll Swaning Machine</v>
          </cell>
        </row>
        <row r="12881">
          <cell r="H12881" t="str">
            <v>1.3.2.17.01.24.011</v>
          </cell>
          <cell r="I12881" t="str">
            <v>Drilling Machine</v>
          </cell>
        </row>
        <row r="12882">
          <cell r="H12882" t="str">
            <v>1.3.2.17.01.24.012</v>
          </cell>
          <cell r="I12882" t="str">
            <v>Engrawing Machine</v>
          </cell>
        </row>
        <row r="12883">
          <cell r="H12883" t="str">
            <v>1.3.2.17.01.24.013</v>
          </cell>
          <cell r="I12883" t="str">
            <v>Tuming Lathe (Centre Cambling)</v>
          </cell>
        </row>
        <row r="12884">
          <cell r="H12884" t="str">
            <v>1.3.2.17.01.24.014</v>
          </cell>
          <cell r="I12884" t="str">
            <v>Disc Cutting Machine</v>
          </cell>
        </row>
        <row r="12885">
          <cell r="H12885" t="str">
            <v>1.3.2.17.01.24.015</v>
          </cell>
          <cell r="I12885" t="str">
            <v>Lever Shear</v>
          </cell>
        </row>
        <row r="12886">
          <cell r="H12886" t="str">
            <v>1.3.2.17.01.24.016</v>
          </cell>
          <cell r="I12886" t="str">
            <v>Parallel Shear</v>
          </cell>
        </row>
        <row r="12887">
          <cell r="H12887" t="str">
            <v>1.3.2.17.01.24.017</v>
          </cell>
          <cell r="I12887" t="str">
            <v>Rotary Saw</v>
          </cell>
        </row>
        <row r="12888">
          <cell r="H12888" t="str">
            <v>1.3.2.17.01.24.018</v>
          </cell>
          <cell r="I12888" t="str">
            <v>Fue Element Machining Equipment</v>
          </cell>
        </row>
        <row r="12889">
          <cell r="H12889" t="str">
            <v>1.3.2.17.01.24.019</v>
          </cell>
          <cell r="I12889" t="str">
            <v>Sand Blasting Machine</v>
          </cell>
        </row>
        <row r="12890">
          <cell r="H12890" t="str">
            <v>1.3.2.17.01.24.020</v>
          </cell>
          <cell r="I12890" t="str">
            <v>Beryllium Coating Equipment</v>
          </cell>
        </row>
        <row r="12891">
          <cell r="H12891" t="str">
            <v>1.3.2.17.01.24.021</v>
          </cell>
          <cell r="I12891" t="str">
            <v>Shearing Machine</v>
          </cell>
        </row>
        <row r="12892">
          <cell r="H12892" t="str">
            <v>1.3.2.17.01.24.022</v>
          </cell>
          <cell r="I12892" t="str">
            <v>Brazing Unit</v>
          </cell>
        </row>
        <row r="12893">
          <cell r="H12893" t="str">
            <v>1.3.2.17.01.24.023</v>
          </cell>
          <cell r="I12893" t="str">
            <v>Centerlees Grindung Machine</v>
          </cell>
        </row>
        <row r="12894">
          <cell r="H12894" t="str">
            <v>1.3.2.17.01.24.024</v>
          </cell>
          <cell r="I12894" t="str">
            <v>Scoabling Lathe</v>
          </cell>
        </row>
        <row r="12895">
          <cell r="H12895" t="str">
            <v>1.3.2.17.01.24.025</v>
          </cell>
          <cell r="I12895" t="str">
            <v>Press</v>
          </cell>
        </row>
        <row r="12896">
          <cell r="H12896" t="str">
            <v>1.3.2.17.01.24.026</v>
          </cell>
          <cell r="I12896" t="str">
            <v>Survace Grinder</v>
          </cell>
        </row>
        <row r="12897">
          <cell r="H12897" t="str">
            <v>1.3.2.17.01.24.027</v>
          </cell>
          <cell r="I12897" t="str">
            <v>Drum Elivator</v>
          </cell>
        </row>
        <row r="12898">
          <cell r="H12898" t="str">
            <v>1.3.2.17.01.24.028</v>
          </cell>
          <cell r="I12898" t="str">
            <v>Diel Grinding Machine</v>
          </cell>
        </row>
        <row r="12899">
          <cell r="H12899" t="str">
            <v>1.3.2.17.01.24.029</v>
          </cell>
          <cell r="I12899" t="str">
            <v>Equipt For Changing Furace Sin</v>
          </cell>
        </row>
        <row r="12900">
          <cell r="H12900" t="str">
            <v>1.3.2.17.01.24.030</v>
          </cell>
          <cell r="I12900" t="str">
            <v>Elektromagnetic Agit</v>
          </cell>
        </row>
        <row r="12901">
          <cell r="H12901" t="str">
            <v>1.3.2.17.01.24.031</v>
          </cell>
          <cell r="I12901" t="str">
            <v>Testrollmachine</v>
          </cell>
        </row>
        <row r="12902">
          <cell r="H12902" t="str">
            <v>1.3.2.17.01.24.032</v>
          </cell>
          <cell r="I12902" t="str">
            <v>Flow Index Machine</v>
          </cell>
        </row>
        <row r="12903">
          <cell r="H12903" t="str">
            <v>1.3.2.17.01.24.033</v>
          </cell>
          <cell r="I12903" t="str">
            <v>Driving Machine</v>
          </cell>
        </row>
        <row r="12904">
          <cell r="H12904" t="str">
            <v>......</v>
          </cell>
        </row>
        <row r="12905">
          <cell r="H12905" t="str">
            <v>1.3.2.17.01.25.</v>
          </cell>
          <cell r="I12905" t="str">
            <v>CHEMICAL REAKTION EQUIPMENT</v>
          </cell>
        </row>
        <row r="12906">
          <cell r="H12906" t="str">
            <v>1.3.2.17.01.25.001</v>
          </cell>
          <cell r="I12906" t="str">
            <v>Slap Reaktor</v>
          </cell>
        </row>
        <row r="12907">
          <cell r="H12907" t="str">
            <v>1.3.2.17.01.25.002</v>
          </cell>
          <cell r="I12907" t="str">
            <v>Chilindical Reactor</v>
          </cell>
        </row>
        <row r="12908">
          <cell r="H12908" t="str">
            <v>1.3.2.17.01.25.003</v>
          </cell>
          <cell r="I12908" t="str">
            <v>Tubular Reactor</v>
          </cell>
        </row>
        <row r="12909">
          <cell r="H12909" t="str">
            <v>1.3.2.17.01.25.004</v>
          </cell>
          <cell r="I12909" t="str">
            <v>Parallepiped Reactor</v>
          </cell>
        </row>
        <row r="12910">
          <cell r="H12910" t="str">
            <v>1.3.2.17.01.25.005</v>
          </cell>
          <cell r="I12910" t="str">
            <v>Spherical Reactor</v>
          </cell>
        </row>
        <row r="12911">
          <cell r="H12911" t="str">
            <v>......</v>
          </cell>
        </row>
        <row r="12912">
          <cell r="H12912" t="str">
            <v>1.3.2.17.01.26.</v>
          </cell>
          <cell r="I12912" t="str">
            <v>UNIT PERALATAN PROSES/PRODUKSI LAINNYA</v>
          </cell>
        </row>
        <row r="12913">
          <cell r="H12913" t="str">
            <v>1.3.2.17.01.26.001</v>
          </cell>
          <cell r="I12913" t="str">
            <v>Compressed Natural Gas (CNG) Conversion Kit</v>
          </cell>
        </row>
        <row r="12914">
          <cell r="H12914" t="str">
            <v>......</v>
          </cell>
        </row>
        <row r="12915">
          <cell r="H12915" t="str">
            <v>1.3.2.18...</v>
          </cell>
          <cell r="I12915" t="str">
            <v>RAMBU - RAMBU</v>
          </cell>
        </row>
        <row r="12916">
          <cell r="H12916" t="str">
            <v>1.3.2.18.01..</v>
          </cell>
          <cell r="I12916" t="str">
            <v>RAMBU-RAMBU LALU LINTAS DARAT</v>
          </cell>
        </row>
        <row r="12917">
          <cell r="H12917" t="str">
            <v>1.3.2.18.01.01.</v>
          </cell>
          <cell r="I12917" t="str">
            <v>RAMBU BERSUAR</v>
          </cell>
        </row>
        <row r="12918">
          <cell r="H12918" t="str">
            <v>1.3.2.18.01.01.001</v>
          </cell>
          <cell r="I12918" t="str">
            <v>Traffic Light</v>
          </cell>
        </row>
        <row r="12919">
          <cell r="H12919" t="str">
            <v>1.3.2.18.01.01.002</v>
          </cell>
          <cell r="I12919" t="str">
            <v>Signal Kereta Api</v>
          </cell>
        </row>
        <row r="12920">
          <cell r="H12920" t="str">
            <v>......</v>
          </cell>
        </row>
        <row r="12921">
          <cell r="H12921" t="str">
            <v>1.3.2.18.01.02.</v>
          </cell>
          <cell r="I12921" t="str">
            <v>RAMBU TIDAK BERSUAR</v>
          </cell>
        </row>
        <row r="12922">
          <cell r="H12922" t="str">
            <v>1.3.2.18.01.02.001</v>
          </cell>
          <cell r="I12922" t="str">
            <v>Rambu Jalan</v>
          </cell>
        </row>
        <row r="12923">
          <cell r="H12923" t="str">
            <v>1.3.2.18.01.02.002</v>
          </cell>
          <cell r="I12923" t="str">
            <v>Rambu Papan Tambahan</v>
          </cell>
        </row>
        <row r="12924">
          <cell r="H12924" t="str">
            <v>1.3.2.18.01.02.003</v>
          </cell>
          <cell r="I12924" t="str">
            <v>Rambu Cermin</v>
          </cell>
        </row>
        <row r="12925">
          <cell r="H12925" t="str">
            <v>1.3.2.18.01.02.004</v>
          </cell>
          <cell r="I12925" t="str">
            <v>Rambu Jembatan</v>
          </cell>
        </row>
        <row r="12926">
          <cell r="H12926" t="str">
            <v>1.3.2.18.01.02.005</v>
          </cell>
          <cell r="I12926" t="str">
            <v>Rambu Tanda Ling Delimeter</v>
          </cell>
        </row>
        <row r="12927">
          <cell r="H12927" t="str">
            <v>1.3.2.18.01.02.006</v>
          </cell>
          <cell r="I12927" t="str">
            <v>Rambu-rambu Larangan</v>
          </cell>
        </row>
        <row r="12928">
          <cell r="H12928" t="str">
            <v>1.3.2.18.01.02.007</v>
          </cell>
          <cell r="I12928" t="str">
            <v>Rambu-rambu Wajib</v>
          </cell>
        </row>
        <row r="12929">
          <cell r="H12929" t="str">
            <v>1.3.2.18.01.02.008</v>
          </cell>
          <cell r="I12929" t="str">
            <v>Rambu-rambu Peringatan</v>
          </cell>
        </row>
        <row r="12930">
          <cell r="H12930" t="str">
            <v>1.3.2.18.01.02.009</v>
          </cell>
          <cell r="I12930" t="str">
            <v>Rambu-rambu Petunjuk/Penuntun</v>
          </cell>
        </row>
        <row r="12931">
          <cell r="H12931" t="str">
            <v>1.3.2.18.01.02.010</v>
          </cell>
          <cell r="I12931" t="str">
            <v>Guardrail</v>
          </cell>
        </row>
        <row r="12932">
          <cell r="H12932" t="str">
            <v>1.3.2.18.01.02.011</v>
          </cell>
          <cell r="I12932" t="str">
            <v>Marka Jalan</v>
          </cell>
        </row>
        <row r="12933">
          <cell r="H12933" t="str">
            <v>1.3.2.18.01.02.012</v>
          </cell>
          <cell r="I12933" t="str">
            <v>Rambu sungai</v>
          </cell>
        </row>
        <row r="12934">
          <cell r="H12934" t="str">
            <v>1.3.2.18.01.02.013</v>
          </cell>
          <cell r="I12934" t="str">
            <v>Rambu Wisata</v>
          </cell>
        </row>
        <row r="12935">
          <cell r="H12935" t="str">
            <v>1.3.2.18.01.02.014</v>
          </cell>
          <cell r="I12935" t="str">
            <v>Lampu penerangan</v>
          </cell>
        </row>
        <row r="12936">
          <cell r="H12936" t="str">
            <v>1.3.2.18.01.02.015</v>
          </cell>
          <cell r="I12936" t="str">
            <v>Lampu peringatan</v>
          </cell>
        </row>
        <row r="12937">
          <cell r="H12937" t="str">
            <v>1.3.2.18.01.02.016</v>
          </cell>
          <cell r="I12937" t="str">
            <v>Variable Masage Sign</v>
          </cell>
        </row>
        <row r="12938">
          <cell r="H12938" t="str">
            <v>1.3.2.18.01.02.017</v>
          </cell>
          <cell r="I12938" t="str">
            <v>CCTV Jalan</v>
          </cell>
        </row>
        <row r="12939">
          <cell r="H12939" t="str">
            <v>1.3.2.18.01.02.018</v>
          </cell>
          <cell r="I12939" t="str">
            <v>Delineator</v>
          </cell>
        </row>
        <row r="12940">
          <cell r="H12940" t="str">
            <v>1.3.2.18.01.02.019</v>
          </cell>
          <cell r="I12940" t="str">
            <v>Rambu Perintah</v>
          </cell>
        </row>
        <row r="12941">
          <cell r="H12941" t="str">
            <v>......</v>
          </cell>
        </row>
        <row r="12942">
          <cell r="H12942" t="str">
            <v>1.3.2.18.01.03.</v>
          </cell>
          <cell r="I12942" t="str">
            <v>RAMBU-RAMBU LALU LINTAS DARAT LAINNYA</v>
          </cell>
        </row>
        <row r="12943">
          <cell r="H12943" t="str">
            <v>......</v>
          </cell>
        </row>
        <row r="12944">
          <cell r="H12944" t="str">
            <v>1.3.2.18.02..</v>
          </cell>
          <cell r="I12944" t="str">
            <v>RAMBU-RAMBU LALU LINTAS UDARA</v>
          </cell>
        </row>
        <row r="12945">
          <cell r="H12945" t="str">
            <v>1.3.2.18.02.01.</v>
          </cell>
          <cell r="I12945" t="str">
            <v>RUNWAY/THRESHOLD LIGHT</v>
          </cell>
        </row>
        <row r="12946">
          <cell r="H12946" t="str">
            <v>1.3.2.18.02.01.001</v>
          </cell>
          <cell r="I12946" t="str">
            <v>Medium Intensity</v>
          </cell>
        </row>
        <row r="12947">
          <cell r="H12947" t="str">
            <v>1.3.2.18.02.01.002</v>
          </cell>
          <cell r="I12947" t="str">
            <v>High Intensity</v>
          </cell>
        </row>
        <row r="12948">
          <cell r="H12948" t="str">
            <v>1.3.2.18.02.01.003</v>
          </cell>
          <cell r="I12948" t="str">
            <v>Taxi Way Light</v>
          </cell>
        </row>
        <row r="12949">
          <cell r="H12949" t="str">
            <v>1.3.2.18.02.01.004</v>
          </cell>
          <cell r="I12949" t="str">
            <v>Run Way Light</v>
          </cell>
        </row>
        <row r="12950">
          <cell r="H12950" t="str">
            <v>1.3.2.18.02.01.005</v>
          </cell>
          <cell r="I12950" t="str">
            <v>Goose Neck</v>
          </cell>
        </row>
        <row r="12951">
          <cell r="H12951" t="str">
            <v>......</v>
          </cell>
        </row>
        <row r="12952">
          <cell r="H12952" t="str">
            <v>1.3.2.18.02.02.</v>
          </cell>
          <cell r="I12952" t="str">
            <v>VISUAL APPROACH SLOPE INDICATOR (VASI)</v>
          </cell>
        </row>
        <row r="12953">
          <cell r="H12953" t="str">
            <v>1.3.2.18.02.02.001</v>
          </cell>
          <cell r="I12953" t="str">
            <v>2 Bar VASI</v>
          </cell>
        </row>
        <row r="12954">
          <cell r="H12954" t="str">
            <v>1.3.2.18.02.02.002</v>
          </cell>
          <cell r="I12954" t="str">
            <v>3 Bar VASI</v>
          </cell>
        </row>
        <row r="12955">
          <cell r="H12955" t="str">
            <v>1.3.2.18.02.02.003</v>
          </cell>
          <cell r="I12955" t="str">
            <v>P.A.P.I.S ( Precesion Approach Path Indicator System )</v>
          </cell>
        </row>
        <row r="12956">
          <cell r="H12956" t="str">
            <v>......</v>
          </cell>
        </row>
        <row r="12957">
          <cell r="H12957" t="str">
            <v>1.3.2.18.02.03.</v>
          </cell>
          <cell r="I12957" t="str">
            <v>APPROACH LIGHT</v>
          </cell>
        </row>
        <row r="12958">
          <cell r="H12958" t="str">
            <v>1.3.2.18.02.03.001</v>
          </cell>
          <cell r="I12958" t="str">
            <v>High Intensity Approach Light</v>
          </cell>
        </row>
        <row r="12959">
          <cell r="H12959" t="str">
            <v>1.3.2.18.02.03.002</v>
          </cell>
          <cell r="I12959" t="str">
            <v>Medium Intensity Approach Light</v>
          </cell>
        </row>
        <row r="12960">
          <cell r="H12960" t="str">
            <v>1.3.2.18.02.03.003</v>
          </cell>
          <cell r="I12960" t="str">
            <v>Low Intensity Approach Light</v>
          </cell>
        </row>
        <row r="12961">
          <cell r="H12961" t="str">
            <v>1.3.2.18.02.03.004</v>
          </cell>
          <cell r="I12961" t="str">
            <v>Sequence Flashing Light</v>
          </cell>
        </row>
        <row r="12962">
          <cell r="H12962" t="str">
            <v>......</v>
          </cell>
        </row>
        <row r="12963">
          <cell r="H12963" t="str">
            <v>1.3.2.18.02.04.</v>
          </cell>
          <cell r="I12963" t="str">
            <v>RUNWAY IDENTIFICATION LIGHT (REILS)</v>
          </cell>
        </row>
        <row r="12964">
          <cell r="H12964" t="str">
            <v>1.3.2.18.02.04.001</v>
          </cell>
          <cell r="I12964" t="str">
            <v>REILS Master Unit</v>
          </cell>
        </row>
        <row r="12965">
          <cell r="H12965" t="str">
            <v>1.3.2.18.02.04.002</v>
          </cell>
          <cell r="I12965" t="str">
            <v>REILS Slave Unit</v>
          </cell>
        </row>
        <row r="12966">
          <cell r="H12966" t="str">
            <v>......</v>
          </cell>
        </row>
        <row r="12967">
          <cell r="H12967" t="str">
            <v>1.3.2.18.02.05.</v>
          </cell>
          <cell r="I12967" t="str">
            <v>SIGNAL</v>
          </cell>
        </row>
        <row r="12968">
          <cell r="H12968" t="str">
            <v>1.3.2.18.02.05.001</v>
          </cell>
          <cell r="I12968" t="str">
            <v>Rotating Beacon</v>
          </cell>
        </row>
        <row r="12969">
          <cell r="H12969" t="str">
            <v>1.3.2.18.02.05.002</v>
          </cell>
          <cell r="I12969" t="str">
            <v>Illuminated Landing T</v>
          </cell>
        </row>
        <row r="12970">
          <cell r="H12970" t="str">
            <v>1.3.2.18.02.05.003</v>
          </cell>
          <cell r="I12970" t="str">
            <v>Illuminated Windcone</v>
          </cell>
        </row>
        <row r="12971">
          <cell r="H12971" t="str">
            <v>1.3.2.18.02.05.004</v>
          </cell>
          <cell r="I12971" t="str">
            <v>Sirine (Signal)</v>
          </cell>
        </row>
        <row r="12972">
          <cell r="H12972" t="str">
            <v>1.3.2.18.02.05.005</v>
          </cell>
          <cell r="I12972" t="str">
            <v>Obstruction Light</v>
          </cell>
        </row>
        <row r="12973">
          <cell r="H12973" t="str">
            <v>1.3.2.18.02.05.006</v>
          </cell>
          <cell r="I12973" t="str">
            <v>Run Way Traffic Light</v>
          </cell>
        </row>
        <row r="12974">
          <cell r="H12974" t="str">
            <v>1.3.2.18.02.05.007</v>
          </cell>
          <cell r="I12974" t="str">
            <v>Hazzard Beacon</v>
          </cell>
        </row>
        <row r="12975">
          <cell r="H12975" t="str">
            <v>......</v>
          </cell>
        </row>
        <row r="12976">
          <cell r="H12976" t="str">
            <v>1.3.2.18.02.06.</v>
          </cell>
          <cell r="I12976" t="str">
            <v>FLOOD LIGHTS</v>
          </cell>
        </row>
        <row r="12977">
          <cell r="H12977" t="str">
            <v>1.3.2.18.02.06.001</v>
          </cell>
          <cell r="I12977" t="str">
            <v>Tungsten Halogen Flood Light</v>
          </cell>
        </row>
        <row r="12978">
          <cell r="H12978" t="str">
            <v>1.3.2.18.02.06.002</v>
          </cell>
          <cell r="I12978" t="str">
            <v>Sodium High Pressure Flood Light</v>
          </cell>
        </row>
        <row r="12979">
          <cell r="H12979" t="str">
            <v>1.3.2.18.02.06.003</v>
          </cell>
          <cell r="I12979" t="str">
            <v>Mercury Flood Light</v>
          </cell>
        </row>
        <row r="12980">
          <cell r="H12980" t="str">
            <v>......</v>
          </cell>
        </row>
        <row r="12981">
          <cell r="H12981" t="str">
            <v>1.3.2.18.02.07.</v>
          </cell>
          <cell r="I12981" t="str">
            <v>RAMBU-RAMBU LALU LINTAS UDARA LAINNYA</v>
          </cell>
        </row>
        <row r="12982">
          <cell r="H12982" t="str">
            <v>......</v>
          </cell>
        </row>
        <row r="12983">
          <cell r="H12983" t="str">
            <v>1.3.2.18.03..</v>
          </cell>
          <cell r="I12983" t="str">
            <v>RAMBU-RAMBU LALU LINTAS LAUT</v>
          </cell>
        </row>
        <row r="12984">
          <cell r="H12984" t="str">
            <v>1.3.2.18.03.01.</v>
          </cell>
          <cell r="I12984" t="str">
            <v>RAMBU-RAMBU LALU LINTAS LAUT</v>
          </cell>
        </row>
        <row r="12985">
          <cell r="H12985" t="str">
            <v>1.3.2.18.03.01.001</v>
          </cell>
          <cell r="I12985" t="str">
            <v>Rambu-Rambu Lalu Lintas Laut</v>
          </cell>
        </row>
        <row r="12986">
          <cell r="H12986" t="str">
            <v>......</v>
          </cell>
        </row>
        <row r="12987">
          <cell r="H12987" t="str">
            <v>1.3.2.18.03.02.</v>
          </cell>
          <cell r="I12987" t="str">
            <v>RAMBU-RAMBU LALU LINTAS LAUT LAINNYA</v>
          </cell>
        </row>
        <row r="12988">
          <cell r="H12988" t="str">
            <v>......</v>
          </cell>
        </row>
        <row r="12989">
          <cell r="H12989" t="str">
            <v>1.3.2.19...</v>
          </cell>
          <cell r="I12989" t="str">
            <v>PERALATAN OLAH RAGA</v>
          </cell>
        </row>
        <row r="12990">
          <cell r="H12990" t="str">
            <v>1.3.2.19.01..</v>
          </cell>
          <cell r="I12990" t="str">
            <v>PERALATAN OLAH RAGA</v>
          </cell>
        </row>
        <row r="12991">
          <cell r="H12991" t="str">
            <v>1.3.2.19.01.01.</v>
          </cell>
          <cell r="I12991" t="str">
            <v>PERALATAN OLAH RAGA ATLETIK</v>
          </cell>
        </row>
        <row r="12992">
          <cell r="H12992" t="str">
            <v>1.3.2.19.01.01.001</v>
          </cell>
          <cell r="I12992" t="str">
            <v>Lempar Cakram</v>
          </cell>
        </row>
        <row r="12993">
          <cell r="H12993" t="str">
            <v>1.3.2.19.01.01.002</v>
          </cell>
          <cell r="I12993" t="str">
            <v>Lempar Lembing</v>
          </cell>
        </row>
        <row r="12994">
          <cell r="H12994" t="str">
            <v>1.3.2.19.01.01.003</v>
          </cell>
          <cell r="I12994" t="str">
            <v>Tolak Peluru</v>
          </cell>
        </row>
        <row r="12995">
          <cell r="H12995" t="str">
            <v>1.3.2.19.01.01.004</v>
          </cell>
          <cell r="I12995" t="str">
            <v>Alat Lari Gawang</v>
          </cell>
        </row>
        <row r="12996">
          <cell r="H12996" t="str">
            <v>1.3.2.19.01.01.005</v>
          </cell>
          <cell r="I12996" t="str">
            <v>Galah</v>
          </cell>
        </row>
        <row r="12997">
          <cell r="H12997" t="str">
            <v>1.3.2.19.01.01.006</v>
          </cell>
          <cell r="I12997" t="str">
            <v>Martil</v>
          </cell>
        </row>
        <row r="12998">
          <cell r="H12998" t="str">
            <v>1.3.2.19.01.01.007</v>
          </cell>
          <cell r="I12998" t="str">
            <v>Mistar Lompat Tinggi</v>
          </cell>
        </row>
        <row r="12999">
          <cell r="H12999" t="str">
            <v>1.3.2.19.01.01.008</v>
          </cell>
          <cell r="I12999" t="str">
            <v>Matras Lari</v>
          </cell>
        </row>
        <row r="13000">
          <cell r="H13000" t="str">
            <v>1.3.2.19.01.01.009</v>
          </cell>
          <cell r="I13000" t="str">
            <v>Start Block</v>
          </cell>
        </row>
        <row r="13001">
          <cell r="H13001" t="str">
            <v>1.3.2.19.01.01.010</v>
          </cell>
          <cell r="I13001" t="str">
            <v>Meter Line</v>
          </cell>
        </row>
        <row r="13002">
          <cell r="H13002" t="str">
            <v>1.3.2.19.01.01.011</v>
          </cell>
          <cell r="I13002" t="str">
            <v>Pull Master</v>
          </cell>
        </row>
        <row r="13003">
          <cell r="H13003" t="str">
            <v>1.3.2.19.01.01.012</v>
          </cell>
          <cell r="I13003" t="str">
            <v>Bak Lompat Tinggi</v>
          </cell>
        </row>
        <row r="13004">
          <cell r="H13004" t="str">
            <v>1.3.2.19.01.01.013</v>
          </cell>
          <cell r="I13004" t="str">
            <v>Bak Lompat Jauh</v>
          </cell>
        </row>
        <row r="13005">
          <cell r="H13005" t="str">
            <v>......</v>
          </cell>
        </row>
        <row r="13006">
          <cell r="H13006" t="str">
            <v>1.3.2.19.01.02.</v>
          </cell>
          <cell r="I13006" t="str">
            <v>PERALATAN PERMAINAN</v>
          </cell>
        </row>
        <row r="13007">
          <cell r="H13007" t="str">
            <v>1.3.2.19.01.02.001</v>
          </cell>
          <cell r="I13007" t="str">
            <v>Alat Tenis Meja</v>
          </cell>
        </row>
        <row r="13008">
          <cell r="H13008" t="str">
            <v>1.3.2.19.01.02.002</v>
          </cell>
          <cell r="I13008" t="str">
            <v>Alat Volley</v>
          </cell>
        </row>
        <row r="13009">
          <cell r="H13009" t="str">
            <v>1.3.2.19.01.02.003</v>
          </cell>
          <cell r="I13009" t="str">
            <v>Alat Bilyard</v>
          </cell>
        </row>
        <row r="13010">
          <cell r="H13010" t="str">
            <v>1.3.2.19.01.02.004</v>
          </cell>
          <cell r="I13010" t="str">
            <v>Alat Badminton</v>
          </cell>
        </row>
        <row r="13011">
          <cell r="H13011" t="str">
            <v>1.3.2.19.01.02.005</v>
          </cell>
          <cell r="I13011" t="str">
            <v>Sepatu Roda</v>
          </cell>
        </row>
        <row r="13012">
          <cell r="H13012" t="str">
            <v>1.3.2.19.01.02.006</v>
          </cell>
          <cell r="I13012" t="str">
            <v>Alat Basket</v>
          </cell>
        </row>
        <row r="13013">
          <cell r="H13013" t="str">
            <v>1.3.2.19.01.02.007</v>
          </cell>
          <cell r="I13013" t="str">
            <v>Keranjang Bola/Ring</v>
          </cell>
        </row>
        <row r="13014">
          <cell r="H13014" t="str">
            <v>1.3.2.19.01.02.008</v>
          </cell>
          <cell r="I13014" t="str">
            <v>Raket Tenis</v>
          </cell>
        </row>
        <row r="13015">
          <cell r="H13015" t="str">
            <v>1.3.2.19.01.02.009</v>
          </cell>
          <cell r="I13015" t="str">
            <v>Net Tenis</v>
          </cell>
        </row>
        <row r="13016">
          <cell r="H13016" t="str">
            <v>1.3.2.19.01.02.010</v>
          </cell>
          <cell r="I13016" t="str">
            <v>Root</v>
          </cell>
        </row>
        <row r="13017">
          <cell r="H13017" t="str">
            <v>1.3.2.19.01.02.011</v>
          </cell>
          <cell r="I13017" t="str">
            <v>Alat Golf</v>
          </cell>
        </row>
        <row r="13018">
          <cell r="H13018" t="str">
            <v>1.3.2.19.01.02.012</v>
          </cell>
          <cell r="I13018" t="str">
            <v>Meja Tenis Meja</v>
          </cell>
        </row>
        <row r="13019">
          <cell r="H13019" t="str">
            <v>1.3.2.19.01.02.013</v>
          </cell>
          <cell r="I13019" t="str">
            <v>Meja Billard</v>
          </cell>
        </row>
        <row r="13020">
          <cell r="H13020" t="str">
            <v>......</v>
          </cell>
        </row>
        <row r="13021">
          <cell r="H13021" t="str">
            <v>......</v>
          </cell>
        </row>
        <row r="13022">
          <cell r="H13022" t="str">
            <v>1.3.2.19.01.03.</v>
          </cell>
          <cell r="I13022" t="str">
            <v>PERALATAN SENAM</v>
          </cell>
        </row>
        <row r="13023">
          <cell r="H13023" t="str">
            <v>1.3.2.19.01.03.001</v>
          </cell>
          <cell r="I13023" t="str">
            <v>Palang Sejajar</v>
          </cell>
        </row>
        <row r="13024">
          <cell r="H13024" t="str">
            <v>1.3.2.19.01.03.002</v>
          </cell>
          <cell r="I13024" t="str">
            <v>Palang Kuda</v>
          </cell>
        </row>
        <row r="13025">
          <cell r="H13025" t="str">
            <v>1.3.2.19.01.03.003</v>
          </cell>
          <cell r="I13025" t="str">
            <v>Matras</v>
          </cell>
        </row>
        <row r="13026">
          <cell r="H13026" t="str">
            <v>1.3.2.19.01.03.004</v>
          </cell>
          <cell r="I13026" t="str">
            <v>Gelang-Gelang</v>
          </cell>
        </row>
        <row r="13027">
          <cell r="H13027" t="str">
            <v>1.3.2.19.01.03.005</v>
          </cell>
          <cell r="I13027" t="str">
            <v>Peralatan Fitnes</v>
          </cell>
        </row>
        <row r="13028">
          <cell r="H13028" t="str">
            <v>1.3.2.19.01.03.006</v>
          </cell>
          <cell r="I13028" t="str">
            <v>Kuda Pelana</v>
          </cell>
        </row>
        <row r="13029">
          <cell r="H13029" t="str">
            <v>1.3.2.19.01.03.007</v>
          </cell>
          <cell r="I13029" t="str">
            <v>Balance Beem</v>
          </cell>
        </row>
        <row r="13030">
          <cell r="H13030" t="str">
            <v>1.3.2.19.01.03.008</v>
          </cell>
          <cell r="I13030" t="str">
            <v>Multi Station</v>
          </cell>
        </row>
        <row r="13031">
          <cell r="H13031" t="str">
            <v>1.3.2.19.01.03.009</v>
          </cell>
          <cell r="I13031" t="str">
            <v>Argocycle</v>
          </cell>
        </row>
        <row r="13032">
          <cell r="H13032" t="str">
            <v>1.3.2.19.01.03.010</v>
          </cell>
          <cell r="I13032" t="str">
            <v>Treadmill</v>
          </cell>
        </row>
        <row r="13033">
          <cell r="H13033" t="str">
            <v>1.3.2.19.01.03.011</v>
          </cell>
          <cell r="I13033" t="str">
            <v>Orbitrek</v>
          </cell>
        </row>
        <row r="13034">
          <cell r="H13034" t="str">
            <v>1.3.2.19.01.03.012</v>
          </cell>
          <cell r="I13034" t="str">
            <v>Heng Up Board</v>
          </cell>
        </row>
        <row r="13035">
          <cell r="H13035" t="str">
            <v>1.3.2.19.01.03.013</v>
          </cell>
          <cell r="I13035" t="str">
            <v>Sit Up Board</v>
          </cell>
        </row>
        <row r="13036">
          <cell r="H13036" t="str">
            <v>1.3.2.19.01.03.014</v>
          </cell>
          <cell r="I13036" t="str">
            <v>Beck Up Board</v>
          </cell>
        </row>
        <row r="13037">
          <cell r="H13037" t="str">
            <v>1.3.2.19.01.03.015</v>
          </cell>
          <cell r="I13037" t="str">
            <v>Damble Set</v>
          </cell>
        </row>
        <row r="13038">
          <cell r="H13038" t="str">
            <v>1.3.2.19.01.03.016</v>
          </cell>
          <cell r="I13038" t="str">
            <v>Barble Set</v>
          </cell>
        </row>
        <row r="13039">
          <cell r="H13039" t="str">
            <v>1.3.2.19.01.03.017</v>
          </cell>
          <cell r="I13039" t="str">
            <v>Rak Damble Set</v>
          </cell>
        </row>
        <row r="13040">
          <cell r="H13040" t="str">
            <v>1.3.2.19.01.03.018</v>
          </cell>
          <cell r="I13040" t="str">
            <v>Rak Darble Set</v>
          </cell>
        </row>
        <row r="13041">
          <cell r="H13041" t="str">
            <v>1.3.2.19.01.03.019</v>
          </cell>
          <cell r="I13041" t="str">
            <v>Massage Chair</v>
          </cell>
        </row>
        <row r="13042">
          <cell r="H13042" t="str">
            <v>1.3.2.19.01.03.020</v>
          </cell>
          <cell r="I13042" t="str">
            <v>Massage Foot</v>
          </cell>
        </row>
        <row r="13043">
          <cell r="H13043" t="str">
            <v>......</v>
          </cell>
        </row>
        <row r="13044">
          <cell r="H13044" t="str">
            <v>1.3.2.19.01.04.</v>
          </cell>
          <cell r="I13044" t="str">
            <v>PARALATAN OLAH RAGA AIR</v>
          </cell>
        </row>
        <row r="13045">
          <cell r="H13045" t="str">
            <v>1.3.2.19.01.04.001</v>
          </cell>
          <cell r="I13045" t="str">
            <v>Ski Air</v>
          </cell>
        </row>
        <row r="13046">
          <cell r="H13046" t="str">
            <v>1.3.2.19.01.04.002</v>
          </cell>
          <cell r="I13046" t="str">
            <v>Ski Diving</v>
          </cell>
        </row>
        <row r="13047">
          <cell r="H13047" t="str">
            <v>1.3.2.19.01.04.003</v>
          </cell>
          <cell r="I13047" t="str">
            <v>Selancar</v>
          </cell>
        </row>
        <row r="13048">
          <cell r="H13048" t="str">
            <v>1.3.2.19.01.04.004</v>
          </cell>
          <cell r="I13048" t="str">
            <v>Perahu Karet (Paralatan Olah Raga Air)</v>
          </cell>
        </row>
        <row r="13049">
          <cell r="H13049" t="str">
            <v>1.3.2.19.01.04.005</v>
          </cell>
          <cell r="I13049" t="str">
            <v>Perahu Layar</v>
          </cell>
        </row>
        <row r="13050">
          <cell r="H13050" t="str">
            <v>1.3.2.19.01.04.006</v>
          </cell>
          <cell r="I13050" t="str">
            <v>Alat Arung Jeram</v>
          </cell>
        </row>
        <row r="13051">
          <cell r="H13051" t="str">
            <v>1.3.2.19.01.04.007</v>
          </cell>
          <cell r="I13051" t="str">
            <v>Alat Dayung</v>
          </cell>
        </row>
        <row r="13052">
          <cell r="H13052" t="str">
            <v>1.3.2.19.01.04.008</v>
          </cell>
          <cell r="I13052" t="str">
            <v>Kaca Mata Air</v>
          </cell>
        </row>
        <row r="13053">
          <cell r="H13053" t="str">
            <v>1.3.2.19.01.04.009</v>
          </cell>
          <cell r="I13053" t="str">
            <v>Full Foot Fin</v>
          </cell>
        </row>
        <row r="13054">
          <cell r="H13054" t="str">
            <v>1.3.2.19.01.04.010</v>
          </cell>
          <cell r="I13054" t="str">
            <v>Alat Ukur Kedalaman</v>
          </cell>
        </row>
        <row r="13055">
          <cell r="H13055" t="str">
            <v>1.3.2.19.01.04.011</v>
          </cell>
          <cell r="I13055" t="str">
            <v>Bouyance Kompensator</v>
          </cell>
        </row>
        <row r="13056">
          <cell r="H13056" t="str">
            <v>1.3.2.19.01.04.012</v>
          </cell>
          <cell r="I13056" t="str">
            <v>HP Kompressor</v>
          </cell>
        </row>
        <row r="13057">
          <cell r="H13057" t="str">
            <v>1.3.2.19.01.04.013</v>
          </cell>
          <cell r="I13057" t="str">
            <v>Kompas Selam</v>
          </cell>
        </row>
        <row r="13058">
          <cell r="H13058" t="str">
            <v>1.3.2.19.01.04.014</v>
          </cell>
          <cell r="I13058" t="str">
            <v>Pisau Selam</v>
          </cell>
        </row>
        <row r="13059">
          <cell r="H13059" t="str">
            <v>1.3.2.19.01.04.015</v>
          </cell>
          <cell r="I13059" t="str">
            <v>Perayu Kayak 1</v>
          </cell>
        </row>
        <row r="13060">
          <cell r="H13060" t="str">
            <v>1.3.2.19.01.04.016</v>
          </cell>
          <cell r="I13060" t="str">
            <v>Perayu Kayak 2</v>
          </cell>
        </row>
        <row r="13061">
          <cell r="H13061" t="str">
            <v>1.3.2.19.01.04.017</v>
          </cell>
          <cell r="I13061" t="str">
            <v>Perahu Cano Canadian 1</v>
          </cell>
        </row>
        <row r="13062">
          <cell r="H13062" t="str">
            <v>1.3.2.19.01.04.018</v>
          </cell>
          <cell r="I13062" t="str">
            <v>Perahu Cano Canadian 2</v>
          </cell>
        </row>
        <row r="13063">
          <cell r="H13063" t="str">
            <v>1.3.2.19.01.04.019</v>
          </cell>
          <cell r="I13063" t="str">
            <v>Perahu Tradisional/Perahu Naga</v>
          </cell>
        </row>
        <row r="13064">
          <cell r="H13064" t="str">
            <v>1.3.2.19.01.04.020</v>
          </cell>
          <cell r="I13064" t="str">
            <v>Roowing/Single Scool</v>
          </cell>
        </row>
        <row r="13065">
          <cell r="H13065" t="str">
            <v>1.3.2.19.01.04.021</v>
          </cell>
          <cell r="I13065" t="str">
            <v>Roowing/Double Scool</v>
          </cell>
        </row>
        <row r="13066">
          <cell r="H13066" t="str">
            <v>1.3.2.19.01.04.022</v>
          </cell>
          <cell r="I13066" t="str">
            <v>Papan Jumping + Tali + Helm</v>
          </cell>
        </row>
        <row r="13067">
          <cell r="H13067" t="str">
            <v>1.3.2.19.01.04.023</v>
          </cell>
          <cell r="I13067" t="str">
            <v>Papan Slalom + Tali + Helm</v>
          </cell>
        </row>
        <row r="13068">
          <cell r="H13068" t="str">
            <v>1.3.2.19.01.04.024</v>
          </cell>
          <cell r="I13068" t="str">
            <v>Papan Trick + Tali + Helm</v>
          </cell>
        </row>
        <row r="13069">
          <cell r="H13069" t="str">
            <v>1.3.2.19.01.04.025</v>
          </cell>
          <cell r="I13069" t="str">
            <v>Jamping Track</v>
          </cell>
        </row>
        <row r="13070">
          <cell r="H13070" t="str">
            <v>1.3.2.19.01.04.026</v>
          </cell>
          <cell r="I13070" t="str">
            <v>Motor penarik/Speed Boat</v>
          </cell>
        </row>
        <row r="13071">
          <cell r="H13071" t="str">
            <v>1.3.2.19.01.04.027</v>
          </cell>
          <cell r="I13071" t="str">
            <v>Pelampung Lintasan</v>
          </cell>
        </row>
        <row r="13072">
          <cell r="H13072" t="str">
            <v>1.3.2.19.01.04.028</v>
          </cell>
          <cell r="I13072" t="str">
            <v>Optimist</v>
          </cell>
        </row>
        <row r="13073">
          <cell r="H13073" t="str">
            <v>1.3.2.19.01.04.029</v>
          </cell>
          <cell r="I13073" t="str">
            <v>Enterprise</v>
          </cell>
        </row>
        <row r="13074">
          <cell r="H13074" t="str">
            <v>1.3.2.19.01.04.030</v>
          </cell>
          <cell r="I13074" t="str">
            <v>Kelas 420</v>
          </cell>
        </row>
        <row r="13075">
          <cell r="H13075" t="str">
            <v>1.3.2.19.01.04.031</v>
          </cell>
          <cell r="I13075" t="str">
            <v>Kelas 470</v>
          </cell>
        </row>
        <row r="13076">
          <cell r="H13076" t="str">
            <v>1.3.2.19.01.04.032</v>
          </cell>
          <cell r="I13076" t="str">
            <v>Fireball</v>
          </cell>
        </row>
        <row r="13077">
          <cell r="H13077" t="str">
            <v>1.3.2.19.01.04.033</v>
          </cell>
          <cell r="I13077" t="str">
            <v>Selancar Angin</v>
          </cell>
        </row>
        <row r="13078">
          <cell r="H13078" t="str">
            <v>1.3.2.19.01.04.034</v>
          </cell>
          <cell r="I13078" t="str">
            <v>Hobby Cat</v>
          </cell>
        </row>
        <row r="13079">
          <cell r="H13079" t="str">
            <v>1.3.2.19.01.04.035</v>
          </cell>
          <cell r="I13079" t="str">
            <v>Kiil Boat</v>
          </cell>
        </row>
        <row r="13080">
          <cell r="H13080" t="str">
            <v>......</v>
          </cell>
        </row>
        <row r="13081">
          <cell r="H13081" t="str">
            <v>1.3.2.19.01.05.</v>
          </cell>
          <cell r="I13081" t="str">
            <v>PERALATAN OLAH RAGA UDARA</v>
          </cell>
        </row>
        <row r="13082">
          <cell r="H13082" t="str">
            <v>1.3.2.19.01.05.001</v>
          </cell>
          <cell r="I13082" t="str">
            <v>Gantole</v>
          </cell>
        </row>
        <row r="13083">
          <cell r="H13083" t="str">
            <v>1.3.2.19.01.05.002</v>
          </cell>
          <cell r="I13083" t="str">
            <v>Balon Udara</v>
          </cell>
        </row>
        <row r="13084">
          <cell r="H13084" t="str">
            <v>1.3.2.19.01.05.003</v>
          </cell>
          <cell r="I13084" t="str">
            <v>Payung Udara (Parasut)</v>
          </cell>
        </row>
        <row r="13085">
          <cell r="H13085" t="str">
            <v>1.3.2.19.01.05.004</v>
          </cell>
          <cell r="I13085" t="str">
            <v>Alat Terbang Layang</v>
          </cell>
        </row>
        <row r="13086">
          <cell r="H13086" t="str">
            <v>......</v>
          </cell>
        </row>
        <row r="13087">
          <cell r="H13087" t="str">
            <v>1.3.2.19.01.06.</v>
          </cell>
          <cell r="I13087" t="str">
            <v>PERALATAN OLAH RAGA LAINNYA</v>
          </cell>
        </row>
        <row r="13088">
          <cell r="H13088" t="str">
            <v>1.3.2.19.01.06.001</v>
          </cell>
          <cell r="I13088" t="str">
            <v>Catur</v>
          </cell>
        </row>
        <row r="13089">
          <cell r="H13089" t="str">
            <v>1.3.2.19.01.06.002</v>
          </cell>
          <cell r="I13089" t="str">
            <v>Sarung Tinju</v>
          </cell>
        </row>
        <row r="13090">
          <cell r="H13090" t="str">
            <v>1.3.2.19.01.06.003</v>
          </cell>
          <cell r="I13090" t="str">
            <v>Sepeda Olah Raga</v>
          </cell>
        </row>
        <row r="13091">
          <cell r="H13091" t="str">
            <v>1.3.2.19.01.06.004</v>
          </cell>
          <cell r="I13091" t="str">
            <v>Alat Samapta</v>
          </cell>
        </row>
        <row r="13092">
          <cell r="H13092" t="str">
            <v>1.3.2.19.01.06.005</v>
          </cell>
          <cell r="I13092" t="str">
            <v>Training</v>
          </cell>
        </row>
        <row r="13093">
          <cell r="H13093" t="str">
            <v>1.3.2.19.01.06.006</v>
          </cell>
          <cell r="I13093" t="str">
            <v>Kaos Olah Raga</v>
          </cell>
        </row>
        <row r="13094">
          <cell r="H13094" t="str">
            <v>1.3.2.19.01.06.007</v>
          </cell>
          <cell r="I13094" t="str">
            <v>Sepatu Olah Raga</v>
          </cell>
        </row>
        <row r="13095">
          <cell r="H13095" t="str">
            <v>1.3.2.19.01.06.008</v>
          </cell>
          <cell r="I13095" t="str">
            <v>Pistol (olah raga tembak)</v>
          </cell>
        </row>
        <row r="13096">
          <cell r="H13096" t="str">
            <v>1.3.2.19.01.06.009</v>
          </cell>
          <cell r="I13096" t="str">
            <v>Senapang ( olah raga tembak)</v>
          </cell>
        </row>
        <row r="13097">
          <cell r="H13097" t="str">
            <v>1.3.2.19.01.06.010</v>
          </cell>
          <cell r="I13097" t="str">
            <v>Busur (olah raga panah)</v>
          </cell>
        </row>
        <row r="13098">
          <cell r="H13098" t="str">
            <v>1.3.2.19.01.06.011</v>
          </cell>
          <cell r="I13098" t="str">
            <v>Dayung (olah raga air)</v>
          </cell>
        </row>
        <row r="13099">
          <cell r="H13099" t="str">
            <v>1.3.2.19.01.06.012</v>
          </cell>
          <cell r="I13099" t="str">
            <v>Perahu (olah raga air)</v>
          </cell>
        </row>
        <row r="13100">
          <cell r="H13100" t="str">
            <v>1.3.2.19.01.06.013</v>
          </cell>
          <cell r="I13100" t="str">
            <v>Peralatan silat</v>
          </cell>
        </row>
        <row r="13101">
          <cell r="H13101" t="str">
            <v>1.3.2.19.01.06.014</v>
          </cell>
          <cell r="I13101" t="str">
            <v>Peralatan tinju</v>
          </cell>
        </row>
        <row r="13102">
          <cell r="H13102" t="str">
            <v>1.3.2.19.01.06.015</v>
          </cell>
          <cell r="I13102" t="str">
            <v>Peralatan Gulat</v>
          </cell>
        </row>
        <row r="13103">
          <cell r="H13103" t="str">
            <v>1.3.2.19.01.06.016</v>
          </cell>
          <cell r="I13103" t="str">
            <v>Matras Olah raga</v>
          </cell>
        </row>
        <row r="13104">
          <cell r="H13104" t="str">
            <v>1.3.2.19.01.06.017</v>
          </cell>
          <cell r="I13104" t="str">
            <v>Peralatan Marching band</v>
          </cell>
        </row>
        <row r="13105">
          <cell r="H13105" t="str">
            <v>1.3.2.19.01.06.018</v>
          </cell>
          <cell r="I13105" t="str">
            <v>Peralatan judo</v>
          </cell>
        </row>
        <row r="13106">
          <cell r="H13106" t="str">
            <v>1.3.2.19.01.06.019</v>
          </cell>
          <cell r="I13106" t="str">
            <v>Peralatan panjat tebing (climbing)</v>
          </cell>
        </row>
        <row r="13108">
          <cell r="H13108" t="str">
            <v>1.3.3</v>
          </cell>
          <cell r="I13108" t="str">
            <v>GEDUNG DAN BANGUNAN</v>
          </cell>
        </row>
        <row r="13109">
          <cell r="H13109" t="str">
            <v>1.3.3.01</v>
          </cell>
          <cell r="I13109" t="str">
            <v>BANGUNAN GEDUNG</v>
          </cell>
        </row>
        <row r="13110">
          <cell r="H13110" t="str">
            <v>1.3.3.01.01</v>
          </cell>
          <cell r="I13110" t="str">
            <v>BANGUNAN GEDUNG TEMPAT KERJA</v>
          </cell>
        </row>
        <row r="13111">
          <cell r="H13111" t="str">
            <v>1.3.3.01.01.01</v>
          </cell>
          <cell r="I13111" t="str">
            <v>BANGUNAN GEDUNG KANTOR</v>
          </cell>
        </row>
        <row r="13112">
          <cell r="H13112" t="str">
            <v>1.3.3.01.01.01.001</v>
          </cell>
          <cell r="I13112" t="str">
            <v>Bangunan Gedung Kantor Permanen</v>
          </cell>
        </row>
        <row r="13113">
          <cell r="H13113" t="str">
            <v>1.3.3.01.01.01.002</v>
          </cell>
          <cell r="I13113" t="str">
            <v>Bangunan Gedung Kantor Semi Permanen</v>
          </cell>
        </row>
        <row r="13114">
          <cell r="H13114" t="str">
            <v>1.3.3.01.01.01.003</v>
          </cell>
          <cell r="I13114" t="str">
            <v>Bangunan Gedung Kantor Darurat</v>
          </cell>
        </row>
        <row r="13115">
          <cell r="H13115" t="str">
            <v>1.3.3.01.01.01.004</v>
          </cell>
          <cell r="I13115" t="str">
            <v>Rumah Panel</v>
          </cell>
        </row>
        <row r="13116">
          <cell r="H13116" t="str">
            <v>1.3.3.01.01.01.005</v>
          </cell>
          <cell r="I13116" t="str">
            <v>Bangungan Gedung Pos Resort</v>
          </cell>
        </row>
        <row r="13117">
          <cell r="H13117" t="str">
            <v>......</v>
          </cell>
        </row>
        <row r="13118">
          <cell r="H13118" t="str">
            <v>1.3.3.01.01.02.</v>
          </cell>
          <cell r="I13118" t="str">
            <v>BANGUNAN GUDANG</v>
          </cell>
        </row>
        <row r="13119">
          <cell r="H13119" t="str">
            <v>1.3.3.01.01.02.001</v>
          </cell>
          <cell r="I13119" t="str">
            <v>Bangunan Gudang Tertutup Permanen</v>
          </cell>
        </row>
        <row r="13120">
          <cell r="H13120" t="str">
            <v>1.3.3.01.01.02.002</v>
          </cell>
          <cell r="I13120" t="str">
            <v>Bangunan Gudang Tertutup Semi Permanen</v>
          </cell>
        </row>
        <row r="13121">
          <cell r="H13121" t="str">
            <v>1.3.3.01.01.02.003</v>
          </cell>
          <cell r="I13121" t="str">
            <v>Bangunan Gudang Tertutup Darurat</v>
          </cell>
        </row>
        <row r="13122">
          <cell r="H13122" t="str">
            <v>1.3.3.01.01.02.004</v>
          </cell>
          <cell r="I13122" t="str">
            <v>Bangunan Gudang Terbuka Permanen</v>
          </cell>
        </row>
        <row r="13123">
          <cell r="H13123" t="str">
            <v>1.3.3.01.01.02.005</v>
          </cell>
          <cell r="I13123" t="str">
            <v>Bangunan Gudang Terbuka Semi Permanen</v>
          </cell>
        </row>
        <row r="13124">
          <cell r="H13124" t="str">
            <v>1.3.3.01.01.02.006</v>
          </cell>
          <cell r="I13124" t="str">
            <v>Bangunan Gudang Terbuka Darurat</v>
          </cell>
        </row>
        <row r="13125">
          <cell r="H13125" t="str">
            <v>1.3.3.01.01.02.007</v>
          </cell>
          <cell r="I13125" t="str">
            <v>Bangunan Gudang Penyimpanan Limbah Radioaktif Sementara (Intern Storage)</v>
          </cell>
        </row>
        <row r="13126">
          <cell r="H13126" t="str">
            <v>1.3.3.01.01.02.008</v>
          </cell>
          <cell r="I13126" t="str">
            <v>Bangunan Gudang Penyimpanan Limbah Radioaktif Permanen</v>
          </cell>
        </row>
        <row r="13127">
          <cell r="H13127" t="str">
            <v>1.3.3.01.01.02.009</v>
          </cell>
          <cell r="I13127" t="str">
            <v>Bangunan Gudang Penyimpanan Limbah Radioaktif Aktivitas Tinggi</v>
          </cell>
        </row>
        <row r="13128">
          <cell r="H13128" t="str">
            <v>1.3.3.01.01.02.010</v>
          </cell>
          <cell r="I13128" t="str">
            <v>Bangunan Gudang Penyimpanan Limbah Radioaktif Cair</v>
          </cell>
        </row>
        <row r="13129">
          <cell r="H13129" t="str">
            <v>1.3.3.01.01.02.011</v>
          </cell>
          <cell r="I13129" t="str">
            <v>Bangunan Gudang Penyimpanan Limbah Radioaktif Padat</v>
          </cell>
        </row>
        <row r="13130">
          <cell r="H13130" t="str">
            <v>1.3.3.01.01.02.012</v>
          </cell>
          <cell r="I13130" t="str">
            <v>Bangunan Gudang Penyimpanan Limbah Radioaktif Gas</v>
          </cell>
        </row>
        <row r="13131">
          <cell r="H13131" t="str">
            <v>1.3.3.01.01.02.013</v>
          </cell>
          <cell r="I13131" t="str">
            <v>Bangunan Gudang Penyimpanan Limbah Radioaktif Lainnya</v>
          </cell>
        </row>
        <row r="13132">
          <cell r="H13132" t="str">
            <v>......</v>
          </cell>
        </row>
        <row r="13133">
          <cell r="H13133" t="str">
            <v>1.3.3.01.01.03.</v>
          </cell>
          <cell r="I13133" t="str">
            <v>BANGUNAN GEDUNG UNTUK BENGKEL/HANGGAR</v>
          </cell>
        </row>
        <row r="13134">
          <cell r="H13134" t="str">
            <v>1.3.3.01.01.03.001</v>
          </cell>
          <cell r="I13134" t="str">
            <v>Bangunan Bengkel/Hanggar Permanen</v>
          </cell>
        </row>
        <row r="13135">
          <cell r="H13135" t="str">
            <v>1.3.3.01.01.03.002</v>
          </cell>
          <cell r="I13135" t="str">
            <v>Bangunan Bengkel /Hanggar Semi Permanen</v>
          </cell>
        </row>
        <row r="13136">
          <cell r="H13136" t="str">
            <v>1.3.3.01.01.03.003</v>
          </cell>
          <cell r="I13136" t="str">
            <v>Bangunan Bengkel /Hanggar Darurat</v>
          </cell>
        </row>
        <row r="13137">
          <cell r="H13137" t="str">
            <v>1.3.3.01.01.03.004</v>
          </cell>
          <cell r="I13137" t="str">
            <v>Bangunan Depo Kereta Api</v>
          </cell>
        </row>
        <row r="13138">
          <cell r="H13138" t="str">
            <v>......</v>
          </cell>
        </row>
        <row r="13139">
          <cell r="H13139" t="str">
            <v>1.3.3.01.01.04.</v>
          </cell>
          <cell r="I13139" t="str">
            <v>BANGUNAN GEDUNG INSTALASI</v>
          </cell>
        </row>
        <row r="13140">
          <cell r="H13140" t="str">
            <v>1.3.3.01.01.04.001</v>
          </cell>
          <cell r="I13140" t="str">
            <v>Gedung Instalasi Studio</v>
          </cell>
        </row>
        <row r="13141">
          <cell r="H13141" t="str">
            <v>1.3.3.01.01.04.002</v>
          </cell>
          <cell r="I13141" t="str">
            <v>Gedung Instalasi Pemancar</v>
          </cell>
        </row>
        <row r="13142">
          <cell r="H13142" t="str">
            <v>1.3.3.01.01.04.003</v>
          </cell>
          <cell r="I13142" t="str">
            <v>Bangunan Gedung Instalasi Radar</v>
          </cell>
        </row>
        <row r="13143">
          <cell r="H13143" t="str">
            <v>1.3.3.01.01.04.004</v>
          </cell>
          <cell r="I13143" t="str">
            <v>Bangunan Gedung Reaktor Nuklir</v>
          </cell>
        </row>
        <row r="13144">
          <cell r="H13144" t="str">
            <v>1.3.3.01.01.04.005</v>
          </cell>
          <cell r="I13144" t="str">
            <v>Bangunan Gedung Instalasi Pertahanan dan Keamanan</v>
          </cell>
        </row>
        <row r="13145">
          <cell r="H13145" t="str">
            <v>......</v>
          </cell>
        </row>
        <row r="13146">
          <cell r="H13146" t="str">
            <v>1.3.3.01.01.05.</v>
          </cell>
          <cell r="I13146" t="str">
            <v>BANGUNAN GEDUNG LABORATORIUM</v>
          </cell>
        </row>
        <row r="13147">
          <cell r="H13147" t="str">
            <v>1.3.3.01.01.05.001</v>
          </cell>
          <cell r="I13147" t="str">
            <v>Bangunan Gedung Laboratorium Permanen</v>
          </cell>
        </row>
        <row r="13148">
          <cell r="H13148" t="str">
            <v>1.3.3.01.01.05.002</v>
          </cell>
          <cell r="I13148" t="str">
            <v>Bangunan Gedung Laboratorium Semi Permanen</v>
          </cell>
        </row>
        <row r="13149">
          <cell r="H13149" t="str">
            <v>1.3.3.01.01.05.003</v>
          </cell>
          <cell r="I13149" t="str">
            <v>Bangunan Gedung Laboratorium Darurat</v>
          </cell>
        </row>
        <row r="13150">
          <cell r="H13150" t="str">
            <v>......</v>
          </cell>
        </row>
        <row r="13151">
          <cell r="H13151" t="str">
            <v>1.3.3.01.01.06.</v>
          </cell>
          <cell r="I13151" t="str">
            <v>BANGUNAN KESEHATAN</v>
          </cell>
        </row>
        <row r="13152">
          <cell r="H13152" t="str">
            <v>1.3.3.01.01.06.001</v>
          </cell>
          <cell r="I13152" t="str">
            <v>Bangunan Rumah Sakit Umum</v>
          </cell>
        </row>
        <row r="13153">
          <cell r="H13153" t="str">
            <v>1.3.3.01.01.06.002</v>
          </cell>
          <cell r="I13153" t="str">
            <v>Bangunan Rumah Sakit Khusus</v>
          </cell>
        </row>
        <row r="13154">
          <cell r="H13154" t="str">
            <v>1.3.3.01.01.06.003</v>
          </cell>
          <cell r="I13154" t="str">
            <v>Bangunan Rumah Sakit Kusta</v>
          </cell>
        </row>
        <row r="13155">
          <cell r="H13155" t="str">
            <v>1.3.3.01.01.06.004</v>
          </cell>
          <cell r="I13155" t="str">
            <v>Bangunan Rumah Sakit Jiwa</v>
          </cell>
        </row>
        <row r="13156">
          <cell r="H13156" t="str">
            <v>1.3.3.01.01.06.005</v>
          </cell>
          <cell r="I13156" t="str">
            <v>Bangunan Rumah Sakit Paru-Paru</v>
          </cell>
        </row>
        <row r="13157">
          <cell r="H13157" t="str">
            <v>1.3.3.01.01.06.006</v>
          </cell>
          <cell r="I13157" t="str">
            <v>Bangunan Rumah Sakit Gigi</v>
          </cell>
        </row>
        <row r="13158">
          <cell r="H13158" t="str">
            <v>1.3.3.01.01.06.007</v>
          </cell>
          <cell r="I13158" t="str">
            <v>Bangunan Rumah Sakit Jantung</v>
          </cell>
        </row>
        <row r="13159">
          <cell r="H13159" t="str">
            <v>1.3.3.01.01.06.008</v>
          </cell>
          <cell r="I13159" t="str">
            <v>Bangunan Rumah Sakit Kanker</v>
          </cell>
        </row>
        <row r="13160">
          <cell r="H13160" t="str">
            <v>1.3.3.01.01.06.009</v>
          </cell>
          <cell r="I13160" t="str">
            <v>Bangunan Rumah Sakit Bersalin Dan Lain-Lain</v>
          </cell>
        </row>
        <row r="13161">
          <cell r="H13161" t="str">
            <v>1.3.3.01.01.06.010</v>
          </cell>
          <cell r="I13161" t="str">
            <v>Bangunan Klinik/Puskesmas</v>
          </cell>
        </row>
        <row r="13162">
          <cell r="H13162" t="str">
            <v>1.3.3.01.01.06.011</v>
          </cell>
          <cell r="I13162" t="str">
            <v>Bangunan Rumah Sakit Hewan</v>
          </cell>
        </row>
        <row r="13163">
          <cell r="H13163" t="str">
            <v>1.3.3.01.01.06.012</v>
          </cell>
          <cell r="I13163" t="str">
            <v>Bangunan Puskesmas Pembantu</v>
          </cell>
        </row>
        <row r="13164">
          <cell r="H13164" t="str">
            <v>1.3.3.01.01.06.013</v>
          </cell>
          <cell r="I13164" t="str">
            <v>Bangunan Tempat Praktek Dokter</v>
          </cell>
        </row>
        <row r="13165">
          <cell r="H13165" t="str">
            <v>1.3.3.01.01.06.014</v>
          </cell>
          <cell r="I13165" t="str">
            <v>Bangunan Tempat Praktek Bidan</v>
          </cell>
        </row>
        <row r="13166">
          <cell r="H13166" t="str">
            <v>1.3.3.01.01.06.015</v>
          </cell>
          <cell r="I13166" t="str">
            <v>Bangunan Posyandu</v>
          </cell>
        </row>
        <row r="13167">
          <cell r="H13167" t="str">
            <v>1.3.3.01.01.06.016</v>
          </cell>
          <cell r="I13167" t="str">
            <v>Bangunan Polindes (Pondok Bersalin Desa)</v>
          </cell>
        </row>
        <row r="13168">
          <cell r="H13168" t="str">
            <v>1.3.3.01.01.06.017</v>
          </cell>
          <cell r="I13168" t="str">
            <v>Banguan Apotik</v>
          </cell>
        </row>
        <row r="13169">
          <cell r="H13169" t="str">
            <v>1.3.3.01.01.06.018</v>
          </cell>
          <cell r="I13169" t="str">
            <v>Bangunan Toko khusus obat/jamu</v>
          </cell>
        </row>
        <row r="13170">
          <cell r="H13170" t="str">
            <v>1.3.3.01.01.06.019</v>
          </cell>
          <cell r="I13170" t="str">
            <v>Bangunan Gedung Perawatan</v>
          </cell>
        </row>
        <row r="13171">
          <cell r="H13171" t="str">
            <v>1.3.3.01.01.06.020</v>
          </cell>
          <cell r="I13171" t="str">
            <v>Bangunan Kamar Jenazah</v>
          </cell>
        </row>
        <row r="13172">
          <cell r="H13172" t="str">
            <v>1.3.3.01.01.06.021</v>
          </cell>
          <cell r="I13172" t="str">
            <v>Bangunan Insenarator</v>
          </cell>
        </row>
        <row r="13173">
          <cell r="H13173" t="str">
            <v>......</v>
          </cell>
        </row>
        <row r="13174">
          <cell r="H13174" t="str">
            <v>1.3.3.01.01.07.</v>
          </cell>
          <cell r="I13174" t="str">
            <v>BANGUNAN OCEANARIUM/OBSERVATORIUM</v>
          </cell>
        </row>
        <row r="13175">
          <cell r="H13175" t="str">
            <v>1.3.3.01.01.07.001</v>
          </cell>
          <cell r="I13175" t="str">
            <v>Bangunan Oceanarium/Observatorium Permanen</v>
          </cell>
        </row>
        <row r="13176">
          <cell r="H13176" t="str">
            <v>1.3.3.01.01.07.002</v>
          </cell>
          <cell r="I13176" t="str">
            <v>Bangunan Oceanarium/Observatorium Semi Permanen</v>
          </cell>
        </row>
        <row r="13177">
          <cell r="H13177" t="str">
            <v>1.3.3.01.01.07.003</v>
          </cell>
          <cell r="I13177" t="str">
            <v>Bangunan Oceanarium/Observatorium Darurat</v>
          </cell>
        </row>
        <row r="13178">
          <cell r="H13178" t="str">
            <v>......</v>
          </cell>
        </row>
        <row r="13179">
          <cell r="H13179" t="str">
            <v>1.3.3.01.01.08.</v>
          </cell>
          <cell r="I13179" t="str">
            <v>BANGUNAN GEDUNG TEMPAT IBADAH</v>
          </cell>
        </row>
        <row r="13180">
          <cell r="H13180" t="str">
            <v>1.3.3.01.01.08.001</v>
          </cell>
          <cell r="I13180" t="str">
            <v>Bangunan Gedung Tempat Ibadah Permanen</v>
          </cell>
        </row>
        <row r="13181">
          <cell r="H13181" t="str">
            <v>1.3.3.01.01.08.002</v>
          </cell>
          <cell r="I13181" t="str">
            <v>Bangunan Gedung Tempat Ibadah Semi Permanen</v>
          </cell>
        </row>
        <row r="13182">
          <cell r="H13182" t="str">
            <v>1.3.3.01.01.08.003</v>
          </cell>
          <cell r="I13182" t="str">
            <v>Bangunan Gedung Tempat Ibadah Darurat</v>
          </cell>
        </row>
        <row r="13183">
          <cell r="H13183" t="str">
            <v>......</v>
          </cell>
        </row>
        <row r="13184">
          <cell r="H13184" t="str">
            <v>1.3.3.01.01.09.</v>
          </cell>
          <cell r="I13184" t="str">
            <v>BANGUNAN GEDUNG TEMPAT PERTEMUAN</v>
          </cell>
        </row>
        <row r="13185">
          <cell r="H13185" t="str">
            <v>1.3.3.01.01.09.001</v>
          </cell>
          <cell r="I13185" t="str">
            <v>Bangunan Gedung Pertemuan Permanen</v>
          </cell>
        </row>
        <row r="13186">
          <cell r="H13186" t="str">
            <v>1.3.3.01.01.09.002</v>
          </cell>
          <cell r="I13186" t="str">
            <v>Bangunan Gedung Pertemuan Semi Permanen</v>
          </cell>
        </row>
        <row r="13187">
          <cell r="H13187" t="str">
            <v>1.3.3.01.01.09.003</v>
          </cell>
          <cell r="I13187" t="str">
            <v>Bangunan Gedung Pertemuan Darurat</v>
          </cell>
        </row>
        <row r="13188">
          <cell r="H13188" t="str">
            <v>......</v>
          </cell>
        </row>
        <row r="13189">
          <cell r="H13189" t="str">
            <v>1.3.3.01.01.10.</v>
          </cell>
          <cell r="I13189" t="str">
            <v>BANGUNAN GEDUNG TEMPAT PENDIDIKAN</v>
          </cell>
        </row>
        <row r="13190">
          <cell r="H13190" t="str">
            <v>1.3.3.01.01.10.001</v>
          </cell>
          <cell r="I13190" t="str">
            <v>Bangunan Gedung Pendidikan Permanen</v>
          </cell>
        </row>
        <row r="13191">
          <cell r="H13191" t="str">
            <v>1.3.3.01.01.10.002</v>
          </cell>
          <cell r="I13191" t="str">
            <v>Bangunan Gedung Pendidikan Semi Permanen</v>
          </cell>
        </row>
        <row r="13192">
          <cell r="H13192" t="str">
            <v>1.3.3.01.01.10.003</v>
          </cell>
          <cell r="I13192" t="str">
            <v>Bangunan Gedung Pendidikan Darurat</v>
          </cell>
        </row>
        <row r="13193">
          <cell r="H13193" t="str">
            <v>1.3.3.01.01.10.004</v>
          </cell>
          <cell r="I13193" t="str">
            <v>Bangunan Gedung Pendidikan dan Latihan</v>
          </cell>
        </row>
        <row r="13194">
          <cell r="H13194" t="str">
            <v>......</v>
          </cell>
        </row>
        <row r="13195">
          <cell r="H13195" t="str">
            <v>1.3.3.01.01.11.</v>
          </cell>
          <cell r="I13195" t="str">
            <v>BANGUNAN GEDUNG TEMPAT OLAH RAGA</v>
          </cell>
        </row>
        <row r="13196">
          <cell r="H13196" t="str">
            <v>1.3.3.01.01.11.001</v>
          </cell>
          <cell r="I13196" t="str">
            <v>Gedung Olah Raga Tetutup Permanen</v>
          </cell>
        </row>
        <row r="13197">
          <cell r="H13197" t="str">
            <v>1.3.3.01.01.11.002</v>
          </cell>
          <cell r="I13197" t="str">
            <v>Gedung Olah Raga Tertutup Semi Permanen</v>
          </cell>
        </row>
        <row r="13198">
          <cell r="H13198" t="str">
            <v>1.3.3.01.01.11.003</v>
          </cell>
          <cell r="I13198" t="str">
            <v>Gedung Olah Raga Tertutup Darurat</v>
          </cell>
        </row>
        <row r="13199">
          <cell r="H13199" t="str">
            <v>1.3.3.01.01.11.004</v>
          </cell>
          <cell r="I13199" t="str">
            <v>Bangunan Olah Raga Terbuka Permanen</v>
          </cell>
        </row>
        <row r="13200">
          <cell r="H13200" t="str">
            <v>1.3.3.01.01.11.005</v>
          </cell>
          <cell r="I13200" t="str">
            <v>Bangunan Olah Raga Terbuka Semi Permanen</v>
          </cell>
        </row>
        <row r="13201">
          <cell r="H13201" t="str">
            <v>1.3.3.01.01.11.006</v>
          </cell>
          <cell r="I13201" t="str">
            <v>Bangunan Olah Raga Terbuka Darurat</v>
          </cell>
        </row>
        <row r="13202">
          <cell r="H13202" t="str">
            <v>1.3.3.01.01.11.007</v>
          </cell>
          <cell r="I13202" t="str">
            <v>Bangunan Gedung Olah Raga Kolam Renang</v>
          </cell>
        </row>
        <row r="13203">
          <cell r="H13203" t="str">
            <v>......</v>
          </cell>
        </row>
        <row r="13204">
          <cell r="H13204" t="str">
            <v>1.3.3.01.01.12.</v>
          </cell>
          <cell r="I13204" t="str">
            <v>BANGUNAN GEDUNG PERTOKOAN/KOPERASI/PASAR</v>
          </cell>
        </row>
        <row r="13205">
          <cell r="H13205" t="str">
            <v>1.3.3.01.01.12.001</v>
          </cell>
          <cell r="I13205" t="str">
            <v>Gedung Pertokoan/Koperasi/Pasar Permanen</v>
          </cell>
        </row>
        <row r="13206">
          <cell r="H13206" t="str">
            <v>1.3.3.01.01.12.002</v>
          </cell>
          <cell r="I13206" t="str">
            <v>Gedung Pertokoan/Koperasi/Pasar Semi Permanen</v>
          </cell>
        </row>
        <row r="13207">
          <cell r="H13207" t="str">
            <v>1.3.3.01.01.12.003</v>
          </cell>
          <cell r="I13207" t="str">
            <v>Gedung Pertokoan/Koperasi/Pasar Darurat</v>
          </cell>
        </row>
        <row r="13208">
          <cell r="H13208" t="str">
            <v>......</v>
          </cell>
        </row>
        <row r="13209">
          <cell r="H13209" t="str">
            <v>1.3.3.01.01.13.</v>
          </cell>
          <cell r="I13209" t="str">
            <v>BANGUNAN GEDUNG UNTUK POS JAGA</v>
          </cell>
        </row>
        <row r="13210">
          <cell r="H13210" t="str">
            <v>1.3.3.01.01.13.001</v>
          </cell>
          <cell r="I13210" t="str">
            <v>Gedung Pos Jaga Permanen</v>
          </cell>
        </row>
        <row r="13211">
          <cell r="H13211" t="str">
            <v>1.3.3.01.01.13.002</v>
          </cell>
          <cell r="I13211" t="str">
            <v>Gedung Pos Jaga Semi Permanen</v>
          </cell>
        </row>
        <row r="13212">
          <cell r="H13212" t="str">
            <v>1.3.3.01.01.13.003</v>
          </cell>
          <cell r="I13212" t="str">
            <v>Gedung Pos Jaga Darurat</v>
          </cell>
        </row>
        <row r="13213">
          <cell r="H13213" t="str">
            <v>1.3.3.01.01.13.004</v>
          </cell>
          <cell r="I13213" t="str">
            <v>Gedung Menara Peninjau Permanen</v>
          </cell>
        </row>
        <row r="13214">
          <cell r="H13214" t="str">
            <v>1.3.3.01.01.13.005</v>
          </cell>
          <cell r="I13214" t="str">
            <v>Gedung Menara Peninjau Semi Permanen</v>
          </cell>
        </row>
        <row r="13215">
          <cell r="H13215" t="str">
            <v>1.3.3.01.01.13.006</v>
          </cell>
          <cell r="I13215" t="str">
            <v>Gedung Menara Peninjau Darurat</v>
          </cell>
        </row>
        <row r="13216">
          <cell r="H13216" t="str">
            <v>1.3.3.01.01.13.007</v>
          </cell>
          <cell r="I13216" t="str">
            <v>Gedung Pos Pamtas Permanen</v>
          </cell>
        </row>
        <row r="13217">
          <cell r="H13217" t="str">
            <v>1.3.3.01.01.13.008</v>
          </cell>
          <cell r="I13217" t="str">
            <v>Gedung Pos Pamtas Semi Permanen</v>
          </cell>
        </row>
        <row r="13218">
          <cell r="H13218" t="str">
            <v>1.3.3.01.01.13.009</v>
          </cell>
          <cell r="I13218" t="str">
            <v>Gedung Pos Pamtas Darurat</v>
          </cell>
        </row>
        <row r="13219">
          <cell r="H13219" t="str">
            <v>......</v>
          </cell>
        </row>
        <row r="13220">
          <cell r="H13220" t="str">
            <v>1.3.3.01.01.14.</v>
          </cell>
          <cell r="I13220" t="str">
            <v>BANGUNAN GEDUNG GARASI/POOL</v>
          </cell>
        </row>
        <row r="13221">
          <cell r="H13221" t="str">
            <v>1.3.3.01.01.14.001</v>
          </cell>
          <cell r="I13221" t="str">
            <v>Gedung Garasi/Pool Permanen</v>
          </cell>
        </row>
        <row r="13222">
          <cell r="H13222" t="str">
            <v>1.3.3.01.01.14.002</v>
          </cell>
          <cell r="I13222" t="str">
            <v>Gedung Garasi/Pool Semi Permanen</v>
          </cell>
        </row>
        <row r="13223">
          <cell r="H13223" t="str">
            <v>1.3.3.01.01.14.003</v>
          </cell>
          <cell r="I13223" t="str">
            <v>Gedung Garasi/Pool Darurat</v>
          </cell>
        </row>
        <row r="13224">
          <cell r="H13224" t="str">
            <v>......</v>
          </cell>
        </row>
        <row r="13225">
          <cell r="H13225" t="str">
            <v>1.3.3.01.01.15.</v>
          </cell>
          <cell r="I13225" t="str">
            <v>BANGUNAN GEDUNG PEMOTONG HEWAN</v>
          </cell>
        </row>
        <row r="13226">
          <cell r="H13226" t="str">
            <v>1.3.3.01.01.15.001</v>
          </cell>
          <cell r="I13226" t="str">
            <v>Gedung Pemotong Hewan Permanen</v>
          </cell>
        </row>
        <row r="13227">
          <cell r="H13227" t="str">
            <v>1.3.3.01.01.15.002</v>
          </cell>
          <cell r="I13227" t="str">
            <v>Gedung Pemotong Hewan Semi Permanen</v>
          </cell>
        </row>
        <row r="13228">
          <cell r="H13228" t="str">
            <v>1.3.3.01.01.15.003</v>
          </cell>
          <cell r="I13228" t="str">
            <v>Gedung Pemotong Hewan Darurat</v>
          </cell>
        </row>
        <row r="13229">
          <cell r="H13229" t="str">
            <v>......</v>
          </cell>
        </row>
        <row r="13230">
          <cell r="H13230" t="str">
            <v>1.3.3.01.01.16.</v>
          </cell>
          <cell r="I13230" t="str">
            <v>BANGUNAN GEDUNG PERPUSTAKAAN</v>
          </cell>
        </row>
        <row r="13231">
          <cell r="H13231" t="str">
            <v>1.3.3.01.01.16.001</v>
          </cell>
          <cell r="I13231" t="str">
            <v>Bangunan Gedung Perpustakaan Permanen</v>
          </cell>
        </row>
        <row r="13232">
          <cell r="H13232" t="str">
            <v>1.3.3.01.01.16.002</v>
          </cell>
          <cell r="I13232" t="str">
            <v>Bangunan Gedung Perpustakaan Semi Permanen</v>
          </cell>
        </row>
        <row r="13233">
          <cell r="H13233" t="str">
            <v>1.3.3.01.01.16.003</v>
          </cell>
          <cell r="I13233" t="str">
            <v>Bangunan Gedung Perpustakaan Darurat</v>
          </cell>
        </row>
        <row r="13234">
          <cell r="H13234" t="str">
            <v>......</v>
          </cell>
        </row>
        <row r="13235">
          <cell r="H13235" t="str">
            <v>1.3.3.01.01.17.</v>
          </cell>
          <cell r="I13235" t="str">
            <v>BANGUNAN GEDUNG MUSIUM</v>
          </cell>
        </row>
        <row r="13236">
          <cell r="H13236" t="str">
            <v>1.3.3.01.01.17.001</v>
          </cell>
          <cell r="I13236" t="str">
            <v>Bangunan Gedung Musium Permanen</v>
          </cell>
        </row>
        <row r="13237">
          <cell r="H13237" t="str">
            <v>1.3.3.01.01.17.002</v>
          </cell>
          <cell r="I13237" t="str">
            <v>Bangunan Gedung Musium Semi Permanen</v>
          </cell>
        </row>
        <row r="13238">
          <cell r="H13238" t="str">
            <v>1.3.3.01.01.17.003</v>
          </cell>
          <cell r="I13238" t="str">
            <v>Bangunan Gedung Musium Darurat</v>
          </cell>
        </row>
        <row r="13239">
          <cell r="H13239" t="str">
            <v>......</v>
          </cell>
        </row>
        <row r="13240">
          <cell r="H13240" t="str">
            <v>1.3.3.01.01.18.</v>
          </cell>
          <cell r="I13240" t="str">
            <v>BANGUNAN GEDUNG TERMINAL/PELABUHAN/BANDARA</v>
          </cell>
        </row>
        <row r="13241">
          <cell r="H13241" t="str">
            <v>1.3.3.01.01.18.001</v>
          </cell>
          <cell r="I13241" t="str">
            <v>Bangunan Gedung Terminal/Pelabuhan/Bandara Permanen</v>
          </cell>
        </row>
        <row r="13242">
          <cell r="H13242" t="str">
            <v>1.3.3.01.01.18.002</v>
          </cell>
          <cell r="I13242" t="str">
            <v>Bangunan Gedung Terminal/Pelabuhan/Bandara Semi Permanen</v>
          </cell>
        </row>
        <row r="13243">
          <cell r="H13243" t="str">
            <v>1.3.3.01.01.18.003</v>
          </cell>
          <cell r="I13243" t="str">
            <v>Bangunan Gedung Terminal/Pelabuhan/Bandara Darurat</v>
          </cell>
        </row>
        <row r="13244">
          <cell r="H13244" t="str">
            <v>1.3.3.01.01.18.004</v>
          </cell>
          <cell r="I13244" t="str">
            <v>Bangunan Halte/Shelter</v>
          </cell>
        </row>
        <row r="13245">
          <cell r="H13245" t="str">
            <v>......</v>
          </cell>
        </row>
        <row r="13246">
          <cell r="H13246" t="str">
            <v>1.3.3.01.01.19.</v>
          </cell>
          <cell r="I13246" t="str">
            <v>BANGUNAN PENGUJIAN KELAIKAN</v>
          </cell>
        </row>
        <row r="13247">
          <cell r="H13247" t="str">
            <v>1.3.3.01.01.19.001</v>
          </cell>
          <cell r="I13247" t="str">
            <v>Bangunan Pengujian Kelaikan Permanen</v>
          </cell>
        </row>
        <row r="13248">
          <cell r="H13248" t="str">
            <v>1.3.3.01.01.19.002</v>
          </cell>
          <cell r="I13248" t="str">
            <v>Bangunan Pengujian Kelaikan Semi Permanen</v>
          </cell>
        </row>
        <row r="13249">
          <cell r="H13249" t="str">
            <v>1.3.3.01.01.19.003</v>
          </cell>
          <cell r="I13249" t="str">
            <v>Bangunan Pengujian Kelaikan Darurat</v>
          </cell>
        </row>
        <row r="13250">
          <cell r="H13250" t="str">
            <v>......</v>
          </cell>
        </row>
        <row r="13251">
          <cell r="H13251" t="str">
            <v>1.3.3.01.01.20.</v>
          </cell>
          <cell r="I13251" t="str">
            <v>BANGUNAN GEDUNG LEMBAGA PEMASYARAKATAN</v>
          </cell>
        </row>
        <row r="13252">
          <cell r="H13252" t="str">
            <v>1.3.3.01.01.20.001</v>
          </cell>
          <cell r="I13252" t="str">
            <v>Bangunan Gedung L P Kelas I</v>
          </cell>
        </row>
        <row r="13253">
          <cell r="H13253" t="str">
            <v>1.3.3.01.01.20.002</v>
          </cell>
          <cell r="I13253" t="str">
            <v>Bangunan Gedung L P Kelas II</v>
          </cell>
        </row>
        <row r="13254">
          <cell r="H13254" t="str">
            <v>......</v>
          </cell>
        </row>
        <row r="13255">
          <cell r="H13255" t="str">
            <v>1.3.3.01.01.21.</v>
          </cell>
          <cell r="I13255" t="str">
            <v>BANGUNAN RUMAH TAHANAN</v>
          </cell>
        </row>
        <row r="13256">
          <cell r="H13256" t="str">
            <v>1.3.3.01.01.21.001</v>
          </cell>
          <cell r="I13256" t="str">
            <v>Bangunan Gedung Rutan Kelas I</v>
          </cell>
        </row>
        <row r="13257">
          <cell r="H13257" t="str">
            <v>1.3.3.01.01.21.002</v>
          </cell>
          <cell r="I13257" t="str">
            <v>Bangunan Gedung Rutan Kelas II</v>
          </cell>
        </row>
        <row r="13258">
          <cell r="H13258" t="str">
            <v>1.3.3.01.01.21.003</v>
          </cell>
          <cell r="I13258" t="str">
            <v>Gedung Tahanan Karantina</v>
          </cell>
        </row>
        <row r="13259">
          <cell r="H13259" t="str">
            <v>......</v>
          </cell>
        </row>
        <row r="13260">
          <cell r="H13260" t="str">
            <v>1.3.3.01.01.22.</v>
          </cell>
          <cell r="I13260" t="str">
            <v>BANGUNAN GEDUNG KREMATORIUM</v>
          </cell>
        </row>
        <row r="13261">
          <cell r="H13261" t="str">
            <v>1.3.3.01.01.22.001</v>
          </cell>
          <cell r="I13261" t="str">
            <v>Bangunan Gedung Krematorium Permanen</v>
          </cell>
        </row>
        <row r="13262">
          <cell r="H13262" t="str">
            <v>1.3.3.01.01.22.002</v>
          </cell>
          <cell r="I13262" t="str">
            <v>Bangunan Gedung Krematorium Semi Permanen</v>
          </cell>
        </row>
        <row r="13263">
          <cell r="H13263" t="str">
            <v>1.3.3.01.01.22.003</v>
          </cell>
          <cell r="I13263" t="str">
            <v>Bangunan Gedung Krematorium Darurat</v>
          </cell>
        </row>
        <row r="13264">
          <cell r="H13264" t="str">
            <v>......</v>
          </cell>
        </row>
        <row r="13265">
          <cell r="H13265" t="str">
            <v>1.3.3.01.01.23.</v>
          </cell>
          <cell r="I13265" t="str">
            <v>BANGUNAN PEMBAKARAN BANGKAI HEWAN</v>
          </cell>
        </row>
        <row r="13266">
          <cell r="H13266" t="str">
            <v>1.3.3.01.01.23.001</v>
          </cell>
          <cell r="I13266" t="str">
            <v>Bangunan Pembakaran Bangkai Hewan Permanen</v>
          </cell>
        </row>
        <row r="13267">
          <cell r="H13267" t="str">
            <v>1.3.3.01.01.23.002</v>
          </cell>
          <cell r="I13267" t="str">
            <v>Bangunan Pembakaran Bangkai Hewan Semi Permanen</v>
          </cell>
        </row>
        <row r="13268">
          <cell r="H13268" t="str">
            <v>1.3.3.01.01.23.003</v>
          </cell>
          <cell r="I13268" t="str">
            <v>Bangunan Pembakaran Bangkai Hewan Darurat</v>
          </cell>
        </row>
        <row r="13269">
          <cell r="H13269" t="str">
            <v>......</v>
          </cell>
        </row>
        <row r="13270">
          <cell r="H13270" t="str">
            <v>1.3.3.01.01.24.</v>
          </cell>
          <cell r="I13270" t="str">
            <v>BANGUNAN TEMPAT PERSIDANGAN</v>
          </cell>
        </row>
        <row r="13271">
          <cell r="H13271" t="str">
            <v>1.3.3.01.01.24.001</v>
          </cell>
          <cell r="I13271" t="str">
            <v>Bangunan Tempat Sidang/Zitting Plaat</v>
          </cell>
        </row>
        <row r="13272">
          <cell r="H13272" t="str">
            <v>......</v>
          </cell>
        </row>
        <row r="13273">
          <cell r="H13273" t="str">
            <v>1.3.3.01.01.25.</v>
          </cell>
          <cell r="I13273" t="str">
            <v>BANGUNAN TERBUKA</v>
          </cell>
        </row>
        <row r="13274">
          <cell r="H13274" t="str">
            <v>1.3.3.01.01.25.001</v>
          </cell>
          <cell r="I13274" t="str">
            <v>Bangunan Lantai Jemur Permanen</v>
          </cell>
        </row>
        <row r="13275">
          <cell r="H13275" t="str">
            <v>1.3.3.01.01.25.002</v>
          </cell>
          <cell r="I13275" t="str">
            <v>Bangunan Lantai Jemur Semi Permanen</v>
          </cell>
        </row>
        <row r="13276">
          <cell r="H13276" t="str">
            <v>1.3.3.01.01.25.003</v>
          </cell>
          <cell r="I13276" t="str">
            <v>Bangunan Lantai Jemur Darurat</v>
          </cell>
        </row>
        <row r="13277">
          <cell r="H13277" t="str">
            <v>1.3.3.01.01.25.004</v>
          </cell>
          <cell r="I13277" t="str">
            <v>Selasar</v>
          </cell>
        </row>
        <row r="13278">
          <cell r="H13278" t="str">
            <v>......</v>
          </cell>
        </row>
        <row r="13279">
          <cell r="H13279" t="str">
            <v>1.3.3.01.01.26.</v>
          </cell>
          <cell r="I13279" t="str">
            <v>BANGUNAN PENAMPUNG SEKAM</v>
          </cell>
        </row>
        <row r="13280">
          <cell r="H13280" t="str">
            <v>1.3.3.01.01.26.001</v>
          </cell>
          <cell r="I13280" t="str">
            <v>Bangunan Penampung Sekam Permanen</v>
          </cell>
        </row>
        <row r="13281">
          <cell r="H13281" t="str">
            <v>1.3.3.01.01.26.002</v>
          </cell>
          <cell r="I13281" t="str">
            <v>Bangunan Penampung Sekam Semi Permanen</v>
          </cell>
        </row>
        <row r="13282">
          <cell r="H13282" t="str">
            <v>1.3.3.01.01.26.003</v>
          </cell>
          <cell r="I13282" t="str">
            <v>Bangunan Penampung Sekam Darurat</v>
          </cell>
        </row>
        <row r="13283">
          <cell r="H13283" t="str">
            <v>......</v>
          </cell>
        </row>
        <row r="13284">
          <cell r="H13284" t="str">
            <v>1.3.3.01.01.27.</v>
          </cell>
          <cell r="I13284" t="str">
            <v>BANGUNAN TEMPAT PELELANGAN IKAN (TPI)</v>
          </cell>
        </row>
        <row r="13285">
          <cell r="H13285" t="str">
            <v>1.3.3.01.01.27.001</v>
          </cell>
          <cell r="I13285" t="str">
            <v>Bangunan TPI Permanen</v>
          </cell>
        </row>
        <row r="13286">
          <cell r="H13286" t="str">
            <v>1.3.3.01.01.27.002</v>
          </cell>
          <cell r="I13286" t="str">
            <v>Bangunan TPI Semi Permanen</v>
          </cell>
        </row>
        <row r="13287">
          <cell r="H13287" t="str">
            <v>1.3.3.01.01.27.003</v>
          </cell>
          <cell r="I13287" t="str">
            <v>Bangunan TPI Darurat</v>
          </cell>
        </row>
        <row r="13288">
          <cell r="H13288" t="str">
            <v>......</v>
          </cell>
        </row>
        <row r="13289">
          <cell r="H13289" t="str">
            <v>1.3.3.01.01.28.</v>
          </cell>
          <cell r="I13289" t="str">
            <v>BANGUNAN INDUSTRI</v>
          </cell>
        </row>
        <row r="13290">
          <cell r="H13290" t="str">
            <v>1.3.3.01.01.28.001</v>
          </cell>
          <cell r="I13290" t="str">
            <v>Bangunan Industri Makanan</v>
          </cell>
        </row>
        <row r="13291">
          <cell r="H13291" t="str">
            <v>1.3.3.01.01.28.002</v>
          </cell>
          <cell r="I13291" t="str">
            <v>Bangunan Industri Minuman</v>
          </cell>
        </row>
        <row r="13292">
          <cell r="H13292" t="str">
            <v>1.3.3.01.01.28.003</v>
          </cell>
          <cell r="I13292" t="str">
            <v>Bangunan Industri alat RT</v>
          </cell>
        </row>
        <row r="13293">
          <cell r="H13293" t="str">
            <v>1.3.3.01.01.28.004</v>
          </cell>
          <cell r="I13293" t="str">
            <v>Bangunan Industri Pakaian/Garment</v>
          </cell>
        </row>
        <row r="13294">
          <cell r="H13294" t="str">
            <v>1.3.3.01.01.28.005</v>
          </cell>
          <cell r="I13294" t="str">
            <v>Bangunan Industri Baja/Besi/Logam</v>
          </cell>
        </row>
        <row r="13295">
          <cell r="H13295" t="str">
            <v>1.3.3.01.01.28.006</v>
          </cell>
          <cell r="I13295" t="str">
            <v>Bangunan Industri Pengemasan</v>
          </cell>
        </row>
        <row r="13296">
          <cell r="H13296" t="str">
            <v>1.3.3.01.01.28.007</v>
          </cell>
          <cell r="I13296" t="str">
            <v>Bangunan Industri Bengkel</v>
          </cell>
        </row>
        <row r="13297">
          <cell r="H13297" t="str">
            <v>1.3.3.01.01.28.008</v>
          </cell>
          <cell r="I13297" t="str">
            <v>Bangunan Industri Penyulingan Minyak</v>
          </cell>
        </row>
        <row r="13298">
          <cell r="H13298" t="str">
            <v>1.3.3.01.01.28.009</v>
          </cell>
          <cell r="I13298" t="str">
            <v>Bangunan Industri Kimia Dan Pupuk</v>
          </cell>
        </row>
        <row r="13299">
          <cell r="H13299" t="str">
            <v>1.3.3.01.01.28.010</v>
          </cell>
          <cell r="I13299" t="str">
            <v>Bangunan Industri Obat-Obatan</v>
          </cell>
        </row>
        <row r="13300">
          <cell r="H13300" t="str">
            <v>1.3.3.01.01.28.011</v>
          </cell>
          <cell r="I13300" t="str">
            <v>Bangunan Industri Semen</v>
          </cell>
        </row>
        <row r="13301">
          <cell r="H13301" t="str">
            <v>1.3.3.01.01.28.012</v>
          </cell>
          <cell r="I13301" t="str">
            <v>Bangunan Industri Batu-Bata/Batako</v>
          </cell>
        </row>
        <row r="13302">
          <cell r="H13302" t="str">
            <v>1.3.3.01.01.28.013</v>
          </cell>
          <cell r="I13302" t="str">
            <v>Bangunan Industri Genteng</v>
          </cell>
        </row>
        <row r="13303">
          <cell r="H13303" t="str">
            <v>1.3.3.01.01.28.014</v>
          </cell>
          <cell r="I13303" t="str">
            <v>Bangunan Industri Percetakan</v>
          </cell>
        </row>
        <row r="13304">
          <cell r="H13304" t="str">
            <v>1.3.3.01.01.28.015</v>
          </cell>
          <cell r="I13304" t="str">
            <v>Bangunan Industri Tekstil</v>
          </cell>
        </row>
        <row r="13305">
          <cell r="H13305" t="str">
            <v>1.3.3.01.01.28.016</v>
          </cell>
          <cell r="I13305" t="str">
            <v>Bangunan Industri Alat Olah Raga</v>
          </cell>
        </row>
        <row r="13306">
          <cell r="H13306" t="str">
            <v>1.3.3.01.01.28.017</v>
          </cell>
          <cell r="I13306" t="str">
            <v>Bangunan Industri Kendaraan/Otomotif</v>
          </cell>
        </row>
        <row r="13307">
          <cell r="H13307" t="str">
            <v>1.3.3.01.01.28.018</v>
          </cell>
          <cell r="I13307" t="str">
            <v>Bangunan Industri Persenjataan</v>
          </cell>
        </row>
        <row r="13308">
          <cell r="H13308" t="str">
            <v>1.3.3.01.01.28.019</v>
          </cell>
          <cell r="I13308" t="str">
            <v>Bangunan Industri Kapal Udara</v>
          </cell>
        </row>
        <row r="13309">
          <cell r="H13309" t="str">
            <v>1.3.3.01.01.28.020</v>
          </cell>
          <cell r="I13309" t="str">
            <v>Bangunan Industri Kapal Laut</v>
          </cell>
        </row>
        <row r="13310">
          <cell r="H13310" t="str">
            <v>1.3.3.01.01.28.021</v>
          </cell>
          <cell r="I13310" t="str">
            <v>Bangunan Industri Kereta Api</v>
          </cell>
        </row>
        <row r="13311">
          <cell r="H13311" t="str">
            <v>1.3.3.01.01.28.022</v>
          </cell>
          <cell r="I13311" t="str">
            <v>Bangunan Industri Keramik/Marmer</v>
          </cell>
        </row>
        <row r="13312">
          <cell r="H13312" t="str">
            <v>1.3.3.01.01.28.023</v>
          </cell>
          <cell r="I13312" t="str">
            <v>Bangunan Pabrik Es</v>
          </cell>
        </row>
        <row r="13313">
          <cell r="H13313" t="str">
            <v>1.3.3.01.01.28.024</v>
          </cell>
          <cell r="I13313" t="str">
            <v>Bangunan Pasar Ikan Higienis/ PIH</v>
          </cell>
        </row>
        <row r="13314">
          <cell r="H13314" t="str">
            <v>1.3.3.01.01.28.025</v>
          </cell>
          <cell r="I13314" t="str">
            <v>Bangunan Depo Pasar Ikan</v>
          </cell>
        </row>
        <row r="13315">
          <cell r="H13315" t="str">
            <v>1.3.3.01.01.28.026</v>
          </cell>
          <cell r="I13315" t="str">
            <v>Bangunan Pasar/ Raiser Ikan Hias</v>
          </cell>
        </row>
        <row r="13316">
          <cell r="H13316" t="str">
            <v>......</v>
          </cell>
        </row>
        <row r="13317">
          <cell r="H13317" t="str">
            <v>1.3.3.01.01.29.</v>
          </cell>
          <cell r="I13317" t="str">
            <v>BANGUNAN PETERNAKAN/PERIKANAN</v>
          </cell>
        </row>
        <row r="13318">
          <cell r="H13318" t="str">
            <v>1.3.3.01.01.29.001</v>
          </cell>
          <cell r="I13318" t="str">
            <v>Bangunan Untuk Kandang</v>
          </cell>
        </row>
        <row r="13319">
          <cell r="H13319" t="str">
            <v>1.3.3.01.01.29.002</v>
          </cell>
          <cell r="I13319" t="str">
            <v>Bangunan Kolam/Bak Ikan</v>
          </cell>
        </row>
        <row r="13320">
          <cell r="H13320" t="str">
            <v>1.3.3.01.01.29.003</v>
          </cell>
          <cell r="I13320" t="str">
            <v>Bangunan Pembesar Ikan</v>
          </cell>
        </row>
        <row r="13321">
          <cell r="H13321" t="str">
            <v>1.3.3.01.01.29.004</v>
          </cell>
          <cell r="I13321" t="str">
            <v>Bangunan Gedung Pertanian</v>
          </cell>
        </row>
        <row r="13322">
          <cell r="H13322" t="str">
            <v>1.3.3.01.01.29.005</v>
          </cell>
          <cell r="I13322" t="str">
            <v>Bangunan Reservoir (Penampungan)</v>
          </cell>
        </row>
        <row r="13323">
          <cell r="H13323" t="str">
            <v>......</v>
          </cell>
        </row>
        <row r="13324">
          <cell r="H13324" t="str">
            <v>1.3.3.01.01.30.</v>
          </cell>
          <cell r="I13324" t="str">
            <v>BANGUNAN GEDUNG TEMPAT KERJA LAINNYA</v>
          </cell>
        </row>
        <row r="13325">
          <cell r="H13325" t="str">
            <v>1.3.3.01.01.30.001</v>
          </cell>
          <cell r="I13325" t="str">
            <v>Bangunan Gedung Tempat Kerja Lainnya Permanen</v>
          </cell>
        </row>
        <row r="13326">
          <cell r="H13326" t="str">
            <v>1.3.3.01.01.30.002</v>
          </cell>
          <cell r="I13326" t="str">
            <v>Bangunan Gedung Tempat Kerja Lainnya Semi Permanen</v>
          </cell>
        </row>
        <row r="13327">
          <cell r="H13327" t="str">
            <v>1.3.3.01.01.30.003</v>
          </cell>
          <cell r="I13327" t="str">
            <v>Bangunan Gedung Tempat Kerja Lainnya Darurat</v>
          </cell>
        </row>
        <row r="13328">
          <cell r="H13328" t="str">
            <v>1.3.3.01.01.30.004</v>
          </cell>
          <cell r="I13328" t="str">
            <v>Gedung Pengujian Kendaraan Lainnya</v>
          </cell>
        </row>
        <row r="13329">
          <cell r="H13329" t="str">
            <v>1.3.3.01.01.30.005</v>
          </cell>
          <cell r="I13329" t="str">
            <v>Bangunan Gedung/ Dapur/Ruang Makan</v>
          </cell>
        </row>
        <row r="13330">
          <cell r="H13330" t="str">
            <v>1.3.3.01.01.30.006</v>
          </cell>
          <cell r="I13330" t="str">
            <v>Gedung Londry</v>
          </cell>
        </row>
        <row r="13331">
          <cell r="H13331" t="str">
            <v>......</v>
          </cell>
        </row>
        <row r="13332">
          <cell r="H13332" t="str">
            <v>1.3.3.01.01.31.</v>
          </cell>
          <cell r="I13332" t="str">
            <v>BANGUNAN PERALATAN GEOFISIKA</v>
          </cell>
        </row>
        <row r="13333">
          <cell r="H13333" t="str">
            <v>1.3.3.01.01.31.001</v>
          </cell>
          <cell r="I13333" t="str">
            <v>Bunker Seismik Vault</v>
          </cell>
        </row>
        <row r="13334">
          <cell r="H13334" t="str">
            <v>1.3.3.01.01.31.002</v>
          </cell>
          <cell r="I13334" t="str">
            <v>Bangunan Seismik Vault di Atas Tanah</v>
          </cell>
        </row>
        <row r="13335">
          <cell r="H13335" t="str">
            <v>1.3.3.01.01.31.003</v>
          </cell>
          <cell r="I13335" t="str">
            <v>Bangunan Magnet Bumi</v>
          </cell>
        </row>
        <row r="13336">
          <cell r="H13336" t="str">
            <v>1.3.3.01.01.31.004</v>
          </cell>
          <cell r="I13336" t="str">
            <v>Bangunan Pilar Gaya Berat</v>
          </cell>
        </row>
        <row r="13337">
          <cell r="H13337" t="str">
            <v>1.3.3.01.01.31.005</v>
          </cell>
          <cell r="I13337" t="str">
            <v>Bangunan Teropong Bintang Transit</v>
          </cell>
        </row>
        <row r="13338">
          <cell r="H13338" t="str">
            <v>1.3.3.01.01.31.006</v>
          </cell>
          <cell r="I13338" t="str">
            <v>Bangunan Rukyat Hilal</v>
          </cell>
        </row>
        <row r="13339">
          <cell r="H13339" t="str">
            <v>......</v>
          </cell>
        </row>
        <row r="13340">
          <cell r="H13340" t="str">
            <v>1.3.3.01.01.32.</v>
          </cell>
          <cell r="I13340" t="str">
            <v>BANGUNAN FASILITAS UMUM</v>
          </cell>
        </row>
        <row r="13341">
          <cell r="H13341" t="str">
            <v>1.3.3.01.01.32.001</v>
          </cell>
          <cell r="I13341" t="str">
            <v>Bangunan Tempat Parkir</v>
          </cell>
        </row>
        <row r="13342">
          <cell r="H13342" t="str">
            <v>1.3.3.01.01.32.002</v>
          </cell>
          <cell r="I13342" t="str">
            <v>Bangunan Tempat Bermain Anak</v>
          </cell>
        </row>
        <row r="13343">
          <cell r="H13343" t="str">
            <v>1.3.3.01.01.32.003</v>
          </cell>
          <cell r="I13343" t="str">
            <v>Bangunan Penerangan Jalan</v>
          </cell>
        </row>
        <row r="13344">
          <cell r="H13344" t="str">
            <v>1.3.3.01.01.32.004</v>
          </cell>
          <cell r="I13344" t="str">
            <v>Bangunan Penerangan Taman</v>
          </cell>
        </row>
        <row r="13345">
          <cell r="H13345" t="str">
            <v>1.3.3.01.01.32.005</v>
          </cell>
          <cell r="I13345" t="str">
            <v>Bangunan tempat kuliner(kantin atau sejenisnya)</v>
          </cell>
        </row>
        <row r="13346">
          <cell r="H13346" t="str">
            <v>1.3.3.01.01.32.006</v>
          </cell>
          <cell r="I13346" t="str">
            <v>Bangunan Bebas Asap Rokok</v>
          </cell>
        </row>
        <row r="13347">
          <cell r="H13347" t="str">
            <v>......</v>
          </cell>
        </row>
        <row r="13348">
          <cell r="H13348" t="str">
            <v>1.3.3.01.01.33.</v>
          </cell>
          <cell r="I13348" t="str">
            <v>BANGUNAN PARKIR</v>
          </cell>
        </row>
        <row r="13349">
          <cell r="H13349" t="str">
            <v>1.3.3.01.01.33.001</v>
          </cell>
          <cell r="I13349" t="str">
            <v>Bangunan Parkir Terbuka Permanen</v>
          </cell>
        </row>
        <row r="13350">
          <cell r="H13350" t="str">
            <v>1.3.3.01.01.33.002</v>
          </cell>
          <cell r="I13350" t="str">
            <v>Bangunan Parkir Terbuka Semi Permanen</v>
          </cell>
        </row>
        <row r="13351">
          <cell r="H13351" t="str">
            <v>1.3.3.01.01.33.003</v>
          </cell>
          <cell r="I13351" t="str">
            <v>Bangunan Parkir Terbuka Darurat</v>
          </cell>
        </row>
        <row r="13352">
          <cell r="H13352" t="str">
            <v>1.3.3.01.01.33.004</v>
          </cell>
          <cell r="I13352" t="str">
            <v>Bangunan Parkir Tertutup Permanen</v>
          </cell>
        </row>
        <row r="13353">
          <cell r="H13353" t="str">
            <v>1.3.3.01.01.33.005</v>
          </cell>
          <cell r="I13353" t="str">
            <v>Bangunan Parkir Tertutup Semi Permanen</v>
          </cell>
        </row>
        <row r="13354">
          <cell r="H13354" t="str">
            <v>1.3.3.01.01.33.006</v>
          </cell>
          <cell r="I13354" t="str">
            <v>Bangunan Parkir Tertutup Darurat</v>
          </cell>
        </row>
        <row r="13355">
          <cell r="H13355" t="str">
            <v>......</v>
          </cell>
        </row>
        <row r="13356">
          <cell r="H13356" t="str">
            <v>1.3.3.01.01.34.</v>
          </cell>
          <cell r="I13356" t="str">
            <v>BANGUNAN GEDUNG PABRIK</v>
          </cell>
        </row>
        <row r="13357">
          <cell r="H13357" t="str">
            <v>1.3.3.01.01.34.001</v>
          </cell>
          <cell r="I13357" t="str">
            <v>Bangunan Gedung Pabrik Permanen</v>
          </cell>
        </row>
        <row r="13358">
          <cell r="H13358" t="str">
            <v>1.3.3.01.01.34.002</v>
          </cell>
          <cell r="I13358" t="str">
            <v>Bangunan Gedung Pabrik Semi Permanen</v>
          </cell>
        </row>
        <row r="13359">
          <cell r="H13359" t="str">
            <v>1.3.3.01.01.34.003</v>
          </cell>
          <cell r="I13359" t="str">
            <v>Bangunan Gedung Pabrik Darurat</v>
          </cell>
        </row>
        <row r="13360">
          <cell r="H13360" t="str">
            <v>......</v>
          </cell>
        </row>
        <row r="13361">
          <cell r="H13361" t="str">
            <v>1.3.3.01.01.35.</v>
          </cell>
          <cell r="I13361" t="str">
            <v>BANGUNAN STASIUN BUS</v>
          </cell>
        </row>
        <row r="13362">
          <cell r="H13362" t="str">
            <v>1.3.3.01.01.35.001</v>
          </cell>
          <cell r="I13362" t="str">
            <v>Bangunan Stasiun Permanen</v>
          </cell>
        </row>
        <row r="13363">
          <cell r="H13363" t="str">
            <v>1.3.3.01.01.35.002</v>
          </cell>
          <cell r="I13363" t="str">
            <v>Bangunan Stasiun Semi Permanen</v>
          </cell>
        </row>
        <row r="13364">
          <cell r="H13364" t="str">
            <v>1.3.3.01.01.35.003</v>
          </cell>
          <cell r="I13364" t="str">
            <v>Bangunan Stasiun Darurat</v>
          </cell>
        </row>
        <row r="13365">
          <cell r="H13365" t="str">
            <v>......</v>
          </cell>
        </row>
        <row r="13366">
          <cell r="H13366" t="str">
            <v>1.3.3.01.01.35.</v>
          </cell>
          <cell r="I13366" t="str">
            <v>TAMAN</v>
          </cell>
        </row>
        <row r="13367">
          <cell r="H13367" t="str">
            <v>1.3.3.01.01.36.001</v>
          </cell>
          <cell r="I13367" t="str">
            <v>Taman Permanen</v>
          </cell>
        </row>
        <row r="13368">
          <cell r="H13368" t="str">
            <v>1.3.3.01.01.36.002</v>
          </cell>
          <cell r="I13368" t="str">
            <v>Taman Semi Permanen</v>
          </cell>
        </row>
        <row r="13369">
          <cell r="H13369" t="str">
            <v>1.3.3.01.01.36.003</v>
          </cell>
          <cell r="I13369" t="str">
            <v>Taman Wisata</v>
          </cell>
        </row>
        <row r="13370">
          <cell r="H13370" t="str">
            <v>......</v>
          </cell>
        </row>
        <row r="13371">
          <cell r="H13371" t="str">
            <v>1.3.3.01.01.37.</v>
          </cell>
          <cell r="I13371" t="str">
            <v>BANGUNAN GEDUNG TEMPAT KERJA LAINNYA</v>
          </cell>
        </row>
        <row r="13372">
          <cell r="H13372" t="str">
            <v>1.3.3.01.01.37.001</v>
          </cell>
          <cell r="I13372" t="str">
            <v>Bangunan Pemagaran Gedung Kantor</v>
          </cell>
        </row>
        <row r="13373">
          <cell r="H13373" t="str">
            <v>1.3.3.01.01.38.002</v>
          </cell>
          <cell r="I13373" t="str">
            <v>Bangunan Pemagaran Rumah Dinas</v>
          </cell>
        </row>
        <row r="13374">
          <cell r="H13374" t="str">
            <v>1.3.3.01.01.39.003</v>
          </cell>
          <cell r="I13374" t="str">
            <v>Bangunan Pemagaran Pengamanan Aset</v>
          </cell>
        </row>
        <row r="13375">
          <cell r="H13375" t="str">
            <v>......</v>
          </cell>
        </row>
        <row r="13376">
          <cell r="H13376" t="str">
            <v>1.3.3.01.02..</v>
          </cell>
          <cell r="I13376" t="str">
            <v>BANGUNAN GEDUNG TEMPAT TINGGAL</v>
          </cell>
        </row>
        <row r="13377">
          <cell r="H13377" t="str">
            <v>1.3.3.01.02.01.</v>
          </cell>
          <cell r="I13377" t="str">
            <v>RUMAH NEGARA GOLONGAN I</v>
          </cell>
        </row>
        <row r="13378">
          <cell r="H13378" t="str">
            <v>1.3.3.01.02.01.002</v>
          </cell>
          <cell r="I13378" t="str">
            <v>Rumah Negara Golongan I Tipe A Semi Permanen</v>
          </cell>
        </row>
        <row r="13379">
          <cell r="H13379" t="str">
            <v>1.3.3.01.02.01.003</v>
          </cell>
          <cell r="I13379" t="str">
            <v>Rumah Negara Golongan I Tipe A Darurat</v>
          </cell>
        </row>
        <row r="13380">
          <cell r="H13380" t="str">
            <v>1.3.3.01.02.01.004</v>
          </cell>
          <cell r="I13380" t="str">
            <v>Rumah Negara Golongan I Tipe B Permanen</v>
          </cell>
        </row>
        <row r="13381">
          <cell r="H13381" t="str">
            <v>1.3.3.01.02.01.005</v>
          </cell>
          <cell r="I13381" t="str">
            <v>Rumah Negara Golongan I Tipe B Semi Permanen</v>
          </cell>
        </row>
        <row r="13382">
          <cell r="H13382" t="str">
            <v>1.3.3.01.02.01.006</v>
          </cell>
          <cell r="I13382" t="str">
            <v>Rumah Negara Golongan I Tipe B Darurat</v>
          </cell>
        </row>
        <row r="13383">
          <cell r="H13383" t="str">
            <v>1.3.3.01.02.01.007</v>
          </cell>
          <cell r="I13383" t="str">
            <v>Rumah Negara Golongan I Tipe C Permanen</v>
          </cell>
        </row>
        <row r="13384">
          <cell r="H13384" t="str">
            <v>1.3.3.01.02.01.008</v>
          </cell>
          <cell r="I13384" t="str">
            <v>Rumah Negara Golongan I Tipe C Semi Permanen</v>
          </cell>
        </row>
        <row r="13385">
          <cell r="H13385" t="str">
            <v>1.3.3.01.02.01.009</v>
          </cell>
          <cell r="I13385" t="str">
            <v>Rumah Negara Golongan I Tipe C Darurat</v>
          </cell>
        </row>
        <row r="13386">
          <cell r="H13386" t="str">
            <v>1.3.3.01.02.01.010</v>
          </cell>
          <cell r="I13386" t="str">
            <v>Rumah Negara Golongan I Tipe D Permanen</v>
          </cell>
        </row>
        <row r="13387">
          <cell r="H13387" t="str">
            <v>1.3.3.01.02.01.011</v>
          </cell>
          <cell r="I13387" t="str">
            <v>Rumah Negara Golongan I Tipe D Semi Permanen</v>
          </cell>
        </row>
        <row r="13388">
          <cell r="H13388" t="str">
            <v>1.3.3.01.02.01.012</v>
          </cell>
          <cell r="I13388" t="str">
            <v>Rumah Negara Golongan I Tipe D Darurat</v>
          </cell>
        </row>
        <row r="13389">
          <cell r="H13389" t="str">
            <v>1.3.3.01.02.01.013</v>
          </cell>
          <cell r="I13389" t="str">
            <v>Rumah Negara Golongan I Tipe E Permanen</v>
          </cell>
        </row>
        <row r="13390">
          <cell r="H13390" t="str">
            <v>1.3.3.01.02.01.014</v>
          </cell>
          <cell r="I13390" t="str">
            <v>Rumah Negara Golongan I Tipe E Semi Permanen</v>
          </cell>
        </row>
        <row r="13391">
          <cell r="H13391" t="str">
            <v>1.3.3.01.02.01.015</v>
          </cell>
          <cell r="I13391" t="str">
            <v>Rumah Negara Golongan I Tipe E Darurat</v>
          </cell>
        </row>
        <row r="13392">
          <cell r="H13392" t="str">
            <v>......</v>
          </cell>
        </row>
        <row r="13393">
          <cell r="H13393" t="str">
            <v>1.3.3.01.02.02.</v>
          </cell>
          <cell r="I13393" t="str">
            <v>RUMAH NEGARA GOLONGAN II</v>
          </cell>
        </row>
        <row r="13394">
          <cell r="H13394" t="str">
            <v>1.3.3.01.02.02.001</v>
          </cell>
          <cell r="I13394" t="str">
            <v>Rumah Negara Golongan II Tipe A Permanen</v>
          </cell>
        </row>
        <row r="13395">
          <cell r="H13395" t="str">
            <v>1.3.3.01.02.02.002</v>
          </cell>
          <cell r="I13395" t="str">
            <v>Rumah Negara Golongan II Tipe A Semi Permanen</v>
          </cell>
        </row>
        <row r="13396">
          <cell r="H13396" t="str">
            <v>1.3.3.01.02.02.003</v>
          </cell>
          <cell r="I13396" t="str">
            <v>Rumah Negara Golongan II Tipe A Darurat</v>
          </cell>
        </row>
        <row r="13397">
          <cell r="H13397" t="str">
            <v>1.3.3.01.02.02.004</v>
          </cell>
          <cell r="I13397" t="str">
            <v>Rumah Negara Golongan II Tipe B Permanen</v>
          </cell>
        </row>
        <row r="13398">
          <cell r="H13398" t="str">
            <v>1.3.3.01.02.02.005</v>
          </cell>
          <cell r="I13398" t="str">
            <v>Rumah Negara Golongan II Tipe B Semi Permanen</v>
          </cell>
        </row>
        <row r="13399">
          <cell r="H13399" t="str">
            <v>1.3.3.01.02.02.006</v>
          </cell>
          <cell r="I13399" t="str">
            <v>Rumah Negara Golongan II Tipe B Darurat</v>
          </cell>
        </row>
        <row r="13400">
          <cell r="H13400" t="str">
            <v>1.3.3.01.02.02.007</v>
          </cell>
          <cell r="I13400" t="str">
            <v>Rumah Negara Golongan II Tipe C Permanen</v>
          </cell>
        </row>
        <row r="13401">
          <cell r="H13401" t="str">
            <v>1.3.3.01.02.02.008</v>
          </cell>
          <cell r="I13401" t="str">
            <v>Rumah Negara Golongan II Tipe C Semi Permanen</v>
          </cell>
        </row>
        <row r="13402">
          <cell r="H13402" t="str">
            <v>1.3.3.01.02.02.009</v>
          </cell>
          <cell r="I13402" t="str">
            <v>Rumah Negara Golongan II Tipe C Darurat</v>
          </cell>
        </row>
        <row r="13403">
          <cell r="H13403" t="str">
            <v>1.3.3.01.02.02.010</v>
          </cell>
          <cell r="I13403" t="str">
            <v>Rumah Negara Golongan II Tipe D Permanen</v>
          </cell>
        </row>
        <row r="13404">
          <cell r="H13404" t="str">
            <v>1.3.3.01.02.02.011</v>
          </cell>
          <cell r="I13404" t="str">
            <v>Rumah Negara Golongan II Tipe D Semi Permanen</v>
          </cell>
        </row>
        <row r="13405">
          <cell r="H13405" t="str">
            <v>1.3.3.01.02.02.012</v>
          </cell>
          <cell r="I13405" t="str">
            <v>Rumah Negara Golongan II Tipe D Darurat</v>
          </cell>
        </row>
        <row r="13406">
          <cell r="H13406" t="str">
            <v>1.3.3.01.02.02.013</v>
          </cell>
          <cell r="I13406" t="str">
            <v>Rumah Negara Golongan II Tipe E Permanen</v>
          </cell>
        </row>
        <row r="13407">
          <cell r="H13407" t="str">
            <v>1.3.3.01.02.02.014</v>
          </cell>
          <cell r="I13407" t="str">
            <v>Rumah Negara Golongan II Tipe E Semi Permanen</v>
          </cell>
        </row>
        <row r="13408">
          <cell r="H13408" t="str">
            <v>1.3.3.01.02.02.015</v>
          </cell>
          <cell r="I13408" t="str">
            <v>Rumah Negara Golongan II Tipe E Darurat</v>
          </cell>
        </row>
        <row r="13409">
          <cell r="H13409" t="str">
            <v>......</v>
          </cell>
        </row>
        <row r="13410">
          <cell r="H13410" t="str">
            <v>1.3.3.01.02.03.</v>
          </cell>
          <cell r="I13410" t="str">
            <v>RUMAH NEGARA GOLONGAN III</v>
          </cell>
        </row>
        <row r="13411">
          <cell r="H13411" t="str">
            <v>1.3.3.01.02.03.001</v>
          </cell>
          <cell r="I13411" t="str">
            <v>Rumah Negara Golongan III Tipe A Permanen</v>
          </cell>
        </row>
        <row r="13412">
          <cell r="H13412" t="str">
            <v>1.3.3.01.02.03.002</v>
          </cell>
          <cell r="I13412" t="str">
            <v>Rumah Negara Golongan III Tipe A Semi Permanen</v>
          </cell>
        </row>
        <row r="13413">
          <cell r="H13413" t="str">
            <v>1.3.3.01.02.03.003</v>
          </cell>
          <cell r="I13413" t="str">
            <v>Rumah Negara Golongan III Tipe A Darurat</v>
          </cell>
        </row>
        <row r="13414">
          <cell r="H13414" t="str">
            <v>1.3.3.01.02.03.004</v>
          </cell>
          <cell r="I13414" t="str">
            <v>Rumah Negara Golongan III Tipe B Permanen</v>
          </cell>
        </row>
        <row r="13415">
          <cell r="H13415" t="str">
            <v>1.3.3.01.02.03.005</v>
          </cell>
          <cell r="I13415" t="str">
            <v>Rumah Negara Golongan III Tipe B Semi Permanen</v>
          </cell>
        </row>
        <row r="13416">
          <cell r="H13416" t="str">
            <v>1.3.3.01.02.03.006</v>
          </cell>
          <cell r="I13416" t="str">
            <v>Rumah Negara Golongan III Tipe B Darurat</v>
          </cell>
        </row>
        <row r="13417">
          <cell r="H13417" t="str">
            <v>1.3.3.01.02.03.007</v>
          </cell>
          <cell r="I13417" t="str">
            <v>Rumah Negara Golongan III Tipe C Permanen</v>
          </cell>
        </row>
        <row r="13418">
          <cell r="H13418" t="str">
            <v>1.3.3.01.02.03.008</v>
          </cell>
          <cell r="I13418" t="str">
            <v>Rumah Negara Golongan III Tipe C Semi Permanen</v>
          </cell>
        </row>
        <row r="13419">
          <cell r="H13419" t="str">
            <v>1.3.3.01.02.03.009</v>
          </cell>
          <cell r="I13419" t="str">
            <v>Rumah Negara Golongan III Tipe C Darurat</v>
          </cell>
        </row>
        <row r="13420">
          <cell r="H13420" t="str">
            <v>1.3.3.01.02.03.010</v>
          </cell>
          <cell r="I13420" t="str">
            <v>Rumah Negara Golongan III Tipe D Permanen</v>
          </cell>
        </row>
        <row r="13421">
          <cell r="H13421" t="str">
            <v>1.3.3.01.02.03.011</v>
          </cell>
          <cell r="I13421" t="str">
            <v>Rumah Negara Golongan III Tipe D Semi Permanen</v>
          </cell>
        </row>
        <row r="13422">
          <cell r="H13422" t="str">
            <v>1.3.3.01.02.03.012</v>
          </cell>
          <cell r="I13422" t="str">
            <v>Rumah Negara Golongan III Tipe D Darurat</v>
          </cell>
        </row>
        <row r="13423">
          <cell r="H13423" t="str">
            <v>1.3.3.01.02.03.013</v>
          </cell>
          <cell r="I13423" t="str">
            <v>Rumah Negara Golongan III Tipe E Permanen</v>
          </cell>
        </row>
        <row r="13424">
          <cell r="H13424" t="str">
            <v>1.3.3.01.02.03.014</v>
          </cell>
          <cell r="I13424" t="str">
            <v>Rumah Negara Golongan III Tipe E Semi Permanen</v>
          </cell>
        </row>
        <row r="13425">
          <cell r="H13425" t="str">
            <v>1.3.3.01.02.03.015</v>
          </cell>
          <cell r="I13425" t="str">
            <v>Rumah Negara Golongan III Tipe E Darurat</v>
          </cell>
        </row>
        <row r="13426">
          <cell r="H13426" t="str">
            <v>......</v>
          </cell>
        </row>
        <row r="13427">
          <cell r="H13427" t="str">
            <v>1.3.3.01.02.04.</v>
          </cell>
          <cell r="I13427" t="str">
            <v>MESS/WISMA/BUNGALOW/TEMPAT PERISTIRAHATAN</v>
          </cell>
        </row>
        <row r="13428">
          <cell r="H13428" t="str">
            <v>1.3.3.01.02.04.001</v>
          </cell>
          <cell r="I13428" t="str">
            <v>Mess/Wisma/Bungalow/Tempat Peristirahatan Permanen</v>
          </cell>
        </row>
        <row r="13429">
          <cell r="H13429" t="str">
            <v>1.3.3.01.02.04.002</v>
          </cell>
          <cell r="I13429" t="str">
            <v>Mess/Wisma/Bungalow/Tempat Peristirahatan Semi Permanen</v>
          </cell>
        </row>
        <row r="13430">
          <cell r="H13430" t="str">
            <v>1.3.3.01.02.04.003</v>
          </cell>
          <cell r="I13430" t="str">
            <v>Mess/Wisma/Bungalow/Tempat Peristirahatan Darurat</v>
          </cell>
        </row>
        <row r="13431">
          <cell r="H13431" t="str">
            <v>......</v>
          </cell>
        </row>
        <row r="13432">
          <cell r="H13432" t="str">
            <v>1.3.3.01.02.05.</v>
          </cell>
          <cell r="I13432" t="str">
            <v>ASRAMA</v>
          </cell>
        </row>
        <row r="13433">
          <cell r="H13433" t="str">
            <v>1.3.3.01.02.05.001</v>
          </cell>
          <cell r="I13433" t="str">
            <v>Asrama Permanen</v>
          </cell>
        </row>
        <row r="13434">
          <cell r="H13434" t="str">
            <v>1.3.3.01.02.05.002</v>
          </cell>
          <cell r="I13434" t="str">
            <v>Asrama Semi Permanen</v>
          </cell>
        </row>
        <row r="13435">
          <cell r="H13435" t="str">
            <v>1.3.3.01.02.05.003</v>
          </cell>
          <cell r="I13435" t="str">
            <v>Asrama Darurat</v>
          </cell>
        </row>
        <row r="13436">
          <cell r="H13436" t="str">
            <v>1.3.3.01.02.05.004</v>
          </cell>
          <cell r="I13436" t="str">
            <v>Bangunan Ramah Bencana</v>
          </cell>
        </row>
        <row r="13437">
          <cell r="H13437" t="str">
            <v>......</v>
          </cell>
        </row>
        <row r="13438">
          <cell r="H13438" t="str">
            <v>1.3.3.01.02.06.</v>
          </cell>
          <cell r="I13438" t="str">
            <v>HOTEL</v>
          </cell>
        </row>
        <row r="13439">
          <cell r="H13439" t="str">
            <v>1.3.3.01.02.06.001</v>
          </cell>
          <cell r="I13439" t="str">
            <v>Hotel Permanen</v>
          </cell>
        </row>
        <row r="13440">
          <cell r="H13440" t="str">
            <v>1.3.3.01.02.06.002</v>
          </cell>
          <cell r="I13440" t="str">
            <v>Hotel Semi Permanen</v>
          </cell>
        </row>
        <row r="13441">
          <cell r="H13441" t="str">
            <v>......</v>
          </cell>
        </row>
        <row r="13442">
          <cell r="H13442" t="str">
            <v>1.3.3.01.02.07.</v>
          </cell>
          <cell r="I13442" t="str">
            <v>MOTEL</v>
          </cell>
        </row>
        <row r="13443">
          <cell r="H13443" t="str">
            <v>1.3.3.01.02.07.001</v>
          </cell>
          <cell r="I13443" t="str">
            <v>Motel Permanen</v>
          </cell>
        </row>
        <row r="13444">
          <cell r="H13444" t="str">
            <v>1.3.3.01.02.07.002</v>
          </cell>
          <cell r="I13444" t="str">
            <v>Motel Semi Permanen</v>
          </cell>
        </row>
        <row r="13445">
          <cell r="H13445" t="str">
            <v>......</v>
          </cell>
        </row>
        <row r="13446">
          <cell r="H13446" t="str">
            <v>1.3.3.01.02.08.</v>
          </cell>
          <cell r="I13446" t="str">
            <v>FLAT/RUMAH SUSUN</v>
          </cell>
        </row>
        <row r="13447">
          <cell r="H13447" t="str">
            <v>1.3.3.01.02.08.001</v>
          </cell>
          <cell r="I13447" t="str">
            <v>Flat/Rumah Susun Permanen</v>
          </cell>
        </row>
        <row r="13448">
          <cell r="H13448" t="str">
            <v>1.3.3.01.02.08.002</v>
          </cell>
          <cell r="I13448" t="str">
            <v>Flat/Rumah Susun Semi Permanen</v>
          </cell>
        </row>
        <row r="13449">
          <cell r="H13449" t="str">
            <v>......</v>
          </cell>
        </row>
        <row r="13450">
          <cell r="H13450" t="str">
            <v>1.3.3.01.02.09.</v>
          </cell>
          <cell r="I13450" t="str">
            <v>RUMAH NEGARA DALAM PROSES PENGGOLONGAN</v>
          </cell>
        </row>
        <row r="13451">
          <cell r="H13451" t="str">
            <v>1.3.3.01.02.09.001</v>
          </cell>
          <cell r="I13451" t="str">
            <v>Rumah Negara dalam proses penggolongan A</v>
          </cell>
        </row>
        <row r="13452">
          <cell r="H13452" t="str">
            <v>1.3.3.01.02.09.002</v>
          </cell>
          <cell r="I13452" t="str">
            <v>Rumah Negara dalam proses penggolongan B</v>
          </cell>
        </row>
        <row r="13453">
          <cell r="H13453" t="str">
            <v>1.3.3.01.02.09.003</v>
          </cell>
          <cell r="I13453" t="str">
            <v>Rumah Negara dalam proses penggolongan C</v>
          </cell>
        </row>
        <row r="13454">
          <cell r="H13454" t="str">
            <v>1.3.3.01.02.09.004</v>
          </cell>
          <cell r="I13454" t="str">
            <v>Rumah Negara dalam proses penggolongan D</v>
          </cell>
        </row>
        <row r="13455">
          <cell r="H13455" t="str">
            <v>1.3.3.01.02.09.005</v>
          </cell>
          <cell r="I13455" t="str">
            <v>Rumah Negara dalam proses penggolongan E</v>
          </cell>
        </row>
        <row r="13456">
          <cell r="H13456" t="str">
            <v>......</v>
          </cell>
        </row>
        <row r="13457">
          <cell r="H13457" t="str">
            <v>1.3.3.01.02.10.</v>
          </cell>
          <cell r="I13457" t="str">
            <v>PANTI ASUHAN</v>
          </cell>
        </row>
        <row r="13458">
          <cell r="H13458" t="str">
            <v>1.3.3.01.02.10.001</v>
          </cell>
          <cell r="I13458" t="str">
            <v>Panti Asuhan</v>
          </cell>
        </row>
        <row r="13459">
          <cell r="H13459" t="str">
            <v>......</v>
          </cell>
        </row>
        <row r="13460">
          <cell r="H13460" t="str">
            <v>1.3.3.01.02.11.</v>
          </cell>
          <cell r="I13460" t="str">
            <v>APARTEMEN</v>
          </cell>
        </row>
        <row r="13461">
          <cell r="H13461" t="str">
            <v>1.3.3.01.02.11.001</v>
          </cell>
          <cell r="I13461" t="str">
            <v>Apartemen</v>
          </cell>
        </row>
        <row r="13462">
          <cell r="H13462" t="str">
            <v>......</v>
          </cell>
        </row>
        <row r="13463">
          <cell r="H13463" t="str">
            <v>1.3.3.01.02.12.</v>
          </cell>
          <cell r="I13463" t="str">
            <v>RUMAH TIDAK BERSUSUN</v>
          </cell>
        </row>
        <row r="13464">
          <cell r="H13464" t="str">
            <v>1.3.3.01.02.12.001</v>
          </cell>
          <cell r="I13464" t="str">
            <v>Rumah Sederhana Sehat</v>
          </cell>
        </row>
        <row r="13465">
          <cell r="H13465" t="str">
            <v>1.3.3.01.02.12.002</v>
          </cell>
          <cell r="I13465" t="str">
            <v>Rumah Sederhana</v>
          </cell>
        </row>
        <row r="13466">
          <cell r="H13466" t="str">
            <v>1.3.3.01.02.12.003</v>
          </cell>
          <cell r="I13466" t="str">
            <v>Rumah Khusus</v>
          </cell>
        </row>
        <row r="13467">
          <cell r="H13467" t="str">
            <v>......</v>
          </cell>
        </row>
        <row r="13468">
          <cell r="H13468" t="str">
            <v>1.3.3.01.02.13.</v>
          </cell>
          <cell r="I13468" t="str">
            <v>BANGUNAN GEDUNG TEMPAT TINGGAL LAINNYA</v>
          </cell>
        </row>
        <row r="13469">
          <cell r="H13469" t="str">
            <v>1.3.3.01.02.13.001</v>
          </cell>
          <cell r="I13469" t="str">
            <v>Banguna Gedung Penginapan Tamu</v>
          </cell>
        </row>
        <row r="13470">
          <cell r="H13470" t="str">
            <v>1.3.3.01.02.14.002</v>
          </cell>
          <cell r="I13470" t="str">
            <v>Bangunan Rumah Penjaga</v>
          </cell>
        </row>
        <row r="13471">
          <cell r="H13471" t="str">
            <v>......</v>
          </cell>
        </row>
        <row r="13472">
          <cell r="H13472" t="str">
            <v>1.3.3.02...</v>
          </cell>
          <cell r="I13472" t="str">
            <v>MONUMEN</v>
          </cell>
        </row>
        <row r="13473">
          <cell r="H13473" t="str">
            <v>1.3.3.02.01..</v>
          </cell>
          <cell r="I13473" t="str">
            <v>CANDI/TUGU PERINGATAN/PRASASTI</v>
          </cell>
        </row>
        <row r="13474">
          <cell r="H13474" t="str">
            <v>1.3.3.02.01.01.</v>
          </cell>
          <cell r="I13474" t="str">
            <v>CANDI</v>
          </cell>
        </row>
        <row r="13475">
          <cell r="H13475" t="str">
            <v>1.3.3.02.01.01.001</v>
          </cell>
          <cell r="I13475" t="str">
            <v>Candi</v>
          </cell>
        </row>
        <row r="13476">
          <cell r="H13476" t="str">
            <v>......</v>
          </cell>
        </row>
        <row r="13477">
          <cell r="H13477" t="str">
            <v>1.3.3.02.01.02.</v>
          </cell>
          <cell r="I13477" t="str">
            <v>TUGU</v>
          </cell>
        </row>
        <row r="13478">
          <cell r="H13478" t="str">
            <v>1.3.3.02.01.02.001</v>
          </cell>
          <cell r="I13478" t="str">
            <v>Tugu Kemerdekaan</v>
          </cell>
        </row>
        <row r="13479">
          <cell r="H13479" t="str">
            <v>1.3.3.02.01.02.002</v>
          </cell>
          <cell r="I13479" t="str">
            <v>Tugu Pembangunan</v>
          </cell>
        </row>
        <row r="13480">
          <cell r="H13480" t="str">
            <v>1.3.3.02.01.02.003</v>
          </cell>
          <cell r="I13480" t="str">
            <v>Tugu Peringatan Lainnya</v>
          </cell>
        </row>
        <row r="13481">
          <cell r="H13481" t="str">
            <v>......</v>
          </cell>
        </row>
        <row r="13482">
          <cell r="H13482" t="str">
            <v>1.3.3.02.01.03.</v>
          </cell>
          <cell r="I13482" t="str">
            <v>BANGUNAN PENINGGALAN</v>
          </cell>
        </row>
        <row r="13483">
          <cell r="H13483" t="str">
            <v>1.3.3.02.01.03.001</v>
          </cell>
          <cell r="I13483" t="str">
            <v>Istana Peninggalan</v>
          </cell>
        </row>
        <row r="13484">
          <cell r="H13484" t="str">
            <v>1.3.3.02.01.03.002</v>
          </cell>
          <cell r="I13484" t="str">
            <v>Rumah Adat</v>
          </cell>
        </row>
        <row r="13485">
          <cell r="H13485" t="str">
            <v>1.3.3.02.01.03.003</v>
          </cell>
          <cell r="I13485" t="str">
            <v>Rumah Peninggalan Sejarah</v>
          </cell>
        </row>
        <row r="13486">
          <cell r="H13486" t="str">
            <v>1.3.3.02.01.03.004</v>
          </cell>
          <cell r="I13486" t="str">
            <v>Makam Bersejarah</v>
          </cell>
        </row>
        <row r="13487">
          <cell r="H13487" t="str">
            <v>......</v>
          </cell>
        </row>
        <row r="13488">
          <cell r="H13488" t="str">
            <v>1.3.3.02.01.04.</v>
          </cell>
          <cell r="I13488" t="str">
            <v>CANDI/TUGU PERINGATAN/PRASASTI LAINNYA</v>
          </cell>
        </row>
        <row r="13489">
          <cell r="H13489" t="str">
            <v>......</v>
          </cell>
        </row>
        <row r="13490">
          <cell r="H13490" t="str">
            <v>1.3.3.03...</v>
          </cell>
          <cell r="I13490" t="str">
            <v>BANGUNAN MENARA</v>
          </cell>
        </row>
        <row r="13491">
          <cell r="H13491" t="str">
            <v>1.3.3.03.01..</v>
          </cell>
          <cell r="I13491" t="str">
            <v>BANGUNAN MENARA PERAMBUAN</v>
          </cell>
        </row>
        <row r="13492">
          <cell r="H13492" t="str">
            <v>1.3.3.03.01.01.</v>
          </cell>
          <cell r="I13492" t="str">
            <v>BANGUNAN MENARA PERAMBUAN PENERANGAN PANTAI</v>
          </cell>
        </row>
        <row r="13493">
          <cell r="H13493" t="str">
            <v>1.3.3.03.01.01.001</v>
          </cell>
          <cell r="I13493" t="str">
            <v>Menara Suar Listrik Diesel</v>
          </cell>
        </row>
        <row r="13494">
          <cell r="H13494" t="str">
            <v>1.3.3.03.01.01.002</v>
          </cell>
          <cell r="I13494" t="str">
            <v>Menara Suar Listrik Non Diesel</v>
          </cell>
        </row>
        <row r="13495">
          <cell r="H13495" t="str">
            <v>1.3.3.03.01.01.003</v>
          </cell>
          <cell r="I13495" t="str">
            <v>Rambu Suar</v>
          </cell>
        </row>
        <row r="13496">
          <cell r="H13496" t="str">
            <v>1.3.3.03.01.01.004</v>
          </cell>
          <cell r="I13496" t="str">
            <v>Pelampung Suar</v>
          </cell>
        </row>
        <row r="13497">
          <cell r="H13497" t="str">
            <v>1.3.3.03.01.01.005</v>
          </cell>
          <cell r="I13497" t="str">
            <v>Rambu Tanda Silang</v>
          </cell>
        </row>
        <row r="13498">
          <cell r="H13498" t="str">
            <v>......</v>
          </cell>
        </row>
        <row r="13499">
          <cell r="H13499" t="str">
            <v>1.3.3.03.01.02.</v>
          </cell>
          <cell r="I13499" t="str">
            <v>BANGUNAN PERAMBUAN PENERANGAN PANTAI</v>
          </cell>
        </row>
        <row r="13500">
          <cell r="H13500" t="str">
            <v>1.3.3.03.01.02.001</v>
          </cell>
          <cell r="I13500" t="str">
            <v>Anak Pelampung</v>
          </cell>
        </row>
        <row r="13501">
          <cell r="H13501" t="str">
            <v>1.3.3.03.01.02.002</v>
          </cell>
          <cell r="I13501" t="str">
            <v>Rambu Berpuncak</v>
          </cell>
        </row>
        <row r="13502">
          <cell r="H13502" t="str">
            <v>......</v>
          </cell>
        </row>
        <row r="13503">
          <cell r="H13503" t="str">
            <v>1.3.3.03.01.03.</v>
          </cell>
          <cell r="I13503" t="str">
            <v>BANGUNAN MENARA TELEKOMUNIKASI</v>
          </cell>
        </row>
        <row r="13504">
          <cell r="H13504" t="str">
            <v>1.3.3.03.01.03.001</v>
          </cell>
          <cell r="I13504" t="str">
            <v>Bangunan Menara Telpon</v>
          </cell>
        </row>
        <row r="13505">
          <cell r="H13505" t="str">
            <v>1.3.3.03.01.03.002</v>
          </cell>
          <cell r="I13505" t="str">
            <v>Bangunan Menara Radio</v>
          </cell>
        </row>
        <row r="13506">
          <cell r="H13506" t="str">
            <v>1.3.3.03.01.03.003</v>
          </cell>
          <cell r="I13506" t="str">
            <v>Bangunan Menara Televisi</v>
          </cell>
        </row>
        <row r="13507">
          <cell r="H13507" t="str">
            <v>1.3.3.03.01.03.004</v>
          </cell>
          <cell r="I13507" t="str">
            <v>Bangunan Menara Pengatur Lalulintas Udara</v>
          </cell>
        </row>
        <row r="13508">
          <cell r="H13508" t="str">
            <v>1.3.3.03.01.03.005</v>
          </cell>
          <cell r="I13508" t="str">
            <v>Bangunan Menara Antena Microwave/Parabolic</v>
          </cell>
        </row>
        <row r="13509">
          <cell r="H13509" t="str">
            <v>......</v>
          </cell>
        </row>
        <row r="13510">
          <cell r="H13510" t="str">
            <v>1.3.3.03.01.04.</v>
          </cell>
          <cell r="I13510" t="str">
            <v>BANGUNAN MENARA PENGAWAS</v>
          </cell>
        </row>
        <row r="13511">
          <cell r="H13511" t="str">
            <v>1.3.3.03.01.04.001</v>
          </cell>
          <cell r="I13511" t="str">
            <v>Bangunan Menara Pengawas Permanen</v>
          </cell>
        </row>
        <row r="13512">
          <cell r="H13512" t="str">
            <v>1.3.3.03.01.04.002</v>
          </cell>
          <cell r="I13512" t="str">
            <v>Bangunan Menara Pengawas Semi Permanen</v>
          </cell>
        </row>
        <row r="13513">
          <cell r="H13513" t="str">
            <v>1.3.3.03.01.04.003</v>
          </cell>
          <cell r="I13513" t="str">
            <v>Bangunan Menara Pengawas Semi Darurat</v>
          </cell>
        </row>
        <row r="13514">
          <cell r="H13514" t="str">
            <v>......</v>
          </cell>
        </row>
        <row r="13515">
          <cell r="H13515" t="str">
            <v>1.3.3.03.01.05.</v>
          </cell>
          <cell r="I13515" t="str">
            <v>BANGUNAN MENARA PERAMBUAN LAINNYA</v>
          </cell>
        </row>
        <row r="13516">
          <cell r="H13516" t="str">
            <v>1.3.3.03.01.05.001</v>
          </cell>
          <cell r="I13516" t="str">
            <v>Menara Air</v>
          </cell>
        </row>
        <row r="13517">
          <cell r="H13517" t="str">
            <v>......</v>
          </cell>
        </row>
        <row r="13518">
          <cell r="H13518" t="str">
            <v>1.3.3.04...</v>
          </cell>
          <cell r="I13518" t="str">
            <v>TUGU TITIK KONTROL/PASTI</v>
          </cell>
        </row>
        <row r="13519">
          <cell r="H13519" t="str">
            <v>1.3.3.04.01..</v>
          </cell>
          <cell r="I13519" t="str">
            <v>TUGU/TANDA BATAS</v>
          </cell>
        </row>
        <row r="13520">
          <cell r="H13520" t="str">
            <v>1.3.3.04.01.01.</v>
          </cell>
          <cell r="I13520" t="str">
            <v>TUGU/TANDA BATAS ADMINISTRASI</v>
          </cell>
        </row>
        <row r="13521">
          <cell r="H13521" t="str">
            <v>1.3.3.04.01.01.001</v>
          </cell>
          <cell r="I13521" t="str">
            <v>Tugu/Tanda Batas Administrasi Negara</v>
          </cell>
        </row>
        <row r="13522">
          <cell r="H13522" t="str">
            <v>1.3.3.04.01.01.002</v>
          </cell>
          <cell r="I13522" t="str">
            <v>Tugu/Tanda Batas Administrasi Propinsi</v>
          </cell>
        </row>
        <row r="13523">
          <cell r="H13523" t="str">
            <v>1.3.3.04.01.01.003</v>
          </cell>
          <cell r="I13523" t="str">
            <v>Tugu/Tanda Batas Administrasi Kabupaten</v>
          </cell>
        </row>
        <row r="13524">
          <cell r="H13524" t="str">
            <v>1.3.3.04.01.01.004</v>
          </cell>
          <cell r="I13524" t="str">
            <v>Tugu/Tanda Batas Administrasi Kotamadya</v>
          </cell>
        </row>
        <row r="13525">
          <cell r="H13525" t="str">
            <v>1.3.3.04.01.01.005</v>
          </cell>
          <cell r="I13525" t="str">
            <v>Tugu/Tanda Batas Administrasi Kota Administratif</v>
          </cell>
        </row>
        <row r="13526">
          <cell r="H13526" t="str">
            <v>1.3.3.04.01.01.006</v>
          </cell>
          <cell r="I13526" t="str">
            <v>Tugu/Tanda Batas Administrasi Kecamatan</v>
          </cell>
        </row>
        <row r="13527">
          <cell r="H13527" t="str">
            <v>1.3.3.04.01.01.007</v>
          </cell>
          <cell r="I13527" t="str">
            <v>Tugu/Tanda Batas Administrasi Desa</v>
          </cell>
        </row>
        <row r="13528">
          <cell r="H13528" t="str">
            <v>1.3.3.04.01.01.008</v>
          </cell>
          <cell r="I13528" t="str">
            <v>Tugu/Tanda Batas Administrasi Kelurahan</v>
          </cell>
        </row>
        <row r="13529">
          <cell r="H13529" t="str">
            <v>1.3.3.04.01.01.009</v>
          </cell>
          <cell r="I13529" t="str">
            <v>Tugu/Tanda Batas Administrasi Kepemilikan</v>
          </cell>
        </row>
        <row r="13530">
          <cell r="H13530" t="str">
            <v>1.3.3.04.01.01.010</v>
          </cell>
          <cell r="I13530" t="str">
            <v>Tugu/Tanda Batas Damija (Daerah Milik Jalan)</v>
          </cell>
        </row>
        <row r="13531">
          <cell r="H13531" t="str">
            <v>1.3.3.04.01.01.011</v>
          </cell>
          <cell r="I13531" t="str">
            <v>Tugu/Tanda Batas Damaja (Daerah Manfaat Jalan)</v>
          </cell>
        </row>
        <row r="13532">
          <cell r="H13532" t="str">
            <v>......</v>
          </cell>
        </row>
        <row r="13533">
          <cell r="H13533" t="str">
            <v>1.3.3.04.01.02.</v>
          </cell>
          <cell r="I13533" t="str">
            <v>TUGU/TANDA JARING KONTROL GEODESI</v>
          </cell>
        </row>
        <row r="13534">
          <cell r="H13534" t="str">
            <v>1.3.3.04.01.02.001</v>
          </cell>
          <cell r="I13534" t="str">
            <v>Jaring Kontrol Horisontal</v>
          </cell>
        </row>
        <row r="13535">
          <cell r="H13535" t="str">
            <v>1.3.3.04.01.02.002</v>
          </cell>
          <cell r="I13535" t="str">
            <v>Jaring Kontrol Vertikal</v>
          </cell>
        </row>
        <row r="13536">
          <cell r="H13536" t="str">
            <v>1.3.3.04.01.02.003</v>
          </cell>
          <cell r="I13536" t="str">
            <v>Jaring Kontrol Gaya Berat</v>
          </cell>
        </row>
        <row r="13537">
          <cell r="H13537" t="str">
            <v>1.3.3.04.01.02.004</v>
          </cell>
          <cell r="I13537" t="str">
            <v>Jaring Kontrol Pasang Surut Paras Muka Laut</v>
          </cell>
        </row>
        <row r="13538">
          <cell r="H13538" t="str">
            <v>1.3.3.04.01.02.005</v>
          </cell>
          <cell r="I13538" t="str">
            <v>Jaring Kontrol Pasang Surut Sungai Dan Danau</v>
          </cell>
        </row>
        <row r="13539">
          <cell r="H13539" t="str">
            <v>1.3.3.04.01.02.006</v>
          </cell>
          <cell r="I13539" t="str">
            <v>Jaring Kontrol Pasang Surut Bumi</v>
          </cell>
        </row>
        <row r="13540">
          <cell r="H13540" t="str">
            <v>1.3.3.04.01.02.007</v>
          </cell>
          <cell r="I13540" t="str">
            <v>Jaring Kontrol Navigasi</v>
          </cell>
        </row>
        <row r="13541">
          <cell r="H13541" t="str">
            <v>......</v>
          </cell>
        </row>
        <row r="13542">
          <cell r="H13542" t="str">
            <v>1.3.3.04.01.03.</v>
          </cell>
          <cell r="I13542" t="str">
            <v>PILAR/TUGU/TANDA LAINNYA</v>
          </cell>
        </row>
        <row r="13543">
          <cell r="H13543" t="str">
            <v>1.3.3.04.01.03.001</v>
          </cell>
          <cell r="I13543" t="str">
            <v>Kerangka Dasar Kadastral Orde 2</v>
          </cell>
        </row>
        <row r="13544">
          <cell r="H13544" t="str">
            <v>1.3.3.04.01.03.002</v>
          </cell>
          <cell r="I13544" t="str">
            <v>Kerangka Dasar Kadastral Orde 3</v>
          </cell>
        </row>
        <row r="13545">
          <cell r="H13545" t="str">
            <v>1.3.3.04.01.03.003</v>
          </cell>
          <cell r="I13545" t="str">
            <v>Kerangka Dasar Kadastral Orde 4</v>
          </cell>
        </row>
        <row r="13546">
          <cell r="H13546" t="str">
            <v>......</v>
          </cell>
        </row>
        <row r="13547">
          <cell r="H13547" t="str">
            <v>1.3.3.04.01.04.</v>
          </cell>
          <cell r="I13547" t="str">
            <v>PAGAR</v>
          </cell>
        </row>
        <row r="13548">
          <cell r="H13548" t="str">
            <v>1.3.3.04.01.04.001</v>
          </cell>
          <cell r="I13548" t="str">
            <v>Pagar Permanen</v>
          </cell>
        </row>
        <row r="13549">
          <cell r="H13549" t="str">
            <v>1.3.3.04.01.04.002</v>
          </cell>
          <cell r="I13549" t="str">
            <v>Pagar Semi Permanen</v>
          </cell>
        </row>
        <row r="13550">
          <cell r="H13550" t="str">
            <v>1.3.3.04.01.04.003</v>
          </cell>
          <cell r="I13550" t="str">
            <v>Pagar Darurat</v>
          </cell>
        </row>
        <row r="13551">
          <cell r="H13551" t="str">
            <v>......</v>
          </cell>
        </row>
        <row r="13552">
          <cell r="H13552" t="str">
            <v>1.3.3.04.01.05.</v>
          </cell>
          <cell r="I13552" t="str">
            <v>TUGU/TANDA BATAS LAINNYA</v>
          </cell>
        </row>
        <row r="13554">
          <cell r="H13554" t="str">
            <v>1.3.4</v>
          </cell>
          <cell r="I13554" t="str">
            <v>JALAN, IRIGASI DAN JARINGAN</v>
          </cell>
        </row>
        <row r="13555">
          <cell r="H13555" t="str">
            <v>1.3.4.01</v>
          </cell>
          <cell r="I13555" t="str">
            <v>JALAN DAN JEMBATAN</v>
          </cell>
        </row>
        <row r="13556">
          <cell r="H13556" t="str">
            <v>1.3.4.01.01</v>
          </cell>
          <cell r="I13556" t="str">
            <v>JALAN</v>
          </cell>
        </row>
        <row r="13557">
          <cell r="H13557" t="str">
            <v>1.3.4.01.01.01</v>
          </cell>
          <cell r="I13557" t="str">
            <v>JALAN NASIONAL</v>
          </cell>
        </row>
        <row r="13558">
          <cell r="H13558" t="str">
            <v>1.3.4.01.01.01.001</v>
          </cell>
          <cell r="I13558" t="str">
            <v>Jalan Nasional Arteri</v>
          </cell>
        </row>
        <row r="13559">
          <cell r="H13559" t="str">
            <v>1.3.4.01.01.01.002</v>
          </cell>
          <cell r="I13559" t="str">
            <v>Jalan Nasional Kolektor</v>
          </cell>
        </row>
        <row r="13560">
          <cell r="H13560" t="str">
            <v>1.3.4.01.01.01.003</v>
          </cell>
          <cell r="I13560" t="str">
            <v>Jalan Nasional Bernilai Strategis Nasional</v>
          </cell>
        </row>
        <row r="13561">
          <cell r="H13561" t="str">
            <v>1.3.4.01.01.02.</v>
          </cell>
          <cell r="I13561" t="str">
            <v>JALAN PROPINSI</v>
          </cell>
        </row>
        <row r="13562">
          <cell r="H13562" t="str">
            <v>1.3.4.01.01.02.001</v>
          </cell>
          <cell r="I13562" t="str">
            <v>Jalan Propinsi Arteri</v>
          </cell>
        </row>
        <row r="13563">
          <cell r="H13563" t="str">
            <v>1.3.4.01.01.02.002</v>
          </cell>
          <cell r="I13563" t="str">
            <v>Jalan Propinsi Kolektor</v>
          </cell>
        </row>
        <row r="13564">
          <cell r="H13564" t="str">
            <v>1.3.4.01.01.02.003</v>
          </cell>
          <cell r="I13564" t="str">
            <v>Jalan Propinsi Lokal</v>
          </cell>
        </row>
        <row r="13565">
          <cell r="H13565" t="str">
            <v>1.3.4.01.01.02.004</v>
          </cell>
          <cell r="I13565" t="str">
            <v>Jalan Propinsi Bernilai Strategis Propinsi</v>
          </cell>
        </row>
        <row r="13566">
          <cell r="H13566" t="str">
            <v>1.3.4.01.01.03.</v>
          </cell>
          <cell r="I13566" t="str">
            <v>JALAN KABUPATEN</v>
          </cell>
        </row>
        <row r="13567">
          <cell r="H13567" t="str">
            <v>1.3.4.01.01.03.001</v>
          </cell>
          <cell r="I13567" t="str">
            <v>Jalan Kabupaten Arteri</v>
          </cell>
        </row>
        <row r="13568">
          <cell r="H13568" t="str">
            <v>1.3.4.01.01.03.002</v>
          </cell>
          <cell r="I13568" t="str">
            <v>Jalan Kabupaten Kolektor</v>
          </cell>
        </row>
        <row r="13569">
          <cell r="H13569" t="str">
            <v>1.3.4.01.01.03.003</v>
          </cell>
          <cell r="I13569" t="str">
            <v>Jalan Kabupaten Lokal</v>
          </cell>
        </row>
        <row r="13570">
          <cell r="H13570" t="str">
            <v>1.3.4.01.01.03.004</v>
          </cell>
          <cell r="I13570" t="str">
            <v>Jalan Kabupaten Bernilai Strategis Kabupaten</v>
          </cell>
        </row>
        <row r="13571">
          <cell r="H13571" t="str">
            <v>1.3.4.01.01.04.</v>
          </cell>
          <cell r="I13571" t="str">
            <v>JALAN KOTA</v>
          </cell>
        </row>
        <row r="13572">
          <cell r="H13572" t="str">
            <v>1.3.4.01.01.04.001</v>
          </cell>
          <cell r="I13572" t="str">
            <v>Jalan Kota Arteri</v>
          </cell>
        </row>
        <row r="13573">
          <cell r="H13573" t="str">
            <v>1.3.4.01.01.04.002</v>
          </cell>
          <cell r="I13573" t="str">
            <v>Jalan Kota Kolektor</v>
          </cell>
        </row>
        <row r="13574">
          <cell r="H13574" t="str">
            <v>1.3.4.01.01.04.003</v>
          </cell>
          <cell r="I13574" t="str">
            <v>Jalan Kota Lokal</v>
          </cell>
        </row>
        <row r="13575">
          <cell r="H13575" t="str">
            <v>1.3.4.01.01.05.</v>
          </cell>
          <cell r="I13575" t="str">
            <v>JALAN DESA</v>
          </cell>
        </row>
        <row r="13576">
          <cell r="H13576" t="str">
            <v>1.3.4.01.01.05.001</v>
          </cell>
          <cell r="I13576" t="str">
            <v>Jalan Desa</v>
          </cell>
        </row>
        <row r="13577">
          <cell r="H13577" t="str">
            <v>1.3.4.01.01.06.</v>
          </cell>
          <cell r="I13577" t="str">
            <v>JALAN TOL</v>
          </cell>
        </row>
        <row r="13578">
          <cell r="H13578" t="str">
            <v>1.3.4.01.01.06.001</v>
          </cell>
          <cell r="I13578" t="str">
            <v>Jalan Tol</v>
          </cell>
        </row>
        <row r="13579">
          <cell r="H13579" t="str">
            <v>1.3.4.01.01.07.</v>
          </cell>
          <cell r="I13579" t="str">
            <v>JALAN KERETA API</v>
          </cell>
        </row>
        <row r="13580">
          <cell r="H13580" t="str">
            <v>1.3.4.01.01.07.001</v>
          </cell>
          <cell r="I13580" t="str">
            <v>Jalan Kereta Api Bantalan Besi</v>
          </cell>
        </row>
        <row r="13581">
          <cell r="H13581" t="str">
            <v>1.3.4.01.01.07.002</v>
          </cell>
          <cell r="I13581" t="str">
            <v>Jalan Kereta Api Bantalan Beton</v>
          </cell>
        </row>
        <row r="13582">
          <cell r="H13582" t="str">
            <v>1.3.4.01.01.07.003</v>
          </cell>
          <cell r="I13582" t="str">
            <v>Jalan Kereta Api Bantalan Kayu</v>
          </cell>
        </row>
        <row r="13583">
          <cell r="H13583" t="str">
            <v>1.3.4.01.01.07.004</v>
          </cell>
          <cell r="I13583" t="str">
            <v>Jalan Kereta Api Bantalan Beton untuk Lengkung</v>
          </cell>
        </row>
        <row r="13584">
          <cell r="H13584" t="str">
            <v>1.3.4.01.01.07.005</v>
          </cell>
          <cell r="I13584" t="str">
            <v>Jalan Kereta Api Bantalan Beton untuk Wesel</v>
          </cell>
        </row>
        <row r="13585">
          <cell r="H13585" t="str">
            <v>1.3.4.01.01.07.006</v>
          </cell>
          <cell r="I13585" t="str">
            <v>Jalan Kereta Api Bantalan Kayu Standar</v>
          </cell>
        </row>
        <row r="13586">
          <cell r="H13586" t="str">
            <v>1.3.4.01.01.07.007</v>
          </cell>
          <cell r="I13586" t="str">
            <v>Jalan Kereta Api Bantalan Kayu Wesel</v>
          </cell>
        </row>
        <row r="13587">
          <cell r="H13587" t="str">
            <v>1.3.4.01.01.07.008</v>
          </cell>
          <cell r="I13587" t="str">
            <v>Jalan Kereta Api Bantalan Kayu Jembatan</v>
          </cell>
        </row>
        <row r="13588">
          <cell r="H13588" t="str">
            <v>1.3.4.01.01.08.</v>
          </cell>
          <cell r="I13588" t="str">
            <v>LANDASAN PACU PESAWAT TERBANG</v>
          </cell>
        </row>
        <row r="13589">
          <cell r="H13589" t="str">
            <v>1.3.4.01.01.08.001</v>
          </cell>
          <cell r="I13589" t="str">
            <v>Landasan Pacu (Runway) Pesawat Terbang Permukaan Beton</v>
          </cell>
        </row>
        <row r="13590">
          <cell r="H13590" t="str">
            <v>1.3.4.01.01.08.002</v>
          </cell>
          <cell r="I13590" t="str">
            <v>Landasan Pacu (Runway) Pesawat Terbang Permukaan Aspal</v>
          </cell>
        </row>
        <row r="13591">
          <cell r="H13591" t="str">
            <v>1.3.4.01.01.08.003</v>
          </cell>
          <cell r="I13591" t="str">
            <v>Landasan Pacu (Runway) Pesawat Terbang Permukaan Batu Karang</v>
          </cell>
        </row>
        <row r="13592">
          <cell r="H13592" t="str">
            <v>1.3.4.01.01.08.004</v>
          </cell>
          <cell r="I13592" t="str">
            <v>Landasan Pacu (Runway) Pesawat Terbang Permukaan Rumput</v>
          </cell>
        </row>
        <row r="13593">
          <cell r="H13593" t="str">
            <v>1.3.4.01.01.08.005</v>
          </cell>
          <cell r="I13593" t="str">
            <v>Helipad</v>
          </cell>
        </row>
        <row r="13594">
          <cell r="H13594" t="str">
            <v>1.3.4.01.01.09.</v>
          </cell>
          <cell r="I13594" t="str">
            <v>JALAN KHUSUS</v>
          </cell>
        </row>
        <row r="13595">
          <cell r="H13595" t="str">
            <v>1.3.4.01.01.09.001</v>
          </cell>
          <cell r="I13595" t="str">
            <v>Jalan Khusus Inspeksi</v>
          </cell>
        </row>
        <row r="13596">
          <cell r="H13596" t="str">
            <v>1.3.4.01.01.09.002</v>
          </cell>
          <cell r="I13596" t="str">
            <v>Jalan Khusus Kompleks</v>
          </cell>
        </row>
        <row r="13597">
          <cell r="H13597" t="str">
            <v>1.3.4.01.01.09.003</v>
          </cell>
          <cell r="I13597" t="str">
            <v>Jalan Khusus Proyek</v>
          </cell>
        </row>
        <row r="13598">
          <cell r="H13598" t="str">
            <v>1.3.4.01.01.09.004</v>
          </cell>
          <cell r="I13598" t="str">
            <v>Jalan Khusus Quarry</v>
          </cell>
        </row>
        <row r="13599">
          <cell r="H13599" t="str">
            <v>1.3.4.01.01.09.005</v>
          </cell>
          <cell r="I13599" t="str">
            <v>Jalan Khusus Lori</v>
          </cell>
        </row>
        <row r="13600">
          <cell r="H13600" t="str">
            <v>1.3.4.01.01.09.006</v>
          </cell>
          <cell r="I13600" t="str">
            <v>Jalan Khusus Badan Hukum</v>
          </cell>
        </row>
        <row r="13601">
          <cell r="H13601" t="str">
            <v>1.3.4.01.01.09.007</v>
          </cell>
          <cell r="I13601" t="str">
            <v>Jalan Khusus Perorangan</v>
          </cell>
        </row>
        <row r="13602">
          <cell r="H13602" t="str">
            <v>1.3.4.01.01.09.008</v>
          </cell>
          <cell r="I13602" t="str">
            <v>Jalan Khusus Lainnya</v>
          </cell>
        </row>
        <row r="13603">
          <cell r="H13603" t="str">
            <v>1.3.4.01.01.09.009</v>
          </cell>
          <cell r="I13603" t="str">
            <v>Jalan Khusus Pejalan Kaki (Trotoar)</v>
          </cell>
        </row>
        <row r="13604">
          <cell r="H13604" t="str">
            <v>1.3.4.01.01.10.</v>
          </cell>
          <cell r="I13604" t="str">
            <v>JALAN LAINNYA</v>
          </cell>
        </row>
        <row r="13605">
          <cell r="H13605" t="str">
            <v>1.3.4.01.01.10.001</v>
          </cell>
          <cell r="I13605" t="str">
            <v>Pelebaran Jalan</v>
          </cell>
        </row>
        <row r="13606">
          <cell r="H13606" t="str">
            <v>.3.4.01.01.10.002</v>
          </cell>
          <cell r="I13606" t="str">
            <v>Pemasangan Conblok</v>
          </cell>
        </row>
        <row r="13607">
          <cell r="H13607" t="str">
            <v>1.3.4.01.02..</v>
          </cell>
          <cell r="I13607" t="str">
            <v>JEMBATAN</v>
          </cell>
        </row>
        <row r="13608">
          <cell r="H13608" t="str">
            <v>1.3.4.01.02.01.</v>
          </cell>
          <cell r="I13608" t="str">
            <v>JEMBATAN PADA JALAN NASIONAL</v>
          </cell>
        </row>
        <row r="13609">
          <cell r="H13609" t="str">
            <v>1.3.4.01.02.01.001</v>
          </cell>
          <cell r="I13609" t="str">
            <v>Jembatan Pada Jalan Nasional Arteri</v>
          </cell>
        </row>
        <row r="13610">
          <cell r="H13610" t="str">
            <v>1.3.4.01.02.01.002</v>
          </cell>
          <cell r="I13610" t="str">
            <v>Jembatan Pada Jalan Nasional Kolektor</v>
          </cell>
        </row>
        <row r="13611">
          <cell r="H13611" t="str">
            <v>1.3.4.01.02.01.003</v>
          </cell>
          <cell r="I13611" t="str">
            <v>Jembatan Pada Jalan Nasional Bernilai Strategis Nasional</v>
          </cell>
        </row>
        <row r="13612">
          <cell r="H13612" t="str">
            <v>1.3.4.01.02.02.</v>
          </cell>
          <cell r="I13612" t="str">
            <v>JEMBATAN PADA JALAN PROPINSI</v>
          </cell>
        </row>
        <row r="13613">
          <cell r="H13613" t="str">
            <v>1.3.4.01.02.02.001</v>
          </cell>
          <cell r="I13613" t="str">
            <v>Jembatan Pada Jalan Propinsi Arteri</v>
          </cell>
        </row>
        <row r="13614">
          <cell r="H13614" t="str">
            <v>1.3.4.01.02.02.002</v>
          </cell>
          <cell r="I13614" t="str">
            <v>Jembatan Pada Jalan Propinsi Kolektor</v>
          </cell>
        </row>
        <row r="13615">
          <cell r="H13615" t="str">
            <v>1.3.4.01.02.02.003</v>
          </cell>
          <cell r="I13615" t="str">
            <v>Jembatan Pada Jalan Propinsi Lokal</v>
          </cell>
        </row>
        <row r="13616">
          <cell r="H13616" t="str">
            <v>1.3.4.01.02.02.004</v>
          </cell>
          <cell r="I13616" t="str">
            <v>Jembatan Pada Jalan Propinsi Bernilai Strategis Propinsi</v>
          </cell>
        </row>
        <row r="13617">
          <cell r="H13617" t="str">
            <v>1.3.4.01.02.03.</v>
          </cell>
          <cell r="I13617" t="str">
            <v>JEMBATAN PADA JALAN KABUPATEN</v>
          </cell>
        </row>
        <row r="13618">
          <cell r="H13618" t="str">
            <v>1.3.4.01.02.03.001</v>
          </cell>
          <cell r="I13618" t="str">
            <v>Jembatan Pada Jalan Kabupaten Arteri</v>
          </cell>
        </row>
        <row r="13619">
          <cell r="H13619" t="str">
            <v>1.3.4.01.02.03.002</v>
          </cell>
          <cell r="I13619" t="str">
            <v>Jembatan Pada Jalan Kabupaten Kolektor</v>
          </cell>
        </row>
        <row r="13620">
          <cell r="H13620" t="str">
            <v>1.3.4.01.02.03.003</v>
          </cell>
          <cell r="I13620" t="str">
            <v>Jembatan Pada Jalan Kabupaten Lokal</v>
          </cell>
        </row>
        <row r="13621">
          <cell r="H13621" t="str">
            <v>1.3.4.01.02.03.004</v>
          </cell>
          <cell r="I13621" t="str">
            <v>Jembatan Pada Jalan Kabupaten Strategis Kabupaten</v>
          </cell>
        </row>
        <row r="13622">
          <cell r="H13622" t="str">
            <v>1.3.4.01.02.04.</v>
          </cell>
          <cell r="I13622" t="str">
            <v>JEMBATAN PADA JALAN KOTA</v>
          </cell>
        </row>
        <row r="13623">
          <cell r="H13623" t="str">
            <v>1.3.4.01.02.04.001</v>
          </cell>
          <cell r="I13623" t="str">
            <v>Jembatan Pada Jalan Kota Arteri</v>
          </cell>
        </row>
        <row r="13624">
          <cell r="H13624" t="str">
            <v>1.3.4.01.02.04.002</v>
          </cell>
          <cell r="I13624" t="str">
            <v>Jembatan Pada Jalan Kota Kolektor</v>
          </cell>
        </row>
        <row r="13625">
          <cell r="H13625" t="str">
            <v>1.3.4.01.02.04.003</v>
          </cell>
          <cell r="I13625" t="str">
            <v>Jembatan Pada Jalan Kota Lokal</v>
          </cell>
        </row>
        <row r="13626">
          <cell r="H13626" t="str">
            <v>1.3.4.01.02.05.</v>
          </cell>
          <cell r="I13626" t="str">
            <v>JEMBATAN PADA JALAN DESA</v>
          </cell>
        </row>
        <row r="13627">
          <cell r="H13627" t="str">
            <v>1.3.4.01.02.05.001</v>
          </cell>
          <cell r="I13627" t="str">
            <v>Jembatan Pada Jalan Desa</v>
          </cell>
        </row>
        <row r="13628">
          <cell r="H13628" t="str">
            <v>1.3.4.01.02.06.</v>
          </cell>
          <cell r="I13628" t="str">
            <v>JEMBATAN PADA JALAN TOL</v>
          </cell>
        </row>
        <row r="13629">
          <cell r="H13629" t="str">
            <v>1.3.4.01.02.06.001</v>
          </cell>
          <cell r="I13629" t="str">
            <v>Jembatan Pada Jalan Tol</v>
          </cell>
        </row>
        <row r="13630">
          <cell r="H13630" t="str">
            <v>1.3.4.01.02.07.</v>
          </cell>
          <cell r="I13630" t="str">
            <v>JEMBATAN PADA JALAN KERETA API</v>
          </cell>
        </row>
        <row r="13631">
          <cell r="H13631" t="str">
            <v>1.3.4.01.02.07.001</v>
          </cell>
          <cell r="I13631" t="str">
            <v>Jembatan Pada Jalan Kereta Api Bantalan Besi</v>
          </cell>
        </row>
        <row r="13632">
          <cell r="H13632" t="str">
            <v>1.3.4.01.02.07.002</v>
          </cell>
          <cell r="I13632" t="str">
            <v>Jembatan Pada Jalan Kereta Api Bantalan Beton</v>
          </cell>
        </row>
        <row r="13633">
          <cell r="H13633" t="str">
            <v>1.3.4.01.02.07.003</v>
          </cell>
          <cell r="I13633" t="str">
            <v>Jembatan Pada Jalan Kereta Api Bantalan Kayu</v>
          </cell>
        </row>
        <row r="13634">
          <cell r="H13634" t="str">
            <v>1.3.4.01.02.08.</v>
          </cell>
          <cell r="I13634" t="str">
            <v>JEMBATAN PADA LANDASAN PACU PESAWAT TERBANG</v>
          </cell>
        </row>
        <row r="13635">
          <cell r="H13635" t="str">
            <v>1.3.4.01.02.08.001</v>
          </cell>
          <cell r="I13635" t="str">
            <v>Jembatan Pada Landasan Pacu Pesawat Terbang Permukaan Beton</v>
          </cell>
        </row>
        <row r="13636">
          <cell r="H13636" t="str">
            <v>1.3.4.01.02.08.002</v>
          </cell>
          <cell r="I13636" t="str">
            <v>Jembatan Pada Landasan Pacu Pesawat Terbang Permukaan Aspal</v>
          </cell>
        </row>
        <row r="13637">
          <cell r="H13637" t="str">
            <v>1.3.4.01.02.08.003</v>
          </cell>
          <cell r="I13637" t="str">
            <v>Jembatan Pada Landasan Pacu Pesawat Terbang Permukaan Rumput</v>
          </cell>
        </row>
        <row r="13638">
          <cell r="H13638" t="str">
            <v>1.3.4.01.02.09.</v>
          </cell>
          <cell r="I13638" t="str">
            <v>JEMBATAN PADA JALAN KHUSUS</v>
          </cell>
        </row>
        <row r="13639">
          <cell r="H13639" t="str">
            <v>1.3.4.01.02.09.001</v>
          </cell>
          <cell r="I13639" t="str">
            <v>Jembatan Pada Jalan Khusus Inspeksi</v>
          </cell>
        </row>
        <row r="13640">
          <cell r="H13640" t="str">
            <v>1.3.4.01.02.09.002</v>
          </cell>
          <cell r="I13640" t="str">
            <v>Jembatan Pada Jalan Khusus Kompleks</v>
          </cell>
        </row>
        <row r="13641">
          <cell r="H13641" t="str">
            <v>1.3.4.01.02.09.003</v>
          </cell>
          <cell r="I13641" t="str">
            <v>Jembatan Pada Jalan Khusus Proyek</v>
          </cell>
        </row>
        <row r="13642">
          <cell r="H13642" t="str">
            <v>1.3.4.01.02.09.004</v>
          </cell>
          <cell r="I13642" t="str">
            <v>Jembatan Pada Jalan Khusus Quarry</v>
          </cell>
        </row>
        <row r="13643">
          <cell r="H13643" t="str">
            <v>1.3.4.01.02.09.005</v>
          </cell>
          <cell r="I13643" t="str">
            <v>Jembatan Pada Jalan Khusus Lori</v>
          </cell>
        </row>
        <row r="13644">
          <cell r="H13644" t="str">
            <v>1.3.4.01.02.09.006</v>
          </cell>
          <cell r="I13644" t="str">
            <v>Jembatan Pada Jalan Khusus Badan Hukum</v>
          </cell>
        </row>
        <row r="13645">
          <cell r="H13645" t="str">
            <v>1.3.4.01.02.09.007</v>
          </cell>
          <cell r="I13645" t="str">
            <v>Jembatan Pada Jalan Khusus Perorangan</v>
          </cell>
        </row>
        <row r="13646">
          <cell r="H13646" t="str">
            <v>1.3.4.01.02.10.</v>
          </cell>
          <cell r="I13646" t="str">
            <v>JEMBATAN PENYEBERANGAN</v>
          </cell>
        </row>
        <row r="13647">
          <cell r="H13647" t="str">
            <v>1.3.4.01.02.10.001</v>
          </cell>
          <cell r="I13647" t="str">
            <v>Jembatan Penyeberangan Orang</v>
          </cell>
        </row>
        <row r="13648">
          <cell r="H13648" t="str">
            <v>1.3.4.01.02.10.002</v>
          </cell>
          <cell r="I13648" t="str">
            <v>Jembatan Penyeberangan Kendaraan</v>
          </cell>
        </row>
        <row r="13649">
          <cell r="H13649" t="str">
            <v>1.3.4.01.02.10.003</v>
          </cell>
          <cell r="I13649" t="str">
            <v>Jembatan Fly Over</v>
          </cell>
        </row>
        <row r="13650">
          <cell r="H13650" t="str">
            <v>1.3.4.01.02.10.004</v>
          </cell>
          <cell r="I13650" t="str">
            <v>Jembatan Inter Change</v>
          </cell>
        </row>
        <row r="13651">
          <cell r="H13651" t="str">
            <v>1.3.4.01.02.10.005</v>
          </cell>
          <cell r="I13651" t="str">
            <v>Jembatan Gantung</v>
          </cell>
        </row>
        <row r="13652">
          <cell r="H13652" t="str">
            <v>1.3.4.01.02.11.</v>
          </cell>
          <cell r="I13652" t="str">
            <v>JEMBATAN LABUH/SANDAR PADA TERMINAL</v>
          </cell>
        </row>
        <row r="13653">
          <cell r="H13653" t="str">
            <v>1.3.4.01.02.11.001</v>
          </cell>
          <cell r="I13653" t="str">
            <v>Dermaga</v>
          </cell>
        </row>
        <row r="13654">
          <cell r="H13654" t="str">
            <v>1.3.4.01.02.11.002</v>
          </cell>
          <cell r="I13654" t="str">
            <v>Kade</v>
          </cell>
        </row>
        <row r="13655">
          <cell r="H13655" t="str">
            <v>1.3.4.01.02.11.003</v>
          </cell>
          <cell r="I13655" t="str">
            <v>Embarkasi/Debarkasi</v>
          </cell>
        </row>
        <row r="13656">
          <cell r="H13656" t="str">
            <v>1.3.4.01.02.11.004</v>
          </cell>
          <cell r="I13656" t="str">
            <v>Jembatan Pantai</v>
          </cell>
        </row>
        <row r="13657">
          <cell r="H13657" t="str">
            <v>1.3.4.01.02.12.</v>
          </cell>
          <cell r="I13657" t="str">
            <v>JEMBATAN PENGUKUR</v>
          </cell>
        </row>
        <row r="13658">
          <cell r="H13658" t="str">
            <v>1.3.4.01.02.12.001</v>
          </cell>
          <cell r="I13658" t="str">
            <v>Jembatan Timbang</v>
          </cell>
        </row>
        <row r="13659">
          <cell r="H13659" t="str">
            <v>1.3.4.01.02.12.002</v>
          </cell>
          <cell r="I13659" t="str">
            <v>Jembatan KIR/Pengujian</v>
          </cell>
        </row>
        <row r="13660">
          <cell r="H13660" t="str">
            <v>1.3.4.01.02.13.</v>
          </cell>
          <cell r="I13660" t="str">
            <v>JEMBATAN LAINNYA</v>
          </cell>
        </row>
        <row r="13661">
          <cell r="H13661" t="str">
            <v>1.3.4.02...</v>
          </cell>
          <cell r="I13661" t="str">
            <v>BANGUNAN AIR</v>
          </cell>
        </row>
        <row r="13662">
          <cell r="H13662" t="str">
            <v>1.3.4.02.01..</v>
          </cell>
          <cell r="I13662" t="str">
            <v>BANGUNAN AIR IRIGASI</v>
          </cell>
        </row>
        <row r="13663">
          <cell r="H13663" t="str">
            <v>1.3.4.02.01.01.</v>
          </cell>
          <cell r="I13663" t="str">
            <v>BANGUNAN WADUK IRIGASI</v>
          </cell>
        </row>
        <row r="13664">
          <cell r="H13664" t="str">
            <v>1.3.4.02.01.01.001</v>
          </cell>
          <cell r="I13664" t="str">
            <v>Waduk Dengan Bendungan, Tanggul, Menara Pengambilan Pelimpah Ban</v>
          </cell>
        </row>
        <row r="13665">
          <cell r="H13665" t="str">
            <v>1.3.4.02.01.01.002</v>
          </cell>
          <cell r="I13665" t="str">
            <v>Waduk Dengan Bendungan, Tanggul Dan Menara Pengambilan</v>
          </cell>
        </row>
        <row r="13666">
          <cell r="H13666" t="str">
            <v>1.3.4.02.01.01.003</v>
          </cell>
          <cell r="I13666" t="str">
            <v>Waduk Dengan Menara Pengambilan</v>
          </cell>
        </row>
        <row r="13667">
          <cell r="H13667" t="str">
            <v>1.3.4.02.01.01.004</v>
          </cell>
          <cell r="I13667" t="str">
            <v>Waduk Dengan Tanggul, Dan Pintu Air/Menara Pengambilan</v>
          </cell>
        </row>
        <row r="13668">
          <cell r="H13668" t="str">
            <v>1.3.4.02.01.01.005</v>
          </cell>
          <cell r="I13668" t="str">
            <v>Waduk Dengan Tanggul Dan Pintu Pengukur Waduk Lapangan</v>
          </cell>
        </row>
        <row r="13669">
          <cell r="H13669" t="str">
            <v>1.3.4.02.01.02.</v>
          </cell>
          <cell r="I13669" t="str">
            <v>BANGUNAN PENGAMBILAN IRIGASI</v>
          </cell>
        </row>
        <row r="13670">
          <cell r="H13670" t="str">
            <v>1.3.4.02.01.02.001</v>
          </cell>
          <cell r="I13670" t="str">
            <v>Bendung</v>
          </cell>
        </row>
        <row r="13671">
          <cell r="H13671" t="str">
            <v>1.3.4.02.01.02.002</v>
          </cell>
          <cell r="I13671" t="str">
            <v>Bendung Dengan Pintu Bilas</v>
          </cell>
        </row>
        <row r="13672">
          <cell r="H13672" t="str">
            <v>1.3.4.02.01.02.003</v>
          </cell>
          <cell r="I13672" t="str">
            <v>Bendung Dengan Pompa</v>
          </cell>
        </row>
        <row r="13673">
          <cell r="H13673" t="str">
            <v>1.3.4.02.01.02.004</v>
          </cell>
          <cell r="I13673" t="str">
            <v>Bangunan Pengambilan Bebas</v>
          </cell>
        </row>
        <row r="13674">
          <cell r="H13674" t="str">
            <v>1.3.4.02.01.02.005</v>
          </cell>
          <cell r="I13674" t="str">
            <v>Bangunan Pengambilan Bebas Dengan Pompa (Bangunan Pengambilan Irigasi)</v>
          </cell>
        </row>
        <row r="13675">
          <cell r="H13675" t="str">
            <v>1.3.4.02.01.02.006</v>
          </cell>
          <cell r="I13675" t="str">
            <v>Sumur Dengan Pompa (Bangunan Pengambilan Irigasi)</v>
          </cell>
        </row>
        <row r="13676">
          <cell r="H13676" t="str">
            <v>1.3.4.02.01.03.</v>
          </cell>
          <cell r="I13676" t="str">
            <v>BANGUNAN PEMBAWA IRIGASI</v>
          </cell>
        </row>
        <row r="13677">
          <cell r="H13677" t="str">
            <v>1.3.4.02.01.03.001</v>
          </cell>
          <cell r="I13677" t="str">
            <v>Saluran Muka (Bangunan Pembawa Irigasi)</v>
          </cell>
        </row>
        <row r="13678">
          <cell r="H13678" t="str">
            <v>1.3.4.02.01.03.002</v>
          </cell>
          <cell r="I13678" t="str">
            <v>Saluran Induk (Bangunan Pembawa Irigasi)</v>
          </cell>
        </row>
        <row r="13679">
          <cell r="H13679" t="str">
            <v>1.3.4.02.01.03.003</v>
          </cell>
          <cell r="I13679" t="str">
            <v>Saluran Sekunder (Bangunan Pembawa Irigasi)</v>
          </cell>
        </row>
        <row r="13680">
          <cell r="H13680" t="str">
            <v>1.3.4.02.01.03.004</v>
          </cell>
          <cell r="I13680" t="str">
            <v>Saluran Tersier (Bangunan Pembawa Irigasi)</v>
          </cell>
        </row>
        <row r="13681">
          <cell r="H13681" t="str">
            <v>1.3.4.02.01.03.005</v>
          </cell>
          <cell r="I13681" t="str">
            <v>Saluran Kwarter</v>
          </cell>
        </row>
        <row r="13682">
          <cell r="H13682" t="str">
            <v>1.3.4.02.01.03.006</v>
          </cell>
          <cell r="I13682" t="str">
            <v>Saluran Pasang Tertutup/Terowongan</v>
          </cell>
        </row>
        <row r="13683">
          <cell r="H13683" t="str">
            <v>1.3.4.02.01.03.007</v>
          </cell>
          <cell r="I13683" t="str">
            <v>Saluran Suplesi</v>
          </cell>
        </row>
        <row r="13684">
          <cell r="H13684" t="str">
            <v>1.3.4.02.01.04.</v>
          </cell>
          <cell r="I13684" t="str">
            <v>BANGUNAN PEMBUANG IRIGASI</v>
          </cell>
        </row>
        <row r="13685">
          <cell r="H13685" t="str">
            <v>1.3.4.02.01.04.001</v>
          </cell>
          <cell r="I13685" t="str">
            <v>Saluran Induk Pembuang (Bangunan Pembuang Irigasi)</v>
          </cell>
        </row>
        <row r="13686">
          <cell r="H13686" t="str">
            <v>1.3.4.02.01.04.002</v>
          </cell>
          <cell r="I13686" t="str">
            <v>Saluran Sekunder Pembuang (Bangunan Pembuang Irigasi)</v>
          </cell>
        </row>
        <row r="13687">
          <cell r="H13687" t="str">
            <v>1.3.4.02.01.04.003</v>
          </cell>
          <cell r="I13687" t="str">
            <v>Saluran Tersier Pembuang (Bangunan Pembuang Irigasi)</v>
          </cell>
        </row>
        <row r="13688">
          <cell r="H13688" t="str">
            <v>1.3.4.02.01.05.</v>
          </cell>
          <cell r="I13688" t="str">
            <v>BANGUNAN PENGAMAN IRIGASI</v>
          </cell>
        </row>
        <row r="13689">
          <cell r="H13689" t="str">
            <v>1.3.4.02.01.05.001</v>
          </cell>
          <cell r="I13689" t="str">
            <v>Tanggul Banjir (Bangunan Pengaman Irigasi)</v>
          </cell>
        </row>
        <row r="13690">
          <cell r="H13690" t="str">
            <v>1.3.4.02.01.05.002</v>
          </cell>
          <cell r="I13690" t="str">
            <v>Bangunan Pintu Air/Klep (Bangunan Pengaman Irigasi)</v>
          </cell>
        </row>
        <row r="13691">
          <cell r="H13691" t="str">
            <v>1.3.4.02.01.06.</v>
          </cell>
          <cell r="I13691" t="str">
            <v>BANGUNAN PELENGKAP IRIGASI</v>
          </cell>
        </row>
        <row r="13692">
          <cell r="H13692" t="str">
            <v>1.3.4.02.01.06.001</v>
          </cell>
          <cell r="I13692" t="str">
            <v>Bangunan Bagi</v>
          </cell>
        </row>
        <row r="13693">
          <cell r="H13693" t="str">
            <v>1.3.4.02.01.06.002</v>
          </cell>
          <cell r="I13693" t="str">
            <v>Bangunan Bagi Dan Sadap (Bangunan Pelengkap Irigasi)</v>
          </cell>
        </row>
        <row r="13694">
          <cell r="H13694" t="str">
            <v>1.3.4.02.01.06.003</v>
          </cell>
          <cell r="I13694" t="str">
            <v>Bangunan Sadap (Bangunan Pelengkap Irigasi)</v>
          </cell>
        </row>
        <row r="13695">
          <cell r="H13695" t="str">
            <v>1.3.4.02.01.06.004</v>
          </cell>
          <cell r="I13695" t="str">
            <v>Bangunan Got Miring</v>
          </cell>
        </row>
        <row r="13696">
          <cell r="H13696" t="str">
            <v>1.3.4.02.01.06.005</v>
          </cell>
          <cell r="I13696" t="str">
            <v>Bangunan Terjun (Bangunan Pelengkap Irigasi)</v>
          </cell>
        </row>
        <row r="13697">
          <cell r="H13697" t="str">
            <v>1.3.4.02.01.06.006</v>
          </cell>
          <cell r="I13697" t="str">
            <v>Bangunan Talang (Bangunan Pelengkap Irigasi)</v>
          </cell>
        </row>
        <row r="13698">
          <cell r="H13698" t="str">
            <v>1.3.4.02.01.06.007</v>
          </cell>
          <cell r="I13698" t="str">
            <v>Bangunan Syphon (Bangunan Pelengkap Irigasi)</v>
          </cell>
        </row>
        <row r="13699">
          <cell r="H13699" t="str">
            <v>1.3.4.02.01.06.008</v>
          </cell>
          <cell r="I13699" t="str">
            <v>Bangunan Gorong-Gorong (Bangunan Pelengkap Irigasi)</v>
          </cell>
        </row>
        <row r="13700">
          <cell r="H13700" t="str">
            <v>1.3.4.02.01.06.009</v>
          </cell>
          <cell r="I13700" t="str">
            <v>Bangunan Pelimpah Sampah</v>
          </cell>
        </row>
        <row r="13701">
          <cell r="H13701" t="str">
            <v>1.3.4.02.01.06.010</v>
          </cell>
          <cell r="I13701" t="str">
            <v>Bangunan Pengeluaran/Pintu</v>
          </cell>
        </row>
        <row r="13702">
          <cell r="H13702" t="str">
            <v>1.3.4.02.01.06.011</v>
          </cell>
          <cell r="I13702" t="str">
            <v>Bangunan Box Tersier (Bangunan Pelengkap Irigasi)</v>
          </cell>
        </row>
        <row r="13703">
          <cell r="H13703" t="str">
            <v>1.3.4.02.01.06.012</v>
          </cell>
          <cell r="I13703" t="str">
            <v>Bangunan Pengukur</v>
          </cell>
        </row>
        <row r="13704">
          <cell r="H13704" t="str">
            <v>1.3.4.02.01.06.013</v>
          </cell>
          <cell r="I13704" t="str">
            <v>Bangunan Mandi Hewan</v>
          </cell>
        </row>
        <row r="13705">
          <cell r="H13705" t="str">
            <v>1.3.4.02.01.06.014</v>
          </cell>
          <cell r="I13705" t="str">
            <v>Bangunan Pertemuan Saluran</v>
          </cell>
        </row>
        <row r="13706">
          <cell r="H13706" t="str">
            <v>1.3.4.02.01.06.015</v>
          </cell>
          <cell r="I13706" t="str">
            <v>Bangunan Pelengkap Dalam Petak Tersier</v>
          </cell>
        </row>
        <row r="13707">
          <cell r="H13707" t="str">
            <v>1.3.4.02.01.06.016</v>
          </cell>
          <cell r="I13707" t="str">
            <v>Bangunan Jembatan (Bangunan Pelengkap Irigasi)</v>
          </cell>
        </row>
        <row r="13708">
          <cell r="H13708" t="str">
            <v>1.3.4.02.01.07.</v>
          </cell>
          <cell r="I13708" t="str">
            <v>BANGUNAN SAWAH IRIGASI</v>
          </cell>
        </row>
        <row r="13709">
          <cell r="H13709" t="str">
            <v>1.3.4.02.01.07.001</v>
          </cell>
          <cell r="I13709" t="str">
            <v>Bangunan Sawah Irigasi Tehnis</v>
          </cell>
        </row>
        <row r="13710">
          <cell r="H13710" t="str">
            <v>1.3.4.02.01.07.002</v>
          </cell>
          <cell r="I13710" t="str">
            <v>Bangunan Sawah Irigasi Semi Tehnis</v>
          </cell>
        </row>
        <row r="13711">
          <cell r="H13711" t="str">
            <v>1.3.4.02.01.07.003</v>
          </cell>
          <cell r="I13711" t="str">
            <v>Bangunan Sawah Irigasi Non Tehnis</v>
          </cell>
        </row>
        <row r="13712">
          <cell r="H13712" t="str">
            <v>1.3.4.02.01.08.</v>
          </cell>
          <cell r="I13712" t="str">
            <v>BANGUNAN AIR IRIGASI LAINNYA</v>
          </cell>
        </row>
        <row r="13713">
          <cell r="H13713" t="str">
            <v>1.3.4.02.02..</v>
          </cell>
          <cell r="I13713" t="str">
            <v>BANGUNAN PENGAIRAN PASANG SURUT</v>
          </cell>
        </row>
        <row r="13714">
          <cell r="H13714" t="str">
            <v>1.3.4.02.02.01.</v>
          </cell>
          <cell r="I13714" t="str">
            <v>BANGUNAN WADUK PASANG SURUT</v>
          </cell>
        </row>
        <row r="13715">
          <cell r="H13715" t="str">
            <v>1.3.4.02.02.01.001</v>
          </cell>
          <cell r="I13715" t="str">
            <v>Waduk Pasang Surut</v>
          </cell>
        </row>
        <row r="13716">
          <cell r="H13716" t="str">
            <v>1.3.4.02.02.02.</v>
          </cell>
          <cell r="I13716" t="str">
            <v>BANGUNAN PENGAMBILAN PASANG SURUT</v>
          </cell>
        </row>
        <row r="13717">
          <cell r="H13717" t="str">
            <v>1.3.4.02.02.02.001</v>
          </cell>
          <cell r="I13717" t="str">
            <v>Bangunan Bendung Dengan Pompa</v>
          </cell>
        </row>
        <row r="13718">
          <cell r="H13718" t="str">
            <v>1.3.4.02.02.02.002</v>
          </cell>
          <cell r="I13718" t="str">
            <v>Bangunan Pengambilan Bebas Dengan Pompa (Bangunan Pengambilan Pasang Surut</v>
          </cell>
        </row>
        <row r="13719">
          <cell r="H13719" t="str">
            <v>1.3.4.02.02.03.</v>
          </cell>
          <cell r="I13719" t="str">
            <v>BANGUNAN PEMBAWA PASANG SURUT</v>
          </cell>
        </row>
        <row r="13720">
          <cell r="H13720" t="str">
            <v>1.3.4.02.02.03.001</v>
          </cell>
          <cell r="I13720" t="str">
            <v>Saluran Muka (Bangunan Pembawa Pasang Surut)</v>
          </cell>
        </row>
        <row r="13721">
          <cell r="H13721" t="str">
            <v>1.3.4.02.02.03.002</v>
          </cell>
          <cell r="I13721" t="str">
            <v>Saluran Induk (Bangunan Pembawa Pasang Surut)</v>
          </cell>
        </row>
        <row r="13722">
          <cell r="H13722" t="str">
            <v>1.3.4.02.02.03.003</v>
          </cell>
          <cell r="I13722" t="str">
            <v>Saluran Sekunder (Bangunan Pembawa Pasang Surut)</v>
          </cell>
        </row>
        <row r="13723">
          <cell r="H13723" t="str">
            <v>1.3.4.02.02.03.004</v>
          </cell>
          <cell r="I13723" t="str">
            <v>Saluran Tersier (Bangunan Pembawa Pasang Surut)</v>
          </cell>
        </row>
        <row r="13724">
          <cell r="H13724" t="str">
            <v>1.3.4.02.02.03.005</v>
          </cell>
          <cell r="I13724" t="str">
            <v>Saluran Penyimpan Air</v>
          </cell>
        </row>
        <row r="13725">
          <cell r="H13725" t="str">
            <v>1.3.4.02.02.03.006</v>
          </cell>
          <cell r="I13725" t="str">
            <v>Saluran Lalu Lintas Air</v>
          </cell>
        </row>
        <row r="13726">
          <cell r="H13726" t="str">
            <v>1.3.4.02.02.04.</v>
          </cell>
          <cell r="I13726" t="str">
            <v>SALURAN PEMBUANG PASANG SURUT</v>
          </cell>
        </row>
        <row r="13727">
          <cell r="H13727" t="str">
            <v>1.3.4.02.02.04.001</v>
          </cell>
          <cell r="I13727" t="str">
            <v>Saluran Induk Pembuang (Saluran Pembuang Pasang Surut)</v>
          </cell>
        </row>
        <row r="13728">
          <cell r="H13728" t="str">
            <v>1.3.4.02.02.04.002</v>
          </cell>
          <cell r="I13728" t="str">
            <v>Saluran Sekunder Pembuang (Saluran Pembuang Pasang Surut)</v>
          </cell>
        </row>
        <row r="13729">
          <cell r="H13729" t="str">
            <v>1.3.4.02.02.04.003</v>
          </cell>
          <cell r="I13729" t="str">
            <v>Saluran Tersier Pembuang (Saluran Pembuang Pasang Surut)</v>
          </cell>
        </row>
        <row r="13730">
          <cell r="H13730" t="str">
            <v>1.3.4.02.02.04.004</v>
          </cell>
          <cell r="I13730" t="str">
            <v>Saluran Pengumpul Air</v>
          </cell>
        </row>
        <row r="13731">
          <cell r="H13731" t="str">
            <v>1.3.4.02.02.05.</v>
          </cell>
          <cell r="I13731" t="str">
            <v>BANGUNAN PENGAMAN PASANG SURUT</v>
          </cell>
        </row>
        <row r="13732">
          <cell r="H13732" t="str">
            <v>1.3.4.02.02.05.001</v>
          </cell>
          <cell r="I13732" t="str">
            <v>Bangunan Pintu Air/Klep (Bangunan Pengaman Pasang Surut)</v>
          </cell>
        </row>
        <row r="13733">
          <cell r="H13733" t="str">
            <v>1.3.4.02.02.05.002</v>
          </cell>
          <cell r="I13733" t="str">
            <v>Bangunan Pemasukan/Pembuang</v>
          </cell>
        </row>
        <row r="13734">
          <cell r="H13734" t="str">
            <v>1.3.4.02.02.05.003</v>
          </cell>
          <cell r="I13734" t="str">
            <v>Kolam Pasang</v>
          </cell>
        </row>
        <row r="13735">
          <cell r="H13735" t="str">
            <v>1.3.4.02.02.06.</v>
          </cell>
          <cell r="I13735" t="str">
            <v>BANGUNAN PELENGKAP PASANG SURUT</v>
          </cell>
        </row>
        <row r="13736">
          <cell r="H13736" t="str">
            <v>1.3.4.02.02.06.001</v>
          </cell>
          <cell r="I13736" t="str">
            <v>Bangunan Jembatan (Bangunan Pelengkap Pasang Surut)</v>
          </cell>
        </row>
        <row r="13737">
          <cell r="H13737" t="str">
            <v>1.3.4.02.02.06.002</v>
          </cell>
          <cell r="I13737" t="str">
            <v>Bangunan Jembatan Penghalang (Bangunan Pelengkap Pasang Surut)</v>
          </cell>
        </row>
        <row r="13738">
          <cell r="H13738" t="str">
            <v>1.3.4.02.02.06.003</v>
          </cell>
          <cell r="I13738" t="str">
            <v>Bangunan Penutup Penangkis Kotoran</v>
          </cell>
        </row>
        <row r="13739">
          <cell r="H13739" t="str">
            <v>1.3.4.02.02.06.004</v>
          </cell>
          <cell r="I13739" t="str">
            <v>Bangunan Pengukur Muka Air (Bangunan Pelengkap Pasang Surut)</v>
          </cell>
        </row>
        <row r="13740">
          <cell r="H13740" t="str">
            <v>1.3.4.02.02.06.005</v>
          </cell>
          <cell r="I13740" t="str">
            <v>Bangunan Pengukur Curah Hujan (Bangunan Pelengkap Pasang Surut)</v>
          </cell>
        </row>
        <row r="13741">
          <cell r="H13741" t="str">
            <v>1.3.4.02.02.07.</v>
          </cell>
          <cell r="I13741" t="str">
            <v>BANGUNAN SAWAH PASANG SURUT</v>
          </cell>
        </row>
        <row r="13742">
          <cell r="H13742" t="str">
            <v>1.3.4.02.02.07.001</v>
          </cell>
          <cell r="I13742" t="str">
            <v>Bangunan Sawah Pasang Surut Teknis</v>
          </cell>
        </row>
        <row r="13743">
          <cell r="H13743" t="str">
            <v>1.3.4.02.02.07.002</v>
          </cell>
          <cell r="I13743" t="str">
            <v>Bangunan Sawah Pasang Surut Semi Teknis</v>
          </cell>
        </row>
        <row r="13744">
          <cell r="H13744" t="str">
            <v>1.3.4.02.02.07.003</v>
          </cell>
          <cell r="I13744" t="str">
            <v>Bangunan Sawah Pasang Surut Non Teknis</v>
          </cell>
        </row>
        <row r="13745">
          <cell r="H13745" t="str">
            <v>1.3.4.02.02.08.</v>
          </cell>
          <cell r="I13745" t="str">
            <v>BANGUNAN PENGAIRAN PASANG SURUT LAINNYA</v>
          </cell>
        </row>
        <row r="13746">
          <cell r="H13746" t="str">
            <v>1.3.4.02.03..</v>
          </cell>
          <cell r="I13746" t="str">
            <v>BANGUNAN PENGEMBANGAN RAWA DAN POLDER</v>
          </cell>
        </row>
        <row r="13747">
          <cell r="H13747" t="str">
            <v>1.3.4.02.03.01.</v>
          </cell>
          <cell r="I13747" t="str">
            <v>BANGUNAN WADUK PENGEMBANGAN RAWA</v>
          </cell>
        </row>
        <row r="13748">
          <cell r="H13748" t="str">
            <v>1.3.4.02.03.01.001</v>
          </cell>
          <cell r="I13748" t="str">
            <v>Bangunan Waduk</v>
          </cell>
        </row>
        <row r="13749">
          <cell r="H13749" t="str">
            <v>1.3.4.02.03.02.</v>
          </cell>
          <cell r="I13749" t="str">
            <v>BANGUNAN PENGAMBILAN PENGEMBANGAN RAWA</v>
          </cell>
        </row>
        <row r="13750">
          <cell r="H13750" t="str">
            <v>1.3.4.02.03.02.001</v>
          </cell>
          <cell r="I13750" t="str">
            <v>Waduk Pengambilan Rawa</v>
          </cell>
        </row>
        <row r="13751">
          <cell r="H13751" t="str">
            <v>1.3.4.02.03.03.</v>
          </cell>
          <cell r="I13751" t="str">
            <v>BANGUNAN PEMBAWA PENGEMBANGAN RAWA</v>
          </cell>
        </row>
        <row r="13752">
          <cell r="H13752" t="str">
            <v>1.3.4.02.03.03.001</v>
          </cell>
          <cell r="I13752" t="str">
            <v>Saluran Muka (Bangunan Pembawa Pengembangan Rawa)</v>
          </cell>
        </row>
        <row r="13753">
          <cell r="H13753" t="str">
            <v>1.3.4.02.03.03.002</v>
          </cell>
          <cell r="I13753" t="str">
            <v>Saluran Induk (Bangunan Pembawa Pengembangan Rawa)</v>
          </cell>
        </row>
        <row r="13754">
          <cell r="H13754" t="str">
            <v>1.3.4.02.03.03.003</v>
          </cell>
          <cell r="I13754" t="str">
            <v>Saluran Sekunder (Bangunan Pembawa Pengembangan Rawa)</v>
          </cell>
        </row>
        <row r="13755">
          <cell r="H13755" t="str">
            <v>1.3.4.02.03.03.004</v>
          </cell>
          <cell r="I13755" t="str">
            <v>Saluran Tersier (Bangunan Pembawa Pengembangan Rawa)</v>
          </cell>
        </row>
        <row r="13756">
          <cell r="H13756" t="str">
            <v>1.3.4.02.03.04.</v>
          </cell>
          <cell r="I13756" t="str">
            <v>BANGUNAN PEMBUANG PENGEMBANGAN RAWA</v>
          </cell>
        </row>
        <row r="13757">
          <cell r="H13757" t="str">
            <v>1.3.4.02.03.04.001</v>
          </cell>
          <cell r="I13757" t="str">
            <v>Saluran Induk Pembuang (Bangunan Pembuang Pengembangan Rawa)</v>
          </cell>
        </row>
        <row r="13758">
          <cell r="H13758" t="str">
            <v>1.3.4.02.03.04.002</v>
          </cell>
          <cell r="I13758" t="str">
            <v>Saluran Sekunder Pembuang (Bangunan Pembuang Pengembangan Rawa)</v>
          </cell>
        </row>
        <row r="13759">
          <cell r="H13759" t="str">
            <v>1.3.4.02.03.04.003</v>
          </cell>
          <cell r="I13759" t="str">
            <v>Saluran Tersier Pembuang (Bangunan Pembuang Pengembangan Rawa)</v>
          </cell>
        </row>
        <row r="13760">
          <cell r="H13760" t="str">
            <v>1.3.4.02.03.05.</v>
          </cell>
          <cell r="I13760" t="str">
            <v>BANGUNAN PENGAMAN PENGEMBANGAN RAWA</v>
          </cell>
        </row>
        <row r="13761">
          <cell r="H13761" t="str">
            <v>1.3.4.02.03.05.001</v>
          </cell>
          <cell r="I13761" t="str">
            <v>Tanggul Keliling</v>
          </cell>
        </row>
        <row r="13762">
          <cell r="H13762" t="str">
            <v>1.3.4.02.03.05.002</v>
          </cell>
          <cell r="I13762" t="str">
            <v>Bangunan Pintu Air/Klep (Bangunan Pengaman Pengembangan Rawa)</v>
          </cell>
        </row>
        <row r="13763">
          <cell r="H13763" t="str">
            <v>1.3.4.02.03.06.</v>
          </cell>
          <cell r="I13763" t="str">
            <v>BANGUNAN PELENGKAP PENGEMBANGAN RAWA</v>
          </cell>
        </row>
        <row r="13764">
          <cell r="H13764" t="str">
            <v>1.3.4.02.03.06.001</v>
          </cell>
          <cell r="I13764" t="str">
            <v>Bangunan Bagi Dan Sadap (Bangunan Pelengkap Pengembangan Rawa)</v>
          </cell>
        </row>
        <row r="13765">
          <cell r="H13765" t="str">
            <v>1.3.4.02.03.06.002</v>
          </cell>
          <cell r="I13765" t="str">
            <v>Bangunan Sadap (Bangunan Pelengkap Pengembangan Rawa)</v>
          </cell>
        </row>
        <row r="13766">
          <cell r="H13766" t="str">
            <v>1.3.4.02.03.06.003</v>
          </cell>
          <cell r="I13766" t="str">
            <v>Bangunan Terjun (Bangunan Pelengkap Pengembangan Rawa)</v>
          </cell>
        </row>
        <row r="13767">
          <cell r="H13767" t="str">
            <v>1.3.4.02.03.06.004</v>
          </cell>
          <cell r="I13767" t="str">
            <v>Bangunan Syphon (Bangunan Pelengkap Pengembangan Rawa)</v>
          </cell>
        </row>
        <row r="13768">
          <cell r="H13768" t="str">
            <v>1.3.4.02.03.06.005</v>
          </cell>
          <cell r="I13768" t="str">
            <v>Bangunan Gorong-Gorong (Bangunan Pelengkap Pengembangan Rawa)</v>
          </cell>
        </row>
        <row r="13769">
          <cell r="H13769" t="str">
            <v>1.3.4.02.03.06.006</v>
          </cell>
          <cell r="I13769" t="str">
            <v>Bangunan Jembatan (Bangunan Pelengkap Pengembangan Rawa)</v>
          </cell>
        </row>
        <row r="13770">
          <cell r="H13770" t="str">
            <v>1.3.4.02.03.06.007</v>
          </cell>
          <cell r="I13770" t="str">
            <v>Bangunan Jembatan Penghalang (Bangunan Pelengkap Pengembangan Rawa)</v>
          </cell>
        </row>
        <row r="13771">
          <cell r="H13771" t="str">
            <v>1.3.4.02.03.06.008</v>
          </cell>
          <cell r="I13771" t="str">
            <v>Bangunan Pengukur Muka Air (Bangunan Pelengkap Pengembangan Rawa)</v>
          </cell>
        </row>
        <row r="13772">
          <cell r="H13772" t="str">
            <v>1.3.4.02.03.06.009</v>
          </cell>
          <cell r="I13772" t="str">
            <v>Bangunan Pengukur Curah Hujan (Bangunan Pelengkap Pengembangan Rawa)</v>
          </cell>
        </row>
        <row r="13773">
          <cell r="H13773" t="str">
            <v>1.3.4.02.03.06.010</v>
          </cell>
          <cell r="I13773" t="str">
            <v>Bangunan Penutup Sungai</v>
          </cell>
        </row>
        <row r="13774">
          <cell r="H13774" t="str">
            <v>1.3.4.02.03.06.011</v>
          </cell>
          <cell r="I13774" t="str">
            <v>Bangunan Stasiun Pompa Pemasukan/Pembuang</v>
          </cell>
        </row>
        <row r="13775">
          <cell r="H13775" t="str">
            <v>1.3.4.02.03.07.</v>
          </cell>
          <cell r="I13775" t="str">
            <v>BANGUNAN SAWAH PENGEMBANGAN RAWA</v>
          </cell>
        </row>
        <row r="13776">
          <cell r="H13776" t="str">
            <v>1.3.4.02.03.07.001</v>
          </cell>
          <cell r="I13776" t="str">
            <v>Bangunan Sawah Rawa Teknis</v>
          </cell>
        </row>
        <row r="13777">
          <cell r="H13777" t="str">
            <v>1.3.4.02.03.07.002</v>
          </cell>
          <cell r="I13777" t="str">
            <v>Bangunan Sawah Rawa Semi Teknis</v>
          </cell>
        </row>
        <row r="13778">
          <cell r="H13778" t="str">
            <v>1.3.4.02.03.07.003</v>
          </cell>
          <cell r="I13778" t="str">
            <v>Bangunan Sawah Rawa Non Teknis</v>
          </cell>
        </row>
        <row r="13779">
          <cell r="H13779" t="str">
            <v>1.3.4.02.03.08.</v>
          </cell>
          <cell r="I13779" t="str">
            <v>BANGUNAN PENGEMBANGAN RAWA DAN POLDER LAINNYA</v>
          </cell>
        </row>
        <row r="13780">
          <cell r="H13780" t="str">
            <v>1.3.4.02.04..</v>
          </cell>
          <cell r="I13780" t="str">
            <v>BANGUNAN PENGAMAN SUNGAI/PANTAI &amp; PENANGGULANGAN BENCANA ALAM</v>
          </cell>
        </row>
        <row r="13781">
          <cell r="H13781" t="str">
            <v>1.3.4.02.04.01.</v>
          </cell>
          <cell r="I13781" t="str">
            <v>BANGUNAN PENGAMAN SUNGAI/PANTAI &amp; PENANGGULANGAN BENCANA ALAM</v>
          </cell>
        </row>
        <row r="13782">
          <cell r="H13782" t="str">
            <v>1.3.4.02.04.01.001</v>
          </cell>
          <cell r="I13782" t="str">
            <v>Bangunan Waduk Pengaman Sungai/Pantai</v>
          </cell>
        </row>
        <row r="13783">
          <cell r="H13783" t="str">
            <v>1.3.4.02.04.01.002</v>
          </cell>
          <cell r="I13783" t="str">
            <v>Waduk Dengan Tanggul, Dan Pintu Pembuang (Bangunan Pengaman Sungai/Pantai &amp; Penanggulangan Bencana Alam)</v>
          </cell>
        </row>
        <row r="13784">
          <cell r="H13784" t="str">
            <v>1.3.4.02.04.02.</v>
          </cell>
          <cell r="I13784" t="str">
            <v>BANGUNAN PENGAMBILAN PENGAMAN SUNGAI/PANTAI</v>
          </cell>
        </row>
        <row r="13785">
          <cell r="H13785" t="str">
            <v>1.3.4.02.04.02.001</v>
          </cell>
          <cell r="I13785" t="str">
            <v>Bangunan Pengambilan Pengamanan Sungai</v>
          </cell>
        </row>
        <row r="13786">
          <cell r="H13786" t="str">
            <v>1.3.4.02.04.02.002</v>
          </cell>
          <cell r="I13786" t="str">
            <v>Bangunan Pengambilan Pengamanan Pantai</v>
          </cell>
        </row>
        <row r="13787">
          <cell r="H13787" t="str">
            <v>1.3.4.02.04.03.</v>
          </cell>
          <cell r="I13787" t="str">
            <v>BANGUNAN PEMBAWA PENGAMAN SUNGAI/PANTAI</v>
          </cell>
        </row>
        <row r="13788">
          <cell r="H13788" t="str">
            <v>1.3.4.02.04.03.001</v>
          </cell>
          <cell r="I13788" t="str">
            <v>Bangunan Pembawa Pengaman Sungai</v>
          </cell>
        </row>
        <row r="13789">
          <cell r="H13789" t="str">
            <v>1.3.4.02.04.03.002</v>
          </cell>
          <cell r="I13789" t="str">
            <v>Bangunan Pembawa Pengaman Pantai</v>
          </cell>
        </row>
        <row r="13790">
          <cell r="H13790" t="str">
            <v>1.3.4.02.04.04.</v>
          </cell>
          <cell r="I13790" t="str">
            <v>BANGUNAN PEMBUANG PENGAMAN SUNGAI</v>
          </cell>
        </row>
        <row r="13791">
          <cell r="H13791" t="str">
            <v>1.3.4.02.04.04.001</v>
          </cell>
          <cell r="I13791" t="str">
            <v>Saluran Banjir</v>
          </cell>
        </row>
        <row r="13792">
          <cell r="H13792" t="str">
            <v>1.3.4.02.04.04.002</v>
          </cell>
          <cell r="I13792" t="str">
            <v>Saluran Drainage</v>
          </cell>
        </row>
        <row r="13793">
          <cell r="H13793" t="str">
            <v>1.3.4.02.04.05.</v>
          </cell>
          <cell r="I13793" t="str">
            <v>BANGUNAN PENGAMAN PENGAMANAN SUNGAI/PANTAI</v>
          </cell>
        </row>
        <row r="13794">
          <cell r="H13794" t="str">
            <v>1.3.4.02.04.05.001</v>
          </cell>
          <cell r="I13794" t="str">
            <v>Tanggul Banjir (Bangunan Pengaman Pengamanan Sungai/pantai)</v>
          </cell>
        </row>
        <row r="13795">
          <cell r="H13795" t="str">
            <v>1.3.4.02.04.05.002</v>
          </cell>
          <cell r="I13795" t="str">
            <v>Pintu Pengatur Banjir</v>
          </cell>
        </row>
        <row r="13796">
          <cell r="H13796" t="str">
            <v>1.3.4.02.04.05.003</v>
          </cell>
          <cell r="I13796" t="str">
            <v>Coupure/Sodetan</v>
          </cell>
        </row>
        <row r="13797">
          <cell r="H13797" t="str">
            <v>1.3.4.02.04.05.004</v>
          </cell>
          <cell r="I13797" t="str">
            <v>Kantong Pasir/Lahar/Lumpur</v>
          </cell>
        </row>
        <row r="13798">
          <cell r="H13798" t="str">
            <v>1.3.4.02.04.05.005</v>
          </cell>
          <cell r="I13798" t="str">
            <v>Chekdam/Penahan Sedimen</v>
          </cell>
        </row>
        <row r="13799">
          <cell r="H13799" t="str">
            <v>1.3.4.02.04.05.006</v>
          </cell>
          <cell r="I13799" t="str">
            <v>Krib Pengaman Sungai/Pantai</v>
          </cell>
        </row>
        <row r="13800">
          <cell r="H13800" t="str">
            <v>1.3.4.02.04.05.007</v>
          </cell>
          <cell r="I13800" t="str">
            <v>Bangunan Penguat Tebing/Pantai</v>
          </cell>
        </row>
        <row r="13801">
          <cell r="H13801" t="str">
            <v>1.3.4.02.04.05.008</v>
          </cell>
          <cell r="I13801" t="str">
            <v>Bangunan Pelimpah Banjir</v>
          </cell>
        </row>
        <row r="13802">
          <cell r="H13802" t="str">
            <v>1.3.4.02.04.05.009</v>
          </cell>
          <cell r="I13802" t="str">
            <v>Dam Konsolidasi</v>
          </cell>
        </row>
        <row r="13803">
          <cell r="H13803" t="str">
            <v>1.3.4.02.04.05.010</v>
          </cell>
          <cell r="I13803" t="str">
            <v>Peralatan Saringan Sampah ( Pond Screen )</v>
          </cell>
        </row>
        <row r="13804">
          <cell r="H13804" t="str">
            <v>1.3.4.02.04.05.011</v>
          </cell>
          <cell r="I13804" t="str">
            <v>Klep Pengatur Banjir</v>
          </cell>
        </row>
        <row r="13805">
          <cell r="H13805" t="str">
            <v>1.3.4.02.04.05.012</v>
          </cell>
          <cell r="I13805" t="str">
            <v>Bangunan Pemecah Gelombang</v>
          </cell>
        </row>
        <row r="13806">
          <cell r="H13806" t="str">
            <v>1.3.4.02.04.05.013</v>
          </cell>
          <cell r="I13806" t="str">
            <v>Bangunan Pelantaran Pantai</v>
          </cell>
        </row>
        <row r="13807">
          <cell r="H13807" t="str">
            <v>1.3.4.02.04.06.</v>
          </cell>
          <cell r="I13807" t="str">
            <v>BANGUNAN PELENGKAP PENGAMAN SUNGAI</v>
          </cell>
        </row>
        <row r="13808">
          <cell r="H13808" t="str">
            <v>1.3.4.02.04.06.001</v>
          </cell>
          <cell r="I13808" t="str">
            <v>Bangunan Syphon (Bangunan Pelengkap Pengaman Sungai)</v>
          </cell>
        </row>
        <row r="13809">
          <cell r="H13809" t="str">
            <v>1.3.4.02.04.06.002</v>
          </cell>
          <cell r="I13809" t="str">
            <v>Bangunan Gorong-Gorong (Bangunan Pelengkap Pengaman Sungai)</v>
          </cell>
        </row>
        <row r="13810">
          <cell r="H13810" t="str">
            <v>1.3.4.02.04.06.003</v>
          </cell>
          <cell r="I13810" t="str">
            <v>Bangunan Jembatan (Bangunan Pelengkap Pengaman Sungai)</v>
          </cell>
        </row>
        <row r="13811">
          <cell r="H13811" t="str">
            <v>1.3.4.02.04.06.004</v>
          </cell>
          <cell r="I13811" t="str">
            <v>Bangunan Pengukur Muka Air (Bangunan Pelengkap Pengaman Sungai)</v>
          </cell>
        </row>
        <row r="13812">
          <cell r="H13812" t="str">
            <v>1.3.4.02.04.06.005</v>
          </cell>
          <cell r="I13812" t="str">
            <v>Bangunan Pengukur Curah Hujan (Bangunan Pelengkap Pengaman Sungai)</v>
          </cell>
        </row>
        <row r="13813">
          <cell r="H13813" t="str">
            <v>1.3.4.02.04.06.006</v>
          </cell>
          <cell r="I13813" t="str">
            <v>Stasiun Pos Penjaga/Pengamat</v>
          </cell>
        </row>
        <row r="13814">
          <cell r="H13814" t="str">
            <v>1.3.4.02.04.06.007</v>
          </cell>
          <cell r="I13814" t="str">
            <v>Bangunan Dermaga</v>
          </cell>
        </row>
        <row r="13815">
          <cell r="H13815" t="str">
            <v>1.3.4.02.04.06.008</v>
          </cell>
          <cell r="I13815" t="str">
            <v>Bangunan Stasiun Pompa Pembuang</v>
          </cell>
        </row>
        <row r="13816">
          <cell r="H13816" t="str">
            <v>1.3.4.02.04.06.009</v>
          </cell>
          <cell r="I13816" t="str">
            <v>Warning System</v>
          </cell>
        </row>
        <row r="13817">
          <cell r="H13817" t="str">
            <v>1.3.4.02.04.07.</v>
          </cell>
          <cell r="I13817" t="str">
            <v>BANGUNAN PENGAMAN SUNGAI/PANTAI &amp; PENANGGULANGAN BENCANA ALAM LAINNYA</v>
          </cell>
        </row>
        <row r="13818">
          <cell r="H13818" t="str">
            <v>1.3.4.02.05..</v>
          </cell>
          <cell r="I13818" t="str">
            <v>BANGUNAN PENGEMBANGAN SUMBER AIR DAN AIR TANAH</v>
          </cell>
        </row>
        <row r="13819">
          <cell r="H13819" t="str">
            <v>1.3.4.02.05.01.</v>
          </cell>
          <cell r="I13819" t="str">
            <v>BANGUNAN WADUK PENGEMBANGAN SUMBER AIR</v>
          </cell>
        </row>
        <row r="13820">
          <cell r="H13820" t="str">
            <v>1.3.4.02.05.01.001</v>
          </cell>
          <cell r="I13820" t="str">
            <v>Embung/Waduk Lapangan</v>
          </cell>
        </row>
        <row r="13821">
          <cell r="H13821" t="str">
            <v>1.3.4.02.05.02.</v>
          </cell>
          <cell r="I13821" t="str">
            <v>BANGUNAN PENGAMBILAN PENGEMBANGAN SUMBER AIR</v>
          </cell>
        </row>
        <row r="13822">
          <cell r="H13822" t="str">
            <v>1.3.4.02.05.02.001</v>
          </cell>
          <cell r="I13822" t="str">
            <v>Sumur Dengan Pompa (Bangunan Pengambilan Pengembangan Sumber Air)</v>
          </cell>
        </row>
        <row r="13823">
          <cell r="H13823" t="str">
            <v>1.3.4.02.05.02.002</v>
          </cell>
          <cell r="I13823" t="str">
            <v>Sumur Artetis</v>
          </cell>
        </row>
        <row r="13824">
          <cell r="H13824" t="str">
            <v>1.3.4.02.05.03.</v>
          </cell>
          <cell r="I13824" t="str">
            <v>BANGUNAN PEMBAWA PENGEMBANGAN SUMBER AIR</v>
          </cell>
        </row>
        <row r="13825">
          <cell r="H13825" t="str">
            <v>1.3.4.02.05.03.001</v>
          </cell>
          <cell r="I13825" t="str">
            <v>Saluran Tersier (Bangunan Pembawa Pengembangan Sumber Air)</v>
          </cell>
        </row>
        <row r="13826">
          <cell r="H13826" t="str">
            <v>1.3.4.02.05.03.002</v>
          </cell>
          <cell r="I13826" t="str">
            <v>Saluran Kuartier</v>
          </cell>
        </row>
        <row r="13827">
          <cell r="H13827" t="str">
            <v>1.3.4.02.05.04.</v>
          </cell>
          <cell r="I13827" t="str">
            <v>BANGUNAN PEMBUANG PENGEMBANGAN SUMBER AIR</v>
          </cell>
        </row>
        <row r="13828">
          <cell r="H13828" t="str">
            <v>1.3.4.02.05.04.001</v>
          </cell>
          <cell r="I13828" t="str">
            <v>Saluran Pembuang</v>
          </cell>
        </row>
        <row r="13829">
          <cell r="H13829" t="str">
            <v>1.3.4.02.05.05.</v>
          </cell>
          <cell r="I13829" t="str">
            <v>BANGUNAN PENGAMAN PENGEMBANGAN SUMBER AIR</v>
          </cell>
        </row>
        <row r="13830">
          <cell r="H13830" t="str">
            <v>1.3.4.02.05.05.001</v>
          </cell>
          <cell r="I13830" t="str">
            <v>Bak Penampung/Kolam/ Menara Penampungan</v>
          </cell>
        </row>
        <row r="13831">
          <cell r="H13831" t="str">
            <v>1.3.4.02.05.05.002</v>
          </cell>
          <cell r="I13831" t="str">
            <v>Bangunan Klimatologi</v>
          </cell>
        </row>
        <row r="13832">
          <cell r="H13832" t="str">
            <v>1.3.4.02.05.05.003</v>
          </cell>
          <cell r="I13832" t="str">
            <v>Bangunan Hidrometri</v>
          </cell>
        </row>
        <row r="13833">
          <cell r="H13833" t="str">
            <v>1.3.4.02.05.05.004</v>
          </cell>
          <cell r="I13833" t="str">
            <v>Sumur Pengamatan</v>
          </cell>
        </row>
        <row r="13834">
          <cell r="H13834" t="str">
            <v>1.3.4.02.05.06.</v>
          </cell>
          <cell r="I13834" t="str">
            <v>BANGUNAN PELENGKAP PENGEMBANGAN SUMBER AIR</v>
          </cell>
        </row>
        <row r="13835">
          <cell r="H13835" t="str">
            <v>1.3.4.02.05.06.001</v>
          </cell>
          <cell r="I13835" t="str">
            <v>Bangunan Terjun (Bangunan Pelengkap Pengembangan Sumber Air)</v>
          </cell>
        </row>
        <row r="13836">
          <cell r="H13836" t="str">
            <v>1.3.4.02.05.06.002</v>
          </cell>
          <cell r="I13836" t="str">
            <v>Bangunan Talang (Bangunan Pelengkap Pengembangan Sumber Air)</v>
          </cell>
        </row>
        <row r="13837">
          <cell r="H13837" t="str">
            <v>1.3.4.02.05.06.003</v>
          </cell>
          <cell r="I13837" t="str">
            <v>Bangunan Syphon (Bangunan Pelengkap Pengembangan Sumber Air)</v>
          </cell>
        </row>
        <row r="13838">
          <cell r="H13838" t="str">
            <v>1.3.4.02.05.06.004</v>
          </cell>
          <cell r="I13838" t="str">
            <v>Bangunan Gorong-Gorong (Bangnnan Pelengkap Pengembangan Sumber Air)</v>
          </cell>
        </row>
        <row r="13839">
          <cell r="H13839" t="str">
            <v>1.3.4.02.05.06.005</v>
          </cell>
          <cell r="I13839" t="str">
            <v>Bangunan Box Tersier (Bangunan Pelengkap Pengembangan Sumber Air)</v>
          </cell>
        </row>
        <row r="13840">
          <cell r="H13840" t="str">
            <v>1.3.4.02.05.06.006</v>
          </cell>
          <cell r="I13840" t="str">
            <v>Bangunan Jembatan (Bangunan Pelengkap Pengembangan Sumber Air)</v>
          </cell>
        </row>
        <row r="13841">
          <cell r="H13841" t="str">
            <v>1.3.4.02.05.07.</v>
          </cell>
          <cell r="I13841" t="str">
            <v>BANGUNAN SAWAH IRIGASI AIR TANAH</v>
          </cell>
        </row>
        <row r="13842">
          <cell r="H13842" t="str">
            <v>1.3.4.02.05.07.001</v>
          </cell>
          <cell r="I13842" t="str">
            <v>Bangunan Sawah Irigasi Air Tanah Teknis</v>
          </cell>
        </row>
        <row r="13843">
          <cell r="H13843" t="str">
            <v>1.3.4.02.05.07.002</v>
          </cell>
          <cell r="I13843" t="str">
            <v>Bangunan Sawah Irigasi Air Tanah Semi Teknis</v>
          </cell>
        </row>
        <row r="13844">
          <cell r="H13844" t="str">
            <v>1.3.4.02.05.07.003</v>
          </cell>
          <cell r="I13844" t="str">
            <v>Bangunan Sawah Irigasi Air Tanah Non Teknis</v>
          </cell>
        </row>
        <row r="13845">
          <cell r="H13845" t="str">
            <v>1.3.4.02.05.08.</v>
          </cell>
          <cell r="I13845" t="str">
            <v>BANGUNAN PENGEMBANGAN SUMBER AIR DAN AIR TANAH LAINNYA</v>
          </cell>
        </row>
        <row r="13846">
          <cell r="H13846" t="str">
            <v>1.3.4.02.06..</v>
          </cell>
          <cell r="I13846" t="str">
            <v>BANGUNAN AIR BERSIH/AIR BAKU</v>
          </cell>
        </row>
        <row r="13847">
          <cell r="H13847" t="str">
            <v>1.3.4.02.06.01.</v>
          </cell>
          <cell r="I13847" t="str">
            <v>BANGUNAN WADUK AIR BERSIH/AIR BAKU</v>
          </cell>
        </row>
        <row r="13848">
          <cell r="H13848" t="str">
            <v>1.3.4.02.06.01.001</v>
          </cell>
          <cell r="I13848" t="str">
            <v>Waduk Penyimpanan Air Baku</v>
          </cell>
        </row>
        <row r="13849">
          <cell r="H13849" t="str">
            <v>1.3.4.02.06.01.002</v>
          </cell>
          <cell r="I13849" t="str">
            <v>Waduk Penyimpanan Air Hujan</v>
          </cell>
        </row>
        <row r="13850">
          <cell r="H13850" t="str">
            <v>1.3.4.02.06.01.003</v>
          </cell>
          <cell r="I13850" t="str">
            <v>Bak Penyimpanan/Tower Air Baku</v>
          </cell>
        </row>
        <row r="13851">
          <cell r="H13851" t="str">
            <v>1.3.4.02.06.02.</v>
          </cell>
          <cell r="I13851" t="str">
            <v>BANGUNAN PENGAMBILAN AIR BERSIH/AIR BAKU</v>
          </cell>
        </row>
        <row r="13852">
          <cell r="H13852" t="str">
            <v>1.3.4.02.06.02.001</v>
          </cell>
          <cell r="I13852" t="str">
            <v>Bangunan Pengambilan Dari Waduk</v>
          </cell>
        </row>
        <row r="13853">
          <cell r="H13853" t="str">
            <v>1.3.4.02.06.02.002</v>
          </cell>
          <cell r="I13853" t="str">
            <v>Bangunan Pengambilan Dari Sungai</v>
          </cell>
        </row>
        <row r="13854">
          <cell r="H13854" t="str">
            <v>1.3.4.02.06.02.003</v>
          </cell>
          <cell r="I13854" t="str">
            <v>Bangunan Pengambilan Dari Danau</v>
          </cell>
        </row>
        <row r="13855">
          <cell r="H13855" t="str">
            <v>1.3.4.02.06.02.004</v>
          </cell>
          <cell r="I13855" t="str">
            <v>Bangunan Pengambilan Dari Rawa</v>
          </cell>
        </row>
        <row r="13856">
          <cell r="H13856" t="str">
            <v>1.3.4.02.06.02.005</v>
          </cell>
          <cell r="I13856" t="str">
            <v>Bangunan Pengambilan Dari Air Laut</v>
          </cell>
        </row>
        <row r="13857">
          <cell r="H13857" t="str">
            <v>1.3.4.02.06.02.006</v>
          </cell>
          <cell r="I13857" t="str">
            <v>Bangunan Pengambilan Dari Sumber Air</v>
          </cell>
        </row>
        <row r="13858">
          <cell r="H13858" t="str">
            <v>1.3.4.02.06.02.007</v>
          </cell>
          <cell r="I13858" t="str">
            <v>Bangunan Pengambilan Dari Sumur Artetis</v>
          </cell>
        </row>
        <row r="13859">
          <cell r="H13859" t="str">
            <v>1.3.4.02.06.03.</v>
          </cell>
          <cell r="I13859" t="str">
            <v>BANGUNAN PEMBAWA AIR BERSIH/AIR BAKU</v>
          </cell>
        </row>
        <row r="13860">
          <cell r="H13860" t="str">
            <v>1.3.4.02.06.03.001</v>
          </cell>
          <cell r="I13860" t="str">
            <v>Saluran Pembawa Air Baku Terbuka</v>
          </cell>
        </row>
        <row r="13861">
          <cell r="H13861" t="str">
            <v>1.3.4.02.06.03.002</v>
          </cell>
          <cell r="I13861" t="str">
            <v>Saluran Pembawa Air Baku Tertutup</v>
          </cell>
        </row>
        <row r="13862">
          <cell r="H13862" t="str">
            <v>1.3.4.02.06.04.</v>
          </cell>
          <cell r="I13862" t="str">
            <v>BANGUNAN PEMBUANG AIR BERSIH/AIR BAKU</v>
          </cell>
        </row>
        <row r="13863">
          <cell r="H13863" t="str">
            <v>1.3.4.02.06.04.001</v>
          </cell>
          <cell r="I13863" t="str">
            <v>Saluran Pembuang Air Cucian Air Baku</v>
          </cell>
        </row>
        <row r="13864">
          <cell r="H13864" t="str">
            <v>1.3.4.02.06.04.002</v>
          </cell>
          <cell r="I13864" t="str">
            <v>Saluran Pembuang Air Cucian Instalasi</v>
          </cell>
        </row>
        <row r="13865">
          <cell r="H13865" t="str">
            <v>1.3.4.02.06.05.</v>
          </cell>
          <cell r="I13865" t="str">
            <v>BANGUNAN PELENGKAP AIR BERSIH/AIR BAKU</v>
          </cell>
        </row>
        <row r="13866">
          <cell r="H13866" t="str">
            <v>1.3.4.02.06.05.001</v>
          </cell>
          <cell r="I13866" t="str">
            <v>Bangunan Talang (Bangunan Pelengkap Air Bersih/air Baku)</v>
          </cell>
        </row>
        <row r="13867">
          <cell r="H13867" t="str">
            <v>1.3.4.02.06.05.002</v>
          </cell>
          <cell r="I13867" t="str">
            <v>Bangunan Syphon (Bangunan Pelengkap Air Bersih/air Baku)</v>
          </cell>
        </row>
        <row r="13868">
          <cell r="H13868" t="str">
            <v>1.3.4.02.06.05.003</v>
          </cell>
          <cell r="I13868" t="str">
            <v>Bangunan Gorong-Gorong (Bangunan Pelengkap Air Bersih/air Baku)</v>
          </cell>
        </row>
        <row r="13869">
          <cell r="H13869" t="str">
            <v>1.3.4.02.06.05.004</v>
          </cell>
          <cell r="I13869" t="str">
            <v>Bangunan Jembatan (Bangunan Pelengkap Air Bersih/air Baku)</v>
          </cell>
        </row>
        <row r="13870">
          <cell r="H13870" t="str">
            <v>1.3.4.02.06.05.005</v>
          </cell>
          <cell r="I13870" t="str">
            <v>Bangunan Penampung Air Baku</v>
          </cell>
        </row>
        <row r="13871">
          <cell r="H13871" t="str">
            <v>1.3.4.02.06.05.006</v>
          </cell>
          <cell r="I13871" t="str">
            <v>Bangunan Hidran Umum</v>
          </cell>
        </row>
        <row r="13872">
          <cell r="H13872" t="str">
            <v>1.3.4.02.06.05.007</v>
          </cell>
          <cell r="I13872" t="str">
            <v>Bangunan Mandi Cuci Kakus (MCK)</v>
          </cell>
        </row>
        <row r="13873">
          <cell r="H13873" t="str">
            <v>1.3.4.02.06.05.008</v>
          </cell>
          <cell r="I13873" t="str">
            <v>Bangunan Menara/Bak Penampung/Reservoir Air Minum</v>
          </cell>
        </row>
        <row r="13874">
          <cell r="H13874" t="str">
            <v>1.3.4.02.06.05.009</v>
          </cell>
          <cell r="I13874" t="str">
            <v>Bangunan Buster Pump</v>
          </cell>
        </row>
        <row r="13875">
          <cell r="H13875" t="str">
            <v>1.3.4.02.06.06.</v>
          </cell>
          <cell r="I13875" t="str">
            <v>BANGUNAN AIR BERSIH/AIR BAKU LAINNYA</v>
          </cell>
        </row>
        <row r="13876">
          <cell r="H13876" t="str">
            <v>1.3.4.02.07..</v>
          </cell>
          <cell r="I13876" t="str">
            <v>BANGUNAN AIR KOTOR</v>
          </cell>
        </row>
        <row r="13877">
          <cell r="H13877" t="str">
            <v>1.3.4.02.07.01.</v>
          </cell>
          <cell r="I13877" t="str">
            <v>BANGUNAN PEMBAWA AIR KOTOR</v>
          </cell>
        </row>
        <row r="13878">
          <cell r="H13878" t="str">
            <v>1.3.4.02.07.01.001</v>
          </cell>
          <cell r="I13878" t="str">
            <v>Saluran Pengumpul Air Hujan</v>
          </cell>
        </row>
        <row r="13879">
          <cell r="H13879" t="str">
            <v>1.3.4.02.07.01.002</v>
          </cell>
          <cell r="I13879" t="str">
            <v>Saluran Pengumpul Air Buangan Domestik</v>
          </cell>
        </row>
        <row r="13880">
          <cell r="H13880" t="str">
            <v>1.3.4.02.07.01.003</v>
          </cell>
          <cell r="I13880" t="str">
            <v>Saluran Pengumpul Air Buangan Industri</v>
          </cell>
        </row>
        <row r="13881">
          <cell r="H13881" t="str">
            <v>1.3.4.02.07.01.004</v>
          </cell>
          <cell r="I13881" t="str">
            <v>Saluran Pengumpul Air Buangan Pertanian</v>
          </cell>
        </row>
        <row r="13882">
          <cell r="H13882" t="str">
            <v>1.3.4.02.07.02.</v>
          </cell>
          <cell r="I13882" t="str">
            <v>BANGUNAN WADUK AIR KOTOR</v>
          </cell>
        </row>
        <row r="13883">
          <cell r="H13883" t="str">
            <v>1.3.4.02.07.02.001</v>
          </cell>
          <cell r="I13883" t="str">
            <v>Waduk Air Hujan</v>
          </cell>
        </row>
        <row r="13884">
          <cell r="H13884" t="str">
            <v>1.3.4.02.07.02.002</v>
          </cell>
          <cell r="I13884" t="str">
            <v>Waduk Air Buangan Domestik</v>
          </cell>
        </row>
        <row r="13885">
          <cell r="H13885" t="str">
            <v>1.3.4.02.07.02.003</v>
          </cell>
          <cell r="I13885" t="str">
            <v>Waduk Air Buangan Industri</v>
          </cell>
        </row>
        <row r="13886">
          <cell r="H13886" t="str">
            <v>1.3.4.02.07.02.004</v>
          </cell>
          <cell r="I13886" t="str">
            <v>Waduk Air Buangan Pertanian</v>
          </cell>
        </row>
        <row r="13887">
          <cell r="H13887" t="str">
            <v>1.3.4.02.07.03.</v>
          </cell>
          <cell r="I13887" t="str">
            <v>BANGUNAN PEMBUANG AIR KOTOR</v>
          </cell>
        </row>
        <row r="13888">
          <cell r="H13888" t="str">
            <v>1.3.4.02.07.03.001</v>
          </cell>
          <cell r="I13888" t="str">
            <v>Saluran Pembuang Air Buangan Air Hujan</v>
          </cell>
        </row>
        <row r="13889">
          <cell r="H13889" t="str">
            <v>1.3.4.02.07.03.002</v>
          </cell>
          <cell r="I13889" t="str">
            <v>Saluran Pembuang Air Buangan Domestik</v>
          </cell>
        </row>
        <row r="13890">
          <cell r="H13890" t="str">
            <v>1.3.4.02.07.03.003</v>
          </cell>
          <cell r="I13890" t="str">
            <v>Saluran Pembuang Air Buangan Air Industri</v>
          </cell>
        </row>
        <row r="13891">
          <cell r="H13891" t="str">
            <v>1.3.4.02.07.03.004</v>
          </cell>
          <cell r="I13891" t="str">
            <v>Saluran Pembuang Air Buangan Air Pertanian</v>
          </cell>
        </row>
        <row r="13892">
          <cell r="H13892" t="str">
            <v>1.3.4.02.07.04.</v>
          </cell>
          <cell r="I13892" t="str">
            <v>BANGUNAN PENGAMAN AIR KOTOR</v>
          </cell>
        </row>
        <row r="13893">
          <cell r="H13893" t="str">
            <v>1.3.4.02.07.04.001</v>
          </cell>
          <cell r="I13893" t="str">
            <v>Bangunan Pompa Air Hujan</v>
          </cell>
        </row>
        <row r="13894">
          <cell r="H13894" t="str">
            <v>1.3.4.02.07.04.002</v>
          </cell>
          <cell r="I13894" t="str">
            <v>Bangunan Pompa Air Buangan Domestik</v>
          </cell>
        </row>
        <row r="13895">
          <cell r="H13895" t="str">
            <v>1.3.4.02.07.04.003</v>
          </cell>
          <cell r="I13895" t="str">
            <v>Bangunan Pompa Air Buangan Industri</v>
          </cell>
        </row>
        <row r="13896">
          <cell r="H13896" t="str">
            <v>1.3.4.02.07.04.004</v>
          </cell>
          <cell r="I13896" t="str">
            <v>Bangunan Pompa Air Buangan Pertanian</v>
          </cell>
        </row>
        <row r="13897">
          <cell r="H13897" t="str">
            <v>1.3.4.02.07.05.</v>
          </cell>
          <cell r="I13897" t="str">
            <v>BANGUNAN PELENGKAP AIR KOTOR</v>
          </cell>
        </row>
        <row r="13898">
          <cell r="H13898" t="str">
            <v>1.3.4.02.07.05.001</v>
          </cell>
          <cell r="I13898" t="str">
            <v>Bangunan Talang (Bangunan Pelengkap Air Kotor)</v>
          </cell>
        </row>
        <row r="13899">
          <cell r="H13899" t="str">
            <v>1.3.4.02.07.05.002</v>
          </cell>
          <cell r="I13899" t="str">
            <v>Bangunan Syphon (Bangunan Pelengkap Air Kotor)</v>
          </cell>
        </row>
        <row r="13900">
          <cell r="H13900" t="str">
            <v>1.3.4.02.07.05.003</v>
          </cell>
          <cell r="I13900" t="str">
            <v>Bangunan Gorong-Gorong (Bangunan Pelengkap Air Kotor)</v>
          </cell>
        </row>
        <row r="13901">
          <cell r="H13901" t="str">
            <v>1.3.4.02.07.05.004</v>
          </cell>
          <cell r="I13901" t="str">
            <v>Bangunan Jembatan (Bangunan Pelengkap Air Kotor)</v>
          </cell>
        </row>
        <row r="13902">
          <cell r="H13902" t="str">
            <v>1.3.4.02.07.05.005</v>
          </cell>
          <cell r="I13902" t="str">
            <v>Bangunan Bak Kontrol/Man Hole</v>
          </cell>
        </row>
        <row r="13903">
          <cell r="H13903" t="str">
            <v>1.3.4.02.07.05.006</v>
          </cell>
          <cell r="I13903" t="str">
            <v>Saluran Air Kotor Sambungan Dari Rumah</v>
          </cell>
        </row>
        <row r="13904">
          <cell r="H13904" t="str">
            <v>1.3.4.02.07.05.007</v>
          </cell>
          <cell r="I13904" t="str">
            <v>Bangunan (Box) Culvert</v>
          </cell>
        </row>
        <row r="13905">
          <cell r="H13905" t="str">
            <v>1.3.4.02.07.05.008</v>
          </cell>
          <cell r="I13905" t="str">
            <v>Multiple Pipa Arches</v>
          </cell>
        </row>
        <row r="13906">
          <cell r="H13906" t="str">
            <v>1.3.4.02.07.05.009</v>
          </cell>
          <cell r="I13906" t="str">
            <v>Bangunan Plat Deker</v>
          </cell>
        </row>
        <row r="13907">
          <cell r="H13907" t="str">
            <v>1.3.4.02.07.06.</v>
          </cell>
          <cell r="I13907" t="str">
            <v>BANGUNAN AIR KOTOR LAINNYA</v>
          </cell>
        </row>
        <row r="13908">
          <cell r="H13908" t="str">
            <v>1.3.4.03...</v>
          </cell>
          <cell r="I13908" t="str">
            <v>INSTALASI</v>
          </cell>
        </row>
        <row r="13909">
          <cell r="H13909" t="str">
            <v>1.3.4.03.01..</v>
          </cell>
          <cell r="I13909" t="str">
            <v>INSTALASI AIR BERSIH / AIR BAKU</v>
          </cell>
        </row>
        <row r="13910">
          <cell r="H13910" t="str">
            <v>1.3.4.03.01.01.</v>
          </cell>
          <cell r="I13910" t="str">
            <v>INSTALASI AIR PERMUKAAN</v>
          </cell>
        </row>
        <row r="13911">
          <cell r="H13911" t="str">
            <v>1.3.4.03.01.01.001</v>
          </cell>
          <cell r="I13911" t="str">
            <v>Instalasi Air Permukaan Kapasitas Kecil</v>
          </cell>
        </row>
        <row r="13912">
          <cell r="H13912" t="str">
            <v>1.3.4.03.01.01.002</v>
          </cell>
          <cell r="I13912" t="str">
            <v>Instalasi Air Permukaan Kapasitas Sedang</v>
          </cell>
        </row>
        <row r="13913">
          <cell r="H13913" t="str">
            <v>1.3.4.03.01.01.003</v>
          </cell>
          <cell r="I13913" t="str">
            <v>Instalasi Air Permukaan Kapasitas Besar</v>
          </cell>
        </row>
        <row r="13914">
          <cell r="H13914" t="str">
            <v>1.3.4.03.01.02.</v>
          </cell>
          <cell r="I13914" t="str">
            <v>INSTALASI AIR SUMBER / MATA AIR</v>
          </cell>
        </row>
        <row r="13915">
          <cell r="H13915" t="str">
            <v>1.3.4.03.01.02.001</v>
          </cell>
          <cell r="I13915" t="str">
            <v>Instalasi Air Sumber / Mata Air Kapasitas Kecil</v>
          </cell>
        </row>
        <row r="13916">
          <cell r="H13916" t="str">
            <v>1.3.4.03.01.02.002</v>
          </cell>
          <cell r="I13916" t="str">
            <v>Instalasi Air Sumber / Mata Air Kapasitas Sedang</v>
          </cell>
        </row>
        <row r="13917">
          <cell r="H13917" t="str">
            <v>1.3.4.03.01.02.003</v>
          </cell>
          <cell r="I13917" t="str">
            <v>Instalasi Air Sumber / Mata Air Kapasitas Besar</v>
          </cell>
        </row>
        <row r="13918">
          <cell r="H13918" t="str">
            <v>1.3.4.03.01.03.</v>
          </cell>
          <cell r="I13918" t="str">
            <v>INSTALASI AIR TANAH DALAM</v>
          </cell>
        </row>
        <row r="13919">
          <cell r="H13919" t="str">
            <v>1.3.4.03.01.03.001</v>
          </cell>
          <cell r="I13919" t="str">
            <v>Instalasi Air Tanah Dalam Kapasitas Kecil</v>
          </cell>
        </row>
        <row r="13920">
          <cell r="H13920" t="str">
            <v>1.3.4.03.01.03.002</v>
          </cell>
          <cell r="I13920" t="str">
            <v>Instalasi Air Tanah Dalam Kapasitas Sedang</v>
          </cell>
        </row>
        <row r="13921">
          <cell r="H13921" t="str">
            <v>1.3.4.03.01.03.003</v>
          </cell>
          <cell r="I13921" t="str">
            <v>Instalasi Air Tanah Dalam Kapasitas Besar</v>
          </cell>
        </row>
        <row r="13922">
          <cell r="H13922" t="str">
            <v>1.3.4.03.01.04.</v>
          </cell>
          <cell r="I13922" t="str">
            <v>INSTALASI AIR TANAH DANGKAL</v>
          </cell>
        </row>
        <row r="13923">
          <cell r="H13923" t="str">
            <v>1.3.4.03.01.04.001</v>
          </cell>
          <cell r="I13923" t="str">
            <v>Instalasi Air Tanah Dangkal Kapasitas Kecil</v>
          </cell>
        </row>
        <row r="13924">
          <cell r="H13924" t="str">
            <v>1.3.4.03.01.04.002</v>
          </cell>
          <cell r="I13924" t="str">
            <v>Instalasi Air Tanah Dangkal Kapasitas Sedang</v>
          </cell>
        </row>
        <row r="13925">
          <cell r="H13925" t="str">
            <v>1.3.4.03.01.04.003</v>
          </cell>
          <cell r="I13925" t="str">
            <v>Instalasi Air Tanah Dangkal Kapasitas Besar</v>
          </cell>
        </row>
        <row r="13926">
          <cell r="H13926" t="str">
            <v>1.3.4.03.01.05.</v>
          </cell>
          <cell r="I13926" t="str">
            <v>INSTALASI AIR BERSIH / AIR BAKU LAINNYA</v>
          </cell>
        </row>
        <row r="13927">
          <cell r="H13927" t="str">
            <v>1.3.4.03.01.05.001</v>
          </cell>
          <cell r="I13927" t="str">
            <v>Sistem Pengolahan Air Sederhana (SIPAS)</v>
          </cell>
        </row>
        <row r="13928">
          <cell r="H13928" t="str">
            <v>1.3.4.03.01.05.002</v>
          </cell>
          <cell r="I13928" t="str">
            <v>Jaringan Rumah Tangga (JARUT)</v>
          </cell>
        </row>
        <row r="13929">
          <cell r="H13929" t="str">
            <v>1.3.4.03.01.05.003</v>
          </cell>
          <cell r="I13929" t="str">
            <v>Penampungan Air Hujan (PAH)</v>
          </cell>
        </row>
        <row r="13930">
          <cell r="H13930" t="str">
            <v>1.3.4.03.01.05.004</v>
          </cell>
          <cell r="I13930" t="str">
            <v>Sumur Gali (SGL)</v>
          </cell>
        </row>
        <row r="13931">
          <cell r="H13931" t="str">
            <v>1.3.4.03.01.05.005</v>
          </cell>
          <cell r="I13931" t="str">
            <v>Sumur Resapan</v>
          </cell>
        </row>
        <row r="13932">
          <cell r="H13932" t="str">
            <v>.3.4.03.01.05.006</v>
          </cell>
          <cell r="I13932" t="str">
            <v>Sumur Bor (pompa)</v>
          </cell>
        </row>
        <row r="13933">
          <cell r="H13933" t="str">
            <v>1.3.4.03.02..</v>
          </cell>
          <cell r="I13933" t="str">
            <v>INSTALASI AIR KOTOR</v>
          </cell>
        </row>
        <row r="13934">
          <cell r="H13934" t="str">
            <v>1.3.4.03.02.01.</v>
          </cell>
          <cell r="I13934" t="str">
            <v>INSTALASI AIR BUANGAN DOMESTIK</v>
          </cell>
        </row>
        <row r="13935">
          <cell r="H13935" t="str">
            <v>1.3.4.03.02.01.001</v>
          </cell>
          <cell r="I13935" t="str">
            <v>Instalasi Air Buangan Domestik Kapasitas Kecil</v>
          </cell>
        </row>
        <row r="13936">
          <cell r="H13936" t="str">
            <v>1.3.4.03.02.01.002</v>
          </cell>
          <cell r="I13936" t="str">
            <v>Instalasi Air Buangan Domestik Kapasitas Sedang</v>
          </cell>
        </row>
        <row r="13937">
          <cell r="H13937" t="str">
            <v>1.3.4.03.02.01.003</v>
          </cell>
          <cell r="I13937" t="str">
            <v>Instalasi Air Buangan Domestik Kapasitas Besar</v>
          </cell>
        </row>
        <row r="13938">
          <cell r="H13938" t="str">
            <v>1.3.4.03.02.02.</v>
          </cell>
          <cell r="I13938" t="str">
            <v>INSTALASI AIR BUANGAN INDUSTRI</v>
          </cell>
        </row>
        <row r="13939">
          <cell r="H13939" t="str">
            <v>1.3.4.03.02.02.001</v>
          </cell>
          <cell r="I13939" t="str">
            <v>Instalasi Air Buangan Industri Kapasitas Kecil</v>
          </cell>
        </row>
        <row r="13940">
          <cell r="H13940" t="str">
            <v>1.3.4.03.02.02.002</v>
          </cell>
          <cell r="I13940" t="str">
            <v>Instalasi Air Buangan Industri Kapasitas Sedang</v>
          </cell>
        </row>
        <row r="13941">
          <cell r="H13941" t="str">
            <v>1.3.4.03.02.02.003</v>
          </cell>
          <cell r="I13941" t="str">
            <v>Instalasi Air Buangan Industri Kapasitas Besar</v>
          </cell>
        </row>
        <row r="13942">
          <cell r="H13942" t="str">
            <v>1.3.4.03.02.03.</v>
          </cell>
          <cell r="I13942" t="str">
            <v>INSTALASI AIR BUANGAN PERTANIAN</v>
          </cell>
        </row>
        <row r="13943">
          <cell r="H13943" t="str">
            <v>1.3.4.03.02.03.001</v>
          </cell>
          <cell r="I13943" t="str">
            <v>Instalasi Air Buangan Pertanian Kapasitas Kecil</v>
          </cell>
        </row>
        <row r="13944">
          <cell r="H13944" t="str">
            <v>1.3.4.03.02.03.002</v>
          </cell>
          <cell r="I13944" t="str">
            <v>Instalasi Air Buangan Pertanian Kapasitas Sedang</v>
          </cell>
        </row>
        <row r="13945">
          <cell r="H13945" t="str">
            <v>1.3.4.03.02.03.003</v>
          </cell>
          <cell r="I13945" t="str">
            <v>Instalasi Air Buangan Pertanian Kapasitas Besar</v>
          </cell>
        </row>
        <row r="13946">
          <cell r="H13946" t="str">
            <v>1.3.4.03.02.04.</v>
          </cell>
          <cell r="I13946" t="str">
            <v>INSTALASI AIR KOTOR LAINNYA</v>
          </cell>
        </row>
        <row r="13947">
          <cell r="H13947" t="str">
            <v>1.3.4.03.03..</v>
          </cell>
          <cell r="I13947" t="str">
            <v>INSTALASI PENGOLAHAN SAMPAH</v>
          </cell>
        </row>
        <row r="13948">
          <cell r="H13948" t="str">
            <v>1.3.4.03.03.01.</v>
          </cell>
          <cell r="I13948" t="str">
            <v>INSTALASI PENGOLAHAN SAMPAH ORGANIK</v>
          </cell>
        </row>
        <row r="13949">
          <cell r="H13949" t="str">
            <v>1.3.4.03.03.01.001</v>
          </cell>
          <cell r="I13949" t="str">
            <v>Instalasi Pengolahan Sampah Organik Sistem Pembakaran</v>
          </cell>
        </row>
        <row r="13950">
          <cell r="H13950" t="str">
            <v>1.3.4.03.03.01.002</v>
          </cell>
          <cell r="I13950" t="str">
            <v>Instalasi Pengolahan Sampah Organik Sistem Kompos</v>
          </cell>
        </row>
        <row r="13951">
          <cell r="H13951" t="str">
            <v>1.3.4.03.03.01.003</v>
          </cell>
          <cell r="I13951" t="str">
            <v>Instalasi Pengolahan Sampah Organik Sistem Penimbunan</v>
          </cell>
        </row>
        <row r="13952">
          <cell r="H13952" t="str">
            <v>1.3.4.03.03.02.</v>
          </cell>
          <cell r="I13952" t="str">
            <v>INSTALASI PENGOLAHAN SAMPAH NON ORGANIK</v>
          </cell>
        </row>
        <row r="13953">
          <cell r="H13953" t="str">
            <v>1.3.4.03.03.02.001</v>
          </cell>
          <cell r="I13953" t="str">
            <v>Instalasi Pengolahan Sampah Non Organik Daur Ulang Logam</v>
          </cell>
        </row>
        <row r="13954">
          <cell r="H13954" t="str">
            <v>1.3.4.03.03.02.002</v>
          </cell>
          <cell r="I13954" t="str">
            <v>Instalasi Pengolahan Sampah Non Organik Daur Ulang Non Logam</v>
          </cell>
        </row>
        <row r="13955">
          <cell r="H13955" t="str">
            <v>1.3.4.03.03.03.</v>
          </cell>
          <cell r="I13955" t="str">
            <v>BANGUNAN PENAMPUNG SAMPAH</v>
          </cell>
        </row>
        <row r="13956">
          <cell r="H13956" t="str">
            <v>1.3.4.03.03.03.001</v>
          </cell>
          <cell r="I13956" t="str">
            <v>Bangunan Tempat Penampung Sampah Rumah Tangga</v>
          </cell>
        </row>
        <row r="13957">
          <cell r="H13957" t="str">
            <v>1.3.4.03.03.03.002</v>
          </cell>
          <cell r="I13957" t="str">
            <v>Bangunan Tempat Menampung Sampah Lingkungan</v>
          </cell>
        </row>
        <row r="13958">
          <cell r="H13958" t="str">
            <v>1.3.4.03.03.04.</v>
          </cell>
          <cell r="I13958" t="str">
            <v>INSTALASI PENGOLAHAN SAMPAH LAINNYA</v>
          </cell>
        </row>
        <row r="13959">
          <cell r="H13959" t="str">
            <v>1.3.4.03.04..</v>
          </cell>
          <cell r="I13959" t="str">
            <v>INSTALASI PENGOLAHAN BAHAN BANGUNAN</v>
          </cell>
        </row>
        <row r="13960">
          <cell r="H13960" t="str">
            <v>1.3.4.03.04.01.</v>
          </cell>
          <cell r="I13960" t="str">
            <v>INSTALASI PENGOLAHAN BAHAN BANGUNAN PERCONTOHAN</v>
          </cell>
        </row>
        <row r="13961">
          <cell r="H13961" t="str">
            <v>1.3.4.03.04.01.001</v>
          </cell>
          <cell r="I13961" t="str">
            <v>Instalasi Pengolahan Bahan Bangunan Percontohan Pengawetan Kayu</v>
          </cell>
        </row>
        <row r="13962">
          <cell r="H13962" t="str">
            <v>1.3.4.03.04.01.002</v>
          </cell>
          <cell r="I13962" t="str">
            <v>Instalasi Pengolahan Bahan Bangunan Percontohan Pengeringan Kayu</v>
          </cell>
        </row>
        <row r="13963">
          <cell r="H13963" t="str">
            <v>1.3.4.03.04.01.003</v>
          </cell>
          <cell r="I13963" t="str">
            <v>Instalasi Pengolahan Bahan Bangunan Percontohan Pengerjaan Kayu</v>
          </cell>
        </row>
        <row r="13964">
          <cell r="H13964" t="str">
            <v>1.3.4.03.04.01.004</v>
          </cell>
          <cell r="I13964" t="str">
            <v>Instalasi Pengolahan Bahan Bangunan Percontohan Perkapuran</v>
          </cell>
        </row>
        <row r="13965">
          <cell r="H13965" t="str">
            <v>1.3.4.03.04.01.005</v>
          </cell>
          <cell r="I13965" t="str">
            <v>Instalasi Pengolahan Bahan Bangunan Percontohan Pembuatan Batu</v>
          </cell>
        </row>
        <row r="13966">
          <cell r="H13966" t="str">
            <v>1.3.4.03.04.01.006</v>
          </cell>
          <cell r="I13966" t="str">
            <v>Instalasi Pengolahan Bahan Bangunan Percontohan Pembuatan Agrega</v>
          </cell>
        </row>
        <row r="13967">
          <cell r="H13967" t="str">
            <v>1.3.4.03.04.02.</v>
          </cell>
          <cell r="I13967" t="str">
            <v>INSTALASI PENGOLAHAN BAHAN BANGUNAN PERINTIS</v>
          </cell>
        </row>
        <row r="13968">
          <cell r="H13968" t="str">
            <v>1.3.4.03.04.02.001</v>
          </cell>
          <cell r="I13968" t="str">
            <v>Instalasi Pengolahan Bahan Bangunan Perintis Pengawetan Kayu</v>
          </cell>
        </row>
        <row r="13969">
          <cell r="H13969" t="str">
            <v>1.3.4.03.04.02.002</v>
          </cell>
          <cell r="I13969" t="str">
            <v>Instalasi Pengolahan Bahan Bangunan Perintis Pengeringan Kayu</v>
          </cell>
        </row>
        <row r="13970">
          <cell r="H13970" t="str">
            <v>1.3.4.03.04.02.003</v>
          </cell>
          <cell r="I13970" t="str">
            <v>Instalasi Pengolahan Bahan Bangunan Perintis Pengerjaan Kayu</v>
          </cell>
        </row>
        <row r="13971">
          <cell r="H13971" t="str">
            <v>1.3.4.03.04.02.004</v>
          </cell>
          <cell r="I13971" t="str">
            <v>Instalasi Pengolahan Bahan Bangunan Perintis Perkapuran</v>
          </cell>
        </row>
        <row r="13972">
          <cell r="H13972" t="str">
            <v>1.3.4.03.04.02.005</v>
          </cell>
          <cell r="I13972" t="str">
            <v>Instalasi Pengolahan Bahan Bangunan Perintis Pembuatan Batu Ceta</v>
          </cell>
        </row>
        <row r="13973">
          <cell r="H13973" t="str">
            <v>1.3.4.03.04.02.006</v>
          </cell>
          <cell r="I13973" t="str">
            <v>Instalasi Pengolahan Bahan Bangunan Perintis Pembuatan Agregat</v>
          </cell>
        </row>
        <row r="13974">
          <cell r="H13974" t="str">
            <v>1.3.4.03.04.03.</v>
          </cell>
          <cell r="I13974" t="str">
            <v>INSTALASI PENGOLAHAN BAHAN BANGUNAN TERAPAN</v>
          </cell>
        </row>
        <row r="13975">
          <cell r="H13975" t="str">
            <v>1.3.4.03.04.03.001</v>
          </cell>
          <cell r="I13975" t="str">
            <v>Instalasi Pengolahan Bahan Bangunan Terapan</v>
          </cell>
        </row>
        <row r="13976">
          <cell r="H13976" t="str">
            <v>1.3.4.03.04.04.</v>
          </cell>
          <cell r="I13976" t="str">
            <v>INSTALASI PENGOLAHAN BAHAN BANGUNAN LAINNYA</v>
          </cell>
        </row>
        <row r="13977">
          <cell r="H13977" t="str">
            <v>1.3.4.03.05..</v>
          </cell>
          <cell r="I13977" t="str">
            <v>INSTALASI PEMBANGKIT LISTRIK</v>
          </cell>
        </row>
        <row r="13978">
          <cell r="H13978" t="str">
            <v>1.3.4.03.05.01.</v>
          </cell>
          <cell r="I13978" t="str">
            <v>INSTALASI PEMBANGKIT LISTRIK TENAGA AIR (PLTA)</v>
          </cell>
        </row>
        <row r="13979">
          <cell r="H13979" t="str">
            <v>1.3.4.03.05.01.001</v>
          </cell>
          <cell r="I13979" t="str">
            <v>Instalasi PLTA Kapasitas Kecil</v>
          </cell>
        </row>
        <row r="13980">
          <cell r="H13980" t="str">
            <v>1.3.4.03.05.01.002</v>
          </cell>
          <cell r="I13980" t="str">
            <v>Instalasi PLTA Kapasitas Sedang</v>
          </cell>
        </row>
        <row r="13981">
          <cell r="H13981" t="str">
            <v>1.3.4.03.05.01.003</v>
          </cell>
          <cell r="I13981" t="str">
            <v>Instalasi PLTA Kapasitas Besar</v>
          </cell>
        </row>
        <row r="13982">
          <cell r="H13982" t="str">
            <v>1.3.4.03.05.02.</v>
          </cell>
          <cell r="I13982" t="str">
            <v>INSTALASI PEMBANGKIT LISTRIK TENAGA DIESEL (PLTD)</v>
          </cell>
        </row>
        <row r="13983">
          <cell r="H13983" t="str">
            <v>1.3.4.03.05.02.001</v>
          </cell>
          <cell r="I13983" t="str">
            <v>Instalasi PLTD Kapasitas Kecil</v>
          </cell>
        </row>
        <row r="13984">
          <cell r="H13984" t="str">
            <v>1.3.4.03.05.02.002</v>
          </cell>
          <cell r="I13984" t="str">
            <v>Instalasi PLTD Kapasitas Sedang</v>
          </cell>
        </row>
        <row r="13985">
          <cell r="H13985" t="str">
            <v>1.3.4.03.05.02.003</v>
          </cell>
          <cell r="I13985" t="str">
            <v>Instalasi PLTD Kapasitas Besar</v>
          </cell>
        </row>
        <row r="13986">
          <cell r="H13986" t="str">
            <v>1.3.4.03.05.03.</v>
          </cell>
          <cell r="I13986" t="str">
            <v>INSTALASI PEMBANGKIT LISTRIK TENAGA MIKRO HIDRO (PLTM)</v>
          </cell>
        </row>
        <row r="13987">
          <cell r="H13987" t="str">
            <v>1.3.4.03.05.03.001</v>
          </cell>
          <cell r="I13987" t="str">
            <v>Instalasi PLTM Kapasitas Kecil</v>
          </cell>
        </row>
        <row r="13988">
          <cell r="H13988" t="str">
            <v>1.3.4.03.05.03.002</v>
          </cell>
          <cell r="I13988" t="str">
            <v>Instalasi PLTM Kapasitas Sedang</v>
          </cell>
        </row>
        <row r="13989">
          <cell r="H13989" t="str">
            <v>1.3.4.03.05.03.003</v>
          </cell>
          <cell r="I13989" t="str">
            <v>Instalasi PLTM Kapasitas Besar</v>
          </cell>
        </row>
        <row r="13990">
          <cell r="H13990" t="str">
            <v>1.3.4.03.05.04.</v>
          </cell>
          <cell r="I13990" t="str">
            <v>INSTALASI PEMBANGKIT LISTRIK TENAGA ANGIN (PLTAN)</v>
          </cell>
        </row>
        <row r="13991">
          <cell r="H13991" t="str">
            <v>1.3.4.03.05.04.001</v>
          </cell>
          <cell r="I13991" t="str">
            <v>Instalasi PLTAN Kapasitas Kecil</v>
          </cell>
        </row>
        <row r="13992">
          <cell r="H13992" t="str">
            <v>1.3.4.03.05.04.002</v>
          </cell>
          <cell r="I13992" t="str">
            <v>Instalasi PLTAN Kapasitas Sedang</v>
          </cell>
        </row>
        <row r="13993">
          <cell r="H13993" t="str">
            <v>1.3.4.03.05.04.003</v>
          </cell>
          <cell r="I13993" t="str">
            <v>Instalasi PLTAN Kapasitas Besar</v>
          </cell>
        </row>
        <row r="13994">
          <cell r="H13994" t="str">
            <v>1.3.4.03.05.05.</v>
          </cell>
          <cell r="I13994" t="str">
            <v>INSTALASI PEMBANGKIT LISTRIK TENAGA UAP (PLTU)</v>
          </cell>
        </row>
        <row r="13995">
          <cell r="H13995" t="str">
            <v>1.3.4.03.05.05.001</v>
          </cell>
          <cell r="I13995" t="str">
            <v>Instalasi PLTU Kapasitas Kecil</v>
          </cell>
        </row>
        <row r="13996">
          <cell r="H13996" t="str">
            <v>1.3.4.03.05.05.002</v>
          </cell>
          <cell r="I13996" t="str">
            <v>Instalasi PLTU Kapasitas Sedang</v>
          </cell>
        </row>
        <row r="13997">
          <cell r="H13997" t="str">
            <v>1.3.4.03.05.05.003</v>
          </cell>
          <cell r="I13997" t="str">
            <v>Instalasi PLTU Kapasitas Besar</v>
          </cell>
        </row>
        <row r="13998">
          <cell r="H13998" t="str">
            <v>1.3.4.03.05.06.</v>
          </cell>
          <cell r="I13998" t="str">
            <v>INSTALASI PEMBANGKIT LISTRIK TENAGA NUKLIR (PLTN)</v>
          </cell>
        </row>
        <row r="13999">
          <cell r="H13999" t="str">
            <v>1.3.4.03.05.06.001</v>
          </cell>
          <cell r="I13999" t="str">
            <v>Instalasi PLTN Kapasitas Kecil</v>
          </cell>
        </row>
        <row r="14000">
          <cell r="H14000" t="str">
            <v>1.3.4.03.05.06.002</v>
          </cell>
          <cell r="I14000" t="str">
            <v>Instalasi PLTN Kapasitas Sedang</v>
          </cell>
        </row>
        <row r="14001">
          <cell r="H14001" t="str">
            <v>1.3.4.03.05.06.003</v>
          </cell>
          <cell r="I14001" t="str">
            <v>Instalasi PLTN Kapasitas Besar</v>
          </cell>
        </row>
        <row r="14002">
          <cell r="H14002" t="str">
            <v>1.3.4.03.05.07.</v>
          </cell>
          <cell r="I14002" t="str">
            <v>INSTALASI PEMBANGKIT LISTRIK TENAGA GAS (PLTG)</v>
          </cell>
        </row>
        <row r="14003">
          <cell r="H14003" t="str">
            <v>1.3.4.03.05.07.001</v>
          </cell>
          <cell r="I14003" t="str">
            <v>Instalasi PLTG Kapasitas Kecil</v>
          </cell>
        </row>
        <row r="14004">
          <cell r="H14004" t="str">
            <v>1.3.4.03.05.07.002</v>
          </cell>
          <cell r="I14004" t="str">
            <v>Instalasi PLTG Kapasitas Sedang</v>
          </cell>
        </row>
        <row r="14005">
          <cell r="H14005" t="str">
            <v>1.3.4.03.05.07.003</v>
          </cell>
          <cell r="I14005" t="str">
            <v>Instalasi PLTG Kapasitas Besar</v>
          </cell>
        </row>
        <row r="14006">
          <cell r="H14006" t="str">
            <v>1.3.4.03.05.08.</v>
          </cell>
          <cell r="I14006" t="str">
            <v>INSTALASI PEMBANGKIT LISTRIK TENAGA PANAS BUMI (PLTP)</v>
          </cell>
        </row>
        <row r="14007">
          <cell r="H14007" t="str">
            <v>1.3.4.03.05.08.001</v>
          </cell>
          <cell r="I14007" t="str">
            <v>Instalasi PLTP Kapasitas Kecil</v>
          </cell>
        </row>
        <row r="14008">
          <cell r="H14008" t="str">
            <v>1.3.4.03.05.08.002</v>
          </cell>
          <cell r="I14008" t="str">
            <v>Instalasi PLTP Kapasitas Sedang</v>
          </cell>
        </row>
        <row r="14009">
          <cell r="H14009" t="str">
            <v>1.3.4.03.05.08.003</v>
          </cell>
          <cell r="I14009" t="str">
            <v>Instalasi PLTP Kapasitas Besar</v>
          </cell>
        </row>
        <row r="14010">
          <cell r="H14010" t="str">
            <v>1.3.4.03.05.09.</v>
          </cell>
          <cell r="I14010" t="str">
            <v>INSTALASI PEMBANGKIT LISTRIK TENAGA SURYA (PLTS)</v>
          </cell>
        </row>
        <row r="14011">
          <cell r="H14011" t="str">
            <v>1.3.4.03.05.09.001</v>
          </cell>
          <cell r="I14011" t="str">
            <v>Instalasi PLTS Kapasitas Kecil</v>
          </cell>
        </row>
        <row r="14012">
          <cell r="H14012" t="str">
            <v>1.3.4.03.05.09.002</v>
          </cell>
          <cell r="I14012" t="str">
            <v>Instalasi PLTS Kapasitas Sedang</v>
          </cell>
        </row>
        <row r="14013">
          <cell r="H14013" t="str">
            <v>1.3.4.03.05.09.003</v>
          </cell>
          <cell r="I14013" t="str">
            <v>Instalasi PLTS Kapasitas Besar</v>
          </cell>
        </row>
        <row r="14014">
          <cell r="H14014" t="str">
            <v>1.3.4.03.05.10.</v>
          </cell>
          <cell r="I14014" t="str">
            <v>INSTALASI PEMBANGKIT LISTRIK TENAGA BIOGAS (PLTB)</v>
          </cell>
        </row>
        <row r="14015">
          <cell r="H14015" t="str">
            <v>1.3.4.03.05.10.001</v>
          </cell>
          <cell r="I14015" t="str">
            <v>Instalasi PLTB Kapasitas Kecil</v>
          </cell>
        </row>
        <row r="14016">
          <cell r="H14016" t="str">
            <v>1.3.4.03.05.10.002</v>
          </cell>
          <cell r="I14016" t="str">
            <v>Instalasi PLTB Kapasitas Sedang</v>
          </cell>
        </row>
        <row r="14017">
          <cell r="H14017" t="str">
            <v>1.3.4.03.05.10.003</v>
          </cell>
          <cell r="I14017" t="str">
            <v>Instalasi PLTB Kapasitas Besar</v>
          </cell>
        </row>
        <row r="14018">
          <cell r="H14018" t="str">
            <v>1.3.4.03.05.11.</v>
          </cell>
          <cell r="I14018" t="str">
            <v>INSTALASI PEMBANGKIT LISTRIK TENAGA SAMUDERA / GELOMBANG SAMUDERA</v>
          </cell>
        </row>
        <row r="14019">
          <cell r="H14019" t="str">
            <v>1.3.4.03.05.11.001</v>
          </cell>
          <cell r="I14019" t="str">
            <v>Instalasi PLTSM Kapasitas Kecil</v>
          </cell>
        </row>
        <row r="14020">
          <cell r="H14020" t="str">
            <v>1.3.4.03.05.11.002</v>
          </cell>
          <cell r="I14020" t="str">
            <v>Instalasi PLTSM Kapasitas Sedang</v>
          </cell>
        </row>
        <row r="14021">
          <cell r="H14021" t="str">
            <v>1.3.4.03.05.11.003</v>
          </cell>
          <cell r="I14021" t="str">
            <v>Instalasi PLTSM Kapasitas Besar</v>
          </cell>
        </row>
        <row r="14022">
          <cell r="H14022" t="str">
            <v>1.3.4.03.05.12.</v>
          </cell>
          <cell r="I14022" t="str">
            <v>INSTALASI PEMBANGKIT LISTRIK LAINNYA</v>
          </cell>
        </row>
        <row r="14023">
          <cell r="H14023" t="str">
            <v>1.3.4.03.06..</v>
          </cell>
          <cell r="I14023" t="str">
            <v>INSTALASI GARDU LISTRIK</v>
          </cell>
        </row>
        <row r="14024">
          <cell r="H14024" t="str">
            <v>1.3.4.03.06.01.</v>
          </cell>
          <cell r="I14024" t="str">
            <v>INSTALASI GARDU LISTRIK INDUK</v>
          </cell>
        </row>
        <row r="14025">
          <cell r="H14025" t="str">
            <v>1.3.4.03.06.01.001</v>
          </cell>
          <cell r="I14025" t="str">
            <v>Instalasi Gardu Listrik Induk Kapasitas Kecil</v>
          </cell>
        </row>
        <row r="14026">
          <cell r="H14026" t="str">
            <v>1.3.4.03.06.01.002</v>
          </cell>
          <cell r="I14026" t="str">
            <v>Instalasi Gardu Listrik Induk Kapasitas Sedang</v>
          </cell>
        </row>
        <row r="14027">
          <cell r="H14027" t="str">
            <v>1.3.4.03.06.01.003</v>
          </cell>
          <cell r="I14027" t="str">
            <v>Instalasi Gardu Listrik Induk Kapasitas Besar</v>
          </cell>
        </row>
        <row r="14028">
          <cell r="H14028" t="str">
            <v>1.3.4.03.06.02.</v>
          </cell>
          <cell r="I14028" t="str">
            <v>INSTALASI GARDU LISTRIK DISTRIBUSI</v>
          </cell>
        </row>
        <row r="14029">
          <cell r="H14029" t="str">
            <v>1.3.4.03.06.02.001</v>
          </cell>
          <cell r="I14029" t="str">
            <v>Instalasi Gardu Listrik Distribusi Kapasitas Kecil</v>
          </cell>
        </row>
        <row r="14030">
          <cell r="H14030" t="str">
            <v>1.3.4.03.06.02.002</v>
          </cell>
          <cell r="I14030" t="str">
            <v>Instalasi Gardu Listrik Distribusi Kapasitas Sedang</v>
          </cell>
        </row>
        <row r="14031">
          <cell r="H14031" t="str">
            <v>1.3.4.03.06.02.003</v>
          </cell>
          <cell r="I14031" t="str">
            <v>Instalasi Gardu Listrik Distribusi Kapasitas Besar</v>
          </cell>
        </row>
        <row r="14032">
          <cell r="H14032" t="str">
            <v>1.3.4.03.06.03.</v>
          </cell>
          <cell r="I14032" t="str">
            <v>INSTALASI PUSAT PENGATUR LISTRIK</v>
          </cell>
        </row>
        <row r="14033">
          <cell r="H14033" t="str">
            <v>1.3.4.03.06.03.001</v>
          </cell>
          <cell r="I14033" t="str">
            <v>Instalasi Pusat Pengatur Listrik Kapasitas Kecil</v>
          </cell>
        </row>
        <row r="14034">
          <cell r="H14034" t="str">
            <v>1.3.4.03.06.03.002</v>
          </cell>
          <cell r="I14034" t="str">
            <v>Instalasi Pusat Pengatur Listrik Kapasitas Sedang</v>
          </cell>
        </row>
        <row r="14035">
          <cell r="H14035" t="str">
            <v>1.3.4.03.06.03.003</v>
          </cell>
          <cell r="I14035" t="str">
            <v>Instalasi Pusat Pengatur Listrik Kapasitas Besar</v>
          </cell>
        </row>
        <row r="14036">
          <cell r="H14036" t="str">
            <v>1.3.4.03.06.04.</v>
          </cell>
          <cell r="I14036" t="str">
            <v>INSTALASI GARDU LISTRIK LAINNYA</v>
          </cell>
        </row>
        <row r="14037">
          <cell r="H14037" t="str">
            <v>1.3.4.03.06.04.001</v>
          </cell>
          <cell r="I14037" t="str">
            <v>Tiang Listrik</v>
          </cell>
        </row>
        <row r="14038">
          <cell r="H14038" t="str">
            <v>......</v>
          </cell>
        </row>
        <row r="14039">
          <cell r="H14039" t="str">
            <v>1.3.4.03.07..</v>
          </cell>
          <cell r="I14039" t="str">
            <v>INSTALASI PERTAHANAN</v>
          </cell>
        </row>
        <row r="14040">
          <cell r="H14040" t="str">
            <v>1.3.4.03.07.01.</v>
          </cell>
          <cell r="I14040" t="str">
            <v>INSTALASI PERTAHANAN DI DARAT</v>
          </cell>
        </row>
        <row r="14041">
          <cell r="H14041" t="str">
            <v>1.3.4.03.07.01.001</v>
          </cell>
          <cell r="I14041" t="str">
            <v>Instalasi Radar</v>
          </cell>
        </row>
        <row r="14042">
          <cell r="H14042" t="str">
            <v>1.3.4.03.07.01.002</v>
          </cell>
          <cell r="I14042" t="str">
            <v>Instalasi Perkubuan</v>
          </cell>
        </row>
        <row r="14043">
          <cell r="H14043" t="str">
            <v>1.3.4.03.07.01.003</v>
          </cell>
          <cell r="I14043" t="str">
            <v>Instalasi Peluru Kendali (Rudal)</v>
          </cell>
        </row>
        <row r="14044">
          <cell r="H14044" t="str">
            <v>1.3.4.03.07.01.004</v>
          </cell>
          <cell r="I14044" t="str">
            <v>Instalasi Komunikasi Elektronik (KOMLEK)</v>
          </cell>
        </row>
        <row r="14045">
          <cell r="H14045" t="str">
            <v>1.3.4.03.07.01.005</v>
          </cell>
          <cell r="I14045" t="str">
            <v>Instalasi Benteng</v>
          </cell>
        </row>
        <row r="14046">
          <cell r="H14046" t="str">
            <v>1.3.4.03.07.02.</v>
          </cell>
          <cell r="I14046" t="str">
            <v>INSTALASI PERTAHANAN LAINNYA</v>
          </cell>
        </row>
        <row r="14047">
          <cell r="H14047" t="str">
            <v>1.3.4.03.08..</v>
          </cell>
          <cell r="I14047" t="str">
            <v>INSTALASI GAS</v>
          </cell>
        </row>
        <row r="14048">
          <cell r="H14048" t="str">
            <v>1.3.4.03.08.01.</v>
          </cell>
          <cell r="I14048" t="str">
            <v>INSTALASI GARDU GAS</v>
          </cell>
        </row>
        <row r="14049">
          <cell r="H14049" t="str">
            <v>1.3.4.03.08.01.001</v>
          </cell>
          <cell r="I14049" t="str">
            <v>Instalasi Gardu Gas LPG</v>
          </cell>
        </row>
        <row r="14050">
          <cell r="H14050" t="str">
            <v>1.3.4.03.08.01.002</v>
          </cell>
          <cell r="I14050" t="str">
            <v>Instalasi Gardu Gas LNG</v>
          </cell>
        </row>
        <row r="14051">
          <cell r="H14051" t="str">
            <v>1.3.4.03.08.02.</v>
          </cell>
          <cell r="I14051" t="str">
            <v>INSTALASI JARINGAN PIPA GAS</v>
          </cell>
        </row>
        <row r="14052">
          <cell r="H14052" t="str">
            <v>1.3.4.03.08.02.001</v>
          </cell>
          <cell r="I14052" t="str">
            <v>Instalasi Jaringan Pipa Gas Primer</v>
          </cell>
        </row>
        <row r="14053">
          <cell r="H14053" t="str">
            <v>1.3.4.03.08.02.002</v>
          </cell>
          <cell r="I14053" t="str">
            <v>Instalasi Jaringan Pipa Gas Sekunder</v>
          </cell>
        </row>
        <row r="14054">
          <cell r="H14054" t="str">
            <v>1.3.4.03.08.03.</v>
          </cell>
          <cell r="I14054" t="str">
            <v>INSTALASI PENGOLAHAN GAS</v>
          </cell>
        </row>
        <row r="14055">
          <cell r="H14055" t="str">
            <v>1.3.4.03.08.03.001</v>
          </cell>
          <cell r="I14055" t="str">
            <v>Instalasi Pengolahan Gas Aga</v>
          </cell>
        </row>
        <row r="14056">
          <cell r="H14056" t="str">
            <v>1.3.4.03.08.03.002</v>
          </cell>
          <cell r="I14056" t="str">
            <v>Instalasi Pengolahan Gas Propax</v>
          </cell>
        </row>
        <row r="14057">
          <cell r="H14057" t="str">
            <v>1.3.4.03.08.04.</v>
          </cell>
          <cell r="I14057" t="str">
            <v>INSTALASI GAS LAINNYA</v>
          </cell>
        </row>
        <row r="14058">
          <cell r="H14058" t="str">
            <v>1.3.4.03.09..</v>
          </cell>
          <cell r="I14058" t="str">
            <v>INSTALASI PENGAMAN</v>
          </cell>
        </row>
        <row r="14059">
          <cell r="H14059" t="str">
            <v>1.3.4.03.09.01.</v>
          </cell>
          <cell r="I14059" t="str">
            <v>INSTALASI PENGAMAN PENANGKAL PETIR</v>
          </cell>
        </row>
        <row r="14060">
          <cell r="H14060" t="str">
            <v>1.3.4.03.09.01.001</v>
          </cell>
          <cell r="I14060" t="str">
            <v>Instalasi Penangkal Petir Manual</v>
          </cell>
        </row>
        <row r="14061">
          <cell r="H14061" t="str">
            <v>1.3.4.03.09.01.002</v>
          </cell>
          <cell r="I14061" t="str">
            <v>Instalasi Penangkal Petir Komputerisasi</v>
          </cell>
        </row>
        <row r="14062">
          <cell r="H14062" t="str">
            <v>1.3.4.03.09.02.</v>
          </cell>
          <cell r="I14062" t="str">
            <v>INSTALASI REAKTOR NUKLIR</v>
          </cell>
        </row>
        <row r="14063">
          <cell r="H14063" t="str">
            <v>1.3.4.03.09.02.001</v>
          </cell>
          <cell r="I14063" t="str">
            <v>Instalasi Elemen Bahan</v>
          </cell>
        </row>
        <row r="14064">
          <cell r="H14064" t="str">
            <v>1.3.4.03.09.02.002</v>
          </cell>
          <cell r="I14064" t="str">
            <v>Instalasi Produksi Elemen Bahan Reaktor Nuklir</v>
          </cell>
        </row>
        <row r="14065">
          <cell r="H14065" t="str">
            <v>1.3.4.03.09.02.003</v>
          </cell>
          <cell r="I14065" t="str">
            <v>Instalasi Elemen Bakar Eksperimental</v>
          </cell>
        </row>
        <row r="14066">
          <cell r="H14066" t="str">
            <v>1.3.4.03.09.02.004</v>
          </cell>
          <cell r="I14066" t="str">
            <v>Instalasi Radio Metalurgi</v>
          </cell>
        </row>
        <row r="14067">
          <cell r="H14067" t="str">
            <v>1.3.4.03.09.02.005</v>
          </cell>
          <cell r="I14067" t="str">
            <v>Instalasi Pemurnian Uranium</v>
          </cell>
        </row>
        <row r="14068">
          <cell r="H14068" t="str">
            <v>1.3.4.03.09.02.006</v>
          </cell>
          <cell r="I14068" t="str">
            <v>Instalasi Electron Beam Machine</v>
          </cell>
        </row>
        <row r="14069">
          <cell r="H14069" t="str">
            <v>1.3.4.03.09.02.007</v>
          </cell>
          <cell r="I14069" t="str">
            <v>Instalasi Irradiator</v>
          </cell>
        </row>
        <row r="14070">
          <cell r="H14070" t="str">
            <v>1.3.4.03.09.03.</v>
          </cell>
          <cell r="I14070" t="str">
            <v>INSTALASI PENGOLAHAN LIMBAH RADIO AKTIF</v>
          </cell>
        </row>
        <row r="14071">
          <cell r="H14071" t="str">
            <v>1.3.4.03.09.03.001</v>
          </cell>
          <cell r="I14071" t="str">
            <v>Instalasi Pengolahan Limbah Radio Aktif Cair</v>
          </cell>
        </row>
        <row r="14072">
          <cell r="H14072" t="str">
            <v>1.3.4.03.09.03.002</v>
          </cell>
          <cell r="I14072" t="str">
            <v>Instalasi Pengolahan Limbah Radio Aktif Padat</v>
          </cell>
        </row>
        <row r="14073">
          <cell r="H14073" t="str">
            <v>1.3.4.03.09.03.003</v>
          </cell>
          <cell r="I14073" t="str">
            <v>Instalasi Pengolahan Limbah Radio Aktif Gas</v>
          </cell>
        </row>
        <row r="14074">
          <cell r="H14074" t="str">
            <v>1.3.4.03.09.04.</v>
          </cell>
          <cell r="I14074" t="str">
            <v>INSTALASI PENGAMAN LAINNYA</v>
          </cell>
        </row>
        <row r="14075">
          <cell r="H14075" t="str">
            <v>1.3.4.03.10..</v>
          </cell>
          <cell r="I14075" t="str">
            <v>INSTALASI LAIN</v>
          </cell>
        </row>
        <row r="14076">
          <cell r="H14076" t="str">
            <v>1.3.4.03.10.01.</v>
          </cell>
          <cell r="I14076" t="str">
            <v>INSTALASI LAIN</v>
          </cell>
        </row>
        <row r="14077">
          <cell r="H14077" t="str">
            <v>1.3.4.03.10.01.001</v>
          </cell>
          <cell r="I14077" t="str">
            <v>Instalasi Generating Set</v>
          </cell>
        </row>
        <row r="14078">
          <cell r="H14078" t="str">
            <v>1.3.4.03.10.01.002</v>
          </cell>
          <cell r="I14078" t="str">
            <v>Instalasi AC</v>
          </cell>
        </row>
        <row r="14079">
          <cell r="H14079" t="str">
            <v>1.3.4.03.10.01.003</v>
          </cell>
          <cell r="I14079" t="str">
            <v>Instalasi Building Automation System (BAS)</v>
          </cell>
        </row>
        <row r="14080">
          <cell r="H14080" t="str">
            <v>1.3.4.03.10.01.004</v>
          </cell>
          <cell r="I14080" t="str">
            <v>Instalasi Komputer</v>
          </cell>
        </row>
        <row r="14081">
          <cell r="H14081" t="str">
            <v>1.3.4.03.11.01.005</v>
          </cell>
          <cell r="I14081" t="str">
            <v>Instalasi Lampu Lalu Lintas (Traffic Light)</v>
          </cell>
        </row>
        <row r="14082">
          <cell r="H14082" t="str">
            <v>1.3.4.04...</v>
          </cell>
          <cell r="I14082" t="str">
            <v>JARINGAN</v>
          </cell>
        </row>
        <row r="14083">
          <cell r="H14083" t="str">
            <v>1.3.4.04.01..</v>
          </cell>
          <cell r="I14083" t="str">
            <v>JARINGAN AIR MINUM</v>
          </cell>
        </row>
        <row r="14084">
          <cell r="H14084" t="str">
            <v>1.3.4.04.01.01.</v>
          </cell>
          <cell r="I14084" t="str">
            <v>JARINGAN PEMBAWA</v>
          </cell>
        </row>
        <row r="14085">
          <cell r="H14085" t="str">
            <v>1.3.4.04.01.01.001</v>
          </cell>
          <cell r="I14085" t="str">
            <v>Jaringan Pembawa Kapasitas Kecil</v>
          </cell>
        </row>
        <row r="14086">
          <cell r="H14086" t="str">
            <v>1.3.4.04.01.01.002</v>
          </cell>
          <cell r="I14086" t="str">
            <v>Jaringan Pembawa Kapasitas Sedang</v>
          </cell>
        </row>
        <row r="14087">
          <cell r="H14087" t="str">
            <v>1.3.4.04.01.01.003</v>
          </cell>
          <cell r="I14087" t="str">
            <v>Jaringan Pembawa Kapasitas Besar</v>
          </cell>
        </row>
        <row r="14088">
          <cell r="H14088" t="str">
            <v>1.3.4.04.01.02.</v>
          </cell>
          <cell r="I14088" t="str">
            <v>JARINGAN INDUK DISTRIBUSI</v>
          </cell>
        </row>
        <row r="14089">
          <cell r="H14089" t="str">
            <v>1.3.4.04.01.02.001</v>
          </cell>
          <cell r="I14089" t="str">
            <v>Jaringan Induk Distribusi Kapasitas Kecil</v>
          </cell>
        </row>
        <row r="14090">
          <cell r="H14090" t="str">
            <v>1.3.4.04.01.02.002</v>
          </cell>
          <cell r="I14090" t="str">
            <v>Jaringan Induk Distribusi Kapasitas Sedang</v>
          </cell>
        </row>
        <row r="14091">
          <cell r="H14091" t="str">
            <v>1.3.4.04.01.02.003</v>
          </cell>
          <cell r="I14091" t="str">
            <v>Jaringan Induk Distribusi Kapasitas Besar</v>
          </cell>
        </row>
        <row r="14092">
          <cell r="H14092" t="str">
            <v>1.3.4.04.01.03.</v>
          </cell>
          <cell r="I14092" t="str">
            <v>JARINGAN CABANG DISTRIBUSI</v>
          </cell>
        </row>
        <row r="14093">
          <cell r="H14093" t="str">
            <v>1.3.4.04.01.03.001</v>
          </cell>
          <cell r="I14093" t="str">
            <v>Jaringan Cabang Distribusi Kapasitas Kecil</v>
          </cell>
        </row>
        <row r="14094">
          <cell r="H14094" t="str">
            <v>1.3.4.04.01.03.002</v>
          </cell>
          <cell r="I14094" t="str">
            <v>Jaringan Cabang Distribusi Kapasitas Sedang</v>
          </cell>
        </row>
        <row r="14095">
          <cell r="H14095" t="str">
            <v>1.3.4.04.01.03.003</v>
          </cell>
          <cell r="I14095" t="str">
            <v>Jaringan Cabang Distribusi Kapasitas Besar</v>
          </cell>
        </row>
        <row r="14096">
          <cell r="H14096" t="str">
            <v>1.3.4.04.01.04.</v>
          </cell>
          <cell r="I14096" t="str">
            <v>JARINGAN SAMBUNGAN KE RUMAH</v>
          </cell>
        </row>
        <row r="14097">
          <cell r="H14097" t="str">
            <v>1.3.4.04.01.04.001</v>
          </cell>
          <cell r="I14097" t="str">
            <v>Jaringan Sambungan Ke Rumah Kapasitas Kecil</v>
          </cell>
        </row>
        <row r="14098">
          <cell r="H14098" t="str">
            <v>1.3.4.04.01.04.002</v>
          </cell>
          <cell r="I14098" t="str">
            <v>Jaringan Sambungan Ke Rumah Kapasitas Sedang</v>
          </cell>
        </row>
        <row r="14099">
          <cell r="H14099" t="str">
            <v>1.3.4.04.01.04.003</v>
          </cell>
          <cell r="I14099" t="str">
            <v>Jaringan Sambungan Ke Rumah Kapasitas Besar</v>
          </cell>
        </row>
        <row r="14100">
          <cell r="H14100" t="str">
            <v>1.3.4.04.01.05.</v>
          </cell>
          <cell r="I14100" t="str">
            <v>JARINGAN AIR MINUM LAINNYA</v>
          </cell>
        </row>
        <row r="14101">
          <cell r="H14101" t="str">
            <v>1.3.4.04.02..</v>
          </cell>
          <cell r="I14101" t="str">
            <v>JARINGAN LISTRIK</v>
          </cell>
        </row>
        <row r="14102">
          <cell r="H14102" t="str">
            <v>1.3.4.04.02.01.</v>
          </cell>
          <cell r="I14102" t="str">
            <v>JARINGAN TRANSMISI</v>
          </cell>
        </row>
        <row r="14103">
          <cell r="H14103" t="str">
            <v>1.3.4.04.02.01.001</v>
          </cell>
          <cell r="I14103" t="str">
            <v>Jaringan Transmisi Tegangan Diatas 300 KVA</v>
          </cell>
        </row>
        <row r="14104">
          <cell r="H14104" t="str">
            <v>1.3.4.04.02.01.002</v>
          </cell>
          <cell r="I14104" t="str">
            <v>Jaringan Transmisi Tegangan 100 S/D 300 KVA</v>
          </cell>
        </row>
        <row r="14105">
          <cell r="H14105" t="str">
            <v>1.3.4.04.02.01.003</v>
          </cell>
          <cell r="I14105" t="str">
            <v>Jaringan Transmisi Tegangan Dibawah 100 KVA</v>
          </cell>
        </row>
        <row r="14106">
          <cell r="H14106" t="str">
            <v>1.3.4.04.02.02.</v>
          </cell>
          <cell r="I14106" t="str">
            <v>JARINGAN DISTRIBUSI</v>
          </cell>
        </row>
        <row r="14107">
          <cell r="H14107" t="str">
            <v>1.3.4.04.02.02.001</v>
          </cell>
          <cell r="I14107" t="str">
            <v>Jaringan Distribusi Tegangan Diatas 20 KVA</v>
          </cell>
        </row>
        <row r="14108">
          <cell r="H14108" t="str">
            <v>1.3.4.04.02.02.002</v>
          </cell>
          <cell r="I14108" t="str">
            <v>Jaringan Distribusi Tegangan 1 S/D 20 KVA</v>
          </cell>
        </row>
        <row r="14109">
          <cell r="H14109" t="str">
            <v>1.3.4.04.02.02.003</v>
          </cell>
          <cell r="I14109" t="str">
            <v>Jaringan Distribusi Tegangan Dibawah 1 KVA</v>
          </cell>
        </row>
        <row r="14110">
          <cell r="H14110" t="str">
            <v>1.3.4.04.02.03.</v>
          </cell>
          <cell r="I14110" t="str">
            <v>JARINGAN LISTRIK LAINNYA</v>
          </cell>
        </row>
        <row r="14111">
          <cell r="H14111" t="str">
            <v>1.3.4.04.02.03.001</v>
          </cell>
          <cell r="I14111" t="str">
            <v>Jaringan listrik</v>
          </cell>
        </row>
        <row r="14112">
          <cell r="H14112" t="str">
            <v>......</v>
          </cell>
        </row>
        <row r="14113">
          <cell r="H14113" t="str">
            <v>1.3.4.04.03..</v>
          </cell>
          <cell r="I14113" t="str">
            <v>JARINGAN TELEPON</v>
          </cell>
        </row>
        <row r="14114">
          <cell r="H14114" t="str">
            <v>1.3.4.04.03.01.</v>
          </cell>
          <cell r="I14114" t="str">
            <v>JARINGAN TELEPON DIATAS TANAH</v>
          </cell>
        </row>
        <row r="14115">
          <cell r="H14115" t="str">
            <v>1.3.4.04.03.01.001</v>
          </cell>
          <cell r="I14115" t="str">
            <v>Jaringan Telepon Diatas Tanah Kapasitas Kecil</v>
          </cell>
        </row>
        <row r="14116">
          <cell r="H14116" t="str">
            <v>1.3.4.04.03.01.002</v>
          </cell>
          <cell r="I14116" t="str">
            <v>Jaringan Telepon Diatas Tanah Kapasitas Sedang</v>
          </cell>
        </row>
        <row r="14117">
          <cell r="H14117" t="str">
            <v>1.3.4.04.03.01.003</v>
          </cell>
          <cell r="I14117" t="str">
            <v>Jaringan Telepon Diatas Tanah Kapasitas Besar</v>
          </cell>
        </row>
        <row r="14118">
          <cell r="H14118" t="str">
            <v>1.3.4.04.03.01.004</v>
          </cell>
          <cell r="I14118" t="str">
            <v>Pemasangan Jaringan/Kabel Inspratuktur FO OPD</v>
          </cell>
        </row>
        <row r="14119">
          <cell r="H14119" t="str">
            <v>1.3.4.04.03.02.</v>
          </cell>
          <cell r="I14119" t="str">
            <v>JARINGAN TELEPON DIBAWAH TANAH</v>
          </cell>
        </row>
        <row r="14120">
          <cell r="H14120" t="str">
            <v>1.3.4.04.03.02.001</v>
          </cell>
          <cell r="I14120" t="str">
            <v>Jaringan Telepon Dibawah Tanah Kapasitas Kecil</v>
          </cell>
        </row>
        <row r="14121">
          <cell r="H14121" t="str">
            <v>1.3.4.04.03.02.002</v>
          </cell>
          <cell r="I14121" t="str">
            <v>Jaringan Telepon Dibawah Tanah Kapasitas Sedang</v>
          </cell>
        </row>
        <row r="14122">
          <cell r="H14122" t="str">
            <v>1.3.4.04.03.02.003</v>
          </cell>
          <cell r="I14122" t="str">
            <v>Jaringan Telepon Dibawah Tanah Kapasitas Besar</v>
          </cell>
        </row>
        <row r="14123">
          <cell r="H14123" t="str">
            <v>1.3.4.04.03.03.</v>
          </cell>
          <cell r="I14123" t="str">
            <v>JARINGAN TELEPON DIDALAM AIR</v>
          </cell>
        </row>
        <row r="14124">
          <cell r="H14124" t="str">
            <v>1.3.4.04.03.03.001</v>
          </cell>
          <cell r="I14124" t="str">
            <v>Jaringan Telepon Didalam Air Kapasitas Kecil</v>
          </cell>
        </row>
        <row r="14125">
          <cell r="H14125" t="str">
            <v>1.3.4.04.03.03.002</v>
          </cell>
          <cell r="I14125" t="str">
            <v>Jaringan Telepon Didalam Air Kapasitas Sedang</v>
          </cell>
        </row>
        <row r="14126">
          <cell r="H14126" t="str">
            <v>1.3.4.04.03.03.003</v>
          </cell>
          <cell r="I14126" t="str">
            <v>Jaringan Telepon Didalam Air Kapasitas Besar</v>
          </cell>
        </row>
        <row r="14127">
          <cell r="H14127" t="str">
            <v>1.3.4.04.03.04.</v>
          </cell>
          <cell r="I14127" t="str">
            <v>JARINGAN DENGAN MEDIA UDARA</v>
          </cell>
        </row>
        <row r="14128">
          <cell r="H14128" t="str">
            <v>1.3.4.04.03.04.001</v>
          </cell>
          <cell r="I14128" t="str">
            <v>Jaringan Satelit</v>
          </cell>
        </row>
        <row r="14129">
          <cell r="H14129" t="str">
            <v>1.3.4.04.03.04.002</v>
          </cell>
          <cell r="I14129" t="str">
            <v>Jaringan Radio</v>
          </cell>
        </row>
        <row r="14130">
          <cell r="H14130" t="str">
            <v>1.3.4.04.03.04.003</v>
          </cell>
          <cell r="I14130" t="str">
            <v>Jaringan Internet</v>
          </cell>
        </row>
        <row r="14131">
          <cell r="H14131" t="str">
            <v>......</v>
          </cell>
        </row>
        <row r="14132">
          <cell r="H14132" t="str">
            <v>1.3.4.04.03.05.</v>
          </cell>
          <cell r="I14132" t="str">
            <v>JARINGAN TELEPON LAINNYA</v>
          </cell>
        </row>
        <row r="14133">
          <cell r="H14133" t="str">
            <v>1.3.4.04.04..</v>
          </cell>
          <cell r="I14133" t="str">
            <v>JARINGAN GAS</v>
          </cell>
        </row>
        <row r="14134">
          <cell r="H14134" t="str">
            <v>1.3.4.04.04.01.</v>
          </cell>
          <cell r="I14134" t="str">
            <v>JARINGAN PIPA GAS TRANSMISI</v>
          </cell>
        </row>
        <row r="14135">
          <cell r="H14135" t="str">
            <v>1.3.4.04.04.01.001</v>
          </cell>
          <cell r="I14135" t="str">
            <v>Jaringan Pipa Baja</v>
          </cell>
        </row>
        <row r="14136">
          <cell r="H14136" t="str">
            <v>1.3.4.04.04.02.</v>
          </cell>
          <cell r="I14136" t="str">
            <v>JARINGAN PIPA DISTRIBUSI</v>
          </cell>
        </row>
        <row r="14137">
          <cell r="H14137" t="str">
            <v>1.3.4.04.04.02.001</v>
          </cell>
          <cell r="I14137" t="str">
            <v>Jaringan Pipa Distribusi Tekanan Tinggi</v>
          </cell>
        </row>
        <row r="14138">
          <cell r="H14138" t="str">
            <v>1.3.4.04.04.02.002</v>
          </cell>
          <cell r="I14138" t="str">
            <v>Jaringan Pipa Distribusi Tekanan Menengah Pipa Baja</v>
          </cell>
        </row>
        <row r="14139">
          <cell r="H14139" t="str">
            <v>1.3.4.04.04.02.003</v>
          </cell>
          <cell r="I14139" t="str">
            <v>Jaringan Pipa Distribusi Tekanan Menengah Pipa PE</v>
          </cell>
        </row>
        <row r="14140">
          <cell r="H14140" t="str">
            <v>1.3.4.04.04.02.004</v>
          </cell>
          <cell r="I14140" t="str">
            <v>Jaringan Pipa Distribusi Tekanan Rendah Pipa Baja</v>
          </cell>
        </row>
        <row r="14141">
          <cell r="H14141" t="str">
            <v>1.3.4.04.04.02.005</v>
          </cell>
          <cell r="I14141" t="str">
            <v>Jaringan Pipa Distribusi Tekanan Rendah Pipa PC</v>
          </cell>
        </row>
        <row r="14142">
          <cell r="H14142" t="str">
            <v>1.3.4.04.04.03.</v>
          </cell>
          <cell r="I14142" t="str">
            <v>JARINGAN PIPA DINAS</v>
          </cell>
        </row>
        <row r="14143">
          <cell r="H14143" t="str">
            <v>1.3.4.04.04.03.001</v>
          </cell>
          <cell r="I14143" t="str">
            <v>Jaringan Pipa Dinas Pipa Baja</v>
          </cell>
        </row>
        <row r="14144">
          <cell r="H14144" t="str">
            <v>1.3.4.04.04.03.002</v>
          </cell>
          <cell r="I14144" t="str">
            <v>Jaringan Pipa Dinas Pipa PE</v>
          </cell>
        </row>
        <row r="14145">
          <cell r="H14145" t="str">
            <v>1.3.4.04.04.04.</v>
          </cell>
          <cell r="I14145" t="str">
            <v>JARINGAN BBM</v>
          </cell>
        </row>
        <row r="14146">
          <cell r="H14146" t="str">
            <v>1.3.4.04.04.04.001</v>
          </cell>
          <cell r="I14146" t="str">
            <v>Jaringan BBM Bensin</v>
          </cell>
        </row>
        <row r="14147">
          <cell r="H14147" t="str">
            <v>1.3.4.04.04.04.002</v>
          </cell>
          <cell r="I14147" t="str">
            <v>Jaringan BBM Solar</v>
          </cell>
        </row>
        <row r="14148">
          <cell r="H14148" t="str">
            <v>1.3.4.04.04.04.003</v>
          </cell>
          <cell r="I14148" t="str">
            <v>Jaringan BBM Minyak Tanah</v>
          </cell>
        </row>
        <row r="14149">
          <cell r="H14149" t="str">
            <v>1.3.4.04.04.05.</v>
          </cell>
          <cell r="I14149" t="str">
            <v>JARINGAN GAS LAINNYA</v>
          </cell>
        </row>
        <row r="14151">
          <cell r="H14151" t="str">
            <v>1.3.5</v>
          </cell>
          <cell r="I14151" t="str">
            <v>ASET TETAP LAINNYA</v>
          </cell>
        </row>
        <row r="14152">
          <cell r="H14152" t="str">
            <v>1.3.5.01</v>
          </cell>
          <cell r="I14152" t="str">
            <v>BAHAN PERPUSTAKAAN</v>
          </cell>
        </row>
        <row r="14153">
          <cell r="H14153" t="str">
            <v>1.3.5.01.01</v>
          </cell>
          <cell r="I14153" t="str">
            <v>BAHAN PERPUSTAKAAN TERCETAK</v>
          </cell>
        </row>
        <row r="14154">
          <cell r="H14154" t="str">
            <v>1.3.5.01.01.01</v>
          </cell>
          <cell r="I14154" t="str">
            <v xml:space="preserve">BUKU UMUM </v>
          </cell>
        </row>
        <row r="14155">
          <cell r="H14155" t="str">
            <v>1.3.5.01.01.01.001</v>
          </cell>
          <cell r="I14155" t="str">
            <v>Monograf</v>
          </cell>
        </row>
        <row r="14156">
          <cell r="H14156" t="str">
            <v>1.3.5.01.01.01.002</v>
          </cell>
          <cell r="I14156" t="str">
            <v>Referensi</v>
          </cell>
        </row>
        <row r="14157">
          <cell r="H14157" t="str">
            <v>1.3.5.01.01.01.003</v>
          </cell>
          <cell r="I14157" t="str">
            <v>Ilmu Pengetahuan Umum</v>
          </cell>
        </row>
        <row r="14158">
          <cell r="H14158" t="str">
            <v>1.3.5.01.01.01.004</v>
          </cell>
          <cell r="I14158" t="str">
            <v>Bibliografi, Katalog</v>
          </cell>
        </row>
        <row r="14159">
          <cell r="H14159" t="str">
            <v>1.3.5.01.01.01.005</v>
          </cell>
          <cell r="I14159" t="str">
            <v xml:space="preserve">Ilmu Perpustakaan </v>
          </cell>
        </row>
        <row r="14160">
          <cell r="H14160" t="str">
            <v>1.3.5.01.01.01.006</v>
          </cell>
          <cell r="I14160" t="str">
            <v>Ensyclopedia, Kamus, Buku Referensi</v>
          </cell>
        </row>
        <row r="14161">
          <cell r="H14161" t="str">
            <v>1.3.5.01.01.01.007</v>
          </cell>
          <cell r="I14161" t="str">
            <v>Essay, Pamflet</v>
          </cell>
        </row>
        <row r="14162">
          <cell r="H14162" t="str">
            <v>1.3.5.01.01.01.008</v>
          </cell>
          <cell r="I14162" t="str">
            <v>Berkala</v>
          </cell>
        </row>
        <row r="14163">
          <cell r="H14163" t="str">
            <v>1.3.5.01.01.01.009</v>
          </cell>
          <cell r="I14163" t="str">
            <v>Institut, Asosiasi, Musium</v>
          </cell>
        </row>
        <row r="14164">
          <cell r="H14164" t="str">
            <v>1.3.5.01.01.01.010</v>
          </cell>
          <cell r="I14164" t="str">
            <v>Harian</v>
          </cell>
        </row>
        <row r="14165">
          <cell r="H14165" t="str">
            <v>1.3.5.01.01.01.011</v>
          </cell>
          <cell r="I14165" t="str">
            <v xml:space="preserve">Manuskrip </v>
          </cell>
        </row>
        <row r="14166">
          <cell r="H14166" t="str">
            <v>1.3.5.01.01.01.012</v>
          </cell>
          <cell r="I14166" t="str">
            <v>Buku PP</v>
          </cell>
        </row>
        <row r="14167">
          <cell r="H14167" t="str">
            <v>1.3.5.01.01.01.013</v>
          </cell>
          <cell r="I14167" t="str">
            <v>Buku Undang-Undang</v>
          </cell>
        </row>
        <row r="14168">
          <cell r="H14168" t="str">
            <v>1.3.5.01.01.01.014</v>
          </cell>
          <cell r="I14168" t="str">
            <v>Undangan</v>
          </cell>
        </row>
        <row r="14169">
          <cell r="H14169" t="str">
            <v>1.3.5.01.01.01.015</v>
          </cell>
          <cell r="I14169" t="str">
            <v>Buku Peraturan</v>
          </cell>
        </row>
        <row r="14170">
          <cell r="H14170" t="str">
            <v>1.3.5.01.01.01.016</v>
          </cell>
          <cell r="I14170" t="str">
            <v>Buku Profil</v>
          </cell>
        </row>
        <row r="14171">
          <cell r="H14171" t="str">
            <v>......</v>
          </cell>
        </row>
        <row r="14172">
          <cell r="H14172" t="str">
            <v>......</v>
          </cell>
        </row>
        <row r="14173">
          <cell r="H14173" t="str">
            <v>1.3.5.01.01.02.</v>
          </cell>
          <cell r="I14173" t="str">
            <v>BUKU FILSAFAT</v>
          </cell>
        </row>
        <row r="14174">
          <cell r="H14174" t="str">
            <v>1.3.5.01.01.02.001</v>
          </cell>
          <cell r="I14174" t="str">
            <v>Metafisika</v>
          </cell>
        </row>
        <row r="14175">
          <cell r="H14175" t="str">
            <v>1.3.5.01.01.02.002</v>
          </cell>
          <cell r="I14175" t="str">
            <v>Sistem Filsafat</v>
          </cell>
        </row>
        <row r="14176">
          <cell r="H14176" t="str">
            <v>1.3.5.01.01.02.003</v>
          </cell>
          <cell r="I14176" t="str">
            <v>Ilmu Jiwa</v>
          </cell>
        </row>
        <row r="14177">
          <cell r="H14177" t="str">
            <v>1.3.5.01.01.02.004</v>
          </cell>
          <cell r="I14177" t="str">
            <v>Logika</v>
          </cell>
        </row>
        <row r="14178">
          <cell r="H14178" t="str">
            <v>1.3.5.01.01.02.005</v>
          </cell>
          <cell r="I14178" t="str">
            <v>Etika</v>
          </cell>
        </row>
        <row r="14179">
          <cell r="H14179" t="str">
            <v>......</v>
          </cell>
        </row>
        <row r="14180">
          <cell r="H14180" t="str">
            <v>......</v>
          </cell>
        </row>
        <row r="14181">
          <cell r="H14181" t="str">
            <v>1.3.5.01.01.03.</v>
          </cell>
          <cell r="I14181" t="str">
            <v>BUKU AGAMA</v>
          </cell>
        </row>
        <row r="14182">
          <cell r="H14182" t="str">
            <v>1.3.5.01.01.03.001</v>
          </cell>
          <cell r="I14182" t="str">
            <v>Agama Islam</v>
          </cell>
        </row>
        <row r="14183">
          <cell r="H14183" t="str">
            <v>1.3.5.01.01.03.002</v>
          </cell>
          <cell r="I14183" t="str">
            <v>Agama Kristen</v>
          </cell>
        </row>
        <row r="14184">
          <cell r="H14184" t="str">
            <v>1.3.5.01.01.03.003</v>
          </cell>
          <cell r="I14184" t="str">
            <v>Agama Budha</v>
          </cell>
        </row>
        <row r="14185">
          <cell r="H14185" t="str">
            <v>1.3.5.01.01.03.004</v>
          </cell>
          <cell r="I14185" t="str">
            <v>Agama Hindu</v>
          </cell>
        </row>
        <row r="14186">
          <cell r="H14186" t="str">
            <v>......</v>
          </cell>
        </row>
        <row r="14187">
          <cell r="H14187" t="str">
            <v>......</v>
          </cell>
        </row>
        <row r="14188">
          <cell r="H14188" t="str">
            <v>1.3.5.01.01.04.</v>
          </cell>
          <cell r="I14188" t="str">
            <v>BUKU ILMU SOSIAL</v>
          </cell>
        </row>
        <row r="14189">
          <cell r="H14189" t="str">
            <v>1.3.5.01.01.04.001</v>
          </cell>
          <cell r="I14189" t="str">
            <v>Sosiologi</v>
          </cell>
        </row>
        <row r="14190">
          <cell r="H14190" t="str">
            <v>1.3.5.01.01.04.002</v>
          </cell>
          <cell r="I14190" t="str">
            <v>Statistik</v>
          </cell>
        </row>
        <row r="14191">
          <cell r="H14191" t="str">
            <v>1.3.5.01.01.04.003</v>
          </cell>
          <cell r="I14191" t="str">
            <v>Ilmu Politik</v>
          </cell>
        </row>
        <row r="14192">
          <cell r="H14192" t="str">
            <v>1.3.5.01.01.04.004</v>
          </cell>
          <cell r="I14192" t="str">
            <v>Ekonomi</v>
          </cell>
        </row>
        <row r="14193">
          <cell r="H14193" t="str">
            <v>1.3.5.01.01.04.005</v>
          </cell>
          <cell r="I14193" t="str">
            <v>Hukum</v>
          </cell>
        </row>
        <row r="14194">
          <cell r="H14194" t="str">
            <v>1.3.5.01.01.04.006</v>
          </cell>
          <cell r="I14194" t="str">
            <v>Administrasi, Pertahanan dan Keamanan</v>
          </cell>
        </row>
        <row r="14195">
          <cell r="H14195" t="str">
            <v>1.3.5.01.01.04.007</v>
          </cell>
          <cell r="I14195" t="str">
            <v>Service Umum Sosial</v>
          </cell>
        </row>
        <row r="14196">
          <cell r="H14196" t="str">
            <v>1.3.5.01.01.04.008</v>
          </cell>
          <cell r="I14196" t="str">
            <v xml:space="preserve">Pendidikan </v>
          </cell>
        </row>
        <row r="14197">
          <cell r="H14197" t="str">
            <v>1.3.5.01.01.04.009</v>
          </cell>
          <cell r="I14197" t="str">
            <v>Perdagangan</v>
          </cell>
        </row>
        <row r="14198">
          <cell r="H14198" t="str">
            <v>1.3.5.01.01.04.010</v>
          </cell>
          <cell r="I14198" t="str">
            <v>Etnografi, Cerita Rakyat</v>
          </cell>
        </row>
        <row r="14199">
          <cell r="H14199" t="str">
            <v>......</v>
          </cell>
        </row>
        <row r="14200">
          <cell r="H14200" t="str">
            <v>......</v>
          </cell>
        </row>
        <row r="14201">
          <cell r="H14201" t="str">
            <v>1.3.5.01.01.05.</v>
          </cell>
          <cell r="I14201" t="str">
            <v>BUKU ILMU BAHASA</v>
          </cell>
        </row>
        <row r="14202">
          <cell r="H14202" t="str">
            <v>1.3.5.01.01.05.001</v>
          </cell>
          <cell r="I14202" t="str">
            <v>Umum</v>
          </cell>
        </row>
        <row r="14203">
          <cell r="H14203" t="str">
            <v>1.3.5.01.01.05.002</v>
          </cell>
          <cell r="I14203" t="str">
            <v>Pengetahuan Bahasa Indonesia</v>
          </cell>
        </row>
        <row r="14204">
          <cell r="H14204" t="str">
            <v>1.3.5.01.01.05.003</v>
          </cell>
          <cell r="I14204" t="str">
            <v>Pengetahuan Bahasa Inggris</v>
          </cell>
        </row>
        <row r="14205">
          <cell r="H14205" t="str">
            <v>......</v>
          </cell>
        </row>
        <row r="14206">
          <cell r="H14206" t="str">
            <v>......</v>
          </cell>
        </row>
        <row r="14207">
          <cell r="H14207" t="str">
            <v>1.3.5.01.01.06.</v>
          </cell>
          <cell r="I14207" t="str">
            <v>BUKU MATEMATIKA DAN PENGETAHUAN ALAM</v>
          </cell>
        </row>
        <row r="14208">
          <cell r="H14208" t="str">
            <v>1.3.5.01.01.06.001</v>
          </cell>
          <cell r="I14208" t="str">
            <v>Matematika</v>
          </cell>
        </row>
        <row r="14209">
          <cell r="H14209" t="str">
            <v>1.3.5.01.01.06.002</v>
          </cell>
          <cell r="I14209" t="str">
            <v>Astronomi, Geodesi</v>
          </cell>
        </row>
        <row r="14210">
          <cell r="H14210" t="str">
            <v>1.3.5.01.01.06.003</v>
          </cell>
          <cell r="I14210" t="str">
            <v>Fisika dan Mekanika</v>
          </cell>
        </row>
        <row r="14211">
          <cell r="H14211" t="str">
            <v>1.3.5.01.01.06.004</v>
          </cell>
          <cell r="I14211" t="str">
            <v>Kimia</v>
          </cell>
        </row>
        <row r="14212">
          <cell r="H14212" t="str">
            <v>1.3.5.01.01.06.005</v>
          </cell>
          <cell r="I14212" t="str">
            <v>Geologi, Metrologi</v>
          </cell>
        </row>
        <row r="14213">
          <cell r="H14213" t="str">
            <v>1.3.5.01.01.06.006</v>
          </cell>
          <cell r="I14213" t="str">
            <v>Palaentologi</v>
          </cell>
        </row>
        <row r="14214">
          <cell r="H14214" t="str">
            <v>1.3.5.01.01.06.007</v>
          </cell>
          <cell r="I14214" t="str">
            <v>Biologi, Antropologi</v>
          </cell>
        </row>
        <row r="14215">
          <cell r="H14215" t="str">
            <v>1.3.5.01.01.06.008</v>
          </cell>
          <cell r="I14215" t="str">
            <v>Bitani</v>
          </cell>
        </row>
        <row r="14216">
          <cell r="H14216" t="str">
            <v>1.3.5.01.01.06.009</v>
          </cell>
          <cell r="I14216" t="str">
            <v>Zoologi (Ilmu Hewan)</v>
          </cell>
        </row>
        <row r="14217">
          <cell r="H14217" t="str">
            <v>......</v>
          </cell>
        </row>
        <row r="14218">
          <cell r="H14218" t="str">
            <v>......</v>
          </cell>
        </row>
        <row r="14219">
          <cell r="H14219" t="str">
            <v>1.3.5.01.01.07.</v>
          </cell>
          <cell r="I14219" t="str">
            <v>BUKU ILMU PENGETAHUAN PRAKTIS</v>
          </cell>
        </row>
        <row r="14220">
          <cell r="H14220" t="str">
            <v>1.3.5.01.01.07.001</v>
          </cell>
          <cell r="I14220" t="str">
            <v>Ilmu Kedokteran</v>
          </cell>
        </row>
        <row r="14221">
          <cell r="H14221" t="str">
            <v>1.3.5.01.01.07.002</v>
          </cell>
          <cell r="I14221" t="str">
            <v>Teknologi</v>
          </cell>
        </row>
        <row r="14222">
          <cell r="H14222" t="str">
            <v>1.3.5.01.01.07.003</v>
          </cell>
          <cell r="I14222" t="str">
            <v>Pertanian, Kehutanan, Perikanan</v>
          </cell>
        </row>
        <row r="14223">
          <cell r="H14223" t="str">
            <v>1.3.5.01.01.07.004</v>
          </cell>
          <cell r="I14223" t="str">
            <v xml:space="preserve">Ilmu Kerumah Tanggaan </v>
          </cell>
        </row>
        <row r="14224">
          <cell r="H14224" t="str">
            <v>1.3.5.01.01.07.005</v>
          </cell>
          <cell r="I14224" t="str">
            <v>Management dan Perkantoran</v>
          </cell>
        </row>
        <row r="14225">
          <cell r="H14225" t="str">
            <v>1.3.5.01.01.07.006</v>
          </cell>
          <cell r="I14225" t="str">
            <v>Industri Kimia</v>
          </cell>
        </row>
        <row r="14226">
          <cell r="H14226" t="str">
            <v>1.3.5.01.01.07.007</v>
          </cell>
          <cell r="I14226" t="str">
            <v>Teknik Industri dan Kerajinan</v>
          </cell>
        </row>
        <row r="14227">
          <cell r="H14227" t="str">
            <v>1.3.5.01.01.07.008</v>
          </cell>
          <cell r="I14227" t="str">
            <v>Ilmu Perdagangan Khusus Industri</v>
          </cell>
        </row>
        <row r="14228">
          <cell r="H14228" t="str">
            <v>1.3.5.01.01.07.009</v>
          </cell>
          <cell r="I14228" t="str">
            <v>Industri Konstruksi dan Perdagangan</v>
          </cell>
        </row>
        <row r="14229">
          <cell r="H14229" t="str">
            <v>......</v>
          </cell>
        </row>
        <row r="14230">
          <cell r="H14230" t="str">
            <v>......</v>
          </cell>
        </row>
        <row r="14231">
          <cell r="H14231" t="str">
            <v>1.3.5.01.01.08.</v>
          </cell>
          <cell r="I14231" t="str">
            <v>BUKU ARSITEKTUR, KESENIAN, OLAH RAGA</v>
          </cell>
        </row>
        <row r="14232">
          <cell r="H14232" t="str">
            <v>1.3.5.01.01.08.001</v>
          </cell>
          <cell r="I14232" t="str">
            <v>Perencanaan Fisik, Pertamanan dll</v>
          </cell>
        </row>
        <row r="14233">
          <cell r="H14233" t="str">
            <v>1.3.5.01.01.08.002</v>
          </cell>
          <cell r="I14233" t="str">
            <v>Arsitektur</v>
          </cell>
        </row>
        <row r="14234">
          <cell r="H14234" t="str">
            <v>1.3.5.01.01.08.003</v>
          </cell>
          <cell r="I14234" t="str">
            <v>Seni Pahat</v>
          </cell>
        </row>
        <row r="14235">
          <cell r="H14235" t="str">
            <v>1.3.5.01.01.08.004</v>
          </cell>
          <cell r="I14235" t="str">
            <v>Seni Lukis, Ukir</v>
          </cell>
        </row>
        <row r="14236">
          <cell r="H14236" t="str">
            <v>1.3.5.01.01.08.005</v>
          </cell>
          <cell r="I14236" t="str">
            <v>Seni Gambar, Grafika</v>
          </cell>
        </row>
        <row r="14237">
          <cell r="H14237" t="str">
            <v>1.3.5.01.01.08.006</v>
          </cell>
          <cell r="I14237" t="str">
            <v>Fotografi, Senimatografi</v>
          </cell>
        </row>
        <row r="14238">
          <cell r="H14238" t="str">
            <v>1.3.5.01.01.08.007</v>
          </cell>
          <cell r="I14238" t="str">
            <v>Musik</v>
          </cell>
        </row>
        <row r="14239">
          <cell r="H14239" t="str">
            <v>1.3.5.01.01.08.008</v>
          </cell>
          <cell r="I14239" t="str">
            <v>Permainan dan Olah Raga</v>
          </cell>
        </row>
        <row r="14240">
          <cell r="H14240" t="str">
            <v>......</v>
          </cell>
        </row>
        <row r="14241">
          <cell r="H14241" t="str">
            <v>......</v>
          </cell>
        </row>
        <row r="14242">
          <cell r="H14242" t="str">
            <v>1.3.5.01.01.09.</v>
          </cell>
          <cell r="I14242" t="str">
            <v>BUKU GEOGRAFI, BIOGRAFI, SEJARAH</v>
          </cell>
        </row>
        <row r="14243">
          <cell r="H14243" t="str">
            <v>1.3.5.01.01.09.001</v>
          </cell>
          <cell r="I14243" t="str">
            <v>Geografi, Eksplorasi</v>
          </cell>
        </row>
        <row r="14244">
          <cell r="H14244" t="str">
            <v>1.3.5.01.01.09.002</v>
          </cell>
          <cell r="I14244" t="str">
            <v>Biografi</v>
          </cell>
        </row>
        <row r="14245">
          <cell r="H14245" t="str">
            <v>1.3.5.01.01.09.003</v>
          </cell>
          <cell r="I14245" t="str">
            <v>Sejarah</v>
          </cell>
        </row>
        <row r="14246">
          <cell r="H14246" t="str">
            <v>......</v>
          </cell>
        </row>
        <row r="14247">
          <cell r="H14247" t="str">
            <v>......</v>
          </cell>
        </row>
        <row r="14248">
          <cell r="H14248" t="str">
            <v>1.3.5.01.01.10.</v>
          </cell>
          <cell r="I14248" t="str">
            <v>SERIAL</v>
          </cell>
        </row>
        <row r="14249">
          <cell r="H14249" t="str">
            <v>1.3.5.01.01.10.001</v>
          </cell>
          <cell r="I14249" t="str">
            <v>Surat Kabar</v>
          </cell>
        </row>
        <row r="14250">
          <cell r="H14250" t="str">
            <v>1.3.5.01.01.10.002</v>
          </cell>
          <cell r="I14250" t="str">
            <v>Majalah</v>
          </cell>
        </row>
        <row r="14251">
          <cell r="H14251" t="str">
            <v>1.3.5.01.01.10.003</v>
          </cell>
          <cell r="I14251" t="str">
            <v>Buletin</v>
          </cell>
        </row>
        <row r="14252">
          <cell r="H14252" t="str">
            <v>......</v>
          </cell>
        </row>
        <row r="14253">
          <cell r="H14253" t="str">
            <v>1.3.5.01.01.11.</v>
          </cell>
          <cell r="I14253" t="str">
            <v>BUKU LAPORAN</v>
          </cell>
        </row>
        <row r="14254">
          <cell r="H14254" t="str">
            <v>1.3.5.01.01.11.001</v>
          </cell>
          <cell r="I14254" t="str">
            <v>Buku Laporan Penyelidikan</v>
          </cell>
        </row>
        <row r="14255">
          <cell r="H14255" t="str">
            <v>1.3.5.01.01.11.002</v>
          </cell>
          <cell r="I14255" t="str">
            <v>Buku Laporan Penggalangan</v>
          </cell>
        </row>
        <row r="14256">
          <cell r="H14256" t="str">
            <v>1.3.5.01.01.11.003</v>
          </cell>
          <cell r="I14256" t="str">
            <v>Buku Laporan Pengamanan</v>
          </cell>
        </row>
        <row r="14257">
          <cell r="H14257" t="str">
            <v>1.3.5.01.01.11.004</v>
          </cell>
          <cell r="I14257" t="str">
            <v>Buku Laporan Penelitian</v>
          </cell>
        </row>
        <row r="14258">
          <cell r="H14258" t="str">
            <v>......</v>
          </cell>
        </row>
        <row r="14259">
          <cell r="H14259" t="str">
            <v>......</v>
          </cell>
        </row>
        <row r="14260">
          <cell r="H14260" t="str">
            <v>1.3.5.01.01.12.</v>
          </cell>
          <cell r="I14260" t="str">
            <v>BAHAN PERPUSTAKAAN TERCETAK LAINNYA</v>
          </cell>
        </row>
        <row r="14261">
          <cell r="H14261" t="str">
            <v>......</v>
          </cell>
        </row>
        <row r="14262">
          <cell r="H14262" t="str">
            <v>1.3.5.01.02..</v>
          </cell>
          <cell r="I14262" t="str">
            <v>BAHAN PERPUSTAKAAN TEREKAM DAN BENTUK MIKRO</v>
          </cell>
        </row>
        <row r="14263">
          <cell r="H14263" t="str">
            <v>1.3.5.01.02.01.</v>
          </cell>
          <cell r="I14263" t="str">
            <v>AUDIO VISUAL</v>
          </cell>
        </row>
        <row r="14264">
          <cell r="H14264" t="str">
            <v>1.3.5.01.02.01.001</v>
          </cell>
          <cell r="I14264" t="str">
            <v>Kaset</v>
          </cell>
        </row>
        <row r="14265">
          <cell r="H14265" t="str">
            <v>1.3.5.01.02.01.002</v>
          </cell>
          <cell r="I14265" t="str">
            <v>Video</v>
          </cell>
        </row>
        <row r="14266">
          <cell r="H14266" t="str">
            <v>1.3.5.01.02.01.003</v>
          </cell>
          <cell r="I14266" t="str">
            <v>CD/VCD/DVD/LD</v>
          </cell>
        </row>
        <row r="14267">
          <cell r="H14267" t="str">
            <v>1.3.5.01.02.01.004</v>
          </cell>
          <cell r="I14267" t="str">
            <v>Pita Film</v>
          </cell>
        </row>
        <row r="14268">
          <cell r="H14268" t="str">
            <v>1.3.5.01.02.01.005</v>
          </cell>
          <cell r="I14268" t="str">
            <v>Pita Suara</v>
          </cell>
        </row>
        <row r="14269">
          <cell r="H14269" t="str">
            <v>1.3.5.01.02.01.006</v>
          </cell>
          <cell r="I14269" t="str">
            <v>Piringan Hitam</v>
          </cell>
        </row>
        <row r="14270">
          <cell r="H14270" t="str">
            <v>1.3.5.01.02.01.007</v>
          </cell>
          <cell r="I14270" t="str">
            <v>Peta Digital</v>
          </cell>
        </row>
        <row r="14271">
          <cell r="H14271" t="str">
            <v>1.3.5.01.02.01.008</v>
          </cell>
          <cell r="I14271" t="str">
            <v>Katridge Suara</v>
          </cell>
        </row>
        <row r="14272">
          <cell r="H14272" t="str">
            <v>1.3.5.01.02.01.009</v>
          </cell>
          <cell r="I14272" t="str">
            <v>Kaset Suara</v>
          </cell>
        </row>
        <row r="14273">
          <cell r="H14273" t="str">
            <v>1.3.5.01.02.01.010</v>
          </cell>
          <cell r="I14273" t="str">
            <v>Pasangan Suara</v>
          </cell>
        </row>
        <row r="14274">
          <cell r="H14274" t="str">
            <v>1.3.5.01.02.01.011</v>
          </cell>
          <cell r="I14274" t="str">
            <v>Runut Suara</v>
          </cell>
        </row>
        <row r="14275">
          <cell r="H14275" t="str">
            <v>......</v>
          </cell>
        </row>
        <row r="14276">
          <cell r="H14276" t="str">
            <v>1.3.5.01.02.02.</v>
          </cell>
          <cell r="I14276" t="str">
            <v>BENTUK MIKRO (MICROFORM)</v>
          </cell>
        </row>
        <row r="14277">
          <cell r="H14277" t="str">
            <v>1.3.5.01.02.02.001</v>
          </cell>
          <cell r="I14277" t="str">
            <v>Mikrofilm</v>
          </cell>
        </row>
        <row r="14278">
          <cell r="H14278" t="str">
            <v>1.3.5.01.02.02.002</v>
          </cell>
          <cell r="I14278" t="str">
            <v>Mikrofisch</v>
          </cell>
        </row>
        <row r="14279">
          <cell r="H14279" t="str">
            <v>1.3.5.01.02.02.003</v>
          </cell>
          <cell r="I14279" t="str">
            <v>Slide</v>
          </cell>
        </row>
        <row r="14280">
          <cell r="H14280" t="str">
            <v>1.3.5.01.02.02.004</v>
          </cell>
          <cell r="I14280" t="str">
            <v>Kartu Mikro</v>
          </cell>
        </row>
        <row r="14281">
          <cell r="H14281" t="str">
            <v>1.3.5.01.02.02.005</v>
          </cell>
          <cell r="I14281" t="str">
            <v>Kartu Celah</v>
          </cell>
        </row>
        <row r="14282">
          <cell r="H14282" t="str">
            <v>1.3.5.01.02.02.006</v>
          </cell>
          <cell r="I14282" t="str">
            <v>Mikrolograp</v>
          </cell>
        </row>
        <row r="14283">
          <cell r="H14283" t="str">
            <v>......</v>
          </cell>
        </row>
        <row r="14284">
          <cell r="H14284" t="str">
            <v>......</v>
          </cell>
        </row>
        <row r="14285">
          <cell r="H14285" t="str">
            <v>1.3.5.01.02.03.</v>
          </cell>
          <cell r="I14285" t="str">
            <v>TEREKAM DAN BENTUK MIKRO LAINNYA</v>
          </cell>
        </row>
        <row r="14286">
          <cell r="H14286" t="str">
            <v>......</v>
          </cell>
        </row>
        <row r="14287">
          <cell r="H14287" t="str">
            <v>1.3.5.01.03..</v>
          </cell>
          <cell r="I14287" t="str">
            <v>KARTOGRAFI, NASKAH DAN LUKISAN</v>
          </cell>
        </row>
        <row r="14288">
          <cell r="H14288" t="str">
            <v>1.3.5.01.03.01.</v>
          </cell>
          <cell r="I14288" t="str">
            <v>BAHAN KARTOGRAFI</v>
          </cell>
        </row>
        <row r="14289">
          <cell r="H14289" t="str">
            <v>1.3.5.01.03.01.001</v>
          </cell>
          <cell r="I14289" t="str">
            <v>Peta (Map)</v>
          </cell>
        </row>
        <row r="14290">
          <cell r="H14290" t="str">
            <v>1.3.5.01.03.01.002</v>
          </cell>
          <cell r="I14290" t="str">
            <v>Atlas</v>
          </cell>
        </row>
        <row r="14291">
          <cell r="H14291" t="str">
            <v>1.3.5.01.03.01.003</v>
          </cell>
          <cell r="I14291" t="str">
            <v>Bola Dunia (Globe)</v>
          </cell>
        </row>
        <row r="14292">
          <cell r="H14292" t="str">
            <v>1.3.5.01.03.01.004</v>
          </cell>
          <cell r="I14292" t="str">
            <v>Bagan, Gambar (Diagram)</v>
          </cell>
        </row>
        <row r="14293">
          <cell r="H14293" t="str">
            <v>1.3.5.01.03.01.005</v>
          </cell>
          <cell r="I14293" t="str">
            <v>Peta Udara</v>
          </cell>
        </row>
        <row r="14294">
          <cell r="H14294" t="str">
            <v>1.3.5.01.03.01.006</v>
          </cell>
          <cell r="I14294" t="str">
            <v>Peta Hidrografi</v>
          </cell>
        </row>
        <row r="14295">
          <cell r="H14295" t="str">
            <v>1.3.5.01.03.01.007</v>
          </cell>
          <cell r="I14295" t="str">
            <v>Peta Imaginer</v>
          </cell>
        </row>
        <row r="14296">
          <cell r="H14296" t="str">
            <v>1.3.5.01.03.01.008</v>
          </cell>
          <cell r="I14296" t="str">
            <v>Peta Gambar Penampang</v>
          </cell>
        </row>
        <row r="14297">
          <cell r="H14297" t="str">
            <v>1.3.5.01.03.01.009</v>
          </cell>
          <cell r="I14297" t="str">
            <v xml:space="preserve">Peta Photo </v>
          </cell>
        </row>
        <row r="14298">
          <cell r="H14298" t="str">
            <v>1.3.5.01.03.01.010</v>
          </cell>
          <cell r="I14298" t="str">
            <v>Peta Tipografi</v>
          </cell>
        </row>
        <row r="14299">
          <cell r="H14299" t="str">
            <v>1.3.5.01.03.01.011</v>
          </cell>
          <cell r="I14299" t="str">
            <v>Peta Ruang Angkasa</v>
          </cell>
        </row>
        <row r="14300">
          <cell r="H14300" t="str">
            <v>1.3.5.01.03.01.012</v>
          </cell>
          <cell r="I14300" t="str">
            <v>Gambar Tipografi</v>
          </cell>
        </row>
        <row r="14301">
          <cell r="H14301" t="str">
            <v>1.3.5.01.03.01.013</v>
          </cell>
          <cell r="I14301" t="str">
            <v>Model Relief</v>
          </cell>
        </row>
        <row r="14302">
          <cell r="H14302" t="str">
            <v>1.3.5.01.03.01.014</v>
          </cell>
          <cell r="I14302" t="str">
            <v>Photo Mozaik</v>
          </cell>
        </row>
        <row r="14303">
          <cell r="H14303" t="str">
            <v>1.3.5.01.03.01.015</v>
          </cell>
          <cell r="I14303" t="str">
            <v>Gambar Jarak Jauh (Remote Sensing Image)</v>
          </cell>
        </row>
        <row r="14304">
          <cell r="H14304" t="str">
            <v>1.3.5.01.03.01.016</v>
          </cell>
          <cell r="I14304" t="str">
            <v>View</v>
          </cell>
        </row>
        <row r="14305">
          <cell r="H14305" t="str">
            <v>1.3.5.01.03.01.017</v>
          </cell>
          <cell r="I14305" t="str">
            <v>Peta Pengamanan Tanah</v>
          </cell>
        </row>
        <row r="14306">
          <cell r="H14306" t="str">
            <v>1.3.5.01.03.01.018</v>
          </cell>
          <cell r="I14306" t="str">
            <v>Peta Kemampuan Tanah</v>
          </cell>
        </row>
        <row r="14307">
          <cell r="H14307" t="str">
            <v>1.3.5.01.03.01.019</v>
          </cell>
          <cell r="I14307" t="str">
            <v>Peta Lokasi</v>
          </cell>
        </row>
        <row r="14308">
          <cell r="H14308" t="str">
            <v>1.3.5.01.03.01.020</v>
          </cell>
          <cell r="I14308" t="str">
            <v>Peta Jaringan</v>
          </cell>
        </row>
        <row r="14309">
          <cell r="H14309" t="str">
            <v>1.3.5.01.03.01.021</v>
          </cell>
          <cell r="I14309" t="str">
            <v>Peta Citra Sport</v>
          </cell>
        </row>
        <row r="14310">
          <cell r="H14310" t="str">
            <v>1.3.5.01.03.01.022</v>
          </cell>
          <cell r="I14310" t="str">
            <v>Peta Citra Radar</v>
          </cell>
        </row>
        <row r="14311">
          <cell r="H14311" t="str">
            <v>1.3.5.01.03.01.023</v>
          </cell>
          <cell r="I14311" t="str">
            <v>Peta Citra Satelit</v>
          </cell>
        </row>
        <row r="14312">
          <cell r="H14312" t="str">
            <v>1.3.5.01.03.01.024</v>
          </cell>
          <cell r="I14312" t="str">
            <v>Blue Print</v>
          </cell>
        </row>
        <row r="14313">
          <cell r="H14313" t="str">
            <v>......</v>
          </cell>
        </row>
        <row r="14314">
          <cell r="H14314" t="str">
            <v>......</v>
          </cell>
        </row>
        <row r="14315">
          <cell r="H14315" t="str">
            <v>1.3.5.01.03.02.</v>
          </cell>
          <cell r="I14315" t="str">
            <v>NASKAH (MANUSKRIP) / ASLI</v>
          </cell>
        </row>
        <row r="14316">
          <cell r="H14316" t="str">
            <v>1.3.5.01.03.02.001</v>
          </cell>
          <cell r="I14316" t="str">
            <v>Naskah/Manuskrip Berbahan Kertas</v>
          </cell>
        </row>
        <row r="14317">
          <cell r="H14317" t="str">
            <v>1.3.5.01.03.02.002</v>
          </cell>
          <cell r="I14317" t="str">
            <v>Naskah/Manuskrip Berbahan Daun</v>
          </cell>
        </row>
        <row r="14318">
          <cell r="H14318" t="str">
            <v>1.3.5.01.03.02.003</v>
          </cell>
          <cell r="I14318" t="str">
            <v>Naskah/Manuskrip Berbahan Kayu</v>
          </cell>
        </row>
        <row r="14319">
          <cell r="H14319" t="str">
            <v>1.3.5.01.03.02.004</v>
          </cell>
          <cell r="I14319" t="str">
            <v>Naskah/Manuskrip Berbahan Bambu</v>
          </cell>
        </row>
        <row r="14320">
          <cell r="H14320" t="str">
            <v>1.3.5.01.03.02.005</v>
          </cell>
          <cell r="I14320" t="str">
            <v>Naskah/Manuskrip Berbahan Kulit Kayu</v>
          </cell>
        </row>
        <row r="14321">
          <cell r="H14321" t="str">
            <v>1.3.5.01.03.02.006</v>
          </cell>
          <cell r="I14321" t="str">
            <v xml:space="preserve">Naskah/Manuskrip Berbahan Lontar </v>
          </cell>
        </row>
        <row r="14322">
          <cell r="H14322" t="str">
            <v>1.3.5.01.03.02.007</v>
          </cell>
          <cell r="I14322" t="str">
            <v>Naskah/Manuskrip Berbahan Nipah</v>
          </cell>
        </row>
        <row r="14323">
          <cell r="H14323" t="str">
            <v>1.3.5.01.03.02.008</v>
          </cell>
          <cell r="I14323" t="str">
            <v>Naskah/Manuskrip Berbahan Kulit Binatang</v>
          </cell>
        </row>
        <row r="14324">
          <cell r="H14324" t="str">
            <v>1.3.5.01.03.02.009</v>
          </cell>
          <cell r="I14324" t="str">
            <v>Naskah/Manuskrip Berbahan Rotan</v>
          </cell>
        </row>
        <row r="14325">
          <cell r="H14325" t="str">
            <v>1.3.5.01.03.02.010</v>
          </cell>
          <cell r="I14325" t="str">
            <v>Naskah/Manuskrip Berbahan Tanduk</v>
          </cell>
        </row>
        <row r="14326">
          <cell r="H14326" t="str">
            <v>1.3.5.01.03.02.011</v>
          </cell>
          <cell r="I14326" t="str">
            <v>Naskah/Manuskrip Berbahan Papirus</v>
          </cell>
        </row>
        <row r="14327">
          <cell r="H14327" t="str">
            <v>1.3.5.01.03.02.012</v>
          </cell>
          <cell r="I14327" t="str">
            <v>Naskah/Manuskrip Berbahan Labu Hutan</v>
          </cell>
        </row>
        <row r="14328">
          <cell r="H14328" t="str">
            <v>1.3.5.01.03.02.013</v>
          </cell>
          <cell r="I14328" t="str">
            <v>Naskah/Manuskrip Berbahan Tulang</v>
          </cell>
        </row>
        <row r="14329">
          <cell r="H14329" t="str">
            <v>1.3.5.01.03.02.014</v>
          </cell>
          <cell r="I14329" t="str">
            <v>Naskah/Manuskrip Berbahan Tempurung</v>
          </cell>
        </row>
        <row r="14330">
          <cell r="H14330" t="str">
            <v>......</v>
          </cell>
        </row>
        <row r="14331">
          <cell r="H14331" t="str">
            <v>......</v>
          </cell>
        </row>
        <row r="14332">
          <cell r="H14332" t="str">
            <v>......</v>
          </cell>
        </row>
        <row r="14333">
          <cell r="H14333" t="str">
            <v>1.3.5.01.03.03.</v>
          </cell>
          <cell r="I14333" t="str">
            <v>LUKISAN DAN UKIRAN</v>
          </cell>
        </row>
        <row r="14334">
          <cell r="H14334" t="str">
            <v>1.3.5.01.03.03.001</v>
          </cell>
          <cell r="I14334" t="str">
            <v>Lukisan Kanvas</v>
          </cell>
        </row>
        <row r="14335">
          <cell r="H14335" t="str">
            <v>1.3.5.01.03.03.002</v>
          </cell>
          <cell r="I14335" t="str">
            <v>Lukisan Batu, Keramik, Kayu, dll</v>
          </cell>
        </row>
        <row r="14336">
          <cell r="H14336" t="str">
            <v>1.3.5.01.03.03.003</v>
          </cell>
          <cell r="I14336" t="str">
            <v>Ukiran Kayu dan sejenisnya</v>
          </cell>
        </row>
        <row r="14337">
          <cell r="H14337" t="str">
            <v>1.3.5.01.03.03.004</v>
          </cell>
          <cell r="I14337" t="str">
            <v>Ukiran Logam dan sejenisnya</v>
          </cell>
        </row>
        <row r="14338">
          <cell r="H14338" t="str">
            <v>1.3.5.01.03.03.005</v>
          </cell>
          <cell r="I14338" t="str">
            <v>Ukiran Batu dan sejenisnya</v>
          </cell>
        </row>
        <row r="14339">
          <cell r="H14339" t="str">
            <v>......</v>
          </cell>
        </row>
        <row r="14340">
          <cell r="H14340" t="str">
            <v>1.3.5.01.03.04.</v>
          </cell>
          <cell r="I14340" t="str">
            <v>KARTOGRAFI, NASKAH DAN LUKISAN LAINNYA</v>
          </cell>
        </row>
        <row r="14341">
          <cell r="H14341" t="str">
            <v>......</v>
          </cell>
        </row>
        <row r="14342">
          <cell r="H14342" t="str">
            <v>1.3.5.01.04..</v>
          </cell>
          <cell r="I14342" t="str">
            <v xml:space="preserve">MUSIK </v>
          </cell>
        </row>
        <row r="14343">
          <cell r="H14343" t="str">
            <v>1.3.5.01.04.01.</v>
          </cell>
          <cell r="I14343" t="str">
            <v>KARYA MUSIK</v>
          </cell>
        </row>
        <row r="14344">
          <cell r="H14344" t="str">
            <v>1.3.5.01.04.01.001</v>
          </cell>
          <cell r="I14344" t="str">
            <v>Kumpulan Karya Musik (Skore)</v>
          </cell>
        </row>
        <row r="14345">
          <cell r="H14345" t="str">
            <v>1.3.5.01.04.01.002</v>
          </cell>
          <cell r="I14345" t="str">
            <v>Kumpulan Karya Musik Singkat (Condeset Skore)</v>
          </cell>
        </row>
        <row r="14346">
          <cell r="H14346" t="str">
            <v>1.3.5.01.04.01.003</v>
          </cell>
          <cell r="I14346" t="str">
            <v>Kumpulan Karya Musik Tertutup (Closet Skore)</v>
          </cell>
        </row>
        <row r="14347">
          <cell r="H14347" t="str">
            <v>1.3.5.01.04.01.004</v>
          </cell>
          <cell r="I14347" t="str">
            <v>Kumpulan Karya Musik Bentuk Mini (Miniature Skore)</v>
          </cell>
        </row>
        <row r="14348">
          <cell r="H14348" t="str">
            <v>1.3.5.01.04.01.005</v>
          </cell>
          <cell r="I14348" t="str">
            <v>Partitur Piano</v>
          </cell>
        </row>
        <row r="14349">
          <cell r="H14349" t="str">
            <v>1.3.5.01.04.01.006</v>
          </cell>
          <cell r="I14349" t="str">
            <v>Kumpulan Karya Musik Vokal</v>
          </cell>
        </row>
        <row r="14350">
          <cell r="H14350" t="str">
            <v>1.3.5.01.04.01.007</v>
          </cell>
          <cell r="I14350" t="str">
            <v>Kumpulan Karya Musik Piano</v>
          </cell>
        </row>
        <row r="14351">
          <cell r="H14351" t="str">
            <v>1.3.5.01.04.01.008</v>
          </cell>
          <cell r="I14351" t="str">
            <v>Kumpulan Karya Musik Chord</v>
          </cell>
        </row>
        <row r="14352">
          <cell r="H14352" t="str">
            <v>1.3.5.01.04.01.009</v>
          </cell>
          <cell r="I14352" t="str">
            <v>Partitur</v>
          </cell>
        </row>
        <row r="14353">
          <cell r="H14353" t="str">
            <v>......</v>
          </cell>
        </row>
        <row r="14354">
          <cell r="H14354" t="str">
            <v>1.3.5.01.04.02.</v>
          </cell>
          <cell r="I14354" t="str">
            <v>MUSIK LAINNYA</v>
          </cell>
        </row>
        <row r="14355">
          <cell r="H14355" t="str">
            <v>......</v>
          </cell>
        </row>
        <row r="14356">
          <cell r="H14356" t="str">
            <v>1.3.5.01.05..</v>
          </cell>
          <cell r="I14356" t="str">
            <v>KARYA GRAFIKA (GRAPHIC MATERIAL)</v>
          </cell>
        </row>
        <row r="14357">
          <cell r="H14357" t="str">
            <v>1.3.5.01.05.01.</v>
          </cell>
          <cell r="I14357" t="str">
            <v>KARYA GRAFIKA (GRAPHIC MATERIAL)</v>
          </cell>
        </row>
        <row r="14358">
          <cell r="H14358" t="str">
            <v>1.3.5.01.05.01.001</v>
          </cell>
          <cell r="I14358" t="str">
            <v>Karya Seni Asli, Lukisan Asli (Art Original)</v>
          </cell>
        </row>
        <row r="14359">
          <cell r="H14359" t="str">
            <v>1.3.5.01.05.01.002</v>
          </cell>
          <cell r="I14359" t="str">
            <v>Karya Seni Cetak/Grafis (Art Point)</v>
          </cell>
        </row>
        <row r="14360">
          <cell r="H14360" t="str">
            <v>1.3.5.01.05.01.003</v>
          </cell>
          <cell r="I14360" t="str">
            <v>Reproduksi (Arts reproduction)</v>
          </cell>
        </row>
        <row r="14361">
          <cell r="H14361" t="str">
            <v>1.3.5.01.05.01.004</v>
          </cell>
          <cell r="I14361" t="str">
            <v>Grafik/Bagan</v>
          </cell>
        </row>
        <row r="14362">
          <cell r="H14362" t="str">
            <v>1.3.5.01.05.01.005</v>
          </cell>
          <cell r="I14362" t="str">
            <v>Lembaran Film</v>
          </cell>
        </row>
        <row r="14363">
          <cell r="H14363" t="str">
            <v>1.3.5.01.05.01.006</v>
          </cell>
          <cell r="I14363" t="str">
            <v>Film Bernilai Sejarah</v>
          </cell>
        </row>
        <row r="14364">
          <cell r="H14364" t="str">
            <v>......</v>
          </cell>
        </row>
        <row r="14365">
          <cell r="H14365" t="str">
            <v>......</v>
          </cell>
        </row>
        <row r="14366">
          <cell r="H14366" t="str">
            <v>......</v>
          </cell>
        </row>
        <row r="14367">
          <cell r="H14367" t="str">
            <v>......</v>
          </cell>
        </row>
        <row r="14368">
          <cell r="H14368" t="str">
            <v>......</v>
          </cell>
        </row>
        <row r="14369">
          <cell r="H14369" t="str">
            <v>......</v>
          </cell>
        </row>
        <row r="14370">
          <cell r="H14370" t="str">
            <v>......</v>
          </cell>
        </row>
        <row r="14371">
          <cell r="H14371" t="str">
            <v>......</v>
          </cell>
        </row>
        <row r="14372">
          <cell r="H14372" t="str">
            <v>......</v>
          </cell>
        </row>
        <row r="14373">
          <cell r="H14373" t="str">
            <v>......</v>
          </cell>
        </row>
        <row r="14374">
          <cell r="H14374" t="str">
            <v>......</v>
          </cell>
        </row>
        <row r="14375">
          <cell r="H14375" t="str">
            <v>......</v>
          </cell>
        </row>
        <row r="14376">
          <cell r="H14376" t="str">
            <v>......</v>
          </cell>
        </row>
        <row r="14377">
          <cell r="H14377" t="str">
            <v>......</v>
          </cell>
        </row>
        <row r="14378">
          <cell r="H14378" t="str">
            <v>1.3.5.01.05.02.</v>
          </cell>
          <cell r="I14378" t="str">
            <v>KARYA GRAFIKA (GRAPHIC MATERIAL) LAINNYA</v>
          </cell>
        </row>
        <row r="14379">
          <cell r="H14379" t="str">
            <v>......</v>
          </cell>
        </row>
        <row r="14380">
          <cell r="H14380" t="str">
            <v>1.3.5.01.06..</v>
          </cell>
          <cell r="I14380" t="str">
            <v>THREE DIMENSIONAL ARTEFACS AND REALITA</v>
          </cell>
        </row>
        <row r="14381">
          <cell r="H14381" t="str">
            <v>1.3.5.01.06.01.</v>
          </cell>
          <cell r="I14381" t="str">
            <v>THREE DIMENSIONAL ARTEFACS AND REALITA</v>
          </cell>
        </row>
        <row r="14382">
          <cell r="H14382" t="str">
            <v>1.3.5.01.06.01.001</v>
          </cell>
          <cell r="I14382" t="str">
            <v>Karya Seni Asli</v>
          </cell>
        </row>
        <row r="14383">
          <cell r="H14383" t="str">
            <v>1.3.5.01.06.01.002</v>
          </cell>
          <cell r="I14383" t="str">
            <v>Reproduksi</v>
          </cell>
        </row>
        <row r="14384">
          <cell r="H14384" t="str">
            <v>1.3.5.01.06.01.003</v>
          </cell>
          <cell r="I14384" t="str">
            <v>Kaset Braile</v>
          </cell>
        </row>
        <row r="14385">
          <cell r="H14385" t="str">
            <v>1.3.5.01.06.01.004</v>
          </cell>
          <cell r="I14385" t="str">
            <v>Diaroma</v>
          </cell>
        </row>
        <row r="14386">
          <cell r="H14386" t="str">
            <v>......</v>
          </cell>
        </row>
        <row r="14387">
          <cell r="H14387" t="str">
            <v>......</v>
          </cell>
        </row>
        <row r="14388">
          <cell r="H14388" t="str">
            <v>......</v>
          </cell>
        </row>
        <row r="14389">
          <cell r="H14389" t="str">
            <v>......</v>
          </cell>
        </row>
        <row r="14390">
          <cell r="H14390" t="str">
            <v>......</v>
          </cell>
        </row>
        <row r="14391">
          <cell r="H14391" t="str">
            <v>......</v>
          </cell>
        </row>
        <row r="14392">
          <cell r="H14392" t="str">
            <v>......</v>
          </cell>
        </row>
        <row r="14393">
          <cell r="H14393" t="str">
            <v>1.3.5.01.06.02.</v>
          </cell>
          <cell r="I14393" t="str">
            <v>THREE DIMENSIONAL ARTEFACS AND REALITA LAINNYA</v>
          </cell>
        </row>
        <row r="14394">
          <cell r="H14394" t="str">
            <v>......</v>
          </cell>
        </row>
        <row r="14395">
          <cell r="H14395" t="str">
            <v>......</v>
          </cell>
        </row>
        <row r="14396">
          <cell r="H14396" t="str">
            <v>1.3.5.01.07..</v>
          </cell>
          <cell r="I14396" t="str">
            <v>TARSCALT</v>
          </cell>
        </row>
        <row r="14397">
          <cell r="H14397" t="str">
            <v>1.3.5.01.07.01.</v>
          </cell>
          <cell r="I14397" t="str">
            <v>TARSCALT</v>
          </cell>
        </row>
        <row r="14398">
          <cell r="H14398" t="str">
            <v>1.3.5.01.07.01.001</v>
          </cell>
          <cell r="I14398" t="str">
            <v>Tarscalt</v>
          </cell>
        </row>
        <row r="14399">
          <cell r="H14399" t="str">
            <v>......</v>
          </cell>
        </row>
        <row r="14400">
          <cell r="H14400" t="str">
            <v>1.3.5.01.07.02.</v>
          </cell>
          <cell r="I14400" t="str">
            <v>TARSCALT LAINNYA</v>
          </cell>
        </row>
        <row r="14401">
          <cell r="H14401" t="str">
            <v>......</v>
          </cell>
        </row>
        <row r="14402">
          <cell r="H14402" t="str">
            <v>1.3.5.02...</v>
          </cell>
          <cell r="I14402" t="str">
            <v>BARANG BERCORAK KESENIAN/KEBUDAYAAN/OLAHRAGA</v>
          </cell>
        </row>
        <row r="14403">
          <cell r="H14403" t="str">
            <v>1.3.5.02.01..</v>
          </cell>
          <cell r="I14403" t="str">
            <v>BARANG BERCORAK KESENIAN</v>
          </cell>
        </row>
        <row r="14404">
          <cell r="H14404" t="str">
            <v>1.3.5.02.01.01.</v>
          </cell>
          <cell r="I14404" t="str">
            <v>ALAT MUSIK</v>
          </cell>
        </row>
        <row r="14405">
          <cell r="H14405" t="str">
            <v>1.3.5.02.01.01.001</v>
          </cell>
          <cell r="I14405" t="str">
            <v>Alat Musik Tradisional/Daerah</v>
          </cell>
        </row>
        <row r="14406">
          <cell r="H14406" t="str">
            <v>1.3.5.02.01.01.002</v>
          </cell>
          <cell r="I14406" t="str">
            <v>Alat Musik Modern/Band</v>
          </cell>
        </row>
        <row r="14407">
          <cell r="H14407" t="str">
            <v>1.3.5.02.01.01.003</v>
          </cell>
          <cell r="I14407" t="str">
            <v>Accordion</v>
          </cell>
        </row>
        <row r="14408">
          <cell r="H14408" t="str">
            <v>1.3.5.02.01.01.004</v>
          </cell>
          <cell r="I14408" t="str">
            <v>Biola / Violin</v>
          </cell>
        </row>
        <row r="14409">
          <cell r="H14409" t="str">
            <v>1.3.5.02.01.01.005</v>
          </cell>
          <cell r="I14409" t="str">
            <v>Drum Set</v>
          </cell>
        </row>
        <row r="14410">
          <cell r="H14410" t="str">
            <v>1.3.5.02.01.01.006</v>
          </cell>
          <cell r="I14410" t="str">
            <v>Gendang</v>
          </cell>
        </row>
        <row r="14411">
          <cell r="H14411" t="str">
            <v>1.3.5.02.01.01.007</v>
          </cell>
          <cell r="I14411" t="str">
            <v>Keyboard</v>
          </cell>
        </row>
        <row r="14412">
          <cell r="H14412" t="str">
            <v>1.3.5.02.01.01.008</v>
          </cell>
          <cell r="I14412" t="str">
            <v>Kompangan</v>
          </cell>
        </row>
        <row r="14413">
          <cell r="H14413" t="str">
            <v>1.3.5.02.01.01.009</v>
          </cell>
          <cell r="I14413" t="str">
            <v>Snare Drum</v>
          </cell>
        </row>
        <row r="14414">
          <cell r="H14414" t="str">
            <v>1.3.5.02.01.01.010</v>
          </cell>
          <cell r="I14414" t="str">
            <v>Sextet Tom</v>
          </cell>
        </row>
        <row r="14415">
          <cell r="H14415" t="str">
            <v>1.3.5.02.01.01.011</v>
          </cell>
          <cell r="I14415" t="str">
            <v>Marching Bend Bass Drum</v>
          </cell>
        </row>
        <row r="14416">
          <cell r="H14416" t="str">
            <v>1.3.5.02.01.01.012</v>
          </cell>
          <cell r="I14416" t="str">
            <v>Marching Cymbal</v>
          </cell>
        </row>
        <row r="14417">
          <cell r="H14417" t="str">
            <v>1.3.5.02.01.01.013</v>
          </cell>
          <cell r="I14417" t="str">
            <v>Xylophone</v>
          </cell>
        </row>
        <row r="14418">
          <cell r="H14418" t="str">
            <v>1.3.5.02.01.01.014</v>
          </cell>
          <cell r="I14418" t="str">
            <v>Vibraphone</v>
          </cell>
        </row>
        <row r="14419">
          <cell r="H14419" t="str">
            <v>1.3.5.02.01.01.015</v>
          </cell>
          <cell r="I14419" t="str">
            <v>Marimba</v>
          </cell>
        </row>
        <row r="14420">
          <cell r="H14420" t="str">
            <v>1.3.5.02.01.01.016</v>
          </cell>
          <cell r="I14420" t="str">
            <v>Concert Bass Drum</v>
          </cell>
        </row>
        <row r="14421">
          <cell r="H14421" t="str">
            <v>1.3.5.02.01.01.017</v>
          </cell>
          <cell r="I14421" t="str">
            <v>Stand Cymballs</v>
          </cell>
        </row>
        <row r="14422">
          <cell r="H14422" t="str">
            <v>1.3.5.02.01.01.018</v>
          </cell>
          <cell r="I14422" t="str">
            <v>Latin Percussion</v>
          </cell>
        </row>
        <row r="14423">
          <cell r="H14423" t="str">
            <v>1.3.5.02.01.01.019</v>
          </cell>
          <cell r="I14423" t="str">
            <v>Timpani</v>
          </cell>
        </row>
        <row r="14424">
          <cell r="H14424" t="str">
            <v>1.3.5.02.01.01.020</v>
          </cell>
          <cell r="I14424" t="str">
            <v>Head Snare Fallam</v>
          </cell>
        </row>
        <row r="14425">
          <cell r="H14425" t="str">
            <v>1.3.5.02.01.01.021</v>
          </cell>
          <cell r="I14425" t="str">
            <v xml:space="preserve">Head Quint Tom </v>
          </cell>
        </row>
        <row r="14426">
          <cell r="H14426" t="str">
            <v>1.3.5.02.01.01.022</v>
          </cell>
          <cell r="I14426" t="str">
            <v xml:space="preserve">Head Bass Drum </v>
          </cell>
        </row>
        <row r="14427">
          <cell r="H14427" t="str">
            <v>1.3.5.02.01.01.023</v>
          </cell>
          <cell r="I14427" t="str">
            <v>Stick Quint Tom</v>
          </cell>
        </row>
        <row r="14428">
          <cell r="H14428" t="str">
            <v>1.3.5.02.01.01.024</v>
          </cell>
          <cell r="I14428" t="str">
            <v>Stick Snare Drum</v>
          </cell>
        </row>
        <row r="14429">
          <cell r="H14429" t="str">
            <v>1.3.5.02.01.01.025</v>
          </cell>
          <cell r="I14429" t="str">
            <v>Stick Bass Drum</v>
          </cell>
        </row>
        <row r="14430">
          <cell r="H14430" t="str">
            <v>1.3.5.02.01.01.026</v>
          </cell>
          <cell r="I14430" t="str">
            <v>Stick Mayoret</v>
          </cell>
        </row>
        <row r="14431">
          <cell r="H14431" t="str">
            <v>1.3.5.02.01.01.027</v>
          </cell>
          <cell r="I14431" t="str">
            <v>Marching Trumpet</v>
          </cell>
        </row>
        <row r="14432">
          <cell r="H14432" t="str">
            <v>1.3.5.02.01.01.028</v>
          </cell>
          <cell r="I14432" t="str">
            <v>Marching Band Mellopone</v>
          </cell>
        </row>
        <row r="14433">
          <cell r="H14433" t="str">
            <v>1.3.5.02.01.01.029</v>
          </cell>
          <cell r="I14433" t="str">
            <v>Marching Band Barithone</v>
          </cell>
        </row>
        <row r="14434">
          <cell r="H14434" t="str">
            <v>1.3.5.02.01.01.030</v>
          </cell>
          <cell r="I14434" t="str">
            <v>Marching Band Tuba</v>
          </cell>
        </row>
        <row r="14435">
          <cell r="H14435" t="str">
            <v>1.3.5.02.01.01.031</v>
          </cell>
          <cell r="I14435" t="str">
            <v>Alat band set</v>
          </cell>
        </row>
        <row r="14436">
          <cell r="H14436" t="str">
            <v>......</v>
          </cell>
        </row>
        <row r="14437">
          <cell r="H14437" t="str">
            <v>......</v>
          </cell>
        </row>
        <row r="14438">
          <cell r="H14438" t="str">
            <v>......</v>
          </cell>
        </row>
        <row r="14439">
          <cell r="H14439" t="str">
            <v>1.3.5.02.01.02.</v>
          </cell>
          <cell r="I14439" t="str">
            <v>LUKISAN</v>
          </cell>
        </row>
        <row r="14440">
          <cell r="H14440" t="str">
            <v>1.3.5.02.01.02.001</v>
          </cell>
          <cell r="I14440" t="str">
            <v>Lukisan Cat Air</v>
          </cell>
        </row>
        <row r="14441">
          <cell r="H14441" t="str">
            <v>1.3.5.02.01.02.002</v>
          </cell>
          <cell r="I14441" t="str">
            <v>Sulaman / Tempelan</v>
          </cell>
        </row>
        <row r="14442">
          <cell r="H14442" t="str">
            <v>1.3.5.02.01.02.003</v>
          </cell>
          <cell r="I14442" t="str">
            <v>Lukisan Cat Minyak</v>
          </cell>
        </row>
        <row r="14443">
          <cell r="H14443" t="str">
            <v>1.3.5.02.01.02.004</v>
          </cell>
          <cell r="I14443" t="str">
            <v>Lukisan Bulu</v>
          </cell>
        </row>
        <row r="14444">
          <cell r="H14444" t="str">
            <v>1.3.5.02.01.02.005</v>
          </cell>
          <cell r="I14444" t="str">
            <v>Seni Relief</v>
          </cell>
        </row>
        <row r="14445">
          <cell r="H14445" t="str">
            <v>......</v>
          </cell>
        </row>
        <row r="14446">
          <cell r="H14446" t="str">
            <v>......</v>
          </cell>
        </row>
        <row r="14447">
          <cell r="H14447" t="str">
            <v>......</v>
          </cell>
        </row>
        <row r="14448">
          <cell r="H14448" t="str">
            <v>......</v>
          </cell>
        </row>
        <row r="14449">
          <cell r="H14449" t="str">
            <v>......</v>
          </cell>
        </row>
        <row r="14450">
          <cell r="H14450" t="str">
            <v>1.3.5.02.01.03.</v>
          </cell>
          <cell r="I14450" t="str">
            <v>ALAT PERAGA KESENIAN</v>
          </cell>
        </row>
        <row r="14451">
          <cell r="H14451" t="str">
            <v>1.3.5.02.01.03.001</v>
          </cell>
          <cell r="I14451" t="str">
            <v>Wayang Golek</v>
          </cell>
        </row>
        <row r="14452">
          <cell r="H14452" t="str">
            <v>1.3.5.02.01.03.002</v>
          </cell>
          <cell r="I14452" t="str">
            <v>Wayang Kulit</v>
          </cell>
        </row>
        <row r="14453">
          <cell r="H14453" t="str">
            <v>......</v>
          </cell>
        </row>
        <row r="14454">
          <cell r="H14454" t="str">
            <v>1.3.5.02.01.04.</v>
          </cell>
          <cell r="I14454" t="str">
            <v>BARANG BERCORAK KESENIAN LAINNYA</v>
          </cell>
        </row>
        <row r="14455">
          <cell r="H14455" t="str">
            <v>1.3.5.02.01.04.001</v>
          </cell>
          <cell r="I14455" t="str">
            <v>Kitab Tasawub</v>
          </cell>
        </row>
        <row r="14456">
          <cell r="H14456" t="str">
            <v>1.3.5.02.01.04.002</v>
          </cell>
          <cell r="I14456" t="str">
            <v>Pakaian Adat</v>
          </cell>
        </row>
        <row r="14457">
          <cell r="H14457" t="str">
            <v>1.3.5.02.01.04.003</v>
          </cell>
          <cell r="I14457" t="str">
            <v>Kitab Fiqih</v>
          </cell>
        </row>
        <row r="14458">
          <cell r="H14458" t="str">
            <v>1.3.5.02.01.04.004</v>
          </cell>
          <cell r="I14458" t="str">
            <v>Jubah</v>
          </cell>
        </row>
        <row r="14459">
          <cell r="H14459" t="str">
            <v>1.3.5.02.01.04.005</v>
          </cell>
          <cell r="I14459" t="str">
            <v>Topi Trubus</v>
          </cell>
        </row>
        <row r="14460">
          <cell r="H14460" t="str">
            <v>1.3.5.02.01.04.006</v>
          </cell>
          <cell r="I14460" t="str">
            <v>Kitab Rukun Sembahyang</v>
          </cell>
        </row>
        <row r="14461">
          <cell r="H14461" t="str">
            <v>1.3.5.02.01.04.007</v>
          </cell>
          <cell r="I14461" t="str">
            <v>Piring Keramik Kaligrafi</v>
          </cell>
        </row>
        <row r="14462">
          <cell r="H14462" t="str">
            <v>1.3.5.02.01.04.008</v>
          </cell>
          <cell r="I14462" t="str">
            <v>Peples</v>
          </cell>
        </row>
        <row r="14463">
          <cell r="H14463" t="str">
            <v>1.3.5.02.01.04.009</v>
          </cell>
          <cell r="I14463" t="str">
            <v>Kitab Sifat Dua Puluh</v>
          </cell>
        </row>
        <row r="14464">
          <cell r="H14464" t="str">
            <v>1.3.5.02.01.04.010</v>
          </cell>
          <cell r="I14464" t="str">
            <v>Kitab Akidah</v>
          </cell>
        </row>
        <row r="14465">
          <cell r="H14465" t="str">
            <v>1.3.5.02.01.04.011</v>
          </cell>
          <cell r="I14465" t="str">
            <v>Kitab Tanbihul Ghafilin</v>
          </cell>
        </row>
        <row r="14466">
          <cell r="H14466" t="str">
            <v>1.3.5.02.01.04.012</v>
          </cell>
          <cell r="I14466" t="str">
            <v>Medali Tulisan Arab</v>
          </cell>
        </row>
        <row r="14467">
          <cell r="H14467" t="str">
            <v>1.3.5.02.01.04.013</v>
          </cell>
          <cell r="I14467" t="str">
            <v>Celak Mata Tulis Arab Besar</v>
          </cell>
        </row>
        <row r="14468">
          <cell r="H14468" t="str">
            <v>1.3.5.02.01.04.014</v>
          </cell>
          <cell r="I14468" t="str">
            <v>Celak Mata Tulis Arab Sedang</v>
          </cell>
        </row>
        <row r="14469">
          <cell r="H14469" t="str">
            <v>1.3.5.02.01.04.015</v>
          </cell>
          <cell r="I14469" t="str">
            <v>Celak Mata Tulis Arab Kecil</v>
          </cell>
        </row>
        <row r="14470">
          <cell r="H14470" t="str">
            <v>1.3.5.02.01.04.016</v>
          </cell>
          <cell r="I14470" t="str">
            <v>Nampan Kaligrafi</v>
          </cell>
        </row>
        <row r="14471">
          <cell r="H14471" t="str">
            <v>1.3.5.02.01.04.017</v>
          </cell>
          <cell r="I14471" t="str">
            <v>Hiasan Dinding Kaligrafi</v>
          </cell>
        </row>
        <row r="14472">
          <cell r="H14472" t="str">
            <v>1.3.5.02.01.04.018</v>
          </cell>
          <cell r="I14472" t="str">
            <v>Wadah Cetak Mata</v>
          </cell>
        </row>
        <row r="14473">
          <cell r="H14473" t="str">
            <v>1.3.5.02.01.04.019</v>
          </cell>
          <cell r="I14473" t="str">
            <v>Kain Penutup Ringgo-ringgo</v>
          </cell>
        </row>
        <row r="14474">
          <cell r="H14474" t="str">
            <v>1.3.5.02.01.04.020</v>
          </cell>
          <cell r="I14474" t="str">
            <v>Sal Ulama</v>
          </cell>
        </row>
        <row r="14475">
          <cell r="H14475" t="str">
            <v>1.3.5.02.01.04.021</v>
          </cell>
          <cell r="I14475" t="str">
            <v xml:space="preserve">Uang Logam </v>
          </cell>
        </row>
        <row r="14476">
          <cell r="H14476" t="str">
            <v>1.3.5.02.01.04.022</v>
          </cell>
          <cell r="I14476" t="str">
            <v>Uang Kertas</v>
          </cell>
        </row>
        <row r="14477">
          <cell r="H14477" t="str">
            <v>1.3.5.02.01.04.023</v>
          </cell>
          <cell r="I14477" t="str">
            <v>Mangkok Talkin Tulisan Arab</v>
          </cell>
        </row>
        <row r="14478">
          <cell r="H14478" t="str">
            <v>1.3.5.02.01.04.024</v>
          </cell>
          <cell r="I14478" t="str">
            <v>Tongkat Ulama</v>
          </cell>
        </row>
        <row r="14479">
          <cell r="H14479" t="str">
            <v>......</v>
          </cell>
        </row>
        <row r="14480">
          <cell r="H14480" t="str">
            <v>1.3.5.02.02..</v>
          </cell>
          <cell r="I14480" t="str">
            <v>ALAT BERCORAK KEBUDAYAAN</v>
          </cell>
        </row>
        <row r="14481">
          <cell r="H14481" t="str">
            <v>1.3.5.02.02.01.</v>
          </cell>
          <cell r="I14481" t="str">
            <v>PAHATAN</v>
          </cell>
        </row>
        <row r="14482">
          <cell r="H14482" t="str">
            <v>1.3.5.02.02.01.001</v>
          </cell>
          <cell r="I14482" t="str">
            <v>Pahatan Batu</v>
          </cell>
        </row>
        <row r="14483">
          <cell r="H14483" t="str">
            <v>1.3.5.02.02.01.002</v>
          </cell>
          <cell r="I14483" t="str">
            <v>Pahatan Kayu</v>
          </cell>
        </row>
        <row r="14484">
          <cell r="H14484" t="str">
            <v>1.3.5.02.02.01.003</v>
          </cell>
          <cell r="I14484" t="str">
            <v>Pahatan Logam</v>
          </cell>
        </row>
        <row r="14485">
          <cell r="H14485" t="str">
            <v>......</v>
          </cell>
        </row>
        <row r="14486">
          <cell r="H14486" t="str">
            <v>......</v>
          </cell>
        </row>
        <row r="14487">
          <cell r="H14487" t="str">
            <v>......</v>
          </cell>
        </row>
        <row r="14488">
          <cell r="H14488" t="str">
            <v>......</v>
          </cell>
        </row>
        <row r="14489">
          <cell r="H14489" t="str">
            <v>......</v>
          </cell>
        </row>
        <row r="14490">
          <cell r="H14490" t="str">
            <v>......</v>
          </cell>
        </row>
        <row r="14491">
          <cell r="H14491" t="str">
            <v>......</v>
          </cell>
        </row>
        <row r="14492">
          <cell r="H14492" t="str">
            <v>......</v>
          </cell>
        </row>
        <row r="14493">
          <cell r="H14493" t="str">
            <v>......</v>
          </cell>
        </row>
        <row r="14494">
          <cell r="H14494" t="str">
            <v>1.3.5.02.02.02.</v>
          </cell>
          <cell r="I14494" t="str">
            <v>MAKET, MINIATUR, REPLIKA, FOTO DOKUMEN DAN BENDA BERSEJARAH</v>
          </cell>
        </row>
        <row r="14495">
          <cell r="H14495" t="str">
            <v>1.3.5.02.02.02.001</v>
          </cell>
          <cell r="I14495" t="str">
            <v>Maket/Miniatur/Replika</v>
          </cell>
        </row>
        <row r="14496">
          <cell r="H14496" t="str">
            <v>1.3.5.02.02.02.002</v>
          </cell>
          <cell r="I14496" t="str">
            <v>Foto Dokumen</v>
          </cell>
        </row>
        <row r="14497">
          <cell r="H14497" t="str">
            <v>1.3.5.02.02.02.003</v>
          </cell>
          <cell r="I14497" t="str">
            <v>Naskah Kuno</v>
          </cell>
        </row>
        <row r="14498">
          <cell r="H14498" t="str">
            <v>1.3.5.02.02.02.004</v>
          </cell>
          <cell r="I14498" t="str">
            <v>Koleksi Mata Uang/ Numismatik</v>
          </cell>
        </row>
        <row r="14499">
          <cell r="H14499" t="str">
            <v>1.3.5.02.02.02.005</v>
          </cell>
          <cell r="I14499" t="str">
            <v>Perhiasan</v>
          </cell>
        </row>
        <row r="14500">
          <cell r="H14500" t="str">
            <v>1.3.5.02.02.02.006</v>
          </cell>
          <cell r="I14500" t="str">
            <v>Barang Keramik/ Gerabah</v>
          </cell>
        </row>
        <row r="14501">
          <cell r="H14501" t="str">
            <v>1.3.5.02.02.02.007</v>
          </cell>
          <cell r="I14501" t="str">
            <v>Arca/ Patung</v>
          </cell>
        </row>
        <row r="14502">
          <cell r="H14502" t="str">
            <v>1.3.5.02.02.02.008</v>
          </cell>
          <cell r="I14502" t="str">
            <v>Benda Kuno/ Unik</v>
          </cell>
        </row>
        <row r="14503">
          <cell r="H14503" t="str">
            <v>1.3.5.02.02.02.009</v>
          </cell>
          <cell r="I14503" t="str">
            <v>Fosil</v>
          </cell>
        </row>
        <row r="14504">
          <cell r="H14504" t="str">
            <v>1.3.5.02.02.02.010</v>
          </cell>
          <cell r="I14504" t="str">
            <v>Mumy</v>
          </cell>
        </row>
        <row r="14505">
          <cell r="H14505" t="str">
            <v>1.3.5.02.02.02.011</v>
          </cell>
          <cell r="I14505" t="str">
            <v>Benda-Benda Purbakala</v>
          </cell>
        </row>
        <row r="14506">
          <cell r="H14506" t="str">
            <v>1.3.5.02.02.02.012</v>
          </cell>
          <cell r="I14506" t="str">
            <v>Dokumentasi Bersejarah</v>
          </cell>
        </row>
        <row r="14507">
          <cell r="H14507" t="str">
            <v>1.3.5.02.02.02.013</v>
          </cell>
          <cell r="I14507" t="str">
            <v>Barang Koleksi Rumah Tangga</v>
          </cell>
        </row>
        <row r="14508">
          <cell r="H14508" t="str">
            <v>1.3.5.02.02.02.014</v>
          </cell>
          <cell r="I14508" t="str">
            <v>Lukisan Bersejarah</v>
          </cell>
        </row>
        <row r="14509">
          <cell r="H14509" t="str">
            <v>1.3.5.02.02.02.015</v>
          </cell>
          <cell r="I14509" t="str">
            <v>ethnografi</v>
          </cell>
        </row>
        <row r="14510">
          <cell r="H14510" t="str">
            <v>......</v>
          </cell>
        </row>
        <row r="14511">
          <cell r="H14511" t="str">
            <v>......</v>
          </cell>
        </row>
        <row r="14512">
          <cell r="H14512" t="str">
            <v>......</v>
          </cell>
        </row>
        <row r="14513">
          <cell r="H14513" t="str">
            <v>......</v>
          </cell>
        </row>
        <row r="14514">
          <cell r="H14514" t="str">
            <v>......</v>
          </cell>
        </row>
        <row r="14515">
          <cell r="H14515" t="str">
            <v>......</v>
          </cell>
        </row>
        <row r="14516">
          <cell r="H14516" t="str">
            <v>......</v>
          </cell>
        </row>
        <row r="14517">
          <cell r="H14517" t="str">
            <v>......</v>
          </cell>
        </row>
        <row r="14518">
          <cell r="H14518" t="str">
            <v>......</v>
          </cell>
        </row>
        <row r="14519">
          <cell r="H14519" t="str">
            <v>......</v>
          </cell>
        </row>
        <row r="14520">
          <cell r="H14520" t="str">
            <v>......</v>
          </cell>
        </row>
        <row r="14521">
          <cell r="H14521" t="str">
            <v>1.3.5.02.02.03.</v>
          </cell>
          <cell r="I14521" t="str">
            <v>BARANG KERAJINAN</v>
          </cell>
        </row>
        <row r="14522">
          <cell r="H14522" t="str">
            <v>1.3.5.02.02.03.001</v>
          </cell>
          <cell r="I14522" t="str">
            <v>Keramik (Guci)</v>
          </cell>
        </row>
        <row r="14523">
          <cell r="H14523" t="str">
            <v>1.3.5.02.02.03.002</v>
          </cell>
          <cell r="I14523" t="str">
            <v>Logam (Gong, Mandau)</v>
          </cell>
        </row>
        <row r="14524">
          <cell r="H14524" t="str">
            <v>1.3.5.02.02.03.003</v>
          </cell>
          <cell r="I14524" t="str">
            <v>Kayu (Sampit, Telabang)</v>
          </cell>
        </row>
        <row r="14525">
          <cell r="H14525" t="str">
            <v>1.3.5.02.02.03.004</v>
          </cell>
          <cell r="I14525" t="str">
            <v>Anyaman (Tikar, Rotan)</v>
          </cell>
        </row>
        <row r="14526">
          <cell r="H14526" t="str">
            <v>1.3.5.02.02.03.005</v>
          </cell>
          <cell r="I14526" t="str">
            <v>Tenunan Sutra</v>
          </cell>
        </row>
        <row r="14527">
          <cell r="H14527" t="str">
            <v>1.3.5.02.02.03.006</v>
          </cell>
          <cell r="I14527" t="str">
            <v>Anyaman Purun</v>
          </cell>
        </row>
        <row r="14528">
          <cell r="H14528" t="str">
            <v>1.3.5.02.02.03.007</v>
          </cell>
          <cell r="I14528" t="str">
            <v>Anyaman Bambu</v>
          </cell>
        </row>
        <row r="14529">
          <cell r="H14529" t="str">
            <v>......</v>
          </cell>
        </row>
        <row r="14530">
          <cell r="H14530" t="str">
            <v>1.3.5.02.02.04.</v>
          </cell>
          <cell r="I14530" t="str">
            <v>ALAT BERCORAK KEBUDAYAAN LAINNYA</v>
          </cell>
        </row>
        <row r="14531">
          <cell r="H14531" t="str">
            <v>1.3.5.02.02.04.001</v>
          </cell>
          <cell r="I14531" t="str">
            <v>Pedang</v>
          </cell>
        </row>
        <row r="14532">
          <cell r="H14532" t="str">
            <v>1.3.5.02.02.04.002</v>
          </cell>
          <cell r="I14532" t="str">
            <v>Parang Lengkung</v>
          </cell>
        </row>
        <row r="14533">
          <cell r="H14533" t="str">
            <v>1.3.5.02.02.04.003</v>
          </cell>
          <cell r="I14533" t="str">
            <v>Parang Bungkul</v>
          </cell>
        </row>
        <row r="14534">
          <cell r="H14534" t="str">
            <v>1.3.5.02.02.04.004</v>
          </cell>
          <cell r="I14534" t="str">
            <v>Keris</v>
          </cell>
        </row>
        <row r="14535">
          <cell r="H14535" t="str">
            <v>1.3.5.02.02.04.005</v>
          </cell>
          <cell r="I14535" t="str">
            <v>Pedang/ Samurai</v>
          </cell>
        </row>
        <row r="14536">
          <cell r="H14536" t="str">
            <v>1.3.5.02.02.04.006</v>
          </cell>
          <cell r="I14536" t="str">
            <v>Pisau Penyadap Karet</v>
          </cell>
        </row>
        <row r="14537">
          <cell r="H14537" t="str">
            <v>1.3.5.02.02.04.007</v>
          </cell>
          <cell r="I14537" t="str">
            <v>Granat</v>
          </cell>
        </row>
        <row r="14538">
          <cell r="H14538" t="str">
            <v>1.3.5.02.02.04.008</v>
          </cell>
          <cell r="I14538" t="str">
            <v>Gelas Burgol</v>
          </cell>
        </row>
        <row r="14539">
          <cell r="H14539" t="str">
            <v>1.3.5.02.02.04.009</v>
          </cell>
          <cell r="I14539" t="str">
            <v>Mata Tombak</v>
          </cell>
        </row>
        <row r="14540">
          <cell r="H14540" t="str">
            <v>1.3.5.02.02.04.010</v>
          </cell>
          <cell r="I14540" t="str">
            <v>Wadah Penampung Karet</v>
          </cell>
        </row>
        <row r="14541">
          <cell r="H14541" t="str">
            <v>1.3.5.02.02.04.011</v>
          </cell>
          <cell r="I14541" t="str">
            <v xml:space="preserve">Stempel </v>
          </cell>
        </row>
        <row r="14542">
          <cell r="H14542" t="str">
            <v>1.3.5.02.02.04.012</v>
          </cell>
          <cell r="I14542" t="str">
            <v>Stempel Logam Sedang</v>
          </cell>
        </row>
        <row r="14543">
          <cell r="H14543" t="str">
            <v>1.3.5.02.02.04.013</v>
          </cell>
          <cell r="I14543" t="str">
            <v>Stempel Logam Kecil</v>
          </cell>
        </row>
        <row r="14544">
          <cell r="H14544" t="str">
            <v>1.3.5.02.02.04.014</v>
          </cell>
          <cell r="I14544" t="str">
            <v>Keris Rajah Arab Kecil</v>
          </cell>
        </row>
        <row r="14545">
          <cell r="H14545" t="str">
            <v>......</v>
          </cell>
        </row>
        <row r="14546">
          <cell r="H14546" t="str">
            <v>1.3.5.02.03..</v>
          </cell>
          <cell r="I14546" t="str">
            <v xml:space="preserve">TANDA PENGHARGAAN </v>
          </cell>
        </row>
        <row r="14547">
          <cell r="H14547" t="str">
            <v>1.3.5.02.03.01.</v>
          </cell>
          <cell r="I14547" t="str">
            <v>TANDA PENGHARGAAN BIDANG OLAH RAGA</v>
          </cell>
        </row>
        <row r="14548">
          <cell r="H14548" t="str">
            <v>1.3.5.02.03.01.001</v>
          </cell>
          <cell r="I14548" t="str">
            <v>Piala</v>
          </cell>
        </row>
        <row r="14549">
          <cell r="H14549" t="str">
            <v>1.3.5.02.03.01.002</v>
          </cell>
          <cell r="I14549" t="str">
            <v>Medali</v>
          </cell>
        </row>
        <row r="14550">
          <cell r="H14550" t="str">
            <v>1.3.5.02.03.01.003</v>
          </cell>
          <cell r="I14550" t="str">
            <v>Piagam</v>
          </cell>
        </row>
        <row r="14551">
          <cell r="H14551" t="str">
            <v>......</v>
          </cell>
        </row>
        <row r="14552">
          <cell r="H14552" t="str">
            <v>1.3.5.02.03.02.</v>
          </cell>
          <cell r="I14552" t="str">
            <v>TANDA PENGHARGAAN BIDANG LAINNYA</v>
          </cell>
        </row>
        <row r="14553">
          <cell r="H14553" t="str">
            <v>......</v>
          </cell>
        </row>
        <row r="14554">
          <cell r="H14554" t="str">
            <v>1.3.5.03...</v>
          </cell>
          <cell r="I14554" t="str">
            <v>HEWAN</v>
          </cell>
        </row>
        <row r="14555">
          <cell r="H14555" t="str">
            <v>1.3.5.03.01..</v>
          </cell>
          <cell r="I14555" t="str">
            <v>HEWAN PIARAAN</v>
          </cell>
        </row>
        <row r="14556">
          <cell r="H14556" t="str">
            <v>1.3.5.03.01.01.</v>
          </cell>
          <cell r="I14556" t="str">
            <v>HEWAN PENGAMAN</v>
          </cell>
        </row>
        <row r="14557">
          <cell r="H14557" t="str">
            <v>1.3.5.03.01.01.001</v>
          </cell>
          <cell r="I14557" t="str">
            <v>Anjing Pelacak</v>
          </cell>
        </row>
        <row r="14558">
          <cell r="H14558" t="str">
            <v>1.3.5.03.01.01.002</v>
          </cell>
          <cell r="I14558" t="str">
            <v>Anjing Penjaga</v>
          </cell>
        </row>
        <row r="14559">
          <cell r="H14559" t="str">
            <v>......</v>
          </cell>
        </row>
        <row r="14560">
          <cell r="H14560" t="str">
            <v>1.3.5.03.01.02.</v>
          </cell>
          <cell r="I14560" t="str">
            <v>HEWAN PENGANGKUT</v>
          </cell>
        </row>
        <row r="14561">
          <cell r="H14561" t="str">
            <v>1.3.5.03.01.02.001</v>
          </cell>
          <cell r="I14561" t="str">
            <v>Kuda (Hewan Pengangkut)</v>
          </cell>
        </row>
        <row r="14562">
          <cell r="H14562" t="str">
            <v>......</v>
          </cell>
        </row>
        <row r="14563">
          <cell r="H14563" t="str">
            <v>1.3.5.03.01.03.</v>
          </cell>
          <cell r="I14563" t="str">
            <v xml:space="preserve">HEWAN KEBUN BINATANG </v>
          </cell>
        </row>
        <row r="14564">
          <cell r="H14564" t="str">
            <v>1.3.5.03.01.03.001</v>
          </cell>
          <cell r="I14564" t="str">
            <v>Gajah</v>
          </cell>
        </row>
        <row r="14565">
          <cell r="H14565" t="str">
            <v>1.3.5.03.01.03.002</v>
          </cell>
          <cell r="I14565" t="str">
            <v>Badak</v>
          </cell>
        </row>
        <row r="14566">
          <cell r="H14566" t="str">
            <v>1.3.5.03.01.03.003</v>
          </cell>
          <cell r="I14566" t="str">
            <v>Jerapah</v>
          </cell>
        </row>
        <row r="14567">
          <cell r="H14567" t="str">
            <v>1.3.5.03.01.03.004</v>
          </cell>
          <cell r="I14567" t="str">
            <v>Banteng</v>
          </cell>
        </row>
        <row r="14568">
          <cell r="H14568" t="str">
            <v>1.3.5.03.01.03.005</v>
          </cell>
          <cell r="I14568" t="str">
            <v>Zebra</v>
          </cell>
        </row>
        <row r="14569">
          <cell r="H14569" t="str">
            <v>1.3.5.03.01.03.006</v>
          </cell>
          <cell r="I14569" t="str">
            <v>Singa Harimau</v>
          </cell>
        </row>
        <row r="14570">
          <cell r="H14570" t="str">
            <v>1.3.5.03.01.03.007</v>
          </cell>
          <cell r="I14570" t="str">
            <v>Anoa</v>
          </cell>
        </row>
        <row r="14571">
          <cell r="H14571" t="str">
            <v>1.3.5.03.01.03.008</v>
          </cell>
          <cell r="I14571" t="str">
            <v>Babirusa</v>
          </cell>
        </row>
        <row r="14572">
          <cell r="H14572" t="str">
            <v>1.3.5.03.01.03.009</v>
          </cell>
          <cell r="I14572" t="str">
            <v>Rusa</v>
          </cell>
        </row>
        <row r="14573">
          <cell r="H14573" t="str">
            <v>1.3.5.03.01.03.010</v>
          </cell>
          <cell r="I14573" t="str">
            <v>Tapir</v>
          </cell>
        </row>
        <row r="14574">
          <cell r="H14574" t="str">
            <v>1.3.5.03.01.03.011</v>
          </cell>
          <cell r="I14574" t="str">
            <v>Kancil</v>
          </cell>
        </row>
        <row r="14575">
          <cell r="H14575" t="str">
            <v>1.3.5.03.01.03.012</v>
          </cell>
          <cell r="I14575" t="str">
            <v>Beruang</v>
          </cell>
        </row>
        <row r="14576">
          <cell r="H14576" t="str">
            <v>1.3.5.03.01.03.013</v>
          </cell>
          <cell r="I14576" t="str">
            <v>Onta</v>
          </cell>
        </row>
        <row r="14577">
          <cell r="H14577" t="str">
            <v>1.3.5.03.01.03.014</v>
          </cell>
          <cell r="I14577" t="str">
            <v>Bisao</v>
          </cell>
        </row>
        <row r="14578">
          <cell r="H14578" t="str">
            <v>1.3.5.03.01.03.015</v>
          </cell>
          <cell r="I14578" t="str">
            <v>Keledai</v>
          </cell>
        </row>
        <row r="14579">
          <cell r="H14579" t="str">
            <v>1.3.5.03.01.03.016</v>
          </cell>
          <cell r="I14579" t="str">
            <v>Linsang</v>
          </cell>
        </row>
        <row r="14580">
          <cell r="H14580" t="str">
            <v>1.3.5.03.01.03.017</v>
          </cell>
          <cell r="I14580" t="str">
            <v>Landak</v>
          </cell>
        </row>
        <row r="14581">
          <cell r="H14581" t="str">
            <v>1.3.5.03.01.03.018</v>
          </cell>
          <cell r="I14581" t="str">
            <v>Bangsa Monyet</v>
          </cell>
        </row>
        <row r="14582">
          <cell r="H14582" t="str">
            <v>1.3.5.03.01.03.019</v>
          </cell>
          <cell r="I14582" t="str">
            <v>Bangsa Binatang Melata</v>
          </cell>
        </row>
        <row r="14583">
          <cell r="H14583" t="str">
            <v>1.3.5.03.01.03.020</v>
          </cell>
          <cell r="I14583" t="str">
            <v>Bangsa Binatang Unggas</v>
          </cell>
        </row>
        <row r="14584">
          <cell r="H14584" t="str">
            <v>......</v>
          </cell>
        </row>
        <row r="14585">
          <cell r="H14585" t="str">
            <v>1.3.5.03.01.04.</v>
          </cell>
          <cell r="I14585" t="str">
            <v>HEWAN PIARAAN LAINNYA</v>
          </cell>
        </row>
        <row r="14586">
          <cell r="H14586" t="str">
            <v>......</v>
          </cell>
        </row>
        <row r="14587">
          <cell r="H14587" t="str">
            <v>1.3.5.03.02..</v>
          </cell>
          <cell r="I14587" t="str">
            <v>TERNAK</v>
          </cell>
        </row>
        <row r="14588">
          <cell r="H14588" t="str">
            <v>1.3.5.03.02.01.</v>
          </cell>
          <cell r="I14588" t="str">
            <v>TERNAK POTONG</v>
          </cell>
        </row>
        <row r="14589">
          <cell r="H14589" t="str">
            <v>1.3.5.03.02.01.001</v>
          </cell>
          <cell r="I14589" t="str">
            <v>Babi</v>
          </cell>
        </row>
        <row r="14590">
          <cell r="H14590" t="str">
            <v>1.3.5.03.02.01.002</v>
          </cell>
          <cell r="I14590" t="str">
            <v>Domba</v>
          </cell>
        </row>
        <row r="14591">
          <cell r="H14591" t="str">
            <v>1.3.5.03.02.01.003</v>
          </cell>
          <cell r="I14591" t="str">
            <v>Kambing</v>
          </cell>
        </row>
        <row r="14592">
          <cell r="H14592" t="str">
            <v>1.3.5.03.02.01.004</v>
          </cell>
          <cell r="I14592" t="str">
            <v>Kerbau</v>
          </cell>
        </row>
        <row r="14593">
          <cell r="H14593" t="str">
            <v>1.3.5.03.02.01.005</v>
          </cell>
          <cell r="I14593" t="str">
            <v>Sapi Potong</v>
          </cell>
        </row>
        <row r="14594">
          <cell r="H14594" t="str">
            <v>......</v>
          </cell>
        </row>
        <row r="14595">
          <cell r="H14595" t="str">
            <v>......</v>
          </cell>
        </row>
        <row r="14596">
          <cell r="H14596" t="str">
            <v>......</v>
          </cell>
        </row>
        <row r="14597">
          <cell r="H14597" t="str">
            <v>......</v>
          </cell>
        </row>
        <row r="14598">
          <cell r="H14598" t="str">
            <v>......</v>
          </cell>
        </row>
        <row r="14599">
          <cell r="H14599" t="str">
            <v>......</v>
          </cell>
        </row>
        <row r="14600">
          <cell r="H14600" t="str">
            <v>1.3.5.03.02.02.</v>
          </cell>
          <cell r="I14600" t="str">
            <v>TERNAK PERAH</v>
          </cell>
        </row>
        <row r="14601">
          <cell r="H14601" t="str">
            <v>1.3.5.03.02.02.001</v>
          </cell>
          <cell r="I14601" t="str">
            <v>Sapi Perah</v>
          </cell>
        </row>
        <row r="14602">
          <cell r="H14602" t="str">
            <v>1.3.5.03.02.02.002</v>
          </cell>
          <cell r="I14602" t="str">
            <v>Domba Perah</v>
          </cell>
        </row>
        <row r="14603">
          <cell r="H14603" t="str">
            <v>1.3.5.03.02.02.003</v>
          </cell>
          <cell r="I14603" t="str">
            <v>Kambing Perah</v>
          </cell>
        </row>
        <row r="14604">
          <cell r="H14604" t="str">
            <v>......</v>
          </cell>
        </row>
        <row r="14605">
          <cell r="H14605" t="str">
            <v>1.3.5.03.02.03.</v>
          </cell>
          <cell r="I14605" t="str">
            <v>TERNAK UNGGAS</v>
          </cell>
        </row>
        <row r="14606">
          <cell r="H14606" t="str">
            <v>1.3.5.03.02.03.001</v>
          </cell>
          <cell r="I14606" t="str">
            <v>Ayam</v>
          </cell>
        </row>
        <row r="14607">
          <cell r="H14607" t="str">
            <v>1.3.5.03.02.03.002</v>
          </cell>
          <cell r="I14607" t="str">
            <v>Burung</v>
          </cell>
        </row>
        <row r="14608">
          <cell r="H14608" t="str">
            <v>1.3.5.03.02.03.003</v>
          </cell>
          <cell r="I14608" t="str">
            <v>Itik</v>
          </cell>
        </row>
        <row r="14609">
          <cell r="H14609" t="str">
            <v>......</v>
          </cell>
        </row>
        <row r="14610">
          <cell r="H14610" t="str">
            <v>......</v>
          </cell>
        </row>
        <row r="14611">
          <cell r="H14611" t="str">
            <v>......</v>
          </cell>
        </row>
        <row r="14612">
          <cell r="H14612" t="str">
            <v>......</v>
          </cell>
        </row>
        <row r="14613">
          <cell r="H14613" t="str">
            <v>1.3.5.03.02.04.</v>
          </cell>
          <cell r="I14613" t="str">
            <v>TERNAK LAINNYA</v>
          </cell>
        </row>
        <row r="14614">
          <cell r="H14614" t="str">
            <v>......</v>
          </cell>
        </row>
        <row r="14615">
          <cell r="H14615" t="str">
            <v>1.3.5.03.03..</v>
          </cell>
          <cell r="I14615" t="str">
            <v>HEWAN LAINNYA</v>
          </cell>
        </row>
        <row r="14616">
          <cell r="H14616" t="str">
            <v>1.3.5.03.03.01.</v>
          </cell>
          <cell r="I14616" t="str">
            <v>HEWAN LAINNYA</v>
          </cell>
        </row>
        <row r="14617">
          <cell r="H14617" t="str">
            <v>......</v>
          </cell>
        </row>
        <row r="14618">
          <cell r="H14618" t="str">
            <v>1.3.5.04...</v>
          </cell>
          <cell r="I14618" t="str">
            <v>BIOTA PERAIRAN</v>
          </cell>
        </row>
        <row r="14619">
          <cell r="H14619" t="str">
            <v>1.3.5.04.01..</v>
          </cell>
          <cell r="I14619" t="str">
            <v>IKAN BERSIRIP (PISCES/IKAN BERSIRIP)</v>
          </cell>
        </row>
        <row r="14620">
          <cell r="H14620" t="str">
            <v>1.3.5.04.01.01.</v>
          </cell>
          <cell r="I14620" t="str">
            <v>IKAN BUDIDAYA</v>
          </cell>
        </row>
        <row r="14621">
          <cell r="H14621" t="str">
            <v>1.3.5.04.01.01.001</v>
          </cell>
          <cell r="I14621" t="str">
            <v>Ikan Air Tawar Budidaya</v>
          </cell>
        </row>
        <row r="14622">
          <cell r="H14622" t="str">
            <v>1.3.5.04.01.01.002</v>
          </cell>
          <cell r="I14622" t="str">
            <v>Ikan Air Laut Budidaya</v>
          </cell>
        </row>
        <row r="14623">
          <cell r="H14623" t="str">
            <v>1.3.5.04.01.01.003</v>
          </cell>
          <cell r="I14623" t="str">
            <v>Ikan Air Payau Budidaya</v>
          </cell>
        </row>
        <row r="14624">
          <cell r="H14624" t="str">
            <v>1.3.5.04.01.01.004</v>
          </cell>
          <cell r="I14624" t="str">
            <v>Ikan Hias Air Tawar Budidaya</v>
          </cell>
        </row>
        <row r="14625">
          <cell r="H14625" t="str">
            <v>1.3.5.04.01.01.005</v>
          </cell>
          <cell r="I14625" t="str">
            <v>Ikan Hias Air Payau/Laut Budidaya</v>
          </cell>
        </row>
        <row r="14626">
          <cell r="H14626" t="str">
            <v>......</v>
          </cell>
        </row>
        <row r="14627">
          <cell r="H14627" t="str">
            <v>......</v>
          </cell>
        </row>
        <row r="14628">
          <cell r="H14628" t="str">
            <v>......</v>
          </cell>
        </row>
        <row r="14629">
          <cell r="H14629" t="str">
            <v>......</v>
          </cell>
        </row>
        <row r="14630">
          <cell r="H14630" t="str">
            <v>......</v>
          </cell>
        </row>
        <row r="14631">
          <cell r="H14631" t="str">
            <v>......</v>
          </cell>
        </row>
        <row r="14632">
          <cell r="H14632" t="str">
            <v>1.3.5.04.02..</v>
          </cell>
          <cell r="I14632" t="str">
            <v>CRUSTEA (UDANG, RAJUNGAN, KEPITING, DAN SEBANGSANYA)</v>
          </cell>
        </row>
        <row r="14633">
          <cell r="H14633" t="str">
            <v>1.3.5.04.02.01.</v>
          </cell>
          <cell r="I14633" t="str">
            <v>CRUSTEA BUDIDAYA (UDANG, RAJUNGAN, KEPITING, DAN SEBANGSANYA)</v>
          </cell>
        </row>
        <row r="14634">
          <cell r="H14634" t="str">
            <v>1.3.5.04.02.01.001</v>
          </cell>
          <cell r="I14634" t="str">
            <v>Udang</v>
          </cell>
        </row>
        <row r="14635">
          <cell r="H14635" t="str">
            <v>1.3.5.04.02.01.002</v>
          </cell>
          <cell r="I14635" t="str">
            <v>Rajungan</v>
          </cell>
        </row>
        <row r="14636">
          <cell r="H14636" t="str">
            <v>1.3.5.04.02.01.003</v>
          </cell>
          <cell r="I14636" t="str">
            <v>Kepiting</v>
          </cell>
        </row>
        <row r="14637">
          <cell r="H14637" t="str">
            <v>......</v>
          </cell>
        </row>
        <row r="14638">
          <cell r="H14638" t="str">
            <v>1.3.5.04.03..</v>
          </cell>
          <cell r="I14638" t="str">
            <v>MOLLUSCA (KERANG, TIRAM, CUMI-CUMI, GURITA, SIPUT, DAN SEBANGSANYA)</v>
          </cell>
        </row>
        <row r="14639">
          <cell r="H14639" t="str">
            <v>1.3.5.04.03.01.</v>
          </cell>
          <cell r="I14639" t="str">
            <v>MOLLUSCA BUDIDAYA (KERANG, TIRAM, CUMI-CUMI, GURITA, SIPUT, DAN SEBANGSANYA)</v>
          </cell>
        </row>
        <row r="14640">
          <cell r="H14640" t="str">
            <v>1.3.5.04.03.01.001</v>
          </cell>
          <cell r="I14640" t="str">
            <v>Kerang</v>
          </cell>
        </row>
        <row r="14641">
          <cell r="H14641" t="str">
            <v>1.3.5.04.03.01.002</v>
          </cell>
          <cell r="I14641" t="str">
            <v>Tiram</v>
          </cell>
        </row>
        <row r="14642">
          <cell r="H14642" t="str">
            <v>1.3.5.04.03.01.003</v>
          </cell>
          <cell r="I14642" t="str">
            <v>Cumi-Cumi</v>
          </cell>
        </row>
        <row r="14643">
          <cell r="H14643" t="str">
            <v>1.3.5.04.03.01.004</v>
          </cell>
          <cell r="I14643" t="str">
            <v>Gurita</v>
          </cell>
        </row>
        <row r="14644">
          <cell r="H14644" t="str">
            <v>1.3.5.04.03.01.005</v>
          </cell>
          <cell r="I14644" t="str">
            <v>Siput</v>
          </cell>
        </row>
        <row r="14645">
          <cell r="H14645" t="str">
            <v>......</v>
          </cell>
        </row>
        <row r="14646">
          <cell r="H14646" t="str">
            <v>1.3.5.04.04..</v>
          </cell>
          <cell r="I14646" t="str">
            <v>COELENTERATA (UBUR-UBUR DAN SEBANGSANYA)</v>
          </cell>
        </row>
        <row r="14647">
          <cell r="H14647" t="str">
            <v>1.3.5.04.04.01.</v>
          </cell>
          <cell r="I14647" t="str">
            <v>COELENTERATA BUDIDAYA (UBUR-UBUR DAN SEBANGSANYA)</v>
          </cell>
        </row>
        <row r="14648">
          <cell r="H14648" t="str">
            <v>1.3.5.04.04.01.001</v>
          </cell>
          <cell r="I14648" t="str">
            <v>Ubur-Ubur Budidaya</v>
          </cell>
        </row>
        <row r="14649">
          <cell r="H14649" t="str">
            <v>......</v>
          </cell>
        </row>
        <row r="14650">
          <cell r="H14650" t="str">
            <v>1.3.5.04.05..</v>
          </cell>
          <cell r="I14650" t="str">
            <v>ECHINODERMATA (TRIPANG, BULU BABI, DAN SEBANGSANYA)</v>
          </cell>
        </row>
        <row r="14651">
          <cell r="H14651" t="str">
            <v>1.3.5.04.05.01.</v>
          </cell>
          <cell r="I14651" t="str">
            <v>ECHINODERMATA BUDIDAYA (TRIPANG, BULU BABI, DAN SEBANGSANYA)</v>
          </cell>
        </row>
        <row r="14652">
          <cell r="H14652" t="str">
            <v>1.3.5.04.05.01.001</v>
          </cell>
          <cell r="I14652" t="str">
            <v>Teripang</v>
          </cell>
        </row>
        <row r="14653">
          <cell r="H14653" t="str">
            <v>1.3.5.04.05.01.002</v>
          </cell>
          <cell r="I14653" t="str">
            <v>Bulu Babi</v>
          </cell>
        </row>
        <row r="14654">
          <cell r="H14654" t="str">
            <v>......</v>
          </cell>
        </row>
        <row r="14655">
          <cell r="H14655" t="str">
            <v>1.3.5.04.06..</v>
          </cell>
          <cell r="I14655" t="str">
            <v>AMPHIBIA (KODOK DAN SEBANGSANYA)</v>
          </cell>
        </row>
        <row r="14656">
          <cell r="H14656" t="str">
            <v>1.3.5.04.06.01.</v>
          </cell>
          <cell r="I14656" t="str">
            <v>AMPHIBIA BUDIDAYA (KODOK DAN SEBANGSANYA)</v>
          </cell>
        </row>
        <row r="14657">
          <cell r="H14657" t="str">
            <v>1.3.5.04.06.01.001</v>
          </cell>
          <cell r="I14657" t="str">
            <v>Kodok</v>
          </cell>
        </row>
        <row r="14658">
          <cell r="H14658" t="str">
            <v>1.3.5.04.06.01.002</v>
          </cell>
          <cell r="I14658" t="str">
            <v>Sebangsa Kodok</v>
          </cell>
        </row>
        <row r="14659">
          <cell r="H14659" t="str">
            <v>......</v>
          </cell>
        </row>
        <row r="14660">
          <cell r="H14660" t="str">
            <v>1.3.5.04.07..</v>
          </cell>
          <cell r="I14660" t="str">
            <v>REPTILIA (BUAYA, PENYU, KURA-KURA, BIAWAK, ULAR AIR, DAN SEBANGSANYA</v>
          </cell>
        </row>
        <row r="14661">
          <cell r="H14661" t="str">
            <v>1.3.5.04.07.01.</v>
          </cell>
          <cell r="I14661" t="str">
            <v>REPTILIA BUDIDAYA (BUAYA, PENYU, KURA-KURA, BIAWAK, ULAR AIR, DAN SEBANGSANYA)</v>
          </cell>
        </row>
        <row r="14662">
          <cell r="H14662" t="str">
            <v>1.3.5.04.07.01.001</v>
          </cell>
          <cell r="I14662" t="str">
            <v>Penyu</v>
          </cell>
        </row>
        <row r="14663">
          <cell r="H14663" t="str">
            <v>1.3.5.04.07.01.002</v>
          </cell>
          <cell r="I14663" t="str">
            <v>Kura-Kura</v>
          </cell>
        </row>
        <row r="14664">
          <cell r="H14664" t="str">
            <v>1.3.5.04.07.01.003</v>
          </cell>
          <cell r="I14664" t="str">
            <v>Biawak</v>
          </cell>
        </row>
        <row r="14665">
          <cell r="H14665" t="str">
            <v>1.3.5.04.07.01.004</v>
          </cell>
          <cell r="I14665" t="str">
            <v>Ular Air</v>
          </cell>
        </row>
        <row r="14666">
          <cell r="H14666" t="str">
            <v>......</v>
          </cell>
        </row>
        <row r="14667">
          <cell r="H14667" t="str">
            <v>1.3.5.04.08..</v>
          </cell>
          <cell r="I14667" t="str">
            <v>MAMMALIA (PAUS, LUMBA-LUMBA, PESUT, DUYUNG, DAN SEBANGSANYA)</v>
          </cell>
        </row>
        <row r="14668">
          <cell r="H14668" t="str">
            <v>1.3.5.04.08.01.</v>
          </cell>
          <cell r="I14668" t="str">
            <v>MAMMALIA BUDIDAYA (PAUS, LUMBA-LUMBA, PESUT, DUYUNG, DAN SEBANGSANYA)</v>
          </cell>
        </row>
        <row r="14669">
          <cell r="H14669" t="str">
            <v>1.3.5.04.08.01.001</v>
          </cell>
          <cell r="I14669" t="str">
            <v>Paus</v>
          </cell>
        </row>
        <row r="14670">
          <cell r="H14670" t="str">
            <v>1.3.5.04.08.01.002</v>
          </cell>
          <cell r="I14670" t="str">
            <v>Lumba-Lumba</v>
          </cell>
        </row>
        <row r="14671">
          <cell r="H14671" t="str">
            <v>1.3.5.04.08.01.003</v>
          </cell>
          <cell r="I14671" t="str">
            <v>Pesut</v>
          </cell>
        </row>
        <row r="14672">
          <cell r="H14672" t="str">
            <v>1.3.5.04.08.01.004</v>
          </cell>
          <cell r="I14672" t="str">
            <v>Duyung</v>
          </cell>
        </row>
        <row r="14673">
          <cell r="H14673" t="str">
            <v>......</v>
          </cell>
        </row>
        <row r="14674">
          <cell r="H14674" t="str">
            <v>1.3.5.04.09..</v>
          </cell>
          <cell r="I14674" t="str">
            <v>ALGAE (RUMPUT LAUT DAN TUMBUH-TUMBUHAN LAIN YANG HIDUP DI DALAM AIR)</v>
          </cell>
        </row>
        <row r="14675">
          <cell r="H14675" t="str">
            <v>1.3.5.04.09.01.</v>
          </cell>
          <cell r="I14675" t="str">
            <v>ALGAE BUDIDAYA (RUMPUT LAUT DAN TUMBUH-TUMBUHAN LAIN YANG HIDUP DI DALAM AIR)</v>
          </cell>
        </row>
        <row r="14676">
          <cell r="H14676" t="str">
            <v>1.3.5.04.09.01.001</v>
          </cell>
          <cell r="I14676" t="str">
            <v>Rumput Laut</v>
          </cell>
        </row>
        <row r="14677">
          <cell r="H14677" t="str">
            <v>1.3.5.04.09.01.002</v>
          </cell>
          <cell r="I14677" t="str">
            <v>Tumbuh-Tumbuhan Lain yang Hidup di dalam Air</v>
          </cell>
        </row>
        <row r="14678">
          <cell r="H14678" t="str">
            <v>......</v>
          </cell>
        </row>
        <row r="14679">
          <cell r="H14679" t="str">
            <v>1.3.5.04.10..</v>
          </cell>
          <cell r="I14679" t="str">
            <v>BIOTA PERAIRAN LAINNYA</v>
          </cell>
        </row>
        <row r="14680">
          <cell r="H14680" t="str">
            <v>1.3.5.04.10.01.</v>
          </cell>
          <cell r="I14680" t="str">
            <v>BUDIDAYA BIOTA PERAIRAN LAINNYA</v>
          </cell>
        </row>
        <row r="14681">
          <cell r="H14681" t="str">
            <v>......</v>
          </cell>
        </row>
        <row r="14682">
          <cell r="H14682" t="str">
            <v>1.3.5.05...</v>
          </cell>
          <cell r="I14682" t="str">
            <v>TANAMAN</v>
          </cell>
        </row>
        <row r="14683">
          <cell r="H14683" t="str">
            <v>1.3.5.05.01..</v>
          </cell>
          <cell r="I14683" t="str">
            <v>TANAMAN</v>
          </cell>
        </row>
        <row r="14684">
          <cell r="H14684" t="str">
            <v>1.3.5.05.01.01.</v>
          </cell>
          <cell r="I14684" t="str">
            <v>TANAMAN</v>
          </cell>
        </row>
        <row r="14685">
          <cell r="H14685" t="str">
            <v>1.3.5.05.01.01.001</v>
          </cell>
          <cell r="I14685" t="str">
            <v>Tanaman Keras</v>
          </cell>
        </row>
        <row r="14686">
          <cell r="H14686" t="str">
            <v>1.3.5.05.01.01.002</v>
          </cell>
          <cell r="I14686" t="str">
            <v>Tanaman Industri</v>
          </cell>
        </row>
        <row r="14687">
          <cell r="H14687" t="str">
            <v>1.3.5.05.01.01.003</v>
          </cell>
          <cell r="I14687" t="str">
            <v>Tanaman Perkebunan</v>
          </cell>
        </row>
        <row r="14688">
          <cell r="H14688" t="str">
            <v>......</v>
          </cell>
        </row>
        <row r="14689">
          <cell r="H14689" t="str">
            <v>1.3.5.05.01.01.004</v>
          </cell>
          <cell r="I14689" t="str">
            <v>Tanaman Hortikultura</v>
          </cell>
        </row>
        <row r="14690">
          <cell r="H14690" t="str">
            <v>......</v>
          </cell>
        </row>
        <row r="14691">
          <cell r="H14691" t="str">
            <v>1.3.5.05.01.01.005</v>
          </cell>
          <cell r="I14691" t="str">
            <v>Tanaman Pangan</v>
          </cell>
        </row>
        <row r="14692">
          <cell r="H14692" t="str">
            <v>1.3.5.05.01.01.006</v>
          </cell>
          <cell r="I14692" t="str">
            <v>Tanaman Hias</v>
          </cell>
        </row>
        <row r="14693">
          <cell r="H14693" t="str">
            <v>1.3.5.05.01.01.007</v>
          </cell>
          <cell r="I14693" t="str">
            <v>Tanaman Obat</v>
          </cell>
        </row>
        <row r="14694">
          <cell r="H14694" t="str">
            <v>1.3.5.05.01.01.008</v>
          </cell>
          <cell r="I14694" t="str">
            <v>Tanaman Plasma</v>
          </cell>
        </row>
        <row r="14695">
          <cell r="H14695" t="str">
            <v>......</v>
          </cell>
        </row>
        <row r="14696">
          <cell r="H14696" t="str">
            <v>1.3.5.06...</v>
          </cell>
          <cell r="I14696" t="str">
            <v>BARANG KOLEKSI NON BUDAYA</v>
          </cell>
        </row>
        <row r="14697">
          <cell r="H14697" t="str">
            <v>1.3.5.06.01..</v>
          </cell>
          <cell r="I14697" t="str">
            <v>BARANG KOLEKSI NON BUDAYA</v>
          </cell>
        </row>
        <row r="14698">
          <cell r="H14698" t="str">
            <v>1.3.5.06.01.01.</v>
          </cell>
          <cell r="I14698" t="str">
            <v>HEWAN KOLEKSI</v>
          </cell>
        </row>
        <row r="14699">
          <cell r="H14699" t="str">
            <v>1.3.5.06.01.01.001</v>
          </cell>
          <cell r="I14699" t="str">
            <v>Hewan Koleksi Hidup</v>
          </cell>
        </row>
        <row r="14700">
          <cell r="H14700" t="str">
            <v>1.3.5.06.01.01.002</v>
          </cell>
          <cell r="I14700" t="str">
            <v>Hewan Koleksi Diawetkan Kering</v>
          </cell>
        </row>
        <row r="14701">
          <cell r="H14701" t="str">
            <v>1.3.5.06.01.01.003</v>
          </cell>
          <cell r="I14701" t="str">
            <v>Hewan koleksi diawetkan basah</v>
          </cell>
        </row>
        <row r="14702">
          <cell r="H14702" t="str">
            <v>......</v>
          </cell>
        </row>
        <row r="14703">
          <cell r="H14703" t="str">
            <v>1.3.5.06.01.02.</v>
          </cell>
          <cell r="I14703" t="str">
            <v>BIOTA PERAIRAN KOLEKSI</v>
          </cell>
        </row>
        <row r="14704">
          <cell r="H14704" t="str">
            <v>1.3.5.06.01.02.001</v>
          </cell>
          <cell r="I14704" t="str">
            <v>Biota Perairan Koleksi Hidup</v>
          </cell>
        </row>
        <row r="14705">
          <cell r="H14705" t="str">
            <v>1.3.5.06.01.02.002</v>
          </cell>
          <cell r="I14705" t="str">
            <v>Biota Perairan Koleksi Diawetkan Kering</v>
          </cell>
        </row>
        <row r="14706">
          <cell r="H14706" t="str">
            <v>1.3.5.06.01.02.003</v>
          </cell>
          <cell r="I14706" t="str">
            <v>Biota perairan koleksi diawetkan basah</v>
          </cell>
        </row>
        <row r="14707">
          <cell r="H14707" t="str">
            <v>......</v>
          </cell>
        </row>
        <row r="14708">
          <cell r="H14708" t="str">
            <v>1.3.5.06.01.03.</v>
          </cell>
          <cell r="I14708" t="str">
            <v>TANAMAN KOLEKSI</v>
          </cell>
        </row>
        <row r="14709">
          <cell r="H14709" t="str">
            <v>1.3.5.06.01.03.001</v>
          </cell>
          <cell r="I14709" t="str">
            <v>Tanaman Koleksi Hidup</v>
          </cell>
        </row>
        <row r="14710">
          <cell r="H14710" t="str">
            <v>1.3.5.06.01.03.002</v>
          </cell>
          <cell r="I14710" t="str">
            <v>Tanaman Koleksi Diawetkan Kering</v>
          </cell>
        </row>
        <row r="14711">
          <cell r="H14711" t="str">
            <v>1.3.5.06.01.03.003</v>
          </cell>
          <cell r="I14711" t="str">
            <v>Tanaman koleksi diawetkan basah</v>
          </cell>
        </row>
        <row r="14712">
          <cell r="H14712" t="str">
            <v>1.3.5.06.01.03.004</v>
          </cell>
          <cell r="I14712" t="str">
            <v>Preparat Awetan Tumbuhan</v>
          </cell>
        </row>
        <row r="14713">
          <cell r="H14713" t="str">
            <v>1.3.5.06.01.03.005</v>
          </cell>
          <cell r="I14713" t="str">
            <v>Gambar Tumbuhan/Botani</v>
          </cell>
        </row>
        <row r="14714">
          <cell r="H14714" t="str">
            <v>1.3.5.06.01.03.006</v>
          </cell>
          <cell r="I14714" t="str">
            <v>Artefakta Etnobotani</v>
          </cell>
        </row>
        <row r="14715">
          <cell r="H14715" t="str">
            <v>......</v>
          </cell>
        </row>
        <row r="14716">
          <cell r="H14716" t="str">
            <v>1.3.5.06.01.04.</v>
          </cell>
          <cell r="I14716" t="str">
            <v xml:space="preserve">MIKROBA KOLEKSI </v>
          </cell>
        </row>
        <row r="14717">
          <cell r="H14717" t="str">
            <v>1.3.5.06.01.04.001</v>
          </cell>
          <cell r="I14717" t="str">
            <v>Bakteri</v>
          </cell>
        </row>
        <row r="14718">
          <cell r="H14718" t="str">
            <v>1.3.5.06.01.04.002</v>
          </cell>
          <cell r="I14718" t="str">
            <v>Khamir</v>
          </cell>
        </row>
        <row r="14719">
          <cell r="H14719" t="str">
            <v>1.3.5.06.01.04.003</v>
          </cell>
          <cell r="I14719" t="str">
            <v>Fungi</v>
          </cell>
        </row>
        <row r="14720">
          <cell r="H14720" t="str">
            <v>1.3.5.06.01.04.004</v>
          </cell>
          <cell r="I14720" t="str">
            <v>Archea</v>
          </cell>
        </row>
        <row r="14721">
          <cell r="H14721" t="str">
            <v>1.3.5.06.01.04.005</v>
          </cell>
          <cell r="I14721" t="str">
            <v>Aktinomycetes</v>
          </cell>
        </row>
        <row r="14722">
          <cell r="H14722" t="str">
            <v>1.3.5.06.01.04.006</v>
          </cell>
          <cell r="I14722" t="str">
            <v>Bacteriophoge</v>
          </cell>
        </row>
        <row r="14723">
          <cell r="H14723" t="str">
            <v>1.3.5.06.01.04.007</v>
          </cell>
          <cell r="I14723" t="str">
            <v>Alga</v>
          </cell>
        </row>
        <row r="14724">
          <cell r="H14724" t="str">
            <v>......</v>
          </cell>
        </row>
        <row r="14725">
          <cell r="H14725" t="str">
            <v>1.3.5.06.01.05.</v>
          </cell>
          <cell r="I14725" t="str">
            <v xml:space="preserve">BATUAN KOLEKSI </v>
          </cell>
        </row>
        <row r="14726">
          <cell r="H14726" t="str">
            <v>1.3.5.06.01.05.001</v>
          </cell>
          <cell r="I14726" t="str">
            <v>Beku</v>
          </cell>
        </row>
        <row r="14727">
          <cell r="H14727" t="str">
            <v>1.3.5.06.01.05.002</v>
          </cell>
          <cell r="I14727" t="str">
            <v>Sedirnen</v>
          </cell>
        </row>
        <row r="14728">
          <cell r="H14728" t="str">
            <v>1.3.5.06.01.05.003</v>
          </cell>
          <cell r="I14728" t="str">
            <v>Metamor</v>
          </cell>
        </row>
        <row r="14729">
          <cell r="H14729" t="str">
            <v>1.3.5.06.01.05.004</v>
          </cell>
          <cell r="I14729" t="str">
            <v>Mineral</v>
          </cell>
        </row>
        <row r="14730">
          <cell r="H14730" t="str">
            <v>......</v>
          </cell>
        </row>
        <row r="14731">
          <cell r="H14731" t="str">
            <v>1.3.5.06.01.06.</v>
          </cell>
          <cell r="I14731" t="str">
            <v xml:space="preserve">FOSIL </v>
          </cell>
        </row>
        <row r="14732">
          <cell r="H14732" t="str">
            <v>1.3.5.06.01.06.001</v>
          </cell>
          <cell r="I14732" t="str">
            <v>Fosil</v>
          </cell>
        </row>
        <row r="14733">
          <cell r="H14733" t="str">
            <v>......</v>
          </cell>
        </row>
        <row r="14734">
          <cell r="H14734" t="str">
            <v>1.3.5.06.01.07.</v>
          </cell>
          <cell r="I14734" t="str">
            <v xml:space="preserve">BARANG KOLEKSI NON BUDAYA LAINNYA </v>
          </cell>
        </row>
        <row r="14735">
          <cell r="H14735" t="str">
            <v>......</v>
          </cell>
        </row>
        <row r="14736">
          <cell r="H14736" t="str">
            <v>1.3.5.07...</v>
          </cell>
          <cell r="I14736" t="str">
            <v>ASET TETAP DALAM RENOVASI</v>
          </cell>
        </row>
        <row r="14737">
          <cell r="H14737" t="str">
            <v>1.3.5.07.01..</v>
          </cell>
          <cell r="I14737" t="str">
            <v>ASET TETAP DALAM RENOVASI</v>
          </cell>
        </row>
        <row r="14738">
          <cell r="H14738" t="str">
            <v>1.3.5.07.01.01.</v>
          </cell>
          <cell r="I14738" t="str">
            <v>ASET TETAP DALAM RENOVASI</v>
          </cell>
        </row>
        <row r="14739">
          <cell r="H14739" t="str">
            <v>1.3.5.07.01.01.001</v>
          </cell>
          <cell r="I14739" t="str">
            <v>Tanah Dalam Renovasi</v>
          </cell>
        </row>
        <row r="14740">
          <cell r="H14740" t="str">
            <v>1.3.5.07.01.01.002</v>
          </cell>
          <cell r="I14740" t="str">
            <v>Peralatan dan Mesin Dalam Renovasi</v>
          </cell>
        </row>
        <row r="14741">
          <cell r="H14741" t="str">
            <v>1.3.5.07.01.01.003</v>
          </cell>
          <cell r="I14741" t="str">
            <v>Gedung dan Bangunan Dalam Renovasi</v>
          </cell>
        </row>
        <row r="14742">
          <cell r="H14742" t="str">
            <v>1.3.5.07.01.01.004</v>
          </cell>
          <cell r="I14742" t="str">
            <v>Jalan, Irigasi, dan jaringan Dalam Renovasi</v>
          </cell>
        </row>
        <row r="14743">
          <cell r="H14743" t="str">
            <v>1.3.5.07.01.01.005</v>
          </cell>
          <cell r="I14743" t="str">
            <v>Aset Tetap Lainnya Dalam Renovasi</v>
          </cell>
        </row>
        <row r="14744">
          <cell r="H14744" t="str">
            <v>1.3.6....</v>
          </cell>
          <cell r="I14744" t="str">
            <v>KONSTRUKSI DALAM PENGERJAAN</v>
          </cell>
        </row>
        <row r="14745">
          <cell r="H14745" t="str">
            <v>1.3.6.01...</v>
          </cell>
          <cell r="I14745" t="str">
            <v>KONSTRUKSI DALAM PENGERJAAN</v>
          </cell>
        </row>
        <row r="14746">
          <cell r="H14746" t="str">
            <v>1.3.6.01.01..</v>
          </cell>
          <cell r="I14746" t="str">
            <v>KONSTRUKSI DALAM PENGERJAAN</v>
          </cell>
        </row>
        <row r="14747">
          <cell r="H14747" t="str">
            <v>1.3.6.01.01.01.</v>
          </cell>
          <cell r="I14747" t="str">
            <v>KONSTRUKSI DALAM PENGERJAAN</v>
          </cell>
        </row>
        <row r="14748">
          <cell r="H14748" t="str">
            <v>1.3.6.01.01.01.001</v>
          </cell>
          <cell r="I14748" t="str">
            <v>Tanah Dalam Pengerjaan</v>
          </cell>
        </row>
        <row r="14749">
          <cell r="H14749" t="str">
            <v>1.3.6.01.01.01.002</v>
          </cell>
          <cell r="I14749" t="str">
            <v>Peralatan dan Mesin Dalam Pengerjaan</v>
          </cell>
        </row>
        <row r="14750">
          <cell r="H14750" t="str">
            <v>1.3.6.01.01.01.003</v>
          </cell>
          <cell r="I14750" t="str">
            <v>Gedung dan Bangunan Dalam Pengerjaan</v>
          </cell>
        </row>
        <row r="14751">
          <cell r="H14751" t="str">
            <v>1.3.6.01.01.01.004</v>
          </cell>
          <cell r="I14751" t="str">
            <v>Jalan, Irigasi, dan jaringan Dalam Pengerjaan</v>
          </cell>
        </row>
        <row r="14752">
          <cell r="H14752" t="str">
            <v>1.3.6.01.01.01.005</v>
          </cell>
          <cell r="I14752" t="str">
            <v>Aset Tetap Lainnya Dalam Pengerjaan</v>
          </cell>
        </row>
        <row r="14753">
          <cell r="H14753" t="str">
            <v>1.3.7....</v>
          </cell>
          <cell r="I14753" t="str">
            <v>AKUMULASI PENYUSUTAN</v>
          </cell>
        </row>
        <row r="14754">
          <cell r="H14754" t="str">
            <v>1.3.7.01...</v>
          </cell>
          <cell r="I14754" t="str">
            <v>AKUMULASI PENYUSUTAN PERALATAN DAN MESIN</v>
          </cell>
        </row>
        <row r="14755">
          <cell r="H14755" t="str">
            <v>1.3.7.01.01..</v>
          </cell>
          <cell r="I14755" t="str">
            <v>AKUMULASI PENYUSUTAN ALAT BESAR</v>
          </cell>
        </row>
        <row r="14756">
          <cell r="H14756" t="str">
            <v>1.3.7.01.01.01.</v>
          </cell>
          <cell r="I14756" t="str">
            <v>AKUMULASI PENYUSUTAN ALAT BESAR DARAT</v>
          </cell>
        </row>
        <row r="14757">
          <cell r="H14757" t="str">
            <v>1.3.7.01.01.01.001</v>
          </cell>
          <cell r="I14757" t="str">
            <v xml:space="preserve">Akumulasi Penyusutan Tractor </v>
          </cell>
        </row>
        <row r="14758">
          <cell r="H14758" t="str">
            <v>1.3.7.01.01.01.002</v>
          </cell>
          <cell r="I14758" t="str">
            <v xml:space="preserve">Akumulasi Penyusutan Grader </v>
          </cell>
        </row>
        <row r="14759">
          <cell r="H14759" t="str">
            <v>1.3.7.01.01.01.003</v>
          </cell>
          <cell r="I14759" t="str">
            <v xml:space="preserve">Akumulasi Penyusutan Excavator </v>
          </cell>
        </row>
        <row r="14760">
          <cell r="H14760" t="str">
            <v>1.3.7.01.01.01.004</v>
          </cell>
          <cell r="I14760" t="str">
            <v xml:space="preserve">Akumulasi Penyusutan Pile Driver </v>
          </cell>
        </row>
        <row r="14761">
          <cell r="H14761" t="str">
            <v>1.3.7.01.01.01.005</v>
          </cell>
          <cell r="I14761" t="str">
            <v xml:space="preserve">Akumulasi Penyusutan Hauler </v>
          </cell>
        </row>
        <row r="14762">
          <cell r="H14762" t="str">
            <v>1.3.7.01.01.01.006</v>
          </cell>
          <cell r="I14762" t="str">
            <v xml:space="preserve">Akumulasi Penyusutan Asphalt Equipment </v>
          </cell>
        </row>
        <row r="14763">
          <cell r="H14763" t="str">
            <v>1.3.7.01.01.01.007</v>
          </cell>
          <cell r="I14763" t="str">
            <v xml:space="preserve">Akumulasi Penyusutan Compacting Equipment </v>
          </cell>
        </row>
        <row r="14764">
          <cell r="H14764" t="str">
            <v>1.3.7.01.01.01.008</v>
          </cell>
          <cell r="I14764" t="str">
            <v xml:space="preserve">Akumulasi Penyusutan Aggregate and Concrete Equipment </v>
          </cell>
        </row>
        <row r="14765">
          <cell r="H14765" t="str">
            <v>1.3.7.01.01.01.009</v>
          </cell>
          <cell r="I14765" t="str">
            <v xml:space="preserve">Akumulasi Penyusutan Loader </v>
          </cell>
        </row>
        <row r="14766">
          <cell r="H14766" t="str">
            <v>1.3.7.01.01.01.010</v>
          </cell>
          <cell r="I14766" t="str">
            <v xml:space="preserve">Akumulasi Penyusutan Alat Pengangkat </v>
          </cell>
        </row>
        <row r="14767">
          <cell r="H14767" t="str">
            <v>1.3.7.01.01.01.011</v>
          </cell>
          <cell r="I14767" t="str">
            <v xml:space="preserve">Akumulasi Penyusutan Mesin Proses </v>
          </cell>
        </row>
        <row r="14768">
          <cell r="H14768" t="str">
            <v>1.3.7.01.01.01.012</v>
          </cell>
          <cell r="I14768" t="str">
            <v>Akumulasi Penyusutan Alat Besar Darat Lainnya</v>
          </cell>
        </row>
        <row r="14769">
          <cell r="H14769" t="str">
            <v>1.3.7.01.01.02.</v>
          </cell>
          <cell r="I14769" t="str">
            <v>AKUMULASI PENYUSUTAN ALAT BESAR APUNG</v>
          </cell>
        </row>
        <row r="14770">
          <cell r="H14770" t="str">
            <v>1.3.7.01.01.02.001</v>
          </cell>
          <cell r="I14770" t="str">
            <v xml:space="preserve">Akumulasi Penyusutan Dregder </v>
          </cell>
        </row>
        <row r="14771">
          <cell r="H14771" t="str">
            <v>1.3.7.01.01.02.002</v>
          </cell>
          <cell r="I14771" t="str">
            <v xml:space="preserve">Akumulasi Penyusutan Floating Excavator </v>
          </cell>
        </row>
        <row r="14772">
          <cell r="H14772" t="str">
            <v>1.3.7.01.01.02.003</v>
          </cell>
          <cell r="I14772" t="str">
            <v xml:space="preserve">Akumulasi Penyusutan Amphibi Dredger </v>
          </cell>
        </row>
        <row r="14773">
          <cell r="H14773" t="str">
            <v>1.3.7.01.01.02.004</v>
          </cell>
          <cell r="I14773" t="str">
            <v xml:space="preserve">Akumulasi Penyusutan Kapal Tarik </v>
          </cell>
        </row>
        <row r="14774">
          <cell r="H14774" t="str">
            <v>1.3.7.01.01.02.005</v>
          </cell>
          <cell r="I14774" t="str">
            <v xml:space="preserve">Akumulasi Penyusutan Mesin Proses Apung </v>
          </cell>
        </row>
        <row r="14775">
          <cell r="H14775" t="str">
            <v>1.3.7.01.01.02.006</v>
          </cell>
          <cell r="I14775" t="str">
            <v>Akumulasi Penyusutan Alat Besar Apung Lainnya</v>
          </cell>
        </row>
        <row r="14776">
          <cell r="H14776" t="str">
            <v>1.3.7.01.01.03.</v>
          </cell>
          <cell r="I14776" t="str">
            <v>AKUMULASI PENYUSUTAN ALAT BANTU</v>
          </cell>
        </row>
        <row r="14777">
          <cell r="H14777" t="str">
            <v>1.3.7.01.01.03.001</v>
          </cell>
          <cell r="I14777" t="str">
            <v xml:space="preserve">Akumulasi Penyusutan Alat Penarik </v>
          </cell>
        </row>
        <row r="14778">
          <cell r="H14778" t="str">
            <v>1.3.7.01.01.03.002</v>
          </cell>
          <cell r="I14778" t="str">
            <v xml:space="preserve">Akumulasi Penyusutan Feeder </v>
          </cell>
        </row>
        <row r="14779">
          <cell r="H14779" t="str">
            <v>1.3.7.01.01.03.003</v>
          </cell>
          <cell r="I14779" t="str">
            <v xml:space="preserve">Akumulasi Penyusutan Compressor </v>
          </cell>
        </row>
        <row r="14780">
          <cell r="H14780" t="str">
            <v>1.3.7.01.01.03.004</v>
          </cell>
          <cell r="I14780" t="str">
            <v xml:space="preserve">Akumulasi Penyusutan Electric Genetaring Set </v>
          </cell>
        </row>
        <row r="14781">
          <cell r="H14781" t="str">
            <v>1.3.7.01.01.03.005</v>
          </cell>
          <cell r="I14781" t="str">
            <v xml:space="preserve">Akumulasi Penyusutan Pompa </v>
          </cell>
        </row>
        <row r="14782">
          <cell r="H14782" t="str">
            <v>1.3.7.01.01.03.006</v>
          </cell>
          <cell r="I14782" t="str">
            <v xml:space="preserve">Akumulasi Penyusutan Mesin Bor </v>
          </cell>
        </row>
        <row r="14783">
          <cell r="H14783" t="str">
            <v>1.3.7.01.01.03.007</v>
          </cell>
          <cell r="I14783" t="str">
            <v xml:space="preserve">Akumulasi Penyusutan Unit Pemeliharaan Lapangan </v>
          </cell>
        </row>
        <row r="14784">
          <cell r="H14784" t="str">
            <v>1.3.7.01.01.03.008</v>
          </cell>
          <cell r="I14784" t="str">
            <v xml:space="preserve">Akumulasi Penyusutan Alat Pengolahan Air Kotor </v>
          </cell>
        </row>
        <row r="14785">
          <cell r="H14785" t="str">
            <v>1.3.7.01.01.03.009</v>
          </cell>
          <cell r="I14785" t="str">
            <v xml:space="preserve">Akumulasi Penyusutan Pembangkit uap Air Panas/Steam Generator </v>
          </cell>
        </row>
        <row r="14786">
          <cell r="H14786" t="str">
            <v>1.3.7.01.01.03.010</v>
          </cell>
          <cell r="I14786" t="str">
            <v>Akumulasi Penyusutan Air Port Maintenance Equipment/Alat Bantu Penerbangan</v>
          </cell>
        </row>
        <row r="14787">
          <cell r="H14787" t="str">
            <v>1.3.7.01.01.03.011</v>
          </cell>
          <cell r="I14787" t="str">
            <v>Akumulasi Penyusutan Mesin Tatoo</v>
          </cell>
        </row>
        <row r="14788">
          <cell r="H14788" t="str">
            <v>1.3.7.01.01.03.012</v>
          </cell>
          <cell r="I14788" t="str">
            <v xml:space="preserve">Akumulasi Penyusutan Peralatan Kebakaran Hutan </v>
          </cell>
        </row>
        <row r="14789">
          <cell r="H14789" t="str">
            <v>1.3.7.01.01.03.013</v>
          </cell>
          <cell r="I14789" t="str">
            <v>Akumulasi Penyusutan Peralatan Selam</v>
          </cell>
        </row>
        <row r="14790">
          <cell r="H14790" t="str">
            <v>1.3.7.01.01.03.014</v>
          </cell>
          <cell r="I14790" t="str">
            <v xml:space="preserve">Akumulasi Penyusutan Peralatan SAR Mountenering </v>
          </cell>
        </row>
        <row r="14791">
          <cell r="H14791" t="str">
            <v>1.3.7.01.01.03.015</v>
          </cell>
          <cell r="I14791" t="str">
            <v>Akumulasi Penyusutan Peralatan Intelejen</v>
          </cell>
        </row>
        <row r="14792">
          <cell r="H14792" t="str">
            <v>1.3.7.01.01.03.016</v>
          </cell>
          <cell r="I14792" t="str">
            <v>Akumulasi Penyusutan Alat Bantu Lainnya</v>
          </cell>
        </row>
        <row r="14793">
          <cell r="H14793" t="str">
            <v>1.3.7.01.02..</v>
          </cell>
          <cell r="I14793" t="str">
            <v>AKUMULASI PENYUSUTAN ALAT ANGKUTAN</v>
          </cell>
        </row>
        <row r="14794">
          <cell r="H14794" t="str">
            <v>1.3.7.01.02.01.</v>
          </cell>
          <cell r="I14794" t="str">
            <v>AKUMULASI PENYUSUTAN ALAT ANGKUTAN DARAT BERMOTOR</v>
          </cell>
        </row>
        <row r="14795">
          <cell r="H14795" t="str">
            <v>1.3.7.01.02.01.001</v>
          </cell>
          <cell r="I14795" t="str">
            <v xml:space="preserve">Akumulasi Penyusutan Kendaraan Dinas Bermotor Perorangan </v>
          </cell>
        </row>
        <row r="14796">
          <cell r="H14796" t="str">
            <v>1.3.7.01.02.01.002</v>
          </cell>
          <cell r="I14796" t="str">
            <v xml:space="preserve">Akumulasi Penyusutan Kendaraan Bermotor Penumpang </v>
          </cell>
        </row>
        <row r="14797">
          <cell r="H14797" t="str">
            <v>1.3.7.01.02.01.003</v>
          </cell>
          <cell r="I14797" t="str">
            <v xml:space="preserve">Akumulasi Penyusutan Kendaraan Bermotor Angkutan Barang </v>
          </cell>
        </row>
        <row r="14798">
          <cell r="H14798" t="str">
            <v>1.3.7.01.02.01.004</v>
          </cell>
          <cell r="I14798" t="str">
            <v xml:space="preserve">Akumulasi Penyusutan Kendaraan Bermotor Beroda Dua </v>
          </cell>
        </row>
        <row r="14799">
          <cell r="H14799" t="str">
            <v>1.3.7.01.02.01.005</v>
          </cell>
          <cell r="I14799" t="str">
            <v>Akumulasi Penyusutan Kendaraan Bermotor Beroda Tiga</v>
          </cell>
        </row>
        <row r="14800">
          <cell r="H14800" t="str">
            <v>1.3.7.01.02.01.006</v>
          </cell>
          <cell r="I14800" t="str">
            <v xml:space="preserve">Akumulasi Penyusutan Kendaraan Bermotor Khusus </v>
          </cell>
        </row>
        <row r="14801">
          <cell r="H14801" t="str">
            <v>1.3.7.01.02.01.007</v>
          </cell>
          <cell r="I14801" t="str">
            <v xml:space="preserve">Akumulasi Penyusutan Kendaraan Tempur </v>
          </cell>
        </row>
        <row r="14802">
          <cell r="H14802" t="str">
            <v>1.3.7.01.02.01.008</v>
          </cell>
          <cell r="I14802" t="str">
            <v xml:space="preserve">Akumulasi Penyusutan Alat Angkutan Kereta Rel </v>
          </cell>
        </row>
        <row r="14803">
          <cell r="H14803" t="str">
            <v>1.3.7.01.02.01.009</v>
          </cell>
          <cell r="I14803" t="str">
            <v>Akumulasi Penyusutan Alat Angkutan Darat Bermotor Lainnya</v>
          </cell>
        </row>
        <row r="14804">
          <cell r="H14804" t="str">
            <v>1.3.7.01.02.02.</v>
          </cell>
          <cell r="I14804" t="str">
            <v>AKUMULASI PENYUSUTAN ALAT ANGKUTAN DARAT TAK BERMOTOR</v>
          </cell>
        </row>
        <row r="14805">
          <cell r="H14805" t="str">
            <v>1.3.7.01.02.02.001</v>
          </cell>
          <cell r="I14805" t="str">
            <v xml:space="preserve">Akumulasi Penyusutan Kendaraan Tak Bermotor Angkutan Barang </v>
          </cell>
        </row>
        <row r="14806">
          <cell r="H14806" t="str">
            <v>1.3.7.01.02.02.002</v>
          </cell>
          <cell r="I14806" t="str">
            <v xml:space="preserve">Akumulasi Penyusutan Kendaraan Tak Bermotor Penumpang </v>
          </cell>
        </row>
        <row r="14807">
          <cell r="H14807" t="str">
            <v>1.3.7.01.02.02.003</v>
          </cell>
          <cell r="I14807" t="str">
            <v xml:space="preserve">Akumulasi Penyusutan Alat Angkutan Kereta Rel Tak Bermotor </v>
          </cell>
        </row>
        <row r="14808">
          <cell r="H14808" t="str">
            <v>1.3.7.01.02.02.004</v>
          </cell>
          <cell r="I14808" t="str">
            <v xml:space="preserve">Akumulasi Penyusutan Alat Angkutan Darat Tak Bermotor Lainnya </v>
          </cell>
        </row>
        <row r="14809">
          <cell r="H14809" t="str">
            <v>1.3.7.01.02.03.</v>
          </cell>
          <cell r="I14809" t="str">
            <v>AKUMULASI PENYUSUTAN ALAT APUNG BERMOTOR</v>
          </cell>
        </row>
        <row r="14810">
          <cell r="H14810" t="str">
            <v>1.3.7.01.02.03.001</v>
          </cell>
          <cell r="I14810" t="str">
            <v>Akumulasi Penyusutan Alat Angkutan Apung Bermotor Untuk Barang</v>
          </cell>
        </row>
        <row r="14811">
          <cell r="H14811" t="str">
            <v>1.3.7.01.02.03.002</v>
          </cell>
          <cell r="I14811" t="str">
            <v>Akumulasi Penyusutan Alat Angkutan Apung Bermotor Untuk Penumpang</v>
          </cell>
        </row>
        <row r="14812">
          <cell r="H14812" t="str">
            <v>1.3.7.01.02.03.003</v>
          </cell>
          <cell r="I14812" t="str">
            <v xml:space="preserve">Akumulasi Penyusutan Alat Angkutan Apuang Bermotor Khusus </v>
          </cell>
        </row>
        <row r="14813">
          <cell r="H14813" t="str">
            <v>1.3.7.01.02.03.004</v>
          </cell>
          <cell r="I14813" t="str">
            <v xml:space="preserve">Akumulasi Penyusutan Alat Angkutan Apung Bermotor Militer </v>
          </cell>
        </row>
        <row r="14814">
          <cell r="H14814" t="str">
            <v>1.3.7.01.02.03.005</v>
          </cell>
          <cell r="I14814" t="str">
            <v>Akumulasi Penyusutan Alat Angkutan Apung Bermotor Lainnya</v>
          </cell>
        </row>
        <row r="14815">
          <cell r="H14815" t="str">
            <v>1.3.7.01.02.04.</v>
          </cell>
          <cell r="I14815" t="str">
            <v>AKUMULASI PENYUSUTAN ALAT ANGKUTAN APUNG TAK BERMOTOR</v>
          </cell>
        </row>
        <row r="14816">
          <cell r="H14816" t="str">
            <v>1.3.7.01.02.04.001</v>
          </cell>
          <cell r="I14816" t="str">
            <v>Akumulasi Penyusutan Alat Angkutan Apung Bermotor Untuk Barang</v>
          </cell>
        </row>
        <row r="14817">
          <cell r="H14817" t="str">
            <v>1.3.7.01.02.04.002</v>
          </cell>
          <cell r="I14817" t="str">
            <v>Akumulasi Penyusutan Alat Angkutan Apung Bermotor Untuk Penumpang</v>
          </cell>
        </row>
        <row r="14818">
          <cell r="H14818" t="str">
            <v>1.3.7.01.02.04.003</v>
          </cell>
          <cell r="I14818" t="str">
            <v xml:space="preserve">Akumulasi Penyusutan Alat Angkutan Apuang Bermotor Khusus </v>
          </cell>
        </row>
        <row r="14819">
          <cell r="H14819" t="str">
            <v>1.3.7.01.02.04.004</v>
          </cell>
          <cell r="I14819" t="str">
            <v>Akumulasi Penyusutan Alat Angkutan Apung Tak Bermotor Lainnya</v>
          </cell>
        </row>
        <row r="14820">
          <cell r="H14820" t="str">
            <v>1.3.7.01.02.05.</v>
          </cell>
          <cell r="I14820" t="str">
            <v>AKUMULASI PENYUSUTAN ALAT ANGKUTAN BERMOTOR UDARA</v>
          </cell>
        </row>
        <row r="14821">
          <cell r="H14821" t="str">
            <v>1.3.7.01.02.05.001</v>
          </cell>
          <cell r="I14821" t="str">
            <v xml:space="preserve">Akumulasi Penyusutan Kapal Terbang </v>
          </cell>
        </row>
        <row r="14822">
          <cell r="H14822" t="str">
            <v>1.3.7.01.02.05.002</v>
          </cell>
          <cell r="I14822" t="str">
            <v xml:space="preserve">Akumulasi Penyusutan Alat Angkutan Bermotor Udara Lainnya </v>
          </cell>
        </row>
        <row r="14823">
          <cell r="H14823" t="str">
            <v>1.3.7.01.03..</v>
          </cell>
          <cell r="I14823" t="str">
            <v>AKUMULASI PENYUSUTAN ALAT BENGKEL DAN ALAT UKUR</v>
          </cell>
        </row>
        <row r="14824">
          <cell r="H14824" t="str">
            <v>1.3.7.01.03.01.</v>
          </cell>
          <cell r="I14824" t="str">
            <v>AKUMULASI PENYUSUTAN ALAT BENGKEL BERMESIN</v>
          </cell>
        </row>
        <row r="14825">
          <cell r="H14825" t="str">
            <v>1.3.7.01.03.01.001</v>
          </cell>
          <cell r="I14825" t="str">
            <v xml:space="preserve">Akumulasi Penyusutan Perkakas Konstruksi Logam Terpasang Pada Pondasi </v>
          </cell>
        </row>
        <row r="14826">
          <cell r="H14826" t="str">
            <v>1.3.7.01.03.01.002</v>
          </cell>
          <cell r="I14826" t="str">
            <v xml:space="preserve">Akumulasi Penyusutan Perkakas Konstruksi Logam Yang Transportable (Berpindah) </v>
          </cell>
        </row>
        <row r="14827">
          <cell r="H14827" t="str">
            <v>1.3.7.01.03.01.003</v>
          </cell>
          <cell r="I14827" t="str">
            <v xml:space="preserve">Akumulasi Penyusutan Perkakas Bengkel Listrik </v>
          </cell>
        </row>
        <row r="14828">
          <cell r="H14828" t="str">
            <v>1.3.7.01.03.01.004</v>
          </cell>
          <cell r="I14828" t="str">
            <v xml:space="preserve">Akumulasi Penyusutan Perkakas Bengkel Service </v>
          </cell>
        </row>
        <row r="14829">
          <cell r="H14829" t="str">
            <v>1.3.7.01.03.01.005</v>
          </cell>
          <cell r="I14829" t="str">
            <v xml:space="preserve">Akumulasi Penyusutan Perkakas Pengangkat Bermesin </v>
          </cell>
        </row>
        <row r="14830">
          <cell r="H14830" t="str">
            <v>1.3.7.01.03.01.006</v>
          </cell>
          <cell r="I14830" t="str">
            <v xml:space="preserve">Akumulasi Penyusutan Perkakas Bengel Kayu </v>
          </cell>
        </row>
        <row r="14831">
          <cell r="H14831" t="str">
            <v>1.3.7.01.03.01.007</v>
          </cell>
          <cell r="I14831" t="str">
            <v xml:space="preserve">Akumulasi Penyusutan Perkakas Bengkel Khusus </v>
          </cell>
        </row>
        <row r="14832">
          <cell r="H14832" t="str">
            <v>1.3.7.01.03.01.008</v>
          </cell>
          <cell r="I14832" t="str">
            <v xml:space="preserve">Akumulasi Penyusutan Peralatan Las </v>
          </cell>
        </row>
        <row r="14833">
          <cell r="H14833" t="str">
            <v>1.3.7.01.03.01.009</v>
          </cell>
          <cell r="I14833" t="str">
            <v>Akumulasi Penyusutan Perkakas Pabrik Es</v>
          </cell>
        </row>
        <row r="14834">
          <cell r="H14834" t="str">
            <v>1.3.7.01.03.01.010</v>
          </cell>
          <cell r="I14834" t="str">
            <v>Akumulasi Penyusutan Alat Bengkel Bermesin Lainnya</v>
          </cell>
        </row>
        <row r="14835">
          <cell r="H14835" t="str">
            <v>1.3.7.01.03.02.</v>
          </cell>
          <cell r="I14835" t="str">
            <v>AKUMULASI PENYUSUTAN ALAT BENGKEL TAK BERMESIN</v>
          </cell>
        </row>
        <row r="14836">
          <cell r="H14836" t="str">
            <v>1.3.7.01.03.02.001</v>
          </cell>
          <cell r="I14836" t="str">
            <v xml:space="preserve">Akumulasi Penyusutan Perkakas Bengkel Konstruksi Logam </v>
          </cell>
        </row>
        <row r="14837">
          <cell r="H14837" t="str">
            <v>1.3.7.01.03.02.002</v>
          </cell>
          <cell r="I14837" t="str">
            <v xml:space="preserve">Akumulasi Penyusutan Perkakas Bengel Listrik </v>
          </cell>
        </row>
        <row r="14838">
          <cell r="H14838" t="str">
            <v>1.3.7.01.03.02.003</v>
          </cell>
          <cell r="I14838" t="str">
            <v xml:space="preserve">Akumulasi Penyusutan Perkakas Bengkel Service </v>
          </cell>
        </row>
        <row r="14839">
          <cell r="H14839" t="str">
            <v>1.3.7.01.03.02.004</v>
          </cell>
          <cell r="I14839" t="str">
            <v xml:space="preserve">Akumulasi Penyusutan Perkakas Pengangkat </v>
          </cell>
        </row>
        <row r="14840">
          <cell r="H14840" t="str">
            <v>1.3.7.01.03.02.005</v>
          </cell>
          <cell r="I14840" t="str">
            <v xml:space="preserve">Akumulasi Penyusutan Perkakas Standard (Standard Tools) </v>
          </cell>
        </row>
        <row r="14841">
          <cell r="H14841" t="str">
            <v>1.3.7.01.03.02.006</v>
          </cell>
          <cell r="I14841" t="str">
            <v xml:space="preserve">Akumulasi Penyusutan Perkakas Khusus (Special Tools) </v>
          </cell>
        </row>
        <row r="14842">
          <cell r="H14842" t="str">
            <v>1.3.7.01.03.02.007</v>
          </cell>
          <cell r="I14842" t="str">
            <v xml:space="preserve">Akumulasi Penyusutan Perkakas Bengkel Kerja </v>
          </cell>
        </row>
        <row r="14843">
          <cell r="H14843" t="str">
            <v>1.3.7.01.03.02.008</v>
          </cell>
          <cell r="I14843" t="str">
            <v xml:space="preserve">Akumulasi Penyusutan Peralatan Tukang Besi </v>
          </cell>
        </row>
        <row r="14844">
          <cell r="H14844" t="str">
            <v>1.3.7.01.03.02.009</v>
          </cell>
          <cell r="I14844" t="str">
            <v xml:space="preserve">Akumulasi Penyusutan Peralatan Tukang Kayu </v>
          </cell>
        </row>
        <row r="14845">
          <cell r="H14845" t="str">
            <v>1.3.7.01.03.02.010</v>
          </cell>
          <cell r="I14845" t="str">
            <v xml:space="preserve">Akumulasi Penyusutan Peralatan Tukang Kulit </v>
          </cell>
        </row>
        <row r="14846">
          <cell r="H14846" t="str">
            <v>1.3.7.01.03.02.011</v>
          </cell>
          <cell r="I14846" t="str">
            <v xml:space="preserve">Akumulasi Penyusutan Peralatan Ukur, Gip dan Feting </v>
          </cell>
        </row>
        <row r="14847">
          <cell r="H14847" t="str">
            <v>1.3.7.01.03.02.012</v>
          </cell>
          <cell r="I14847" t="str">
            <v>Akumulasi Penyusutan Peralatan Bengkel Khusus Peladam</v>
          </cell>
        </row>
        <row r="14848">
          <cell r="H14848" t="str">
            <v>1.3.7.01.03.02.013</v>
          </cell>
          <cell r="I14848" t="str">
            <v>Akumulasi Penyusutan Alat Bengkel Tak Bermesin Lainnya</v>
          </cell>
        </row>
        <row r="14849">
          <cell r="H14849" t="str">
            <v>1.3.7.01.03.03.</v>
          </cell>
          <cell r="I14849" t="str">
            <v>AKUMULASI PENYUSUTAN ALAT UKUR</v>
          </cell>
        </row>
        <row r="14850">
          <cell r="H14850" t="str">
            <v>1.3.7.01.03.03.001</v>
          </cell>
          <cell r="I14850" t="str">
            <v xml:space="preserve">Akumulasi Penyusutan Alat Ukur Universal </v>
          </cell>
        </row>
        <row r="14851">
          <cell r="H14851" t="str">
            <v>1.3.7.01.03.03.002</v>
          </cell>
          <cell r="I14851" t="str">
            <v xml:space="preserve">Akumulasi Penyusutan Alat Ukur/Test Intelegensia </v>
          </cell>
        </row>
        <row r="14852">
          <cell r="H14852" t="str">
            <v>1.3.7.01.03.03.003</v>
          </cell>
          <cell r="I14852" t="str">
            <v xml:space="preserve">Akumulasi Penyusutan Alat Ukur/Test Alat Kepribadian </v>
          </cell>
        </row>
        <row r="14853">
          <cell r="H14853" t="str">
            <v>1.3.7.01.03.03.004</v>
          </cell>
          <cell r="I14853" t="str">
            <v xml:space="preserve">Akumulasi Penyusutan Alat Ukur/Test Klinis Lain </v>
          </cell>
        </row>
        <row r="14854">
          <cell r="H14854" t="str">
            <v>1.3.7.01.03.03.005</v>
          </cell>
          <cell r="I14854" t="str">
            <v xml:space="preserve">Akumulasi Penyusutan Alat Kalibrasi </v>
          </cell>
        </row>
        <row r="14855">
          <cell r="H14855" t="str">
            <v>1.3.7.01.03.03.006</v>
          </cell>
          <cell r="I14855" t="str">
            <v xml:space="preserve">Akumulasi Penyusutan Oscilloscope </v>
          </cell>
        </row>
        <row r="14856">
          <cell r="H14856" t="str">
            <v>1.3.7.01.03.03.007</v>
          </cell>
          <cell r="I14856" t="str">
            <v xml:space="preserve">Akumulasi Penyusutan Universal Tester </v>
          </cell>
        </row>
        <row r="14857">
          <cell r="H14857" t="str">
            <v>1.3.7.01.03.03.008</v>
          </cell>
          <cell r="I14857" t="str">
            <v xml:space="preserve">Akumulasi Penyusutan Alat Ukur/Pembanding </v>
          </cell>
        </row>
        <row r="14858">
          <cell r="H14858" t="str">
            <v>1.3.7.01.03.03.009</v>
          </cell>
          <cell r="I14858" t="str">
            <v xml:space="preserve">Akumulasi Penyusutan Alat Ukur Lain-Lain </v>
          </cell>
        </row>
        <row r="14859">
          <cell r="H14859" t="str">
            <v>1.3.7.01.03.03.010</v>
          </cell>
          <cell r="I14859" t="str">
            <v xml:space="preserve">Akumulasi Penyusutan Alat Timbangan/Biara </v>
          </cell>
        </row>
        <row r="14860">
          <cell r="H14860" t="str">
            <v>1.3.7.01.03.03.011</v>
          </cell>
          <cell r="I14860" t="str">
            <v xml:space="preserve">Akumulasi Penyusutan Anak Timbangan/Biara </v>
          </cell>
        </row>
        <row r="14861">
          <cell r="H14861" t="str">
            <v>1.3.7.01.03.03.012</v>
          </cell>
          <cell r="I14861" t="str">
            <v>Akumulasi Penyusutan Takaran Kering</v>
          </cell>
        </row>
        <row r="14862">
          <cell r="H14862" t="str">
            <v>1.3.7.01.03.03.013</v>
          </cell>
          <cell r="I14862" t="str">
            <v xml:space="preserve">Akumulasi Penyusutan Takaran Bahan Bangunan </v>
          </cell>
        </row>
        <row r="14863">
          <cell r="H14863" t="str">
            <v>1.3.7.01.03.03.014</v>
          </cell>
          <cell r="I14863" t="str">
            <v xml:space="preserve">Akumulasi Penyusutan Takaran Lainnya </v>
          </cell>
        </row>
        <row r="14864">
          <cell r="H14864" t="str">
            <v>1.3.7.01.03.03.015</v>
          </cell>
          <cell r="I14864" t="str">
            <v xml:space="preserve">Akumulasi Penyusutan Alat Penguji Kendaraan Bermotor </v>
          </cell>
        </row>
        <row r="14865">
          <cell r="H14865" t="str">
            <v>1.3.7.01.03.03.016</v>
          </cell>
          <cell r="I14865" t="str">
            <v xml:space="preserve">Akumulasi Penyusutan Specific Set </v>
          </cell>
        </row>
        <row r="14866">
          <cell r="H14866" t="str">
            <v>1.3.7.01.03.03.017</v>
          </cell>
          <cell r="I14866" t="str">
            <v xml:space="preserve">Akumulasi Penyusutan Alat Pengukur Keadaan Alam </v>
          </cell>
        </row>
        <row r="14867">
          <cell r="H14867" t="str">
            <v>1.3.7.01.03.03.018</v>
          </cell>
          <cell r="I14867" t="str">
            <v xml:space="preserve">Akumulasi Penyusutan Alat Pengukur Penglihatan </v>
          </cell>
        </row>
        <row r="14868">
          <cell r="H14868" t="str">
            <v>1.3.7.01.03.03.019</v>
          </cell>
          <cell r="I14868" t="str">
            <v xml:space="preserve">Akumulasi Penyusutan Alat Pengukur Ketepatan dan Koreksi Waktu </v>
          </cell>
        </row>
        <row r="14869">
          <cell r="H14869" t="str">
            <v>1.3.7.01.03.03.020</v>
          </cell>
          <cell r="I14869" t="str">
            <v xml:space="preserve">Akumulasi Penyusutan Alat Ukur Instrument Workshop </v>
          </cell>
        </row>
        <row r="14870">
          <cell r="H14870" t="str">
            <v>1.3.7.01.03.03.021</v>
          </cell>
          <cell r="I14870" t="str">
            <v>Akumulasi Penyusutan Alat Ukur Lainnya</v>
          </cell>
        </row>
        <row r="14871">
          <cell r="H14871" t="str">
            <v>1.3.7.01.04..</v>
          </cell>
          <cell r="I14871" t="str">
            <v>AKUMULASI PENYUSUTAN ALAT PERTANIAN</v>
          </cell>
        </row>
        <row r="14872">
          <cell r="H14872" t="str">
            <v>1.3.7.01.04.01.</v>
          </cell>
          <cell r="I14872" t="str">
            <v>AKUMULASI PENYUSUTAN ALAT PENGOLAHAN</v>
          </cell>
        </row>
        <row r="14873">
          <cell r="H14873" t="str">
            <v>1.3.7.01.04.01.001</v>
          </cell>
          <cell r="I14873" t="str">
            <v xml:space="preserve">Akumulasi Penyusutan Alat Pengolahan Tanah dan Tanaman </v>
          </cell>
        </row>
        <row r="14874">
          <cell r="H14874" t="str">
            <v>1.3.7.01.04.01.002</v>
          </cell>
          <cell r="I14874" t="str">
            <v xml:space="preserve">Akumulasi Penyusutan Alat Pemeliharaan Tanaman/Ikan/Ternak </v>
          </cell>
        </row>
        <row r="14875">
          <cell r="H14875" t="str">
            <v>1.3.7.01.04.01.003</v>
          </cell>
          <cell r="I14875" t="str">
            <v xml:space="preserve">Akumulasi Penyusutan Alat Panen </v>
          </cell>
        </row>
        <row r="14876">
          <cell r="H14876" t="str">
            <v>1.3.7.01.04.01.004</v>
          </cell>
          <cell r="I14876" t="str">
            <v xml:space="preserve">Akumulasi Penyusutan Alat Penyimpan Hasil Percobaan Pertanian </v>
          </cell>
        </row>
        <row r="14877">
          <cell r="H14877" t="str">
            <v>1.3.7.01.04.01.005</v>
          </cell>
          <cell r="I14877" t="str">
            <v xml:space="preserve">Akumulasi Penyusutan Alat Laboratorium Pertanian </v>
          </cell>
        </row>
        <row r="14878">
          <cell r="H14878" t="str">
            <v>1.3.7.01.04.01.006</v>
          </cell>
          <cell r="I14878" t="str">
            <v xml:space="preserve">Akumulasi Penyusutan Alat Prosesing </v>
          </cell>
        </row>
        <row r="14879">
          <cell r="H14879" t="str">
            <v>1.3.7.01.04.01.007</v>
          </cell>
          <cell r="I14879" t="str">
            <v xml:space="preserve">Akumulasi Penyusutan Alat Pasca Panen </v>
          </cell>
        </row>
        <row r="14880">
          <cell r="H14880" t="str">
            <v>1.3.7.01.04.01.008</v>
          </cell>
          <cell r="I14880" t="str">
            <v xml:space="preserve">Akumulasi Penyusutan Alat Produksi Perikanan </v>
          </cell>
        </row>
        <row r="14881">
          <cell r="H14881" t="str">
            <v>1.3.7.01.04.01.009</v>
          </cell>
          <cell r="I14881" t="str">
            <v>Akumulasi Penyusutan Alat-Alat Peternakan</v>
          </cell>
        </row>
        <row r="14882">
          <cell r="H14882" t="str">
            <v>1.3.7.01.04.01.010</v>
          </cell>
          <cell r="I14882" t="str">
            <v>Akumulasi Penyusutan Alat Pengolahan Lainnya</v>
          </cell>
        </row>
        <row r="14883">
          <cell r="H14883" t="str">
            <v>1.3.7.01.05..</v>
          </cell>
          <cell r="I14883" t="str">
            <v>AKUMULASI PENYUSUTAN ALAT KANTOR &amp; RUMAH TANGGA</v>
          </cell>
        </row>
        <row r="14884">
          <cell r="H14884" t="str">
            <v>1.3.7.01.05.01.</v>
          </cell>
          <cell r="I14884" t="str">
            <v>AKUMULASI PENYUSUTAN ALAT KANTOR</v>
          </cell>
        </row>
        <row r="14885">
          <cell r="H14885" t="str">
            <v>1.3.7.01.05.01.001</v>
          </cell>
          <cell r="I14885" t="str">
            <v xml:space="preserve">Akumulasi Penyusutan Mesin Ketik </v>
          </cell>
        </row>
        <row r="14886">
          <cell r="H14886" t="str">
            <v>1.3.7.01.05.01.002</v>
          </cell>
          <cell r="I14886" t="str">
            <v xml:space="preserve">Akumulasi Penyusutan Mesin Hitung/Mesin Jumlah </v>
          </cell>
        </row>
        <row r="14887">
          <cell r="H14887" t="str">
            <v>1.3.7.01.05.01.003</v>
          </cell>
          <cell r="I14887" t="str">
            <v xml:space="preserve">Akumulasi Penyusutan Alat Reproduksi (Penggandaan) </v>
          </cell>
        </row>
        <row r="14888">
          <cell r="H14888" t="str">
            <v>1.3.7.01.05.01.004</v>
          </cell>
          <cell r="I14888" t="str">
            <v xml:space="preserve">Akumulasi Penyusutan Alat Penyimpan Perlengkapan Kantor </v>
          </cell>
        </row>
        <row r="14889">
          <cell r="H14889" t="str">
            <v>1.3.7.01.05.01.005</v>
          </cell>
          <cell r="I14889" t="str">
            <v>Akumulasi Penyusutan Alat Kantor Lainnya</v>
          </cell>
        </row>
        <row r="14890">
          <cell r="H14890" t="str">
            <v>1.3.7.01.05.02.</v>
          </cell>
          <cell r="I14890" t="str">
            <v>AKUMULASI PENYUSUTAN ALAT RUMAH TANGGA</v>
          </cell>
        </row>
        <row r="14891">
          <cell r="H14891" t="str">
            <v>1.3.7.01.05.02.001</v>
          </cell>
          <cell r="I14891" t="str">
            <v xml:space="preserve">Akumulasi Penyusutan Meubelair </v>
          </cell>
        </row>
        <row r="14892">
          <cell r="H14892" t="str">
            <v>1.3.7.01.05.02.002</v>
          </cell>
          <cell r="I14892" t="str">
            <v xml:space="preserve">Akumulasi Penyusutan Alat Pengukur Waktu </v>
          </cell>
        </row>
        <row r="14893">
          <cell r="H14893" t="str">
            <v>1.3.7.01.05.02.003</v>
          </cell>
          <cell r="I14893" t="str">
            <v xml:space="preserve">Akumulasi Penyusutan Alat Pembersih </v>
          </cell>
        </row>
        <row r="14894">
          <cell r="H14894" t="str">
            <v>1.3.7.01.05.02.004</v>
          </cell>
          <cell r="I14894" t="str">
            <v xml:space="preserve">Akumulasi Penyusutan Alat Pendingin </v>
          </cell>
        </row>
        <row r="14895">
          <cell r="H14895" t="str">
            <v>1.3.7.01.05.02.005</v>
          </cell>
          <cell r="I14895" t="str">
            <v xml:space="preserve">Akumulasi Penyusutan Alat Dapur </v>
          </cell>
        </row>
        <row r="14896">
          <cell r="H14896" t="str">
            <v>1.3.7.01.05.02.006</v>
          </cell>
          <cell r="I14896" t="str">
            <v xml:space="preserve">Akumulasi Penyusutan Alat Rumah Tangga Lainnya (Home Use) </v>
          </cell>
        </row>
        <row r="14897">
          <cell r="H14897" t="str">
            <v>1.3.7.01.05.02.007</v>
          </cell>
          <cell r="I14897" t="str">
            <v>Akumulasi Penyusutan Alat Pemadam Kebakaran</v>
          </cell>
        </row>
        <row r="14898">
          <cell r="H14898" t="str">
            <v>1.3.7.01.05.03.</v>
          </cell>
          <cell r="I14898" t="str">
            <v>MEJA DAN KURSI KERJA/RAPAT PEJABAT</v>
          </cell>
        </row>
        <row r="14899">
          <cell r="H14899" t="str">
            <v>1.3.7.01.05.03.001</v>
          </cell>
          <cell r="I14899" t="str">
            <v>Akumulasi Penyusutan Meja Kerja Pejabat</v>
          </cell>
        </row>
        <row r="14900">
          <cell r="H14900" t="str">
            <v>1.3.7.01.05.03.002</v>
          </cell>
          <cell r="I14900" t="str">
            <v xml:space="preserve">Akumulasi Penyusutan Meja Rapat Pejabat </v>
          </cell>
        </row>
        <row r="14901">
          <cell r="H14901" t="str">
            <v>1.3.7.01.05.03.003</v>
          </cell>
          <cell r="I14901" t="str">
            <v xml:space="preserve">Akumulasi Kursi Kerja Pejabat </v>
          </cell>
        </row>
        <row r="14902">
          <cell r="H14902" t="str">
            <v>1.3.7.01.05.03.004</v>
          </cell>
          <cell r="I14902" t="str">
            <v xml:space="preserve">Akumulasi Kursi Rapat Pejabat </v>
          </cell>
        </row>
        <row r="14903">
          <cell r="H14903" t="str">
            <v>1.3.7.01.05.03.005</v>
          </cell>
          <cell r="I14903" t="str">
            <v xml:space="preserve">Akumulasi Penyusutan Kursi Hadap Depan Meja Kerja Pejabat </v>
          </cell>
        </row>
        <row r="14904">
          <cell r="H14904" t="str">
            <v>1.3.7.01.05.03.006</v>
          </cell>
          <cell r="I14904" t="str">
            <v xml:space="preserve">Akumulasi Penyusutan Kursi Tamu di Ruangan Pejabat </v>
          </cell>
        </row>
        <row r="14905">
          <cell r="H14905" t="str">
            <v>1.3.7.01.05.03.007</v>
          </cell>
          <cell r="I14905" t="str">
            <v xml:space="preserve">Akumulasi Lemari dan Arsip Pejabat </v>
          </cell>
        </row>
        <row r="14906">
          <cell r="H14906" t="str">
            <v>1.3.7.01.06..</v>
          </cell>
          <cell r="I14906" t="str">
            <v>AKUMULASI PENYUSUTAN ALAT STUDIO, KOMUNIKASI DAN PEMANCAR</v>
          </cell>
        </row>
        <row r="14907">
          <cell r="H14907" t="str">
            <v>1.3.7.01.06.01.</v>
          </cell>
          <cell r="I14907" t="str">
            <v>AKUMULASI PENYUSUTAN ALAT STUDIO</v>
          </cell>
        </row>
        <row r="14908">
          <cell r="H14908" t="str">
            <v>1.3.7.01.06.01.001</v>
          </cell>
          <cell r="I14908" t="str">
            <v xml:space="preserve">Akumulasi Penyusutan Peralatan Studio Audio </v>
          </cell>
        </row>
        <row r="14909">
          <cell r="H14909" t="str">
            <v>1.3.7.01.06.01.002</v>
          </cell>
          <cell r="I14909" t="str">
            <v xml:space="preserve">Akumulasi Penyusutan Peralatan studioVideo dan Film </v>
          </cell>
        </row>
        <row r="14910">
          <cell r="H14910" t="str">
            <v>1.3.7.01.06.01.003</v>
          </cell>
          <cell r="I14910" t="str">
            <v xml:space="preserve">Akumulasi Penyusutan Peralatan Studio Gambar </v>
          </cell>
        </row>
        <row r="14911">
          <cell r="H14911" t="str">
            <v>1.3.7.01.06.01.004</v>
          </cell>
          <cell r="I14911" t="str">
            <v xml:space="preserve">Akumulasi Penyusutan Peralatan Cetak </v>
          </cell>
        </row>
        <row r="14912">
          <cell r="H14912" t="str">
            <v>1.3.7.01.06.01.005</v>
          </cell>
          <cell r="I14912" t="str">
            <v>Akumulasi Penyusutan Peralatan Studio Pemetaan/Peralatan Ukur Tanah</v>
          </cell>
        </row>
        <row r="14913">
          <cell r="H14913" t="str">
            <v>1.3.7.01.06.01.006</v>
          </cell>
          <cell r="I14913" t="str">
            <v>Akumulasi Penyusutan Peralatan Studio Lainnya</v>
          </cell>
        </row>
        <row r="14914">
          <cell r="H14914" t="str">
            <v>1.3.7.01.06.02.</v>
          </cell>
          <cell r="I14914" t="str">
            <v>AKUMULASI PENYUSUTAN ALAT KOMUNIKASI</v>
          </cell>
        </row>
        <row r="14915">
          <cell r="H14915" t="str">
            <v>1.3.7.01.06.02.001</v>
          </cell>
          <cell r="I14915" t="str">
            <v xml:space="preserve">Akumulasi Penyusutan Alat Komunikasi Telephone </v>
          </cell>
        </row>
        <row r="14916">
          <cell r="H14916" t="str">
            <v>1.3.7.01.06.02.002</v>
          </cell>
          <cell r="I14916" t="str">
            <v xml:space="preserve">Akumulasi Penyusutan Alat Komunikasi Radio SSB </v>
          </cell>
        </row>
        <row r="14917">
          <cell r="H14917" t="str">
            <v>1.3.7.01.06.02.003</v>
          </cell>
          <cell r="I14917" t="str">
            <v xml:space="preserve">Akumulasi Penyusutan Alat Komunikasi Radio HF/FM </v>
          </cell>
        </row>
        <row r="14918">
          <cell r="H14918" t="str">
            <v>1.3.7.01.06.02.004</v>
          </cell>
          <cell r="I14918" t="str">
            <v xml:space="preserve">Akumulasi Penyusutan Alat komunikasi Radio VHF </v>
          </cell>
        </row>
        <row r="14919">
          <cell r="H14919" t="str">
            <v>1.3.7.01.06.02.005</v>
          </cell>
          <cell r="I14919" t="str">
            <v xml:space="preserve">Akumulasi Penyusutan Alat Komunikasi radio UHF </v>
          </cell>
        </row>
        <row r="14920">
          <cell r="H14920" t="str">
            <v>1.3.7.01.06.02.006</v>
          </cell>
          <cell r="I14920" t="str">
            <v xml:space="preserve">Akumulasi Penyusutan Alat Komunikasi Sosial </v>
          </cell>
        </row>
        <row r="14921">
          <cell r="H14921" t="str">
            <v>1.3.7.01.06.02.007</v>
          </cell>
          <cell r="I14921" t="str">
            <v xml:space="preserve">Akumulasi Penyusutan Alat-Alat Sandi </v>
          </cell>
        </row>
        <row r="14922">
          <cell r="H14922" t="str">
            <v>1.3.7.01.06.02.008</v>
          </cell>
          <cell r="I14922" t="str">
            <v xml:space="preserve">Akumulasi Penyusutan Alat Komunikasi Khusus </v>
          </cell>
        </row>
        <row r="14923">
          <cell r="H14923" t="str">
            <v>1.3.7.01.06.02.009</v>
          </cell>
          <cell r="I14923" t="str">
            <v xml:space="preserve">Akumulasi Penyusutan Alat Komunikasi Digital dan Konvensional </v>
          </cell>
        </row>
        <row r="14924">
          <cell r="H14924" t="str">
            <v>1.3.7.01.06.02.010</v>
          </cell>
          <cell r="I14924" t="str">
            <v xml:space="preserve">Akumulasi Penyusutan Alat Komunikasi Satelit </v>
          </cell>
        </row>
        <row r="14925">
          <cell r="H14925" t="str">
            <v>1.3.7.01.06.02.011</v>
          </cell>
          <cell r="I14925" t="str">
            <v>Akumulasi Penyusutan Alat Komunikasi Lainnya</v>
          </cell>
        </row>
        <row r="14926">
          <cell r="H14926" t="str">
            <v>1.3.7.01.06.03.</v>
          </cell>
          <cell r="I14926" t="str">
            <v>AKUMULASI PENYUSUTAN PERALATAN PEMANCAR</v>
          </cell>
        </row>
        <row r="14927">
          <cell r="H14927" t="str">
            <v>1.3.7.01.06.03.001</v>
          </cell>
          <cell r="I14927" t="str">
            <v xml:space="preserve">Akumulasi Penyusutan Perlatan Pemancar MF/MW </v>
          </cell>
        </row>
        <row r="14928">
          <cell r="H14928" t="str">
            <v>1.3.7.01.06.03.002</v>
          </cell>
          <cell r="I14928" t="str">
            <v xml:space="preserve">Akumulasi Penyusutan Peralatan Pemancar HF/SW </v>
          </cell>
        </row>
        <row r="14929">
          <cell r="H14929" t="str">
            <v>1.3.7.01.06.03.003</v>
          </cell>
          <cell r="I14929" t="str">
            <v xml:space="preserve">Akumulasi Penyusutan Peralatan Pemancar VHF/FM </v>
          </cell>
        </row>
        <row r="14930">
          <cell r="H14930" t="str">
            <v>1.3.7.01.06.03.004</v>
          </cell>
          <cell r="I14930" t="str">
            <v xml:space="preserve">Akumulasi Penyusutan Peralatan Pemancar UHF </v>
          </cell>
        </row>
        <row r="14931">
          <cell r="H14931" t="str">
            <v>1.3.7.01.06.03.005</v>
          </cell>
          <cell r="I14931" t="str">
            <v xml:space="preserve">Akumulasi Penyusutan Peralatan Pemancar SHF </v>
          </cell>
        </row>
        <row r="14932">
          <cell r="H14932" t="str">
            <v>1.3.7.01.06.03.006</v>
          </cell>
          <cell r="I14932" t="str">
            <v xml:space="preserve">Akumulasi Penyusutan Peralatan Antena MF/MW </v>
          </cell>
        </row>
        <row r="14933">
          <cell r="H14933" t="str">
            <v>1.3.7.01.06.03.007</v>
          </cell>
          <cell r="I14933" t="str">
            <v xml:space="preserve">Akumulasi Penyusutan Peralatan Antena HF/SW </v>
          </cell>
        </row>
        <row r="14934">
          <cell r="H14934" t="str">
            <v>1.3.7.01.06.03.008</v>
          </cell>
          <cell r="I14934" t="str">
            <v xml:space="preserve">Akumulasi Penyusutan Peralatan Antena VHF/FM </v>
          </cell>
        </row>
        <row r="14935">
          <cell r="H14935" t="str">
            <v>1.3.7.01.06.03.009</v>
          </cell>
          <cell r="I14935" t="str">
            <v xml:space="preserve">Akumulasi Penyusutan Peralatan Antena UHF </v>
          </cell>
        </row>
        <row r="14936">
          <cell r="H14936" t="str">
            <v>1.3.7.01.06.03.010</v>
          </cell>
          <cell r="I14936" t="str">
            <v xml:space="preserve">Akumulasi Penyusutan Peralatan Antena SHF/Parabola </v>
          </cell>
        </row>
        <row r="14937">
          <cell r="H14937" t="str">
            <v>1.3.7.01.06.03.011</v>
          </cell>
          <cell r="I14937" t="str">
            <v>Akumulasi Penyusutan Peralatan Translator VHF/VHF</v>
          </cell>
        </row>
        <row r="14938">
          <cell r="H14938" t="str">
            <v>1.3.7.01.06.03.012</v>
          </cell>
          <cell r="I14938" t="str">
            <v xml:space="preserve">Akumulasi Penyusutan Peralatan Translator UHF/UHF </v>
          </cell>
        </row>
        <row r="14939">
          <cell r="H14939" t="str">
            <v>1.3.7.01.06.03.013</v>
          </cell>
          <cell r="I14939" t="str">
            <v xml:space="preserve">Akumulasi Penyusutan Peralatan Translator VHF/UHF </v>
          </cell>
        </row>
        <row r="14940">
          <cell r="H14940" t="str">
            <v>1.3.7.01.06.03.014</v>
          </cell>
          <cell r="I14940" t="str">
            <v>Akumulasi Penyusutan Peralatan Translator UHF/VHF</v>
          </cell>
        </row>
        <row r="14941">
          <cell r="H14941" t="str">
            <v>1.3.7.01.06.03.015</v>
          </cell>
          <cell r="I14941" t="str">
            <v xml:space="preserve">Akumulasi Penyusutan Peralatan Microwave F P U </v>
          </cell>
        </row>
        <row r="14942">
          <cell r="H14942" t="str">
            <v>1.3.7.01.06.03.016</v>
          </cell>
          <cell r="I14942" t="str">
            <v xml:space="preserve">Akumulasi Penyusutan Peralatan Microwave Terestrial </v>
          </cell>
        </row>
        <row r="14943">
          <cell r="H14943" t="str">
            <v>1.3.7.01.06.03.017</v>
          </cell>
          <cell r="I14943" t="str">
            <v xml:space="preserve">Akumulasi Penyusutan Peralatan Microwave TVRO </v>
          </cell>
        </row>
        <row r="14944">
          <cell r="H14944" t="str">
            <v>1.3.7.01.06.03.018</v>
          </cell>
          <cell r="I14944" t="str">
            <v xml:space="preserve">Akumulasi Penyusutan Peralatan Dummy Load </v>
          </cell>
        </row>
        <row r="14945">
          <cell r="H14945" t="str">
            <v>1.3.7.01.06.03.019</v>
          </cell>
          <cell r="I14945" t="str">
            <v xml:space="preserve">Akumulasi Penyusutan Switcher Antena </v>
          </cell>
        </row>
        <row r="14946">
          <cell r="H14946" t="str">
            <v>1.3.7.01.06.03.020</v>
          </cell>
          <cell r="I14946" t="str">
            <v xml:space="preserve">Akumulasi Penyusutan Switcher/Menara Antena </v>
          </cell>
        </row>
        <row r="14947">
          <cell r="H14947" t="str">
            <v>1.3.7.01.06.03.021</v>
          </cell>
          <cell r="I14947" t="str">
            <v>Akumulasi Penyusutan Feeder</v>
          </cell>
        </row>
        <row r="14948">
          <cell r="H14948" t="str">
            <v>1.3.7.01.06.03.022</v>
          </cell>
          <cell r="I14948" t="str">
            <v xml:space="preserve">Akumulasi Penyusutan Humidity Control </v>
          </cell>
        </row>
        <row r="14949">
          <cell r="H14949" t="str">
            <v>1.3.7.01.06.03.023</v>
          </cell>
          <cell r="I14949" t="str">
            <v xml:space="preserve">Akumulasi Penyusutan Program Input Equipment  </v>
          </cell>
        </row>
        <row r="14950">
          <cell r="H14950" t="str">
            <v>1.3.7.01.06.03.024</v>
          </cell>
          <cell r="I14950" t="str">
            <v xml:space="preserve">Akumulasi Penyusutan Peralatan Antene Penerima VHF </v>
          </cell>
        </row>
        <row r="14951">
          <cell r="H14951" t="str">
            <v>1.3.7.01.06.03.025</v>
          </cell>
          <cell r="I14951" t="str">
            <v xml:space="preserve">Akumulasi Penyusutan Peralatan Pemancar LF </v>
          </cell>
        </row>
        <row r="14952">
          <cell r="H14952" t="str">
            <v>1.3.7.01.06.03.026</v>
          </cell>
          <cell r="I14952" t="str">
            <v xml:space="preserve">Akumulasi Penyusutan Unit Pemancar MF+HF </v>
          </cell>
        </row>
        <row r="14953">
          <cell r="H14953" t="str">
            <v>1.3.7.01.06.03.027</v>
          </cell>
          <cell r="I14953" t="str">
            <v xml:space="preserve">Akumulasi Penyusutan Peralatan Antena Pemancar MF+HF </v>
          </cell>
        </row>
        <row r="14954">
          <cell r="H14954" t="str">
            <v>1.3.7.01.06.03.028</v>
          </cell>
          <cell r="I14954" t="str">
            <v xml:space="preserve">Akumulasi Penyusutan Peralatan Penerima </v>
          </cell>
        </row>
        <row r="14955">
          <cell r="H14955" t="str">
            <v>1.3.7.01.06.03.029</v>
          </cell>
          <cell r="I14955" t="str">
            <v xml:space="preserve">Akumulasi Penyusutan Peralatan Pemancar dan Penerima LF  </v>
          </cell>
        </row>
        <row r="14956">
          <cell r="H14956" t="str">
            <v>1.3.7.01.06.03.030</v>
          </cell>
          <cell r="I14956" t="str">
            <v xml:space="preserve">Akumulasi Penyusutan Peralatan Pemancar dan Penerima MF </v>
          </cell>
        </row>
        <row r="14957">
          <cell r="H14957" t="str">
            <v>1.3.7.01.06.03.031</v>
          </cell>
          <cell r="I14957" t="str">
            <v xml:space="preserve">Akumulasi Penyusutan Peralatan Pemancar dan Penerima HF </v>
          </cell>
        </row>
        <row r="14958">
          <cell r="H14958" t="str">
            <v>1.3.7.01.06.03.032</v>
          </cell>
          <cell r="I14958" t="str">
            <v>Akumulasi Penyusutan Peralatan Pemancar dan penerima MF+HF</v>
          </cell>
        </row>
        <row r="14959">
          <cell r="H14959" t="str">
            <v>1.3.7.01.06.03.033</v>
          </cell>
          <cell r="I14959" t="str">
            <v xml:space="preserve">Akumulasi Penyusutan Peralatan Pemancar dan Penerima VHF </v>
          </cell>
        </row>
        <row r="14960">
          <cell r="H14960" t="str">
            <v>1.3.7.01.06.03.034</v>
          </cell>
          <cell r="I14960" t="str">
            <v xml:space="preserve">Akumulasi Penyusutan Peralatan Pemancar dan Penerima UHF </v>
          </cell>
        </row>
        <row r="14961">
          <cell r="H14961" t="str">
            <v>1.3.7.01.06.03.035</v>
          </cell>
          <cell r="I14961" t="str">
            <v xml:space="preserve">Akumulasi Penyusutan Peralatan Pemancar dan Penerima SHF </v>
          </cell>
        </row>
        <row r="14962">
          <cell r="H14962" t="str">
            <v>1.3.7.01.06.03.036</v>
          </cell>
          <cell r="I14962" t="str">
            <v xml:space="preserve">Akumulasi Penyusutan Peralatan Antena Pemancar dan Penerima LF </v>
          </cell>
        </row>
        <row r="14963">
          <cell r="H14963" t="str">
            <v>1.3.7.01.06.03.037</v>
          </cell>
          <cell r="I14963" t="str">
            <v xml:space="preserve">Akumulasi Penyusutan Peralatan Antena Pemancar dan Penerima MF </v>
          </cell>
        </row>
        <row r="14964">
          <cell r="H14964" t="str">
            <v>1.3.7.01.06.03.038</v>
          </cell>
          <cell r="I14964" t="str">
            <v xml:space="preserve">Akumulasi Penyusutan Peralatan Antena Pemancar dan Penerima HF </v>
          </cell>
        </row>
        <row r="14965">
          <cell r="H14965" t="str">
            <v>1.3.7.01.06.03.039</v>
          </cell>
          <cell r="I14965" t="str">
            <v xml:space="preserve">Akumulasi Penyusutan Peralatan Antena Pemancar dan Penerima MF+HF </v>
          </cell>
        </row>
        <row r="14966">
          <cell r="H14966" t="str">
            <v>1.3.7.01.06.03.040</v>
          </cell>
          <cell r="I14966" t="str">
            <v xml:space="preserve">Akumulasi Penyusutan Peralatan Antena Pemancar dan Penerima VHF </v>
          </cell>
        </row>
        <row r="14967">
          <cell r="H14967" t="str">
            <v>1.3.7.01.06.03.041</v>
          </cell>
          <cell r="I14967" t="str">
            <v xml:space="preserve">Akumulasi Penyusutan Peralatan Antena Pemancar dan Penerima UHF </v>
          </cell>
        </row>
        <row r="14968">
          <cell r="H14968" t="str">
            <v>1.3.7.01.06.03.042</v>
          </cell>
          <cell r="I14968" t="str">
            <v xml:space="preserve">Akumulasi Penyusutan Peralatan Antena Pemancar dan Penerima SHF </v>
          </cell>
        </row>
        <row r="14969">
          <cell r="H14969" t="str">
            <v>1.3.7.01.06.03.043</v>
          </cell>
          <cell r="I14969" t="str">
            <v>Akumulasi Penyusutan Peralatan Penerima Cuaca Citra Satelite Resolusi Rendah</v>
          </cell>
        </row>
        <row r="14970">
          <cell r="H14970" t="str">
            <v>1.3.7.01.06.03.044</v>
          </cell>
          <cell r="I14970" t="str">
            <v xml:space="preserve">Akumulasi Penyusutan Peralatan Penerima Cuaca Citra Satelite Resolusi Tinggi </v>
          </cell>
        </row>
        <row r="14971">
          <cell r="H14971" t="str">
            <v>1.3.7.01.06.03.045</v>
          </cell>
          <cell r="I14971" t="str">
            <v xml:space="preserve">Akumulasi Penyusutan Peralatan Penerima dan Pengirim Gambar ke Permukaan </v>
          </cell>
        </row>
        <row r="14972">
          <cell r="H14972" t="str">
            <v>1.3.7.01.06.03.046</v>
          </cell>
          <cell r="I14972" t="str">
            <v>Akumulasi Penyusutan Peralatan Perlengkapan Radio</v>
          </cell>
        </row>
        <row r="14973">
          <cell r="H14973" t="str">
            <v>1.3.7.01.06.03.047</v>
          </cell>
          <cell r="I14973" t="str">
            <v xml:space="preserve">Akumulasi Penyusutan Sumber Tenaga </v>
          </cell>
        </row>
        <row r="14974">
          <cell r="H14974" t="str">
            <v>1.3.7.01.06.03.048</v>
          </cell>
          <cell r="I14974" t="str">
            <v>Akumulasi Penyusutan Pemancar Lainnya</v>
          </cell>
        </row>
        <row r="14975">
          <cell r="H14975" t="str">
            <v>1.3.7.01.06.04.</v>
          </cell>
          <cell r="I14975" t="str">
            <v>AKUMULASI PENYUSUTAN PERALATAN KOMUNIKASI NAVIGASI</v>
          </cell>
        </row>
        <row r="14976">
          <cell r="H14976" t="str">
            <v>1.3.7.01.06.04.001</v>
          </cell>
          <cell r="I14976" t="str">
            <v xml:space="preserve">Akumulasi Penyusutan Peralatan Komunikasi Navigasi Instrumen Landing System </v>
          </cell>
        </row>
        <row r="14977">
          <cell r="H14977" t="str">
            <v>1.3.7.01.06.04.002</v>
          </cell>
          <cell r="I14977" t="str">
            <v xml:space="preserve">Akumulasi Penyusutan Very High Frequence Omni Range (VOR) </v>
          </cell>
        </row>
        <row r="14978">
          <cell r="H14978" t="str">
            <v>1.3.7.01.06.04.003</v>
          </cell>
          <cell r="I14978" t="str">
            <v xml:space="preserve">Akumulasi Penyusutan Distance Measuring Equipment (DME) </v>
          </cell>
        </row>
        <row r="14979">
          <cell r="H14979" t="str">
            <v>1.3.7.01.06.04.004</v>
          </cell>
          <cell r="I14979" t="str">
            <v xml:space="preserve">Akumulasi Penyusutan Radar </v>
          </cell>
        </row>
        <row r="14980">
          <cell r="H14980" t="str">
            <v>1.3.7.01.06.04.005</v>
          </cell>
          <cell r="I14980" t="str">
            <v xml:space="preserve">Akumulasi Penyusutan Alat Pengatur Telekomunikasi </v>
          </cell>
        </row>
        <row r="14981">
          <cell r="H14981" t="str">
            <v>1.3.7.01.06.04.006</v>
          </cell>
          <cell r="I14981" t="str">
            <v xml:space="preserve">Akumulasi Penyusutan Peralatan Komunikasi Untuk Dokumentasi </v>
          </cell>
        </row>
        <row r="14982">
          <cell r="H14982" t="str">
            <v>1.3.7.01.06.04.007</v>
          </cell>
          <cell r="I14982" t="str">
            <v>Akumulasi Penyusutan Peralatan Komunikasi Navigasi Lainnya</v>
          </cell>
        </row>
        <row r="14983">
          <cell r="H14983" t="str">
            <v>1.3.7.01.07..</v>
          </cell>
          <cell r="I14983" t="str">
            <v>AKUMULASI PENYUSUTAN ALAT KEDOKTERAN DAN KESEHATAN</v>
          </cell>
        </row>
        <row r="14984">
          <cell r="H14984" t="str">
            <v>1.3.7.01.07.01.</v>
          </cell>
          <cell r="I14984" t="str">
            <v>AKUMULASI PENYUSUTAN ALAT KEDOKTERAN</v>
          </cell>
        </row>
        <row r="14985">
          <cell r="H14985" t="str">
            <v>1.3.7.01.07.01.001</v>
          </cell>
          <cell r="I14985" t="str">
            <v xml:space="preserve">Akumulasi Penyusutan Alat Kedokteran Umum </v>
          </cell>
        </row>
        <row r="14986">
          <cell r="H14986" t="str">
            <v>1.3.7.01.07.01.002</v>
          </cell>
          <cell r="I14986" t="str">
            <v xml:space="preserve">Akumulasi Penyusutan Alat Kedokteran Gigi </v>
          </cell>
        </row>
        <row r="14987">
          <cell r="H14987" t="str">
            <v>1.3.7.01.07.01.003</v>
          </cell>
          <cell r="I14987" t="str">
            <v xml:space="preserve">Akumulasi Penyusutan Alat Kedokteran Keluarga Berencana </v>
          </cell>
        </row>
        <row r="14988">
          <cell r="H14988" t="str">
            <v>1.3.7.01.07.01.004</v>
          </cell>
          <cell r="I14988" t="str">
            <v xml:space="preserve">Akumulasi Penyusutan Alat Kedokteran Bedah  </v>
          </cell>
        </row>
        <row r="14989">
          <cell r="H14989" t="str">
            <v>1.3.7.01.07.01.005</v>
          </cell>
          <cell r="I14989" t="str">
            <v>Akumulasi Penyusutan Alat Kesehatan Kebidanan dan Penyakit Kandungan</v>
          </cell>
        </row>
        <row r="14990">
          <cell r="H14990" t="str">
            <v>1.3.7.01.07.01.006</v>
          </cell>
          <cell r="I14990" t="str">
            <v xml:space="preserve">Akumulasi Penyusutan Alat Kedokteran THT </v>
          </cell>
        </row>
        <row r="14991">
          <cell r="H14991" t="str">
            <v>1.3.7.01.07.01.007</v>
          </cell>
          <cell r="I14991" t="str">
            <v xml:space="preserve">Akumulasi Penyusutan Alat Kedokteran mata </v>
          </cell>
        </row>
        <row r="14992">
          <cell r="H14992" t="str">
            <v>1.3.7.01.07.01.008</v>
          </cell>
          <cell r="I14992" t="str">
            <v xml:space="preserve">Akumulasi Penyusutan Alat Kedokteran Bagian Penyakit Dalam </v>
          </cell>
        </row>
        <row r="14993">
          <cell r="H14993" t="str">
            <v>1.3.7.01.07.01.009</v>
          </cell>
          <cell r="I14993" t="str">
            <v>Akumulasi Penyusutan Alat Kedokteran Kamar Jenasah/Mortuary</v>
          </cell>
        </row>
        <row r="14994">
          <cell r="H14994" t="str">
            <v>1.3.7.01.07.01.010</v>
          </cell>
          <cell r="I14994" t="str">
            <v xml:space="preserve">Akumulasi Penyusutan Alat Kedokteran Anak </v>
          </cell>
        </row>
        <row r="14995">
          <cell r="H14995" t="str">
            <v>1.3.7.01.07.01.011</v>
          </cell>
          <cell r="I14995" t="str">
            <v xml:space="preserve">Akumulasi Penyusutan Alat Kedokteran Poliklinik </v>
          </cell>
        </row>
        <row r="14996">
          <cell r="H14996" t="str">
            <v>1.3.7.01.07.01.012</v>
          </cell>
          <cell r="I14996" t="str">
            <v xml:space="preserve">Akumulasi Penyusutan Alat Kesehatan Rehabilitasi Medis </v>
          </cell>
        </row>
        <row r="14997">
          <cell r="H14997" t="str">
            <v>1.3.7.01.07.01.013</v>
          </cell>
          <cell r="I14997" t="str">
            <v xml:space="preserve">Akumulasi Penyusutan Alat Kedokteran Neurologi (Syaraf) </v>
          </cell>
        </row>
        <row r="14998">
          <cell r="H14998" t="str">
            <v>1.3.7.01.07.01.014</v>
          </cell>
          <cell r="I14998" t="str">
            <v xml:space="preserve">Akumulasi Penyusutan Alat Kedokteran Jantung </v>
          </cell>
        </row>
        <row r="14999">
          <cell r="H14999" t="str">
            <v>1.3.7.01.07.01.015</v>
          </cell>
          <cell r="I14999" t="str">
            <v xml:space="preserve">Akumulasi Penyusutan Alat Kedokteran Radiodiagnostic </v>
          </cell>
        </row>
        <row r="15000">
          <cell r="H15000" t="str">
            <v>1.3.7.01.07.01.016</v>
          </cell>
          <cell r="I15000" t="str">
            <v xml:space="preserve">Akumulasi Penyusutan Alat Kedokteran Patalogi Anatomy </v>
          </cell>
        </row>
        <row r="15001">
          <cell r="H15001" t="str">
            <v>1.3.7.01.07.01.017</v>
          </cell>
          <cell r="I15001" t="str">
            <v xml:space="preserve">Akumulasi Penyusutan Alat Kedokteran Transfusi Darah </v>
          </cell>
        </row>
        <row r="15002">
          <cell r="H15002" t="str">
            <v>1.3.7.01.07.01.018</v>
          </cell>
          <cell r="I15002" t="str">
            <v xml:space="preserve">Akumulasi Penyusutan Alat Kedokteran Radioterapy </v>
          </cell>
        </row>
        <row r="15003">
          <cell r="H15003" t="str">
            <v>1.3.7.01.07.01.019</v>
          </cell>
          <cell r="I15003" t="str">
            <v xml:space="preserve">Akumulasi Penyusutan Alat kedokteran Nuklir </v>
          </cell>
        </row>
        <row r="15004">
          <cell r="H15004" t="str">
            <v>1.3.7.01.07.01.020</v>
          </cell>
          <cell r="I15004" t="str">
            <v xml:space="preserve">Akumulasi Penyusutan Alat Kedokteran Kulit dan Kelamin </v>
          </cell>
        </row>
        <row r="15005">
          <cell r="H15005" t="str">
            <v>1.3.7.01.07.01.021</v>
          </cell>
          <cell r="I15005" t="str">
            <v xml:space="preserve">Akumulasi Penyusutan Alat Kedokteran Gawat Darurat </v>
          </cell>
        </row>
        <row r="15006">
          <cell r="H15006" t="str">
            <v>1.3.7.01.07.01.022</v>
          </cell>
          <cell r="I15006" t="str">
            <v xml:space="preserve">Akumulasi Penyusutan Alat Kedokteran Jiwa </v>
          </cell>
        </row>
        <row r="15007">
          <cell r="H15007" t="str">
            <v>1.3.7.01.07.01.023</v>
          </cell>
          <cell r="I15007" t="str">
            <v xml:space="preserve">Akumulasi Penyusutan Alat Kedokteran Bedah Orthopedi </v>
          </cell>
        </row>
        <row r="15008">
          <cell r="H15008" t="str">
            <v>1.3.7.01.07.01.024</v>
          </cell>
          <cell r="I15008" t="str">
            <v xml:space="preserve">Akumulasi Penyusutan Alat Kedokteran I C U </v>
          </cell>
        </row>
        <row r="15009">
          <cell r="H15009" t="str">
            <v>1.3.7.01.07.01.025</v>
          </cell>
          <cell r="I15009" t="str">
            <v xml:space="preserve">Akumulasi Penyusutan Alat Kedokteran I C C U </v>
          </cell>
        </row>
        <row r="15010">
          <cell r="H15010" t="str">
            <v>1.3.7.01.07.01.026</v>
          </cell>
          <cell r="I15010" t="str">
            <v xml:space="preserve">Akumulasi Penyusutan Alat Kedokteran Bedah Jantung </v>
          </cell>
        </row>
        <row r="15011">
          <cell r="H15011" t="str">
            <v>1.3.7.01.07.01.027</v>
          </cell>
          <cell r="I15011" t="str">
            <v xml:space="preserve">Akumulasi Penyusutan Alat Kedokteran Traditional Mediciine </v>
          </cell>
        </row>
        <row r="15012">
          <cell r="H15012" t="str">
            <v>1.3.7.01.07.01.028</v>
          </cell>
          <cell r="I15012" t="str">
            <v xml:space="preserve">Akumulasi Penyusutan Alat Kedokteran Anaesthesi </v>
          </cell>
        </row>
        <row r="15013">
          <cell r="H15013" t="str">
            <v>1.3.7.01.07.01.029</v>
          </cell>
          <cell r="I15013" t="str">
            <v xml:space="preserve">Akumulasi Penyusutan Alat Kedokteran Lainnya </v>
          </cell>
        </row>
        <row r="15014">
          <cell r="H15014" t="str">
            <v>1.3.7.01.07.02.</v>
          </cell>
          <cell r="I15014" t="str">
            <v>AKUMULASI PENYUSUTAN ALAT KESEHATAN UMUM</v>
          </cell>
        </row>
        <row r="15015">
          <cell r="H15015" t="str">
            <v>1.3.7.01.07.02.001</v>
          </cell>
          <cell r="I15015" t="str">
            <v xml:space="preserve">Akumulasi Penyusutan Alat Kesehatan Matra Laut </v>
          </cell>
        </row>
        <row r="15016">
          <cell r="H15016" t="str">
            <v>1.3.7.01.07.02.002</v>
          </cell>
          <cell r="I15016" t="str">
            <v xml:space="preserve">Akumulasi Penyusutan Alat Kesehatan Matra Udara </v>
          </cell>
        </row>
        <row r="15017">
          <cell r="H15017" t="str">
            <v>1.3.7.01.07.02.003</v>
          </cell>
          <cell r="I15017" t="str">
            <v xml:space="preserve">Akumulasi Penyusutan Alat Kesehatan Kepolisian </v>
          </cell>
        </row>
        <row r="15018">
          <cell r="H15018" t="str">
            <v>1.3.7.01.07.02.004</v>
          </cell>
          <cell r="I15018" t="str">
            <v xml:space="preserve">Akumulasi Penyusutan Alat Kesehatan Olah Raga </v>
          </cell>
        </row>
        <row r="15019">
          <cell r="H15019" t="str">
            <v>1.3.7.01.07.02.005</v>
          </cell>
          <cell r="I15019" t="str">
            <v>Akumulasi Penyusutan Alat Kesehatan Umum Lainnya</v>
          </cell>
        </row>
        <row r="15020">
          <cell r="H15020" t="str">
            <v>1.3.7.01.08..</v>
          </cell>
          <cell r="I15020" t="str">
            <v>AKUMULASI PENYUSUTAN ALAT LABORATORIUM</v>
          </cell>
        </row>
        <row r="15021">
          <cell r="H15021" t="str">
            <v>1.3.7.01.08.01.</v>
          </cell>
          <cell r="I15021" t="str">
            <v>AKUMULASI PENYUSUTAN UNIT ALAT LABORATORIUM</v>
          </cell>
        </row>
        <row r="15022">
          <cell r="H15022" t="str">
            <v>1.3.7.01.08.01.001</v>
          </cell>
          <cell r="I15022" t="str">
            <v xml:space="preserve">Akumulasi Penyusutan Alat Laboratorium Kimia Air Teknik Penyehatan </v>
          </cell>
        </row>
        <row r="15023">
          <cell r="H15023" t="str">
            <v>1.3.7.01.08.01.002</v>
          </cell>
          <cell r="I15023" t="str">
            <v xml:space="preserve">Akumulasi Penyusutan Alat Laboratorium Biologi Teknik Micro Biologi Teknik Penyehatan </v>
          </cell>
        </row>
        <row r="15024">
          <cell r="H15024" t="str">
            <v>1.3.7.01.08.01.003</v>
          </cell>
          <cell r="I15024" t="str">
            <v xml:space="preserve">Akumulasi Penyusutan Alat Laboratorium Hidrokimia </v>
          </cell>
        </row>
        <row r="15025">
          <cell r="H15025" t="str">
            <v>1.3.7.01.08.01.004</v>
          </cell>
          <cell r="I15025" t="str">
            <v xml:space="preserve">Akumulasi Penyusutan Alat Laboratorium Model Hidrolika </v>
          </cell>
        </row>
        <row r="15026">
          <cell r="H15026" t="str">
            <v>1.3.7.01.08.01.005</v>
          </cell>
          <cell r="I15026" t="str">
            <v xml:space="preserve">Akumulasi Penyusutan Alat Laboratorium Batuan/Geologi </v>
          </cell>
        </row>
        <row r="15027">
          <cell r="H15027" t="str">
            <v>1.3.7.01.08.01.006</v>
          </cell>
          <cell r="I15027" t="str">
            <v>Akumulasi Penyusutan Alat Laboratorium Bahan Bangunan Konstruksi</v>
          </cell>
        </row>
        <row r="15028">
          <cell r="H15028" t="str">
            <v>1.3.7.01.08.01.007</v>
          </cell>
          <cell r="I15028" t="str">
            <v xml:space="preserve">Akumulasi Penyusutan Alat Laboratorium Aspal, Cat dan Kimia </v>
          </cell>
        </row>
        <row r="15029">
          <cell r="H15029" t="str">
            <v>1.3.7.01.08.01.008</v>
          </cell>
          <cell r="I15029" t="str">
            <v>Akumulasi Penyusutan Alat Laboratorium Mekanika Tanah dan Batuan</v>
          </cell>
        </row>
        <row r="15030">
          <cell r="H15030" t="str">
            <v>1.3.7.01.08.01.009</v>
          </cell>
          <cell r="I15030" t="str">
            <v xml:space="preserve">Akumulasi Penyusutan Alat Laboratorium Cocok Tanam </v>
          </cell>
        </row>
        <row r="15031">
          <cell r="H15031" t="str">
            <v>1.3.7.01.08.01.010</v>
          </cell>
          <cell r="I15031" t="str">
            <v xml:space="preserve">Akumulasi Penyusutan Alat Laboratorium Logam, Mesin dan Listrik </v>
          </cell>
        </row>
        <row r="15032">
          <cell r="H15032" t="str">
            <v>1.3.7.01.08.01.011</v>
          </cell>
          <cell r="I15032" t="str">
            <v>Akumulasi Penyusutan Alat Laboratorium Umum</v>
          </cell>
        </row>
        <row r="15033">
          <cell r="H15033" t="str">
            <v>1.3.7.01.08.01.012</v>
          </cell>
          <cell r="I15033" t="str">
            <v xml:space="preserve">Akumulasi Penyusutan Alat Laboratorium Microbiologi </v>
          </cell>
        </row>
        <row r="15034">
          <cell r="H15034" t="str">
            <v>1.3.7.01.08.01.013</v>
          </cell>
          <cell r="I15034" t="str">
            <v xml:space="preserve">Akumulasi Penyusutan Alat Laboratorium Kimia </v>
          </cell>
        </row>
        <row r="15035">
          <cell r="H15035" t="str">
            <v>1.3.7.01.08.01.014</v>
          </cell>
          <cell r="I15035" t="str">
            <v xml:space="preserve">Akumulasi Penyusutan Alat Laboratorium Patologi </v>
          </cell>
        </row>
        <row r="15036">
          <cell r="H15036" t="str">
            <v>1.3.7.01.08.01.015</v>
          </cell>
          <cell r="I15036" t="str">
            <v xml:space="preserve">Akumulasi Penyusutan Alat Laboratorium Immunologi </v>
          </cell>
        </row>
        <row r="15037">
          <cell r="H15037" t="str">
            <v>1.3.7.01.08.01.016</v>
          </cell>
          <cell r="I15037" t="str">
            <v xml:space="preserve">Akumulasi Penyusutan Alat Laboratorium Hematologi </v>
          </cell>
        </row>
        <row r="15038">
          <cell r="H15038" t="str">
            <v>1.3.7.01.08.01.017</v>
          </cell>
          <cell r="I15038" t="str">
            <v xml:space="preserve">Akumulasi Penyusutan Alat Laboratorium Film </v>
          </cell>
        </row>
        <row r="15039">
          <cell r="H15039" t="str">
            <v>1.3.7.01.08.01.018</v>
          </cell>
          <cell r="I15039" t="str">
            <v xml:space="preserve">Akumulasi Penyusutan Alat Laboratorium Makanan </v>
          </cell>
        </row>
        <row r="15040">
          <cell r="H15040" t="str">
            <v>1.3.7.01.08.01.019</v>
          </cell>
          <cell r="I15040" t="str">
            <v xml:space="preserve">Akumulasi Penyusutan Alat Laboratorium Farmasi </v>
          </cell>
        </row>
        <row r="15041">
          <cell r="H15041" t="str">
            <v>1.3.7.01.08.01.020</v>
          </cell>
          <cell r="I15041" t="str">
            <v xml:space="preserve">Akumulasi Penyusutan Alat Laboratorium Fisika </v>
          </cell>
        </row>
        <row r="15042">
          <cell r="H15042" t="str">
            <v>1.3.7.01.08.01.021</v>
          </cell>
          <cell r="I15042" t="str">
            <v xml:space="preserve">Akumulasi Penyusutan Alat Laboratorium Hidrodinamika </v>
          </cell>
        </row>
        <row r="15043">
          <cell r="H15043" t="str">
            <v>1.3.7.01.08.01.022</v>
          </cell>
          <cell r="I15043" t="str">
            <v xml:space="preserve">Akumulasi Penyusutan Alat Laboratorium Klimatologi </v>
          </cell>
        </row>
        <row r="15044">
          <cell r="H15044" t="str">
            <v>1.3.7.01.08.01.023</v>
          </cell>
          <cell r="I15044" t="str">
            <v xml:space="preserve">Akumulasi Penyusutan Alat Laboratorium Proses Peleburan </v>
          </cell>
        </row>
        <row r="15045">
          <cell r="H15045" t="str">
            <v>1.3.7.01.08.01.024</v>
          </cell>
          <cell r="I15045" t="str">
            <v xml:space="preserve">Akumulasi Penyusutan Alat Kedokteran Laboratorium Pasir </v>
          </cell>
        </row>
        <row r="15046">
          <cell r="H15046" t="str">
            <v>1.3.7.01.08.01.025</v>
          </cell>
          <cell r="I15046" t="str">
            <v xml:space="preserve">Akumulasi Penyusutan Alat Laboratorium Proses Pembuatan Cetakan </v>
          </cell>
        </row>
        <row r="15047">
          <cell r="H15047" t="str">
            <v>1.3.7.01.08.01.026</v>
          </cell>
          <cell r="I15047" t="str">
            <v xml:space="preserve">Akumulasi Penyusutan Alat Laboratorium Proses Pembuatan Pola </v>
          </cell>
        </row>
        <row r="15048">
          <cell r="H15048" t="str">
            <v>1.3.7.01.08.01.027</v>
          </cell>
          <cell r="I15048" t="str">
            <v>Akumulasi Penyusutan Alat Laboratorium Metalography</v>
          </cell>
        </row>
        <row r="15049">
          <cell r="H15049" t="str">
            <v>1.3.7.01.08.01.028</v>
          </cell>
          <cell r="I15049" t="str">
            <v xml:space="preserve">Akumulasi Penyusutan Alat Laboratorium Proses Pengelasan </v>
          </cell>
        </row>
        <row r="15050">
          <cell r="H15050" t="str">
            <v>1.3.7.01.08.01.029</v>
          </cell>
          <cell r="I15050" t="str">
            <v xml:space="preserve">Akumulasi Penyusutan Alat Laboratorium Uji Proses Pengelasan </v>
          </cell>
        </row>
        <row r="15051">
          <cell r="H15051" t="str">
            <v>1.3.7.01.08.01.030</v>
          </cell>
          <cell r="I15051" t="str">
            <v xml:space="preserve">Akumulasi Penyusutan Alat Laboratorium Proses Pembuatan Logam </v>
          </cell>
        </row>
        <row r="15052">
          <cell r="H15052" t="str">
            <v>1.3.7.01.08.01.031</v>
          </cell>
          <cell r="I15052" t="str">
            <v xml:space="preserve">Akumulasi Penyusutan Alat Laboratorium Metrologie </v>
          </cell>
        </row>
        <row r="15053">
          <cell r="H15053" t="str">
            <v>1.3.7.01.08.01.032</v>
          </cell>
          <cell r="I15053" t="str">
            <v xml:space="preserve">Akumulasi Penyusutan Alat Laboratorium Proses Pelapisan Logam </v>
          </cell>
        </row>
        <row r="15054">
          <cell r="H15054" t="str">
            <v>1.3.7.01.08.01.033</v>
          </cell>
          <cell r="I15054" t="str">
            <v xml:space="preserve">Akumulasi Penyusutan Alat Laboratorium Proses Pengolahan Panas </v>
          </cell>
        </row>
        <row r="15055">
          <cell r="H15055" t="str">
            <v>1.3.7.01.08.01.034</v>
          </cell>
          <cell r="I15055" t="str">
            <v xml:space="preserve">Akumulasi Penyusutan Alat Laboratorium Proses Teknologi Tekstil </v>
          </cell>
        </row>
        <row r="15056">
          <cell r="H15056" t="str">
            <v>1.3.7.01.08.01.035</v>
          </cell>
          <cell r="I15056" t="str">
            <v>Akumulasi Penyusutan Alat Laboratorium Uji Tekstil</v>
          </cell>
        </row>
        <row r="15057">
          <cell r="H15057" t="str">
            <v>1.3.7.01.08.01.036</v>
          </cell>
          <cell r="I15057" t="str">
            <v xml:space="preserve">Akumulasi Penyusutan Alat Laboratorium Proses Teknologi Keramik </v>
          </cell>
        </row>
        <row r="15058">
          <cell r="H15058" t="str">
            <v>1.3.7.01.08.01.037</v>
          </cell>
          <cell r="I15058" t="str">
            <v>Akumulasi Penyusutan Alat Laboratorium Proses Teknologi Kulit, Karet dan Plastik</v>
          </cell>
        </row>
        <row r="15059">
          <cell r="H15059" t="str">
            <v>1.3.7.01.08.01.038</v>
          </cell>
          <cell r="I15059" t="str">
            <v>Akumulasi Penyusutan Alat Laboratorium Uji Kulit, Karet dan Plastik</v>
          </cell>
        </row>
        <row r="15060">
          <cell r="H15060" t="str">
            <v>1.3.7.01.08.01.039</v>
          </cell>
          <cell r="I15060" t="str">
            <v xml:space="preserve">Akumulasi Penyusutan Alat Laboratorium Uji Keramik </v>
          </cell>
        </row>
        <row r="15061">
          <cell r="H15061" t="str">
            <v>1.3.7.01.08.01.040</v>
          </cell>
          <cell r="I15061" t="str">
            <v xml:space="preserve">Akumulasi Penyusutan Alat Laboratorium Proses Teknologi Selulosa </v>
          </cell>
        </row>
        <row r="15062">
          <cell r="H15062" t="str">
            <v>1.3.7.01.08.01.041</v>
          </cell>
          <cell r="I15062" t="str">
            <v xml:space="preserve">Akumulasi Penyusutan Alat Laboratorium Pertanian </v>
          </cell>
        </row>
        <row r="15063">
          <cell r="H15063" t="str">
            <v>1.3.7.01.08.01.042</v>
          </cell>
          <cell r="I15063" t="str">
            <v xml:space="preserve">Akumulasi Penyusutan Alat Laboratorium Elektronika dan Daya </v>
          </cell>
        </row>
        <row r="15064">
          <cell r="H15064" t="str">
            <v>1.3.7.01.08.01.043</v>
          </cell>
          <cell r="I15064" t="str">
            <v xml:space="preserve">Akumulasi Penyusutan Alat Laboratorium Energi Surya </v>
          </cell>
        </row>
        <row r="15065">
          <cell r="H15065" t="str">
            <v>1.3.7.01.08.01.044</v>
          </cell>
          <cell r="I15065" t="str">
            <v xml:space="preserve">Akumulasi Penyusutan Alat Laboratorium Konversi Batubara dan Biomas  </v>
          </cell>
        </row>
        <row r="15066">
          <cell r="H15066" t="str">
            <v>1.3.7.01.08.01.045</v>
          </cell>
          <cell r="I15066" t="str">
            <v xml:space="preserve">Akumulasi Penyusutan Alat Laboratorium Oceanografi </v>
          </cell>
        </row>
        <row r="15067">
          <cell r="H15067" t="str">
            <v>1.3.7.01.08.01.046</v>
          </cell>
          <cell r="I15067" t="str">
            <v xml:space="preserve">Akumulasi Penyusutan Alat Laboratorium Lingkungan Perairan </v>
          </cell>
        </row>
        <row r="15068">
          <cell r="H15068" t="str">
            <v>1.3.7.01.08.01.047</v>
          </cell>
          <cell r="I15068" t="str">
            <v xml:space="preserve">Akumulasi Penyusutan Alat Laboratorium Biologi Perairan </v>
          </cell>
        </row>
        <row r="15069">
          <cell r="H15069" t="str">
            <v>1.3.7.01.08.01.048</v>
          </cell>
          <cell r="I15069" t="str">
            <v xml:space="preserve">Akumulasi Penyusutan Alat Laboratorium Biologi </v>
          </cell>
        </row>
        <row r="15070">
          <cell r="H15070" t="str">
            <v>1.3.7.01.08.01.049</v>
          </cell>
          <cell r="I15070" t="str">
            <v xml:space="preserve">Akumulasi Penyusutan Alat Laboratorium Geofisika </v>
          </cell>
        </row>
        <row r="15071">
          <cell r="H15071" t="str">
            <v>1.3.7.01.08.01.050</v>
          </cell>
          <cell r="I15071" t="str">
            <v>Akumulasi Penyusutan Alat Laboratorium Tambang</v>
          </cell>
        </row>
        <row r="15072">
          <cell r="H15072" t="str">
            <v>1.3.7.01.08.01.051</v>
          </cell>
          <cell r="I15072" t="str">
            <v xml:space="preserve">Akumulasi Penyusutan Alat Laboratorium Proses/Teknik Kimia </v>
          </cell>
        </row>
        <row r="15073">
          <cell r="H15073" t="str">
            <v>1.3.7.01.08.01.052</v>
          </cell>
          <cell r="I15073" t="str">
            <v xml:space="preserve">Akumulasi Penyusutan Alat Laboratorium Proses Industri </v>
          </cell>
        </row>
        <row r="15074">
          <cell r="H15074" t="str">
            <v>1.3.7.01.08.01.053</v>
          </cell>
          <cell r="I15074" t="str">
            <v xml:space="preserve">Akumulasi Penyusutan Alat Laboratorium Kesehatan Kerja </v>
          </cell>
        </row>
        <row r="15075">
          <cell r="H15075" t="str">
            <v>1.3.7.01.08.01.054</v>
          </cell>
          <cell r="I15075" t="str">
            <v xml:space="preserve">Akumulasi Penyusutan Laboratorium Kearsipan </v>
          </cell>
        </row>
        <row r="15076">
          <cell r="H15076" t="str">
            <v>1.3.7.01.08.01.055</v>
          </cell>
          <cell r="I15076" t="str">
            <v xml:space="preserve">Akumulasi Penyusutan Laboratorium Hematologi dan Urinalisis </v>
          </cell>
        </row>
        <row r="15077">
          <cell r="H15077" t="str">
            <v>1.3.7.01.08.01.056</v>
          </cell>
          <cell r="I15077" t="str">
            <v xml:space="preserve">Akumulasi Penyusutan Alat Laboratorium Lain </v>
          </cell>
        </row>
        <row r="15078">
          <cell r="H15078" t="str">
            <v>1.3.7.01.08.01.057</v>
          </cell>
          <cell r="I15078" t="str">
            <v xml:space="preserve">Akumulasi Penyusutan Alat Laboratorium Hermodinamika Motor dan Sistem Propulasi </v>
          </cell>
        </row>
        <row r="15079">
          <cell r="H15079" t="str">
            <v>1.3.7.01.08.01.058</v>
          </cell>
          <cell r="I15079" t="str">
            <v xml:space="preserve">Akumulasi Penyusutan Alat Laboratorium Pendidikan </v>
          </cell>
        </row>
        <row r="15080">
          <cell r="H15080" t="str">
            <v>1.3.7.01.08.01.059</v>
          </cell>
          <cell r="I15080" t="str">
            <v xml:space="preserve">Akumulasi Penyusutan Alat Laboratorium Proses Enzym </v>
          </cell>
        </row>
        <row r="15081">
          <cell r="H15081" t="str">
            <v>1.3.7.01.08.01.060</v>
          </cell>
          <cell r="I15081" t="str">
            <v xml:space="preserve">Akumulasi Penyusutan Alat Laboratorium Teknik Pantai </v>
          </cell>
        </row>
        <row r="15082">
          <cell r="H15082" t="str">
            <v>1.3.7.01.08.01.061</v>
          </cell>
          <cell r="I15082" t="str">
            <v xml:space="preserve">Akumulasi Penyusutan Alat Laboratorium Sumber Daya Energi </v>
          </cell>
        </row>
        <row r="15083">
          <cell r="H15083" t="str">
            <v>1.3.7.01.08.01.062</v>
          </cell>
          <cell r="I15083" t="str">
            <v xml:space="preserve">Akumulasi Penyusutan Alat Laboratorium Polusi </v>
          </cell>
        </row>
        <row r="15084">
          <cell r="H15084" t="str">
            <v>1.3.7.01.08.01.063</v>
          </cell>
          <cell r="I15084" t="str">
            <v xml:space="preserve">Akumulasi Penyusutan Alat Pengukur Gelombang </v>
          </cell>
        </row>
        <row r="15085">
          <cell r="H15085" t="str">
            <v>1.3.7.01.08.01.064</v>
          </cell>
          <cell r="I15085" t="str">
            <v xml:space="preserve">Akumulasi Penyusutan Unit Alat Laboratorium Lainnya </v>
          </cell>
        </row>
        <row r="15086">
          <cell r="H15086" t="str">
            <v>1.3.7.01.08.02.</v>
          </cell>
          <cell r="I15086" t="str">
            <v>AKUMULASI PENYUSUTAN UNIT ALAT LABORATORIUM KIMIA NUKLIR</v>
          </cell>
        </row>
        <row r="15087">
          <cell r="H15087" t="str">
            <v>1.3.7.01.08.02.001</v>
          </cell>
          <cell r="I15087" t="str">
            <v xml:space="preserve">Akumulasi Penyusutan Analytical Instrument </v>
          </cell>
        </row>
        <row r="15088">
          <cell r="H15088" t="str">
            <v>1.3.7.01.08.02.002</v>
          </cell>
          <cell r="I15088" t="str">
            <v xml:space="preserve">Akumulasi Penyusutan Instrument Probe/Sensor </v>
          </cell>
        </row>
        <row r="15089">
          <cell r="H15089" t="str">
            <v>1.3.7.01.08.02.003</v>
          </cell>
          <cell r="I15089" t="str">
            <v xml:space="preserve">Akumulasi Penyusutan General Laboratory Tool </v>
          </cell>
        </row>
        <row r="15090">
          <cell r="H15090" t="str">
            <v>1.3.7.01.08.02.004</v>
          </cell>
          <cell r="I15090" t="str">
            <v xml:space="preserve">Akumulasi Penyusutan Glassware Plastic/Utensils </v>
          </cell>
        </row>
        <row r="15091">
          <cell r="H15091" t="str">
            <v>1.3.7.01.08.02.005</v>
          </cell>
          <cell r="I15091" t="str">
            <v xml:space="preserve">Akumulasi Penyusutan Laboratory Safety Equipment </v>
          </cell>
        </row>
        <row r="15092">
          <cell r="H15092" t="str">
            <v>1.3.7.01.08.02.006</v>
          </cell>
          <cell r="I15092" t="str">
            <v>Akumulasi Penyusutan Unit Alat Laboratorium Kimia Nuklir Lainnya</v>
          </cell>
        </row>
        <row r="15093">
          <cell r="H15093" t="str">
            <v>1.3.7.01.08.03.</v>
          </cell>
          <cell r="I15093" t="str">
            <v>AKUMULASI PENYUSUTAN ALAT PERAGA PRAKTEK SEKOLAH</v>
          </cell>
        </row>
        <row r="15094">
          <cell r="H15094" t="str">
            <v>1.3.7.01.08.03.001</v>
          </cell>
          <cell r="I15094" t="str">
            <v>Akumulasi Penyusutan Alat Peraga Praktek Sekolah Bidang Studi : Bahasa Indonesia</v>
          </cell>
        </row>
        <row r="15095">
          <cell r="H15095" t="str">
            <v>1.3.7.01.08.03.002</v>
          </cell>
          <cell r="I15095" t="str">
            <v>Akumulasi Penyusutan Alat Peraga Praktek Sekolah Bidang Studi : Matematika</v>
          </cell>
        </row>
        <row r="15096">
          <cell r="H15096" t="str">
            <v>1.3.7.01.08.03.003</v>
          </cell>
          <cell r="I15096" t="str">
            <v>Akumulasi Penyusutan Alat Peraga Praktek Sekolah Bidang Studi : IPA Dasar</v>
          </cell>
        </row>
        <row r="15097">
          <cell r="H15097" t="str">
            <v>1.3.7.01.08.03.004</v>
          </cell>
          <cell r="I15097" t="str">
            <v>Akumulasi Penyusutan Alat Peraga Praktek Sekolah Bidang Studi : IPA Lanjutan</v>
          </cell>
        </row>
        <row r="15098">
          <cell r="H15098" t="str">
            <v>1.3.7.01.08.03.005</v>
          </cell>
          <cell r="I15098" t="str">
            <v>Akumulasi Penyusutan Alat Peraga Praktek Sekolah Bidang Studi : IPA Menengah</v>
          </cell>
        </row>
        <row r="15099">
          <cell r="H15099" t="str">
            <v>1.3.7.01.08.03.006</v>
          </cell>
          <cell r="I15099" t="str">
            <v>Akumulasi Penyusutan Alat Peraga Praktek Sekolah Bidang Studi : IPA Atas</v>
          </cell>
        </row>
        <row r="15100">
          <cell r="H15100" t="str">
            <v>1.3.7.01.08.03.007</v>
          </cell>
          <cell r="I15100" t="str">
            <v>Akumulasi Penyusutan Alat Peraga Praktek Sekolah Bidang Studi : IPS</v>
          </cell>
        </row>
        <row r="15101">
          <cell r="H15101" t="str">
            <v>1.3.7.01.08.03.008</v>
          </cell>
          <cell r="I15101" t="str">
            <v xml:space="preserve">Akumulasi Penyusutan Alat Peraga Praktek Sekolah Bidang Studi : Agama </v>
          </cell>
        </row>
        <row r="15102">
          <cell r="H15102" t="str">
            <v>1.3.7.01.08.03.009</v>
          </cell>
          <cell r="I15102" t="str">
            <v>Akumulasi Penyusutan Alat Peraga Praktek Sekolah Bidang Studi : Keterampilan</v>
          </cell>
        </row>
        <row r="15103">
          <cell r="H15103" t="str">
            <v>1.3.7.01.08.03.010</v>
          </cell>
          <cell r="I15103" t="str">
            <v>Akumulasi Penyusutan Alat Peraga Praktek Sekolah Bidang Studi : Kesenian</v>
          </cell>
        </row>
        <row r="15104">
          <cell r="H15104" t="str">
            <v>1.3.7.01.08.03.011</v>
          </cell>
          <cell r="I15104" t="str">
            <v>Akumulasi Penyusutan Alat Peraga Praktek Sekolah Bidang Studi : Olah Raga</v>
          </cell>
        </row>
        <row r="15105">
          <cell r="H15105" t="str">
            <v>1.3.7.01.08.03.012</v>
          </cell>
          <cell r="I15105" t="str">
            <v>Akumulasi Penyusutan Alat Peraga Praktek Sekolah Bidang Studi : PKN</v>
          </cell>
        </row>
        <row r="15106">
          <cell r="H15106" t="str">
            <v>1.3.7.01.08.03.013</v>
          </cell>
          <cell r="I15106" t="str">
            <v xml:space="preserve">Akumulasi Penyusutan Alat Peraga Luar Biasa (Tuna Netra, Terapi Fisik, Tuna Daksa, Tuna Rungu) </v>
          </cell>
        </row>
        <row r="15107">
          <cell r="H15107" t="str">
            <v>1.3.7.01.08.03.014</v>
          </cell>
          <cell r="I15107" t="str">
            <v>Akumulasi Penyusutan Alat Peraga Kejuruan</v>
          </cell>
        </row>
        <row r="15108">
          <cell r="H15108" t="str">
            <v>1.3.7.01.08.03.015</v>
          </cell>
          <cell r="I15108" t="str">
            <v>Akumulasi Penyusutan PAUD/TK</v>
          </cell>
        </row>
        <row r="15109">
          <cell r="H15109" t="str">
            <v>1.3.7.01.08.03.016</v>
          </cell>
          <cell r="I15109" t="str">
            <v>Akumulasi Penyusutan Alat Peraga Praktek Sekolah Lainnya</v>
          </cell>
        </row>
        <row r="15110">
          <cell r="H15110" t="str">
            <v>1.3.7.01.08.04.</v>
          </cell>
          <cell r="I15110" t="str">
            <v>AKUMULASI PENYUSUTAN ALAT LABORATORIUM FISIKA NUKLIR/ELEKTRONIKA</v>
          </cell>
        </row>
        <row r="15111">
          <cell r="H15111" t="str">
            <v>1.3.7.01.08.04.001</v>
          </cell>
          <cell r="I15111" t="str">
            <v xml:space="preserve">Akumulasi Penyusutan Radiation Detector </v>
          </cell>
        </row>
        <row r="15112">
          <cell r="H15112" t="str">
            <v>1.3.7.01.08.04.002</v>
          </cell>
          <cell r="I15112" t="str">
            <v xml:space="preserve">Akumulasi Penyusutan Modular Counting and Scientific Electronic </v>
          </cell>
        </row>
        <row r="15113">
          <cell r="H15113" t="str">
            <v>1.3.7.01.08.04.003</v>
          </cell>
          <cell r="I15113" t="str">
            <v xml:space="preserve">Akumulasi Penyusutan Assembly/Counting System </v>
          </cell>
        </row>
        <row r="15114">
          <cell r="H15114" t="str">
            <v>1.3.7.01.08.04.004</v>
          </cell>
          <cell r="I15114" t="str">
            <v xml:space="preserve">Akumulasi Penyusutan Recorder Display </v>
          </cell>
        </row>
        <row r="15115">
          <cell r="H15115" t="str">
            <v>1.3.7.01.08.04.005</v>
          </cell>
          <cell r="I15115" t="str">
            <v xml:space="preserve">Akumulasi Penyusutan System/Power Supply </v>
          </cell>
        </row>
        <row r="15116">
          <cell r="H15116" t="str">
            <v>1.3.7.01.08.04.006</v>
          </cell>
          <cell r="I15116" t="str">
            <v xml:space="preserve">Akumulasi Penyusutan Measuring/Testing Device </v>
          </cell>
        </row>
        <row r="15117">
          <cell r="H15117" t="str">
            <v>1.3.7.01.08.04.007</v>
          </cell>
          <cell r="I15117" t="str">
            <v xml:space="preserve">Akumulasi Penyusutan Opto Electronics </v>
          </cell>
        </row>
        <row r="15118">
          <cell r="H15118" t="str">
            <v>1.3.7.01.08.04.008</v>
          </cell>
          <cell r="I15118" t="str">
            <v xml:space="preserve">Akumulasi Penyusutan Accelerator </v>
          </cell>
        </row>
        <row r="15119">
          <cell r="H15119" t="str">
            <v>1.3.7.01.08.04.009</v>
          </cell>
          <cell r="I15119" t="str">
            <v xml:space="preserve">Akumulasi Penyusutan Reactor Experimental System </v>
          </cell>
        </row>
        <row r="15120">
          <cell r="H15120" t="str">
            <v>1.3.7.01.08.04.010</v>
          </cell>
          <cell r="I15120" t="str">
            <v xml:space="preserve">Akumulasi Penyusutan Alat Laboratorium Fisika Nuklir/Elektronika Lainnya </v>
          </cell>
        </row>
        <row r="15121">
          <cell r="H15121" t="str">
            <v>1.3.7.01.08.05.</v>
          </cell>
          <cell r="I15121" t="str">
            <v>AKUMULASI PENYUSUTAN ALAT PROTEKSI RADIASI/PROTEKSI LINGKUNGAN</v>
          </cell>
        </row>
        <row r="15122">
          <cell r="H15122" t="str">
            <v>1.3.7.01.08.05.001</v>
          </cell>
          <cell r="I15122" t="str">
            <v xml:space="preserve">Akumulasi Penyusutan Alat Ukur Fisika Kesehatan </v>
          </cell>
        </row>
        <row r="15123">
          <cell r="H15123" t="str">
            <v>1.3.7.01.08.05.002</v>
          </cell>
          <cell r="I15123" t="str">
            <v xml:space="preserve">Akumulasi Penyusutan Alat Kesehatan Kerja </v>
          </cell>
        </row>
        <row r="15124">
          <cell r="H15124" t="str">
            <v>1.3.7.01.08.05.003</v>
          </cell>
          <cell r="I15124" t="str">
            <v xml:space="preserve">Akumulasi Penyusutan Proteksi Lingkungan </v>
          </cell>
        </row>
        <row r="15125">
          <cell r="H15125" t="str">
            <v>1.3.7.01.08.05.004</v>
          </cell>
          <cell r="I15125" t="str">
            <v xml:space="preserve">Akumulasi Penyusutan Meteorological Equipment </v>
          </cell>
        </row>
        <row r="15126">
          <cell r="H15126" t="str">
            <v>1.3.7.01.08.05.005</v>
          </cell>
          <cell r="I15126" t="str">
            <v xml:space="preserve">Akumulasi Penyusutan Sumber Radiasi </v>
          </cell>
        </row>
        <row r="15127">
          <cell r="H15127" t="str">
            <v>1.3.7.01.08.05.006</v>
          </cell>
          <cell r="I15127" t="str">
            <v>Akumulasi Penyusutan Alat Proteksi Radiasi/Proteksi Lingkungan Lainnya</v>
          </cell>
        </row>
        <row r="15128">
          <cell r="H15128" t="str">
            <v>1.3.7.01.08.06.</v>
          </cell>
          <cell r="I15128" t="str">
            <v>AKUMULASI PENYUSUTAN RADIATION APPLICATION AND NON DESTRUCTIVE TESTING LABORATORY</v>
          </cell>
        </row>
        <row r="15129">
          <cell r="H15129" t="str">
            <v>1.3.7.01.08.06.001</v>
          </cell>
          <cell r="I15129" t="str">
            <v xml:space="preserve">Akumulasi Penyusutan Radiation Application Equipment </v>
          </cell>
        </row>
        <row r="15130">
          <cell r="H15130" t="str">
            <v>1.3.7.01.08.06.002</v>
          </cell>
          <cell r="I15130" t="str">
            <v xml:space="preserve">Akumulasi Penyusutan Non Destructive Test (NDT) Device </v>
          </cell>
        </row>
        <row r="15131">
          <cell r="H15131" t="str">
            <v>1.3.7.01.08.06.003</v>
          </cell>
          <cell r="I15131" t="str">
            <v xml:space="preserve">Akumulasi Penyusutan Peralatan Hidrologi </v>
          </cell>
        </row>
        <row r="15132">
          <cell r="H15132" t="str">
            <v>1.3.7.01.08.06.004</v>
          </cell>
          <cell r="I15132" t="str">
            <v>Akumulasi Penyusutan Radiotion Application and Non Destructive Testing Laboratory Lainnya</v>
          </cell>
        </row>
        <row r="15133">
          <cell r="H15133" t="str">
            <v>1.3.7.01.08.07.</v>
          </cell>
          <cell r="I15133" t="str">
            <v>AKUMULASI PENYUSUTAN ALAT LABORATORIUM LINGKUNGAN HIDUP</v>
          </cell>
        </row>
        <row r="15134">
          <cell r="H15134" t="str">
            <v>1.3.7.01.08.07.001</v>
          </cell>
          <cell r="I15134" t="str">
            <v xml:space="preserve">Akumulasi Penyusutan Alat Laboratorium Kwalitas Air dan Tanah </v>
          </cell>
        </row>
        <row r="15135">
          <cell r="H15135" t="str">
            <v>1.3.7.01.08.07.002</v>
          </cell>
          <cell r="I15135" t="str">
            <v xml:space="preserve">Akumulasi Penyusutan Alat Laboratorium Kwalitas Udara </v>
          </cell>
        </row>
        <row r="15136">
          <cell r="H15136" t="str">
            <v>1.3.7.01.08.07.003</v>
          </cell>
          <cell r="I15136" t="str">
            <v xml:space="preserve">Akumulasi Penyusutan Alat Laboratorium Kebisingan dan Getaran </v>
          </cell>
        </row>
        <row r="15137">
          <cell r="H15137" t="str">
            <v>1.3.7.01.08.07.004</v>
          </cell>
          <cell r="I15137" t="str">
            <v xml:space="preserve">Akumulasi Penyusutan Laboratorium Lingkungan </v>
          </cell>
        </row>
        <row r="15138">
          <cell r="H15138" t="str">
            <v>1.3.7.01.08.07.005</v>
          </cell>
          <cell r="I15138" t="str">
            <v xml:space="preserve">Akumulasi Penyusutan Alat Laboratorium Penunjang </v>
          </cell>
        </row>
        <row r="15139">
          <cell r="H15139" t="str">
            <v>1.3.7.01.08.07.006</v>
          </cell>
          <cell r="I15139" t="str">
            <v>Akumulasi Penyusutan Alat Laboratorium Lingkungan Hidup Lainnya</v>
          </cell>
        </row>
        <row r="15140">
          <cell r="H15140" t="str">
            <v>1.3.7.01.08.08.</v>
          </cell>
          <cell r="I15140" t="str">
            <v>AKUMULASI PENYUSUTAN PERALATAN LABORATORIUM HYDRODINAMICA</v>
          </cell>
        </row>
        <row r="15141">
          <cell r="H15141" t="str">
            <v>1.3.7.01.08.08.001</v>
          </cell>
          <cell r="I15141" t="str">
            <v xml:space="preserve">Akumulasi Penyusutan Towing Carriage </v>
          </cell>
        </row>
        <row r="15142">
          <cell r="H15142" t="str">
            <v>1.3.7.01.08.08.002</v>
          </cell>
          <cell r="I15142" t="str">
            <v xml:space="preserve">Akumulasi Penyusutan Wave Generator and Absorber </v>
          </cell>
        </row>
        <row r="15143">
          <cell r="H15143" t="str">
            <v>1.3.7.01.08.08.003</v>
          </cell>
          <cell r="I15143" t="str">
            <v xml:space="preserve">Akumulasi Penyusutan Data Accquisition and Analyzing System </v>
          </cell>
        </row>
        <row r="15144">
          <cell r="H15144" t="str">
            <v>1.3.7.01.08.08.004</v>
          </cell>
          <cell r="I15144" t="str">
            <v xml:space="preserve">Akumulasi Penyusutan Cavitation Tunnel </v>
          </cell>
        </row>
        <row r="15145">
          <cell r="H15145" t="str">
            <v>1.3.7.01.08.08.005</v>
          </cell>
          <cell r="I15145" t="str">
            <v xml:space="preserve">Akumulasi Penyusutan Overhead Cranes </v>
          </cell>
        </row>
        <row r="15146">
          <cell r="H15146" t="str">
            <v>1.3.7.01.08.08.006</v>
          </cell>
          <cell r="I15146" t="str">
            <v xml:space="preserve">Akumulasi Penyusutan Peralatan Umum </v>
          </cell>
        </row>
        <row r="15147">
          <cell r="H15147" t="str">
            <v>1.3.7.01.08.08.007</v>
          </cell>
          <cell r="I15147" t="str">
            <v>Akumulasi Penyusutan Pemesinan : Model Ship Workshop</v>
          </cell>
        </row>
        <row r="15148">
          <cell r="H15148" t="str">
            <v>1.3.7.01.08.08.008</v>
          </cell>
          <cell r="I15148" t="str">
            <v xml:space="preserve">Akumulasi Penyusutan Pemesinan : Propeller Model Workshop </v>
          </cell>
        </row>
        <row r="15149">
          <cell r="H15149" t="str">
            <v>1.3.7.01.08.08.009</v>
          </cell>
          <cell r="I15149" t="str">
            <v xml:space="preserve">Akumulasi Penyusutan Pemesinan : Mechanical Workshop </v>
          </cell>
        </row>
        <row r="15150">
          <cell r="H15150" t="str">
            <v>1.3.7.01.08.08.010</v>
          </cell>
          <cell r="I15150" t="str">
            <v xml:space="preserve">Akumulasi Penyusutan Pemesinan : Precision Mechanical Workshop </v>
          </cell>
        </row>
        <row r="15151">
          <cell r="H15151" t="str">
            <v>1.3.7.01.08.08.011</v>
          </cell>
          <cell r="I15151" t="str">
            <v>Akumulasi Penyusutan Pemesinan : Painting Shop</v>
          </cell>
        </row>
        <row r="15152">
          <cell r="H15152" t="str">
            <v>1.3.7.01.08.08.012</v>
          </cell>
          <cell r="I15152" t="str">
            <v xml:space="preserve">Akumulasi Penyusutan Pemesinan : Ship Model Preparation Shop </v>
          </cell>
        </row>
        <row r="15153">
          <cell r="H15153" t="str">
            <v>1.3.7.01.08.08.013</v>
          </cell>
          <cell r="I15153" t="str">
            <v xml:space="preserve">Akumulasi Penyusutan Pemesinan : Electical Workshop </v>
          </cell>
        </row>
        <row r="15154">
          <cell r="H15154" t="str">
            <v>1.3.7.01.08.08.014</v>
          </cell>
          <cell r="I15154" t="str">
            <v>Akumulasi Penyusutan MOB</v>
          </cell>
        </row>
        <row r="15155">
          <cell r="H15155" t="str">
            <v>1.3.7.01.08.08.015</v>
          </cell>
          <cell r="I15155" t="str">
            <v xml:space="preserve">Akumulasi Penyusutan Photo and Film Equipment </v>
          </cell>
        </row>
        <row r="15156">
          <cell r="H15156" t="str">
            <v>1.3.7.01.08.08.016</v>
          </cell>
          <cell r="I15156" t="str">
            <v>Akumulasi Penyusutan Peralatan Laboratorium Hydrodinamica Lainnya</v>
          </cell>
        </row>
        <row r="15157">
          <cell r="H15157" t="str">
            <v>1.3.7.01.08.09.</v>
          </cell>
          <cell r="I15157" t="str">
            <v>AKUMULASI PENYUSUTAN ALAT LABORATORIUM STANDARISASI KALIBRASI DAN INSTRUMENTASI</v>
          </cell>
        </row>
        <row r="15158">
          <cell r="H15158" t="str">
            <v>1.3.7.01.08.09.001</v>
          </cell>
          <cell r="I15158" t="str">
            <v xml:space="preserve">Akumulasi Penyusutan Alat Laboratorium Kalibrasi Electromedik dan Biomedik </v>
          </cell>
        </row>
        <row r="15159">
          <cell r="H15159" t="str">
            <v>1.3.7.01.08.09.002</v>
          </cell>
          <cell r="I15159" t="str">
            <v xml:space="preserve">Akumulasi Penyusutan Alat Laboratorium Standard dan Kalibrator </v>
          </cell>
        </row>
        <row r="15160">
          <cell r="H15160" t="str">
            <v>1.3.7.01.08.09.003</v>
          </cell>
          <cell r="I15160" t="str">
            <v xml:space="preserve">Akumulasi Penyusutan Alat Laboratorium Cahaya, Optik dan Akustik </v>
          </cell>
        </row>
        <row r="15161">
          <cell r="H15161" t="str">
            <v>1.3.7.01.08.09.004</v>
          </cell>
          <cell r="I15161" t="str">
            <v xml:space="preserve">Akumulasi Penyusutan Alat Laboratorium Listrik dan Mekanik </v>
          </cell>
        </row>
        <row r="15162">
          <cell r="H15162" t="str">
            <v>1.3.7.01.08.09.005</v>
          </cell>
          <cell r="I15162" t="str">
            <v xml:space="preserve">Akumulasi Penyusutan Alat Laboratorium Tekanan dan Suhu </v>
          </cell>
        </row>
        <row r="15163">
          <cell r="H15163" t="str">
            <v>1.3.7.01.08.09.006</v>
          </cell>
          <cell r="I15163" t="str">
            <v>Akumulasi Penyusutan Alat Laboratorium Standarisasi Kalibrasi dan Instrumentasi Lain</v>
          </cell>
        </row>
        <row r="15164">
          <cell r="H15164" t="str">
            <v>1.3.7.01.08.09.007</v>
          </cell>
          <cell r="I15164" t="str">
            <v xml:space="preserve">Akumulasi Penyusutan Alat Laboratorium Natius </v>
          </cell>
        </row>
        <row r="15165">
          <cell r="H15165" t="str">
            <v>1.3.7.01.08.09.008</v>
          </cell>
          <cell r="I15165" t="str">
            <v xml:space="preserve">Akumulasi Penyusutan Alat Laboratorium Elektronika dan Telekomunikasi Pelayaran </v>
          </cell>
        </row>
        <row r="15166">
          <cell r="H15166" t="str">
            <v>1.3.7.01.08.09.009</v>
          </cell>
          <cell r="I15166" t="str">
            <v>Akumulasi Penyusutan Alat Laboratorium Sarana Bantu Navigasi Pelayaran</v>
          </cell>
        </row>
        <row r="15167">
          <cell r="H15167" t="str">
            <v>1.3.7.01.08.09.010</v>
          </cell>
          <cell r="I15167" t="str">
            <v xml:space="preserve">Akumulasi Penyusutan Alat Laboratorium Uji Perangkat </v>
          </cell>
        </row>
        <row r="15168">
          <cell r="H15168" t="str">
            <v>1.3.7.01.08.09.011</v>
          </cell>
          <cell r="I15168" t="str">
            <v>Akumulasi Penyusutan Alat Laboratorium Standarisasi Kalibrasi dan Instrumentasi Lainnya</v>
          </cell>
        </row>
        <row r="15169">
          <cell r="H15169" t="str">
            <v>1.3.7.01.09..</v>
          </cell>
          <cell r="I15169" t="str">
            <v>AKUMULASI PENYUSUTAN ALAT PERSENJATAAN</v>
          </cell>
        </row>
        <row r="15170">
          <cell r="H15170" t="str">
            <v>1.3.7.01.09.01.</v>
          </cell>
          <cell r="I15170" t="str">
            <v>AKUMULASI PENYUSUTAN SENJATA API</v>
          </cell>
        </row>
        <row r="15171">
          <cell r="H15171" t="str">
            <v>1.3.7.01.09.01.001</v>
          </cell>
          <cell r="I15171" t="str">
            <v xml:space="preserve">Akumulasi Penyusutan Senjata Genggam </v>
          </cell>
        </row>
        <row r="15172">
          <cell r="H15172" t="str">
            <v>1.3.7.01.09.01.002</v>
          </cell>
          <cell r="I15172" t="str">
            <v xml:space="preserve">Akumulasi Penyusutan Senjata Pinggang </v>
          </cell>
        </row>
        <row r="15173">
          <cell r="H15173" t="str">
            <v>1.3.7.01.09.01.003</v>
          </cell>
          <cell r="I15173" t="str">
            <v xml:space="preserve">Akumulasi Penyusutan Senjata Bahu/Senjata Laras Panjang </v>
          </cell>
        </row>
        <row r="15174">
          <cell r="H15174" t="str">
            <v>1.3.7.01.09.01.004</v>
          </cell>
          <cell r="I15174" t="str">
            <v xml:space="preserve">Akumulasi Penyusutan Senapan Mesin </v>
          </cell>
        </row>
        <row r="15175">
          <cell r="H15175" t="str">
            <v>1.3.7.01.09.01.005</v>
          </cell>
          <cell r="I15175" t="str">
            <v xml:space="preserve">Akumulasi Penyusutan Mortir </v>
          </cell>
        </row>
        <row r="15176">
          <cell r="H15176" t="str">
            <v>1.3.7.01.09.01.006</v>
          </cell>
          <cell r="I15176" t="str">
            <v xml:space="preserve">Akumulasi Penyusutan Anti Lapis Baja </v>
          </cell>
        </row>
        <row r="15177">
          <cell r="H15177" t="str">
            <v>1.3.7.01.09.01.007</v>
          </cell>
          <cell r="I15177" t="str">
            <v xml:space="preserve">Akumulasi Penyusutan Artileri Medan (Armed) </v>
          </cell>
        </row>
        <row r="15178">
          <cell r="H15178" t="str">
            <v>1.3.7.01.09.01.008</v>
          </cell>
          <cell r="I15178" t="str">
            <v xml:space="preserve">Akumulasi Penyusutan Artileri Pertahanan Udara (Arhanud) </v>
          </cell>
        </row>
        <row r="15179">
          <cell r="H15179" t="str">
            <v>1.3.7.01.09.01.009</v>
          </cell>
          <cell r="I15179" t="str">
            <v xml:space="preserve">Akumulasi Penyusutan Kavaleri </v>
          </cell>
        </row>
        <row r="15180">
          <cell r="H15180" t="str">
            <v>1.3.7.01.09.01.010</v>
          </cell>
          <cell r="I15180" t="str">
            <v>Akumulasi Penyusutan Senjata Lain-Lain</v>
          </cell>
        </row>
        <row r="15181">
          <cell r="H15181" t="str">
            <v>1.3.7.01.09.02.</v>
          </cell>
          <cell r="I15181" t="str">
            <v>AKUMULASI PENYUSUTAN PERSENJATAAN NON SENJATA API</v>
          </cell>
        </row>
        <row r="15182">
          <cell r="H15182" t="str">
            <v>1.3.7.01.09.02.001</v>
          </cell>
          <cell r="I15182" t="str">
            <v xml:space="preserve">Akumulasi Penyusutan Alat Keamanan </v>
          </cell>
        </row>
        <row r="15183">
          <cell r="H15183" t="str">
            <v>1.3.7.01.09.02.002</v>
          </cell>
          <cell r="I15183" t="str">
            <v xml:space="preserve">Akumulasi Penyusutan Non Senjata Api </v>
          </cell>
        </row>
        <row r="15184">
          <cell r="H15184" t="str">
            <v>1.3.7.01.09.02.003</v>
          </cell>
          <cell r="I15184" t="str">
            <v xml:space="preserve">Akumulasi Penyusutan Alat Penjinak Bahan Peledak (Aljihandak) </v>
          </cell>
        </row>
        <row r="15185">
          <cell r="H15185" t="str">
            <v>1.3.7.01.09.02.004</v>
          </cell>
          <cell r="I15185" t="str">
            <v xml:space="preserve">Akumulasi Penyusutan Alat Nuklir, Bilogi dan Kimia </v>
          </cell>
        </row>
        <row r="15186">
          <cell r="H15186" t="str">
            <v>1.3.7.01.09.02.005</v>
          </cell>
          <cell r="I15186" t="str">
            <v>Akumulasi Penyusutan Non Senjata Api Lainnya</v>
          </cell>
        </row>
        <row r="15187">
          <cell r="H15187" t="str">
            <v>1.3.7.01.09.03.</v>
          </cell>
          <cell r="I15187" t="str">
            <v>AKUMULASI PENYUSUTAN SENJATA SINAR</v>
          </cell>
        </row>
        <row r="15188">
          <cell r="H15188" t="str">
            <v>1.3.7.01.09.03.001</v>
          </cell>
          <cell r="I15188" t="str">
            <v xml:space="preserve">Akumulasi Penyusutan Laser </v>
          </cell>
        </row>
        <row r="15189">
          <cell r="H15189" t="str">
            <v>1.3.7.01.09.03.002</v>
          </cell>
          <cell r="I15189" t="str">
            <v>Akumulasi Penyusutan Senjata Sinar Lainnya</v>
          </cell>
        </row>
        <row r="15190">
          <cell r="H15190" t="str">
            <v>1.3.7.01.09.04.</v>
          </cell>
          <cell r="I15190" t="str">
            <v>AKUMULASI PENYUSUTAN ALAT KHUSUS KEPOLISIAN</v>
          </cell>
        </row>
        <row r="15191">
          <cell r="H15191" t="str">
            <v>1.3.7.01.09.04.001</v>
          </cell>
          <cell r="I15191" t="str">
            <v xml:space="preserve">Akumulasi Penyusutan Alat Khusus Kepolisian </v>
          </cell>
        </row>
        <row r="15192">
          <cell r="H15192" t="str">
            <v>1.3.7.01.09.04.002</v>
          </cell>
          <cell r="I15192" t="str">
            <v xml:space="preserve">Akumulasi Penyusutan Alat Dalmas/Alat Dakhura </v>
          </cell>
        </row>
        <row r="15193">
          <cell r="H15193" t="str">
            <v>1.3.7.01.09.04.003</v>
          </cell>
          <cell r="I15193" t="str">
            <v xml:space="preserve">Akumulasi Penyusutan Alat Wanteror (Perlawanan Teror) </v>
          </cell>
        </row>
        <row r="15194">
          <cell r="H15194" t="str">
            <v>1.3.7.01.09.04.004</v>
          </cell>
          <cell r="I15194" t="str">
            <v xml:space="preserve">Akumulasi Penyusutan Peralatan Deteksi Intel </v>
          </cell>
        </row>
        <row r="15195">
          <cell r="H15195" t="str">
            <v>1.3.7.01.09.04.005</v>
          </cell>
          <cell r="I15195" t="str">
            <v xml:space="preserve">Akumulasi Penyusutan Alsus Lantas </v>
          </cell>
        </row>
        <row r="15196">
          <cell r="H15196" t="str">
            <v>1.3.7.01.09.04.006</v>
          </cell>
          <cell r="I15196" t="str">
            <v xml:space="preserve">Akumulasi Penyusutan Alsus Reserse </v>
          </cell>
        </row>
        <row r="15197">
          <cell r="H15197" t="str">
            <v>1.3.7.01.09.04.007</v>
          </cell>
          <cell r="I15197" t="str">
            <v xml:space="preserve">Akumulasi Penyusutan Alsus Fotografi Kepolisian </v>
          </cell>
        </row>
        <row r="15198">
          <cell r="H15198" t="str">
            <v>1.3.7.01.09.04.008</v>
          </cell>
          <cell r="I15198" t="str">
            <v xml:space="preserve">Akumulasi Penyusutan Alsus Daktiloskopi </v>
          </cell>
        </row>
        <row r="15199">
          <cell r="H15199" t="str">
            <v>1.3.7.01.09.04.009</v>
          </cell>
          <cell r="I15199" t="str">
            <v xml:space="preserve">Akumulasi Penyusutan Instrumen Analisis Laboratorium Forensik </v>
          </cell>
        </row>
        <row r="15200">
          <cell r="H15200" t="str">
            <v>1.3.7.01.09.04.010</v>
          </cell>
          <cell r="I15200" t="str">
            <v>Akumulasi Penyusutan Alat Khusus Kepolisian Lainnya</v>
          </cell>
        </row>
        <row r="15201">
          <cell r="H15201" t="str">
            <v>1.3.7.01.10..</v>
          </cell>
          <cell r="I15201" t="str">
            <v>AKUMULASI PENYUSUTAN KOMPUTER</v>
          </cell>
        </row>
        <row r="15202">
          <cell r="H15202" t="str">
            <v>1.3.7.01.10.01.</v>
          </cell>
          <cell r="I15202" t="str">
            <v>AKUMULASI PENYUSUTAN KOMPUTER UNIT</v>
          </cell>
        </row>
        <row r="15203">
          <cell r="H15203" t="str">
            <v>1.3.7.01.10.01.001</v>
          </cell>
          <cell r="I15203" t="str">
            <v xml:space="preserve">Akumulasi Penyusutan Komputer Jaringan </v>
          </cell>
        </row>
        <row r="15204">
          <cell r="H15204" t="str">
            <v>1.3.7.01.10.01.002</v>
          </cell>
          <cell r="I15204" t="str">
            <v xml:space="preserve">Akumulasi Penyusutan Personal Komputer </v>
          </cell>
        </row>
        <row r="15205">
          <cell r="H15205" t="str">
            <v>1.3.7.01.10.01.003</v>
          </cell>
          <cell r="I15205" t="str">
            <v>Akumulasi Penyusutan Unit Lainnya</v>
          </cell>
        </row>
        <row r="15206">
          <cell r="H15206" t="str">
            <v>1.3.7.01.10.02.</v>
          </cell>
          <cell r="I15206" t="str">
            <v>AKUMULASI PENYUSUTAN PERALATAN KOMPUTER</v>
          </cell>
        </row>
        <row r="15207">
          <cell r="H15207" t="str">
            <v>1.3.7.01.10.02.001</v>
          </cell>
          <cell r="I15207" t="str">
            <v xml:space="preserve">Akumulasi Penyusutan Peralatan Mainframe </v>
          </cell>
        </row>
        <row r="15208">
          <cell r="H15208" t="str">
            <v>1.3.7.01.10.02.002</v>
          </cell>
          <cell r="I15208" t="str">
            <v xml:space="preserve">Akumulasi Penyusutan Peralatan Mini Komputer </v>
          </cell>
        </row>
        <row r="15209">
          <cell r="H15209" t="str">
            <v>1.3.7.01.10.02.003</v>
          </cell>
          <cell r="I15209" t="str">
            <v xml:space="preserve">Akumulasi Penyusutan Peralatan Personal Komputer </v>
          </cell>
        </row>
        <row r="15210">
          <cell r="H15210" t="str">
            <v>1.3.7.01.10.02.004</v>
          </cell>
          <cell r="I15210" t="str">
            <v xml:space="preserve">Akumulasi Penyusutan Peralatan Jaringan </v>
          </cell>
        </row>
        <row r="15211">
          <cell r="H15211" t="str">
            <v>1.3.7.01.10.02.005</v>
          </cell>
          <cell r="I15211" t="str">
            <v>Akumulasi Penyusutan Peralatan Komputer Lainnya</v>
          </cell>
        </row>
        <row r="15212">
          <cell r="H15212" t="str">
            <v>1.3.7.01.11..</v>
          </cell>
          <cell r="I15212" t="str">
            <v>AKUMULASI PENYUSUTAN ALAT EKSPLORASI</v>
          </cell>
        </row>
        <row r="15213">
          <cell r="H15213" t="str">
            <v>1.3.7.01.11.01.</v>
          </cell>
          <cell r="I15213" t="str">
            <v>AKUMULASI PENYUSUTAN ALAT EKSPLORASI TOPOGRAFI</v>
          </cell>
        </row>
        <row r="15214">
          <cell r="H15214" t="str">
            <v>1.3.7.01.11.01.001</v>
          </cell>
          <cell r="I15214" t="str">
            <v xml:space="preserve">Akumulasi Penyusutan Optik </v>
          </cell>
        </row>
        <row r="15215">
          <cell r="H15215" t="str">
            <v>1.3.7.01.11.01.002</v>
          </cell>
          <cell r="I15215" t="str">
            <v xml:space="preserve">Akumulasi Penyusutan Ukur/Instrument </v>
          </cell>
        </row>
        <row r="15216">
          <cell r="H15216" t="str">
            <v>1.3.7.01.11.01.003</v>
          </cell>
          <cell r="I15216" t="str">
            <v>Akumulasi Penyusutan Alat Eksplorasi Topografi Lainnya</v>
          </cell>
        </row>
        <row r="15217">
          <cell r="H15217" t="str">
            <v>1.3.7.01.11.02.</v>
          </cell>
          <cell r="I15217" t="str">
            <v>AKUMULASI PENYUSUTAN ALAT EKSPLORASI GEOFISIKA</v>
          </cell>
        </row>
        <row r="15218">
          <cell r="H15218" t="str">
            <v>1.3.7.01.11.02.001</v>
          </cell>
          <cell r="I15218" t="str">
            <v xml:space="preserve">Akumulasi Penyusutan Mekanik </v>
          </cell>
        </row>
        <row r="15219">
          <cell r="H15219" t="str">
            <v>1.3.7.01.11.02.002</v>
          </cell>
          <cell r="I15219" t="str">
            <v xml:space="preserve">Akumulasi Penyusutan Elektonik/Electric </v>
          </cell>
        </row>
        <row r="15220">
          <cell r="H15220" t="str">
            <v>1.3.7.01.11.02.003</v>
          </cell>
          <cell r="I15220" t="str">
            <v xml:space="preserve">Akumulasi Penyusutan Manual </v>
          </cell>
        </row>
        <row r="15221">
          <cell r="H15221" t="str">
            <v>1.3.7.01.11.02.004</v>
          </cell>
          <cell r="I15221" t="str">
            <v>Akumulasi Penyusutan Alat Eksplorasi Geofisika Lainnya</v>
          </cell>
        </row>
        <row r="15222">
          <cell r="H15222" t="str">
            <v>1.3.7.01.12..</v>
          </cell>
          <cell r="I15222" t="str">
            <v>AKUMULASI PENYUSUTAN ALAT PENGEBORAN</v>
          </cell>
        </row>
        <row r="15223">
          <cell r="H15223" t="str">
            <v>1.3.7.01.12.01.</v>
          </cell>
          <cell r="I15223" t="str">
            <v>AKUMULASI PENYUSUTAN ALAT PENGEBORAN MESIN</v>
          </cell>
        </row>
        <row r="15224">
          <cell r="H15224" t="str">
            <v>1.3.7.01.12.01.001</v>
          </cell>
          <cell r="I15224" t="str">
            <v xml:space="preserve">Akumulasi Penyusutan Bor Mesin Tumbuk </v>
          </cell>
        </row>
        <row r="15225">
          <cell r="H15225" t="str">
            <v>1.3.7.01.12.01.002</v>
          </cell>
          <cell r="I15225" t="str">
            <v xml:space="preserve">Akumulasi Penyusutan Bor Mesin Putar </v>
          </cell>
        </row>
        <row r="15226">
          <cell r="H15226" t="str">
            <v>1.3.7.01.12.01.003</v>
          </cell>
          <cell r="I15226" t="str">
            <v>Akumulasi Penyusutan Alat Pengeboran Mesin Lainnya</v>
          </cell>
        </row>
        <row r="15227">
          <cell r="H15227" t="str">
            <v>1.3.7.01.12.02.</v>
          </cell>
          <cell r="I15227" t="str">
            <v>AKUMULASI PENYUSUTAN ALAT PENGEBORAN NON MESIN</v>
          </cell>
        </row>
        <row r="15228">
          <cell r="H15228" t="str">
            <v>1.3.7.01.12.02.001</v>
          </cell>
          <cell r="I15228" t="str">
            <v>Akumulasi Penyusutan Bangka</v>
          </cell>
        </row>
        <row r="15229">
          <cell r="H15229" t="str">
            <v>1.3.7.01.12.02.002</v>
          </cell>
          <cell r="I15229" t="str">
            <v xml:space="preserve">Akumulasi Penyusutan Pantek </v>
          </cell>
        </row>
        <row r="15230">
          <cell r="H15230" t="str">
            <v>1.3.7.01.12.02.003</v>
          </cell>
          <cell r="I15230" t="str">
            <v xml:space="preserve">Akumulasi Penyusutan Putar </v>
          </cell>
        </row>
        <row r="15231">
          <cell r="H15231" t="str">
            <v>1.3.7.01.12.02.004</v>
          </cell>
          <cell r="I15231" t="str">
            <v xml:space="preserve">Akumulasi Penyusutan Peralatan Bantu </v>
          </cell>
        </row>
        <row r="15232">
          <cell r="H15232" t="str">
            <v>1.3.7.01.12.02.005</v>
          </cell>
          <cell r="I15232" t="str">
            <v>Akumulasi Penyusutan Alat Pengeboran Non Mesin Lainnya</v>
          </cell>
        </row>
        <row r="15233">
          <cell r="H15233" t="str">
            <v>1.3.7.01.13..</v>
          </cell>
          <cell r="I15233" t="str">
            <v>AKUMULASI PENYUSUTAN ALAT PRODUKSI, PENGOLAHAN DAN PEMURNIAN</v>
          </cell>
        </row>
        <row r="15234">
          <cell r="H15234" t="str">
            <v>1.3.7.01.13.01.</v>
          </cell>
          <cell r="I15234" t="str">
            <v>AKUMULASI PENYUSUTAN SUMUR</v>
          </cell>
        </row>
        <row r="15235">
          <cell r="H15235" t="str">
            <v>1.3.7.01.13.01.001</v>
          </cell>
          <cell r="I15235" t="str">
            <v xml:space="preserve">Akumulasi Penyusutan Peralatan Sumur Minyak </v>
          </cell>
        </row>
        <row r="15236">
          <cell r="H15236" t="str">
            <v>1.3.7.01.13.01.002</v>
          </cell>
          <cell r="I15236" t="str">
            <v xml:space="preserve">Akumulasi Penyusutan Sumur Pemboran </v>
          </cell>
        </row>
        <row r="15237">
          <cell r="H15237" t="str">
            <v>1.3.7.01.13.01.003</v>
          </cell>
          <cell r="I15237" t="str">
            <v>Akumulasi Penyusutan Sumur Lainnya</v>
          </cell>
        </row>
        <row r="15238">
          <cell r="H15238" t="str">
            <v>1.3.7.01.13.02.</v>
          </cell>
          <cell r="I15238" t="str">
            <v>AKUMULASI PENYUSUTAN PRODUKSI</v>
          </cell>
        </row>
        <row r="15239">
          <cell r="H15239" t="str">
            <v>1.3.7.01.13.02.001</v>
          </cell>
          <cell r="I15239" t="str">
            <v xml:space="preserve">Akumulasi Penyusutan Rig </v>
          </cell>
        </row>
        <row r="15240">
          <cell r="H15240" t="str">
            <v>1.3.7.01.13.02.002</v>
          </cell>
          <cell r="I15240" t="str">
            <v xml:space="preserve">Akumulasi Penyusutan Produksi Lainnya </v>
          </cell>
        </row>
        <row r="15241">
          <cell r="H15241" t="str">
            <v>1.3.7.01.13.03.</v>
          </cell>
          <cell r="I15241" t="str">
            <v>AKUMULASI PENYUSUTAN PENGOLAHAN DAN PEMURNIAN</v>
          </cell>
        </row>
        <row r="15242">
          <cell r="H15242" t="str">
            <v>1.3.7.01.13.03.001</v>
          </cell>
          <cell r="I15242" t="str">
            <v xml:space="preserve">Akumulasi Penyusutan Alat Pengolahan Minyak </v>
          </cell>
        </row>
        <row r="15243">
          <cell r="H15243" t="str">
            <v>1.3.7.01.13.03.002</v>
          </cell>
          <cell r="I15243" t="str">
            <v xml:space="preserve">Akumulasi Penyusutan Alat Pengolahan Air </v>
          </cell>
        </row>
        <row r="15244">
          <cell r="H15244" t="str">
            <v>1.3.7.01.13.03.003</v>
          </cell>
          <cell r="I15244" t="str">
            <v xml:space="preserve">Akumulasi Penyusutan Alat Pengolahan Steam </v>
          </cell>
        </row>
        <row r="15245">
          <cell r="H15245" t="str">
            <v>1.3.7.01.13.03.004</v>
          </cell>
          <cell r="I15245" t="str">
            <v xml:space="preserve">Akumulasi Penyusutan Alat Pengolahan Wax </v>
          </cell>
        </row>
        <row r="15246">
          <cell r="H15246" t="str">
            <v>1.3.7.01.13.03.005</v>
          </cell>
          <cell r="I15246" t="str">
            <v xml:space="preserve">Akumulasi Penyusutan Alat Pengolahan dan Pemurnian Lainnya </v>
          </cell>
        </row>
        <row r="15247">
          <cell r="H15247" t="str">
            <v>1.3.7.01.14..</v>
          </cell>
          <cell r="I15247" t="str">
            <v>AKUMULASI PENYUSUTAN ALAT BANTU EKSPLORASI</v>
          </cell>
        </row>
        <row r="15248">
          <cell r="H15248" t="str">
            <v>1.3.7.01.14.01.</v>
          </cell>
          <cell r="I15248" t="str">
            <v>AKUMULASI PENYUSUTAN  ALAT BANTU EKSPLORASI</v>
          </cell>
        </row>
        <row r="15249">
          <cell r="H15249" t="str">
            <v>1.3.7.01.14.01.001</v>
          </cell>
          <cell r="I15249" t="str">
            <v xml:space="preserve">Akumulasi Penyusutan Mekanik </v>
          </cell>
        </row>
        <row r="15250">
          <cell r="H15250" t="str">
            <v>1.3.7.01.14.01.002</v>
          </cell>
          <cell r="I15250" t="str">
            <v xml:space="preserve">Akumulasi Penyusutan Electric </v>
          </cell>
        </row>
        <row r="15251">
          <cell r="H15251" t="str">
            <v>1.3.7.01.14.01.003</v>
          </cell>
          <cell r="I15251" t="str">
            <v>Akumulasi Penyusutan Alat Bantu Eksplorasi Lainnya</v>
          </cell>
        </row>
        <row r="15252">
          <cell r="H15252" t="str">
            <v>1.3.7.01.14.02.</v>
          </cell>
          <cell r="I15252" t="str">
            <v>AKUMULASI PENYUSUTAN ALAT BANTU PRODUKSI</v>
          </cell>
        </row>
        <row r="15253">
          <cell r="H15253" t="str">
            <v>1.3.7.01.14.02.001</v>
          </cell>
          <cell r="I15253" t="str">
            <v xml:space="preserve">Akumulasi Penyusutan Perawatan Sumur </v>
          </cell>
        </row>
        <row r="15254">
          <cell r="H15254" t="str">
            <v>1.3.7.01.14.02.002</v>
          </cell>
          <cell r="I15254" t="str">
            <v xml:space="preserve">Akumulasi Penyusutan Test Unit </v>
          </cell>
        </row>
        <row r="15255">
          <cell r="H15255" t="str">
            <v>1.3.7.01.14.02.003</v>
          </cell>
          <cell r="I15255" t="str">
            <v>Akumulasi Penyusutan Alat Bantu Produksi Lainnya</v>
          </cell>
        </row>
        <row r="15256">
          <cell r="H15256" t="str">
            <v>1.3.7.01.15..</v>
          </cell>
          <cell r="I15256" t="str">
            <v>AKUMULASI PENYUSUTAN ALAT KESELAMATAN KERJA</v>
          </cell>
        </row>
        <row r="15257">
          <cell r="H15257" t="str">
            <v>1.3.7.01.15.01.</v>
          </cell>
          <cell r="I15257" t="str">
            <v>AKUMULASI PENYUSUTAN ALAT DETEKSI</v>
          </cell>
        </row>
        <row r="15258">
          <cell r="H15258" t="str">
            <v>1.3.7.01.15.01.001</v>
          </cell>
          <cell r="I15258" t="str">
            <v xml:space="preserve">Akumulasi Penyusutan Radiasi </v>
          </cell>
        </row>
        <row r="15259">
          <cell r="H15259" t="str">
            <v>1.3.7.01.15.01.002</v>
          </cell>
          <cell r="I15259" t="str">
            <v xml:space="preserve">Akumulasi Penyusutan Suara </v>
          </cell>
        </row>
        <row r="15260">
          <cell r="H15260" t="str">
            <v>1.3.7.01.15.01.003</v>
          </cell>
          <cell r="I15260" t="str">
            <v>Akumulasi Penyusutan Alat Deteksi Lainnya</v>
          </cell>
        </row>
        <row r="15261">
          <cell r="H15261" t="str">
            <v>1.3.7.01.15.02.</v>
          </cell>
          <cell r="I15261" t="str">
            <v>AKUMULASI PENYUSUTAN ALAT PELINDUNG</v>
          </cell>
        </row>
        <row r="15262">
          <cell r="H15262" t="str">
            <v>1.3.7.01.15.02.001</v>
          </cell>
          <cell r="I15262" t="str">
            <v xml:space="preserve">Akumulasi Penyusutan Baju Pengaman </v>
          </cell>
        </row>
        <row r="15263">
          <cell r="H15263" t="str">
            <v>1.3.7.01.15.02.002</v>
          </cell>
          <cell r="I15263" t="str">
            <v xml:space="preserve">Akumulasi Penyusutan Masker </v>
          </cell>
        </row>
        <row r="15264">
          <cell r="H15264" t="str">
            <v>1.3.7.01.15.02.003</v>
          </cell>
          <cell r="I15264" t="str">
            <v xml:space="preserve">Akumulasi Penyusutan Topi Kerja </v>
          </cell>
        </row>
        <row r="15265">
          <cell r="H15265" t="str">
            <v>1.3.7.01.15.02.004</v>
          </cell>
          <cell r="I15265" t="str">
            <v xml:space="preserve">Akumulasi Penyusutan Sabuk Pengaman </v>
          </cell>
        </row>
        <row r="15266">
          <cell r="H15266" t="str">
            <v>1.3.7.01.15.02.005</v>
          </cell>
          <cell r="I15266" t="str">
            <v xml:space="preserve">Akumulasi Penyusutan Sepatu Lapangan </v>
          </cell>
        </row>
        <row r="15267">
          <cell r="H15267" t="str">
            <v>1.3.7.01.15.02.006</v>
          </cell>
          <cell r="I15267" t="str">
            <v>Akumulasi Penyusutan Alat Pelindung Lainnya</v>
          </cell>
        </row>
        <row r="15268">
          <cell r="H15268" t="str">
            <v>1.3.7.01.15.03.</v>
          </cell>
          <cell r="I15268" t="str">
            <v>AKUMULASI PENYUSUTAN ALAT SAR</v>
          </cell>
        </row>
        <row r="15269">
          <cell r="H15269" t="str">
            <v>1.3.7.01.15.03.001</v>
          </cell>
          <cell r="I15269" t="str">
            <v xml:space="preserve">Akumulasi Penyusutan Alat Penolong </v>
          </cell>
        </row>
        <row r="15270">
          <cell r="H15270" t="str">
            <v>1.3.7.01.15.03.002</v>
          </cell>
          <cell r="I15270" t="str">
            <v xml:space="preserve">Akumulasi Penyusutan Alat Pendukung Pencarian </v>
          </cell>
        </row>
        <row r="15271">
          <cell r="H15271" t="str">
            <v>1.3.7.01.15.03.003</v>
          </cell>
          <cell r="I15271" t="str">
            <v xml:space="preserve">Akumulasi Penyusutan Alat Kerja Bawah Air </v>
          </cell>
        </row>
        <row r="15272">
          <cell r="H15272" t="str">
            <v>1.3.7.01.15.03.004</v>
          </cell>
          <cell r="I15272" t="str">
            <v xml:space="preserve">Akumulasi Penyusutan Alat Sar Lainnya </v>
          </cell>
        </row>
        <row r="15273">
          <cell r="H15273" t="str">
            <v>1.3.7.01.15.04.</v>
          </cell>
          <cell r="I15273" t="str">
            <v>AKUMULASI PENYUSUTAN KERJA PENERBANGAN</v>
          </cell>
        </row>
        <row r="15274">
          <cell r="H15274" t="str">
            <v>1.3.7.01.15.04.001</v>
          </cell>
          <cell r="I15274" t="str">
            <v xml:space="preserve">Akumulasi Penyusutan Peralatan Fasilitas Komunikasi Penerbangan </v>
          </cell>
        </row>
        <row r="15275">
          <cell r="H15275" t="str">
            <v>1.3.7.01.15.04.002</v>
          </cell>
          <cell r="I15275" t="str">
            <v xml:space="preserve">Akumulasi Penyusutan Peralatan Fasilitas Navigasi dan Pengamatan Penerbangan </v>
          </cell>
        </row>
        <row r="15276">
          <cell r="H15276" t="str">
            <v>1.3.7.01.15.04.003</v>
          </cell>
          <cell r="I15276" t="str">
            <v>Akumulasi Penyusutan Peralatan Fasilitas Bantu Pendaratan</v>
          </cell>
        </row>
        <row r="15277">
          <cell r="H15277" t="str">
            <v>1.3.7.01.15.04.004</v>
          </cell>
          <cell r="I15277" t="str">
            <v xml:space="preserve">Akumulasi Penyusutan Peralatan Fasilitas Bantu Pelayanan dan Pengamanan Bandar Udara </v>
          </cell>
        </row>
        <row r="15278">
          <cell r="H15278" t="str">
            <v>1.3.7.01.15.04.005</v>
          </cell>
          <cell r="I15278" t="str">
            <v xml:space="preserve">Akumulasi Penyusutan Peralatan Fasilitas Listrik Bandar Udara </v>
          </cell>
        </row>
        <row r="15279">
          <cell r="H15279" t="str">
            <v>1.3.7.01.15.04.006</v>
          </cell>
          <cell r="I15279" t="str">
            <v xml:space="preserve">Akumulasi Penyusutan Alat Ukur Peralatan Faslektrik </v>
          </cell>
        </row>
        <row r="15280">
          <cell r="H15280" t="str">
            <v>1.3.7.01.15.04.007</v>
          </cell>
          <cell r="I15280" t="str">
            <v>Akumulasi Penyusutan Alat Kerja Penerbangan Lainnya</v>
          </cell>
        </row>
        <row r="15281">
          <cell r="H15281" t="str">
            <v>1.3.7.01.16..</v>
          </cell>
          <cell r="I15281" t="str">
            <v>AKUMULASI PENYUSUTAN  ALAT PERAGA</v>
          </cell>
        </row>
        <row r="15282">
          <cell r="H15282" t="str">
            <v>1.3.7.01.16.01.</v>
          </cell>
          <cell r="I15282" t="str">
            <v>AKUMULASI PENYUSUTAN  ALAT PERAGA PELATIHAN DAN PERCONTOHAN</v>
          </cell>
        </row>
        <row r="15283">
          <cell r="H15283" t="str">
            <v>1.3.7.01.16.01.001</v>
          </cell>
          <cell r="I15283" t="str">
            <v xml:space="preserve">Akumulasi Penyusutan Alat Peraga Pelatihan </v>
          </cell>
        </row>
        <row r="15284">
          <cell r="H15284" t="str">
            <v>1.3.7.01.16.01.002</v>
          </cell>
          <cell r="I15284" t="str">
            <v xml:space="preserve">Akumulasi Penyusutan Alat Peraga Percontohan </v>
          </cell>
        </row>
        <row r="15285">
          <cell r="H15285" t="str">
            <v>1.3.7.01.16.01.003</v>
          </cell>
          <cell r="I15285" t="str">
            <v xml:space="preserve">Akumulasi Penyusutan Alat Peraga Pelatihan dan Percontohan Lainnya </v>
          </cell>
        </row>
        <row r="15286">
          <cell r="H15286" t="str">
            <v>1.3.7.01.17..</v>
          </cell>
          <cell r="I15286" t="str">
            <v>AKUMULASI PENYUSUTAN  PERALATAN PROSES/PRODUKSI</v>
          </cell>
        </row>
        <row r="15287">
          <cell r="H15287" t="str">
            <v>1.3.7.01.17.01.</v>
          </cell>
          <cell r="I15287" t="str">
            <v>AKUMULASI PENYUSUTAN PERALATAN PROSES/PRODUKSI</v>
          </cell>
        </row>
        <row r="15288">
          <cell r="H15288" t="str">
            <v>1.3.7.01.17.01.001</v>
          </cell>
          <cell r="I15288" t="str">
            <v xml:space="preserve">Akumulasi Penyusutan Liquid-Liquid Contractor Equipment </v>
          </cell>
        </row>
        <row r="15289">
          <cell r="H15289" t="str">
            <v>1.3.7.01.17.01.002</v>
          </cell>
          <cell r="I15289" t="str">
            <v xml:space="preserve">Akumulasi Penyusutan Solid-Solid Mixing Equipment </v>
          </cell>
        </row>
        <row r="15290">
          <cell r="H15290" t="str">
            <v>1.3.7.01.17.01.003</v>
          </cell>
          <cell r="I15290" t="str">
            <v xml:space="preserve">Akumulasi Penyusutan Solid-Solid Screening Equipment </v>
          </cell>
        </row>
        <row r="15291">
          <cell r="H15291" t="str">
            <v>1.3.7.01.17.01.004</v>
          </cell>
          <cell r="I15291" t="str">
            <v xml:space="preserve">Akumulasi Penyusutan Solid-Solid Classifier </v>
          </cell>
        </row>
        <row r="15292">
          <cell r="H15292" t="str">
            <v>1.3.7.01.17.01.005</v>
          </cell>
          <cell r="I15292" t="str">
            <v xml:space="preserve">Akumulasi Penyusutan Solid Liquid Mixing Equipment </v>
          </cell>
        </row>
        <row r="15293">
          <cell r="H15293" t="str">
            <v>1.3.7.01.17.01.006</v>
          </cell>
          <cell r="I15293" t="str">
            <v xml:space="preserve">Akumulasi Penyusutan Solid Liquid Crystallization Equipment </v>
          </cell>
        </row>
        <row r="15294">
          <cell r="H15294" t="str">
            <v>1.3.7.01.17.01.007</v>
          </cell>
          <cell r="I15294" t="str">
            <v xml:space="preserve">Akumulasi Penyusutan Ion Exchange Absortion Equipment </v>
          </cell>
        </row>
        <row r="15295">
          <cell r="H15295" t="str">
            <v>1.3.7.01.17.01.008</v>
          </cell>
          <cell r="I15295" t="str">
            <v xml:space="preserve">Akumulasi Penyusutan Leaching Equipment </v>
          </cell>
        </row>
        <row r="15296">
          <cell r="H15296" t="str">
            <v>1.3.7.01.17.01.009</v>
          </cell>
          <cell r="I15296" t="str">
            <v xml:space="preserve">Akumulasi Penyusutan Gravity Sedimentation Equipment </v>
          </cell>
        </row>
        <row r="15297">
          <cell r="H15297" t="str">
            <v>1.3.7.01.17.01.010</v>
          </cell>
          <cell r="I15297" t="str">
            <v>Akumulasi Penyusutan Solid Liquid Filtering Equipment</v>
          </cell>
        </row>
        <row r="15298">
          <cell r="H15298" t="str">
            <v>1.3.7.01.17.01.011</v>
          </cell>
          <cell r="I15298" t="str">
            <v xml:space="preserve">Akumulasi Penyusutan Centrifuge For Solid Liquid </v>
          </cell>
        </row>
        <row r="15299">
          <cell r="H15299" t="str">
            <v>1.3.7.01.17.01.012</v>
          </cell>
          <cell r="I15299" t="str">
            <v xml:space="preserve">Akumulasi Penyusutan Liquid From Solid Expelling (Expressor)-Equipment </v>
          </cell>
        </row>
        <row r="15300">
          <cell r="H15300" t="str">
            <v>1.3.7.01.17.01.013</v>
          </cell>
          <cell r="I15300" t="str">
            <v xml:space="preserve">Akumulasi Penyusutan Gas-Solid Drying Equipment </v>
          </cell>
        </row>
        <row r="15301">
          <cell r="H15301" t="str">
            <v>1.3.7.01.17.01.014</v>
          </cell>
          <cell r="I15301" t="str">
            <v xml:space="preserve">Akumulasi Penyusutan Gas-Solid Fluised Bed Equipment </v>
          </cell>
        </row>
        <row r="15302">
          <cell r="H15302" t="str">
            <v>1.3.7.01.17.01.015</v>
          </cell>
          <cell r="I15302" t="str">
            <v xml:space="preserve">Akumulasi Penyusutan Gas-Solid Separation Equipment </v>
          </cell>
        </row>
        <row r="15303">
          <cell r="H15303" t="str">
            <v>1.3.7.01.17.01.016</v>
          </cell>
          <cell r="I15303" t="str">
            <v xml:space="preserve">Akumulasi Penyusutan Gas-Liquid Distillation Equipment </v>
          </cell>
        </row>
        <row r="15304">
          <cell r="H15304" t="str">
            <v>1.3.7.01.17.01.017</v>
          </cell>
          <cell r="I15304" t="str">
            <v xml:space="preserve">Akumulasi Penyusutan Gas-Liquid Separation Equipment </v>
          </cell>
        </row>
        <row r="15305">
          <cell r="H15305" t="str">
            <v>1.3.7.01.17.01.018</v>
          </cell>
          <cell r="I15305" t="str">
            <v xml:space="preserve">Akumulasi Penyusutan Isotope Separation Equipment </v>
          </cell>
        </row>
        <row r="15306">
          <cell r="H15306" t="str">
            <v>1.3.7.01.17.01.019</v>
          </cell>
          <cell r="I15306" t="str">
            <v xml:space="preserve">Akumulasi Penyusutan Transport and Storage Equipment For Liquid </v>
          </cell>
        </row>
        <row r="15307">
          <cell r="H15307" t="str">
            <v>1.3.7.01.17.01.020</v>
          </cell>
          <cell r="I15307" t="str">
            <v xml:space="preserve">Akumulasi Penyusutan Solid Material Handling Equipment </v>
          </cell>
        </row>
        <row r="15308">
          <cell r="H15308" t="str">
            <v>1.3.7.01.17.01.021</v>
          </cell>
          <cell r="I15308" t="str">
            <v xml:space="preserve">Akumulasi Penyusutan Size Reduction Size Balargement Equipment </v>
          </cell>
        </row>
        <row r="15309">
          <cell r="H15309" t="str">
            <v>1.3.7.01.17.01.022</v>
          </cell>
          <cell r="I15309" t="str">
            <v xml:space="preserve">Akumulasi Penyusutan Heat Generating Equipment </v>
          </cell>
        </row>
        <row r="15310">
          <cell r="H15310" t="str">
            <v>1.3.7.01.17.01.023</v>
          </cell>
          <cell r="I15310" t="str">
            <v xml:space="preserve">Akumulasi Penyusutan Heat Transfer Equipment </v>
          </cell>
        </row>
        <row r="15311">
          <cell r="H15311" t="str">
            <v>1.3.7.01.17.01.024</v>
          </cell>
          <cell r="I15311" t="str">
            <v xml:space="preserve">Akumulasi Penyusutan Mechanical Proces </v>
          </cell>
        </row>
        <row r="15312">
          <cell r="H15312" t="str">
            <v>1.3.7.01.17.01.025</v>
          </cell>
          <cell r="I15312" t="str">
            <v>Akumulasi Penyusutan Chemical Reaktion Equipment</v>
          </cell>
        </row>
        <row r="15313">
          <cell r="H15313" t="str">
            <v>1.3.7.01.17.01.026</v>
          </cell>
          <cell r="I15313" t="str">
            <v>Akumulasi Penyusutan Peratan Proses/Produksi Lainnya</v>
          </cell>
        </row>
        <row r="15314">
          <cell r="H15314" t="str">
            <v>1.3.7.01.18..</v>
          </cell>
          <cell r="I15314" t="str">
            <v>AKUMULASI PENYUSUTAN RAMBU - RAMBU</v>
          </cell>
        </row>
        <row r="15315">
          <cell r="H15315" t="str">
            <v>1.3.7.01.18.01.</v>
          </cell>
          <cell r="I15315" t="str">
            <v>AKUMULASI PENYUSUTAN RAMBU-RAMBU LALU LINTAS DARAT</v>
          </cell>
        </row>
        <row r="15316">
          <cell r="H15316" t="str">
            <v>1.3.7.01.18.01.001</v>
          </cell>
          <cell r="I15316" t="str">
            <v xml:space="preserve">Akumulasi Penyusutan Rambu Bersuar </v>
          </cell>
        </row>
        <row r="15317">
          <cell r="H15317" t="str">
            <v>1.3.7.01.18.01.002</v>
          </cell>
          <cell r="I15317" t="str">
            <v xml:space="preserve">Akumulasi Penyusutan Rambu Tidak Bersuar </v>
          </cell>
        </row>
        <row r="15318">
          <cell r="H15318" t="str">
            <v>1.3.7.01.18.01.003</v>
          </cell>
          <cell r="I15318" t="str">
            <v xml:space="preserve">Akumulasi Penyusutan Rambu-Rambu Lalu Lintas Darat Lainnya </v>
          </cell>
        </row>
        <row r="15319">
          <cell r="H15319" t="str">
            <v>1.3.7.01.18.02.</v>
          </cell>
          <cell r="I15319" t="str">
            <v>AKUMULASI PENYUSUTAN RAMBU-RAMBU LALU LINTAS UDARA</v>
          </cell>
        </row>
        <row r="15320">
          <cell r="H15320" t="str">
            <v>1.3.7.01.18.02.001</v>
          </cell>
          <cell r="I15320" t="str">
            <v xml:space="preserve">Akumulasi Penyusutan Runway/Threshold Light </v>
          </cell>
        </row>
        <row r="15321">
          <cell r="H15321" t="str">
            <v>1.3.7.01.18.02.002</v>
          </cell>
          <cell r="I15321" t="str">
            <v xml:space="preserve">Akumulasi Penyusutan Visual Approach Slope Indicator (VASI) </v>
          </cell>
        </row>
        <row r="15322">
          <cell r="H15322" t="str">
            <v>1.3.7.01.18.02.003</v>
          </cell>
          <cell r="I15322" t="str">
            <v xml:space="preserve">Akumulasi Penyusutan Approach Light </v>
          </cell>
        </row>
        <row r="15323">
          <cell r="H15323" t="str">
            <v>1.3.7.01.18.02.004</v>
          </cell>
          <cell r="I15323" t="str">
            <v xml:space="preserve">Akumulasi Penyusutan Runway Identification Light (Reils) </v>
          </cell>
        </row>
        <row r="15324">
          <cell r="H15324" t="str">
            <v>1.3.7.01.18.02.005</v>
          </cell>
          <cell r="I15324" t="str">
            <v xml:space="preserve">Akumulasi Penyusutan Signal </v>
          </cell>
        </row>
        <row r="15325">
          <cell r="H15325" t="str">
            <v>1.3.7.01.18.02.006</v>
          </cell>
          <cell r="I15325" t="str">
            <v xml:space="preserve">Akumulasi Penyusutan Flood Lights </v>
          </cell>
        </row>
        <row r="15326">
          <cell r="H15326" t="str">
            <v>1.3.7.01.18.02.007</v>
          </cell>
          <cell r="I15326" t="str">
            <v>Akumulasi Penyusutan Rambu-Rambu Lalu Lintas Udara Lainnya</v>
          </cell>
        </row>
        <row r="15327">
          <cell r="H15327" t="str">
            <v>1.3.7.01.18.03.</v>
          </cell>
          <cell r="I15327" t="str">
            <v>AKUMULASI PENYUSUTAN RAMBU-RAMBU LALU LINTAS LAUT</v>
          </cell>
        </row>
        <row r="15328">
          <cell r="H15328" t="str">
            <v>1.3.7.01.18.03.001</v>
          </cell>
          <cell r="I15328" t="str">
            <v>Akumulasi Penyusutan Rambu-Rambu Lalu Lintas Laut</v>
          </cell>
        </row>
        <row r="15329">
          <cell r="H15329" t="str">
            <v>1.3.7.01.18.03.002</v>
          </cell>
          <cell r="I15329" t="str">
            <v>Akumulasi Penyusutan Rambu-Rambu Lalu Lintas Laut Lainnya</v>
          </cell>
        </row>
        <row r="15330">
          <cell r="H15330" t="str">
            <v>1.3.7.01.19..</v>
          </cell>
          <cell r="I15330" t="str">
            <v>AKUMULASI PENYUSUTAN PERALATAN OLAH RAGA</v>
          </cell>
        </row>
        <row r="15331">
          <cell r="H15331" t="str">
            <v>1.3.7.01.19.01.</v>
          </cell>
          <cell r="I15331" t="str">
            <v>AKUMULASI PENYUSUTAN PERALATAN OLAH RAGA</v>
          </cell>
        </row>
        <row r="15332">
          <cell r="H15332" t="str">
            <v>1.3.7.01.19.01.001</v>
          </cell>
          <cell r="I15332" t="str">
            <v xml:space="preserve">Akumulasi Penyusutan Peralatan Olah Raga Atletik </v>
          </cell>
        </row>
        <row r="15333">
          <cell r="H15333" t="str">
            <v>1.3.7.01.19.01.002</v>
          </cell>
          <cell r="I15333" t="str">
            <v xml:space="preserve">Akumulasi Penyusutan Peralatan Permainan </v>
          </cell>
        </row>
        <row r="15334">
          <cell r="H15334" t="str">
            <v>1.3.7.01.19.01.003</v>
          </cell>
          <cell r="I15334" t="str">
            <v xml:space="preserve">Akumulasi Penyusutan Peralatan Senam </v>
          </cell>
        </row>
        <row r="15335">
          <cell r="H15335" t="str">
            <v>1.3.7.01.19.01.004</v>
          </cell>
          <cell r="I15335" t="str">
            <v xml:space="preserve">Akumulasi Penyusutan Peralatan Olah Raga Air </v>
          </cell>
        </row>
        <row r="15336">
          <cell r="H15336" t="str">
            <v>1.3.7.01.19.01.005</v>
          </cell>
          <cell r="I15336" t="str">
            <v xml:space="preserve">Akumulasi Penyusutan Peralatan Olah Raga Udara </v>
          </cell>
        </row>
        <row r="15337">
          <cell r="H15337" t="str">
            <v>1.3.7.01.19.01.006</v>
          </cell>
          <cell r="I15337" t="str">
            <v>Akumulasi Penyusutan Peralatan Olah Raga Lainnya</v>
          </cell>
        </row>
        <row r="15338">
          <cell r="H15338" t="str">
            <v>1.3.7.02...</v>
          </cell>
          <cell r="I15338" t="str">
            <v>AKUMULASI PENYUSUTAN GEDUNG DAN BANGUNAN</v>
          </cell>
        </row>
        <row r="15339">
          <cell r="H15339" t="str">
            <v>1.3.7.02.01..</v>
          </cell>
          <cell r="I15339" t="str">
            <v>AKUMULASI PENYUSUTAN BANGUNAN GEDUNG</v>
          </cell>
        </row>
        <row r="15340">
          <cell r="H15340" t="str">
            <v>1.3.7.02.01.01.</v>
          </cell>
          <cell r="I15340" t="str">
            <v>AKUMULASI PENYUSUTAN BANGUNAN GEDUNG TEMPAT KERJA</v>
          </cell>
        </row>
        <row r="15341">
          <cell r="H15341" t="str">
            <v>1.3.7.02.01.01.001</v>
          </cell>
          <cell r="I15341" t="str">
            <v>Akumulasi Penyusutan Bangunan Gedung Kantor</v>
          </cell>
        </row>
        <row r="15342">
          <cell r="H15342" t="str">
            <v>1.3.7.02.01.01.002</v>
          </cell>
          <cell r="I15342" t="str">
            <v xml:space="preserve">Akumulasi Penyusutan Bangunan Gudang </v>
          </cell>
        </row>
        <row r="15343">
          <cell r="H15343" t="str">
            <v>1.3.7.02.01.01.003</v>
          </cell>
          <cell r="I15343" t="str">
            <v xml:space="preserve">Akumulasi Penyusutan Bangunan Gedung Untuk Bengkel/Hanggar </v>
          </cell>
        </row>
        <row r="15344">
          <cell r="H15344" t="str">
            <v>1.3.7.02.01.01.004</v>
          </cell>
          <cell r="I15344" t="str">
            <v xml:space="preserve">Akumulasi Penyusutan Bangunan Gedung Instalasi </v>
          </cell>
        </row>
        <row r="15345">
          <cell r="H15345" t="str">
            <v>1.3.7.02.01.01.005</v>
          </cell>
          <cell r="I15345" t="str">
            <v xml:space="preserve">Akumulasi Penyusutan Bangunan Gedung Laboratorium </v>
          </cell>
        </row>
        <row r="15346">
          <cell r="H15346" t="str">
            <v>1.3.7.02.01.01.006</v>
          </cell>
          <cell r="I15346" t="str">
            <v xml:space="preserve">Akumulasi Penyusutan Bangunan Kesehatan </v>
          </cell>
        </row>
        <row r="15347">
          <cell r="H15347" t="str">
            <v>1.3.7.02.01.01.007</v>
          </cell>
          <cell r="I15347" t="str">
            <v>Akumulasi Penyusutan Bangunan Oceanarium/Observatorium</v>
          </cell>
        </row>
        <row r="15348">
          <cell r="H15348" t="str">
            <v>1.3.7.02.01.01.008</v>
          </cell>
          <cell r="I15348" t="str">
            <v xml:space="preserve">Akumulasi Penyusutan Bangunan Gedung Tempat Ibadah </v>
          </cell>
        </row>
        <row r="15349">
          <cell r="H15349" t="str">
            <v>1.3.7.02.01.01.009</v>
          </cell>
          <cell r="I15349" t="str">
            <v xml:space="preserve">Akumulasi Penyusutan Bangunan Gedung Tempat Pertemuan </v>
          </cell>
        </row>
        <row r="15350">
          <cell r="H15350" t="str">
            <v>1.3.7.02.01.01.010</v>
          </cell>
          <cell r="I15350" t="str">
            <v xml:space="preserve">Akumulasi Penyusutan Bangunan Gedung Tempat Pendidikan </v>
          </cell>
        </row>
        <row r="15351">
          <cell r="H15351" t="str">
            <v>1.3.7.02.01.01.011</v>
          </cell>
          <cell r="I15351" t="str">
            <v>Akumulasi Penyusutan Bangunan Gedung Tempat Olah Raga</v>
          </cell>
        </row>
        <row r="15352">
          <cell r="H15352" t="str">
            <v>1.3.7.02.01.01.012</v>
          </cell>
          <cell r="I15352" t="str">
            <v xml:space="preserve">Akumulasi Penyusutan Bangunan Gedung Pertokoan/Koperasi/Pasar </v>
          </cell>
        </row>
        <row r="15353">
          <cell r="H15353" t="str">
            <v>1.3.7.02.01.01.013</v>
          </cell>
          <cell r="I15353" t="str">
            <v xml:space="preserve">Akumulasi Penyusutan Bangunan Gedung Untuk Pos Jaga </v>
          </cell>
        </row>
        <row r="15354">
          <cell r="H15354" t="str">
            <v>1.3.7.02.01.01.014</v>
          </cell>
          <cell r="I15354" t="str">
            <v xml:space="preserve">Akumulasi Penyusutan Bangunan Gedung Garasi/Pool </v>
          </cell>
        </row>
        <row r="15355">
          <cell r="H15355" t="str">
            <v>1.3.7.02.01.01.015</v>
          </cell>
          <cell r="I15355" t="str">
            <v xml:space="preserve">Akumulasi Penyusutan Bangunan Gedung Pemotong Hewan </v>
          </cell>
        </row>
        <row r="15356">
          <cell r="H15356" t="str">
            <v>1.3.7.02.01.01.016</v>
          </cell>
          <cell r="I15356" t="str">
            <v xml:space="preserve">Akumulasi Penyusutan Bangunan Gedung Perpustakaan </v>
          </cell>
        </row>
        <row r="15357">
          <cell r="H15357" t="str">
            <v>1.3.7.02.01.01.017</v>
          </cell>
          <cell r="I15357" t="str">
            <v xml:space="preserve">Akumulasi Penyusutan Bangunan Gedung Musium </v>
          </cell>
        </row>
        <row r="15358">
          <cell r="H15358" t="str">
            <v>1.3.7.02.01.01.018</v>
          </cell>
          <cell r="I15358" t="str">
            <v xml:space="preserve">Akumulasi Penyusutan Bangunan Gedung Terminal/Pelabuhan/Bandara </v>
          </cell>
        </row>
        <row r="15359">
          <cell r="H15359" t="str">
            <v>1.3.7.02.01.01.019</v>
          </cell>
          <cell r="I15359" t="str">
            <v xml:space="preserve">Akumulasi Penyusutan Bangunan Pengujian Kelaikan </v>
          </cell>
        </row>
        <row r="15360">
          <cell r="H15360" t="str">
            <v>1.3.7.02.01.01.020</v>
          </cell>
          <cell r="I15360" t="str">
            <v xml:space="preserve">Akumulasi Penyusutan Bangunan Gedung Lembaga Pemasyarakatan </v>
          </cell>
        </row>
        <row r="15361">
          <cell r="H15361" t="str">
            <v>1.3.7.02.01.01.021</v>
          </cell>
          <cell r="I15361" t="str">
            <v xml:space="preserve">Akumulasi Penyusutan Bangunan Rumah Tahanan </v>
          </cell>
        </row>
        <row r="15362">
          <cell r="H15362" t="str">
            <v>1.3.7.02.01.01.022</v>
          </cell>
          <cell r="I15362" t="str">
            <v xml:space="preserve">Akumulasi Penyusutan Bangunan Gedung Krematorium </v>
          </cell>
        </row>
        <row r="15363">
          <cell r="H15363" t="str">
            <v>1.3.7.02.01.01.023</v>
          </cell>
          <cell r="I15363" t="str">
            <v xml:space="preserve">Akumulasi Penyusutan Bangunan Pembakaran Bangkai Hewan </v>
          </cell>
        </row>
        <row r="15364">
          <cell r="H15364" t="str">
            <v>1.3.7.02.01.01.024</v>
          </cell>
          <cell r="I15364" t="str">
            <v xml:space="preserve">Akumulasi Penyusutan Bangunan Tempat Persidangan </v>
          </cell>
        </row>
        <row r="15365">
          <cell r="H15365" t="str">
            <v>1.3.7.02.01.01.025</v>
          </cell>
          <cell r="I15365" t="str">
            <v xml:space="preserve">Akumulasi Penyusutan Bangunan Terbuka </v>
          </cell>
        </row>
        <row r="15366">
          <cell r="H15366" t="str">
            <v>1.3.7.02.01.01.026</v>
          </cell>
          <cell r="I15366" t="str">
            <v xml:space="preserve">Akumulasi Penyusutan Bangunan Penampung Sekam </v>
          </cell>
        </row>
        <row r="15367">
          <cell r="H15367" t="str">
            <v>1.3.7.02.01.01.027</v>
          </cell>
          <cell r="I15367" t="str">
            <v xml:space="preserve">Akumulasi Penyusutan Bangunan Tempat Pelelangan Ikan (TPI) </v>
          </cell>
        </row>
        <row r="15368">
          <cell r="H15368" t="str">
            <v>1.3.7.02.01.01.028</v>
          </cell>
          <cell r="I15368" t="str">
            <v xml:space="preserve">Akumulasi Penyusutan Bangunan Industri </v>
          </cell>
        </row>
        <row r="15369">
          <cell r="H15369" t="str">
            <v>1.3.7.02.01.01.029</v>
          </cell>
          <cell r="I15369" t="str">
            <v xml:space="preserve">Akumulasi Penyusutan Bangunan Peternakan/Perikanan </v>
          </cell>
        </row>
        <row r="15370">
          <cell r="H15370" t="str">
            <v>1.3.7.02.01.01.030</v>
          </cell>
          <cell r="I15370" t="str">
            <v>Akumulasi Penyusutan Bangunan Gedung Tempat Kerja Lainnya</v>
          </cell>
        </row>
        <row r="15371">
          <cell r="H15371" t="str">
            <v>1.3.7.02.01.01.031</v>
          </cell>
          <cell r="I15371" t="str">
            <v xml:space="preserve">Akumulasi Penyusutan Bangunan Peralatan Geofisika </v>
          </cell>
        </row>
        <row r="15372">
          <cell r="H15372" t="str">
            <v>1.3.7.02.01.01.032</v>
          </cell>
          <cell r="I15372" t="str">
            <v xml:space="preserve">Akumulasi Penyusutan Bangunan Fasilitas Umum </v>
          </cell>
        </row>
        <row r="15373">
          <cell r="H15373" t="str">
            <v>1.3.7.02.01.01.033</v>
          </cell>
          <cell r="I15373" t="str">
            <v xml:space="preserve">Akumulasi Penyusutan Bangunan Parkir </v>
          </cell>
        </row>
        <row r="15374">
          <cell r="H15374" t="str">
            <v>1.3.7.02.01.01.034</v>
          </cell>
          <cell r="I15374" t="str">
            <v>Akumulasi Penyusutan Bangunan Gedung Pabrik</v>
          </cell>
        </row>
        <row r="15375">
          <cell r="H15375" t="str">
            <v>1.3.7.02.01.01.035</v>
          </cell>
          <cell r="I15375" t="str">
            <v>Akumulasi Penyusutan Bangunan Stasiun</v>
          </cell>
        </row>
        <row r="15376">
          <cell r="H15376" t="str">
            <v>1.3.7.02.01.01.036</v>
          </cell>
          <cell r="I15376" t="str">
            <v>Akumulasi Penyusutan Taman</v>
          </cell>
        </row>
        <row r="15377">
          <cell r="H15377" t="str">
            <v>1.3.7.02.01.01.037</v>
          </cell>
          <cell r="I15377" t="str">
            <v>Akumulasi Penyusutan Bangunan Gedung Tempat Kerja Lainnya</v>
          </cell>
        </row>
        <row r="15378">
          <cell r="H15378" t="str">
            <v>1.3.7.02.01.02.</v>
          </cell>
          <cell r="I15378" t="str">
            <v>AKUMULASI PENYUSUTAN BANGUNAN GEDUNG TEMPAT TINGGAL</v>
          </cell>
        </row>
        <row r="15379">
          <cell r="H15379" t="str">
            <v>1.3.7.02.01.02.001</v>
          </cell>
          <cell r="I15379" t="str">
            <v xml:space="preserve">Akumulasi Penyusutan Rumah Negara Golongan I </v>
          </cell>
        </row>
        <row r="15380">
          <cell r="H15380" t="str">
            <v>1.3.7.02.01.02.002</v>
          </cell>
          <cell r="I15380" t="str">
            <v xml:space="preserve">Akumulasi Penyusutan Rumah Negara Golongan II </v>
          </cell>
        </row>
        <row r="15381">
          <cell r="H15381" t="str">
            <v>1.3.7.02.01.02.003</v>
          </cell>
          <cell r="I15381" t="str">
            <v xml:space="preserve">Akumulasi Penyusutan Rumah Negara Golongan III </v>
          </cell>
        </row>
        <row r="15382">
          <cell r="H15382" t="str">
            <v>1.3.7.02.01.02.004</v>
          </cell>
          <cell r="I15382" t="str">
            <v xml:space="preserve">Akumulasi Penyusutan Mess/Wisma/Bungalow/Tempat Peristirahatan </v>
          </cell>
        </row>
        <row r="15383">
          <cell r="H15383" t="str">
            <v>1.3.7.02.01.02.005</v>
          </cell>
          <cell r="I15383" t="str">
            <v xml:space="preserve">Akumulasi Penyusutan Asrama </v>
          </cell>
        </row>
        <row r="15384">
          <cell r="H15384" t="str">
            <v>1.3.7.02.01.02.006</v>
          </cell>
          <cell r="I15384" t="str">
            <v xml:space="preserve">Akumulasi Penyusutan Hotel </v>
          </cell>
        </row>
        <row r="15385">
          <cell r="H15385" t="str">
            <v>1.3.7.02.01.02.007</v>
          </cell>
          <cell r="I15385" t="str">
            <v>Akumulasi Penyusutan Motel</v>
          </cell>
        </row>
        <row r="15386">
          <cell r="H15386" t="str">
            <v>1.3.7.02.01.02.008</v>
          </cell>
          <cell r="I15386" t="str">
            <v xml:space="preserve">Akumulasi Penyusutan Flat/Rumah Susun </v>
          </cell>
        </row>
        <row r="15387">
          <cell r="H15387" t="str">
            <v>1.3.7.02.01.02.009</v>
          </cell>
          <cell r="I15387" t="str">
            <v xml:space="preserve">Akumulasi Penyusutan Rumah Negara Dalam Proses Penggolongan </v>
          </cell>
        </row>
        <row r="15388">
          <cell r="H15388" t="str">
            <v>1.3.7.02.01.02.010</v>
          </cell>
          <cell r="I15388" t="str">
            <v xml:space="preserve">Akumulasi Penyusutan Panti Asuhan </v>
          </cell>
        </row>
        <row r="15389">
          <cell r="H15389" t="str">
            <v>1.3.7.02.01.02.011</v>
          </cell>
          <cell r="I15389" t="str">
            <v xml:space="preserve">Akumulasi Penyusutan Apartemen </v>
          </cell>
        </row>
        <row r="15390">
          <cell r="H15390" t="str">
            <v>1.3.7.02.01.02.012</v>
          </cell>
          <cell r="I15390" t="str">
            <v xml:space="preserve">Akumulasi Penyusutan Rumah Tidak Bersusun </v>
          </cell>
        </row>
        <row r="15391">
          <cell r="H15391" t="str">
            <v>1.3.7.02.01.02.013</v>
          </cell>
          <cell r="I15391" t="str">
            <v>Akumulasi Penyusutan Gedung Tempat Tinggal Lainnya</v>
          </cell>
        </row>
        <row r="15392">
          <cell r="H15392" t="str">
            <v>1.3.7.02.02..</v>
          </cell>
          <cell r="I15392" t="str">
            <v>AKUMULASI PENYUSUTAN MONUMEN</v>
          </cell>
        </row>
        <row r="15393">
          <cell r="H15393" t="str">
            <v>1.3.7.02.02.01.</v>
          </cell>
          <cell r="I15393" t="str">
            <v>AKUMULASI PENYUSUTAN CANDI/TUGU PERINGATAN/PRASASTI</v>
          </cell>
        </row>
        <row r="15394">
          <cell r="H15394" t="str">
            <v>1.3.7.02.02.01.001</v>
          </cell>
          <cell r="I15394" t="str">
            <v xml:space="preserve">Akumulasi Penyusutan Candi </v>
          </cell>
        </row>
        <row r="15395">
          <cell r="H15395" t="str">
            <v>1.3.7.02.02.01.002</v>
          </cell>
          <cell r="I15395" t="str">
            <v xml:space="preserve">Akumulasi Penyusutan Tugu </v>
          </cell>
        </row>
        <row r="15396">
          <cell r="H15396" t="str">
            <v>1.3.7.02.02.01.003</v>
          </cell>
          <cell r="I15396" t="str">
            <v xml:space="preserve">Akumulasi Penyusutan Bangunan Peninggalan </v>
          </cell>
        </row>
        <row r="15397">
          <cell r="H15397" t="str">
            <v>1.3.7.02.02.01.004</v>
          </cell>
          <cell r="I15397" t="str">
            <v>Akumulasi Penyusutan Candi/Tugu Peringatan/Prasasti Lainnya</v>
          </cell>
        </row>
        <row r="15398">
          <cell r="H15398" t="str">
            <v>1.3.7.02.03..</v>
          </cell>
          <cell r="I15398" t="str">
            <v>AKUMULASI PENYUSUTAN BANGUNAN MENARA</v>
          </cell>
        </row>
        <row r="15399">
          <cell r="H15399" t="str">
            <v>1.3.7.02.03.01.</v>
          </cell>
          <cell r="I15399" t="str">
            <v xml:space="preserve">AKUMULASI PENYUSUTAN BANGUNAN MENARA PERAMBUAN </v>
          </cell>
        </row>
        <row r="15400">
          <cell r="H15400" t="str">
            <v>1.3.7.02.03.01.001</v>
          </cell>
          <cell r="I15400" t="str">
            <v xml:space="preserve">Akumulasi Penyusutan Bangunan Menara Perambuan Penerangan Pantai </v>
          </cell>
        </row>
        <row r="15401">
          <cell r="H15401" t="str">
            <v>1.3.7.02.03.01.002</v>
          </cell>
          <cell r="I15401" t="str">
            <v xml:space="preserve">Akumulasi Penyusutan Bangunan Perambuan Penerangan Pantai </v>
          </cell>
        </row>
        <row r="15402">
          <cell r="H15402" t="str">
            <v>1.3.7.02.03.01.003</v>
          </cell>
          <cell r="I15402" t="str">
            <v xml:space="preserve">Akumulasi Penyusutan Bangunan Menara Telekomunikasi </v>
          </cell>
        </row>
        <row r="15403">
          <cell r="H15403" t="str">
            <v>1.3.7.02.03.01.004</v>
          </cell>
          <cell r="I15403" t="str">
            <v xml:space="preserve">Akumulasi Penyusutan Bangunan Menara Pengawas </v>
          </cell>
        </row>
        <row r="15404">
          <cell r="H15404" t="str">
            <v>1.3.7.02.03.01.005</v>
          </cell>
          <cell r="I15404" t="str">
            <v>Akumulasi Penyusutan Bangunan Menara Perambuan Lainnya</v>
          </cell>
        </row>
        <row r="15405">
          <cell r="H15405" t="str">
            <v>1.3.7.02.04..</v>
          </cell>
          <cell r="I15405" t="str">
            <v>AKUMULASI PENYUSUTAN TUGU TITIK KONTROL/PASTI</v>
          </cell>
        </row>
        <row r="15406">
          <cell r="H15406" t="str">
            <v>1.3.7.02.04.01.</v>
          </cell>
          <cell r="I15406" t="str">
            <v>AKUMULASI PENYUSUTAN TUGU/TANDA BATAS</v>
          </cell>
        </row>
        <row r="15407">
          <cell r="H15407" t="str">
            <v>1.3.7.02.04.01.001</v>
          </cell>
          <cell r="I15407" t="str">
            <v xml:space="preserve">Akumulasi Penyusutan Tugu/Tanda Batas Administrasi </v>
          </cell>
        </row>
        <row r="15408">
          <cell r="H15408" t="str">
            <v>1.3.7.02.04.01.002</v>
          </cell>
          <cell r="I15408" t="str">
            <v xml:space="preserve">Akumulasi Penyusutan Tugu/Tanda Jaring Kontrol Geodesi </v>
          </cell>
        </row>
        <row r="15409">
          <cell r="H15409" t="str">
            <v>1.3.7.02.04.01.003</v>
          </cell>
          <cell r="I15409" t="str">
            <v xml:space="preserve">Akumulasi Penyusutan Pilar/Tugu/Tanda Lainnya </v>
          </cell>
        </row>
        <row r="15410">
          <cell r="H15410" t="str">
            <v>1.3.7.02.04.01.004</v>
          </cell>
          <cell r="I15410" t="str">
            <v xml:space="preserve">Akumulasi Penyusutan Pagar </v>
          </cell>
        </row>
        <row r="15411">
          <cell r="H15411" t="str">
            <v>1.3.7.02.04.01.005</v>
          </cell>
          <cell r="I15411" t="str">
            <v>Akumulasi Penyusutan Tugu/Tanda Batas Lainnya</v>
          </cell>
        </row>
        <row r="15412">
          <cell r="H15412" t="str">
            <v>1.3.7.03...</v>
          </cell>
          <cell r="I15412" t="str">
            <v>AKUMULASI PENYUSUTAN JALAN, JARINGAN DAN IRIGASI</v>
          </cell>
        </row>
        <row r="15413">
          <cell r="H15413" t="str">
            <v>1.3.7.03.01..</v>
          </cell>
          <cell r="I15413" t="str">
            <v>AKUMULASI PENYUSUTAN JALAN DAN JEMBATAN</v>
          </cell>
        </row>
        <row r="15414">
          <cell r="H15414" t="str">
            <v>1.3.7.03.01.01.</v>
          </cell>
          <cell r="I15414" t="str">
            <v xml:space="preserve">AKUMULASI PENYUSUTAN JALAN </v>
          </cell>
        </row>
        <row r="15415">
          <cell r="H15415" t="str">
            <v>1.3.7.03.01.01.001</v>
          </cell>
          <cell r="I15415" t="str">
            <v>Akumulasi Penyusutan Jalan Nasional</v>
          </cell>
        </row>
        <row r="15416">
          <cell r="H15416" t="str">
            <v>1.3.7.03.01.01.002</v>
          </cell>
          <cell r="I15416" t="str">
            <v>Akumulasi Penyusutan Jalan Propinsi</v>
          </cell>
        </row>
        <row r="15417">
          <cell r="H15417" t="str">
            <v>1.3.7.03.01.01.003</v>
          </cell>
          <cell r="I15417" t="str">
            <v>Akumulasi Penyusutan Jalan Kabupaten</v>
          </cell>
        </row>
        <row r="15418">
          <cell r="H15418" t="str">
            <v>1.3.7.03.01.01.004</v>
          </cell>
          <cell r="I15418" t="str">
            <v>Akumulasi Penyusutan Jalan Kota</v>
          </cell>
        </row>
        <row r="15419">
          <cell r="H15419" t="str">
            <v>1.3.7.03.01.01.005</v>
          </cell>
          <cell r="I15419" t="str">
            <v>Akumulasi Penyusutan Jalan Desa</v>
          </cell>
        </row>
        <row r="15420">
          <cell r="H15420" t="str">
            <v>1.3.7.03.01.01.006</v>
          </cell>
          <cell r="I15420" t="str">
            <v>Akumulasi Penyusutan Jalan Tol</v>
          </cell>
        </row>
        <row r="15421">
          <cell r="H15421" t="str">
            <v>1.3.7.03.01.01.007</v>
          </cell>
          <cell r="I15421" t="str">
            <v>Akumulasi Penyusutan Jalan Kereta Api</v>
          </cell>
        </row>
        <row r="15422">
          <cell r="H15422" t="str">
            <v>1.3.7.03.01.01.008</v>
          </cell>
          <cell r="I15422" t="str">
            <v>Akumulasi Penyusutan Landasan Pacu Pesawat Terbang</v>
          </cell>
        </row>
        <row r="15423">
          <cell r="H15423" t="str">
            <v>1.3.7.03.01.01.009</v>
          </cell>
          <cell r="I15423" t="str">
            <v>Akumulasi Penyusutan Jalan Khusus</v>
          </cell>
        </row>
        <row r="15424">
          <cell r="H15424" t="str">
            <v>1.3.7.03.01.01.010</v>
          </cell>
          <cell r="I15424" t="str">
            <v>Akumulasi Penyusutan Jalan Lainnya</v>
          </cell>
        </row>
        <row r="15425">
          <cell r="H15425" t="str">
            <v>1.3.7.03.01.02.</v>
          </cell>
          <cell r="I15425" t="str">
            <v>AKUMULASI PENYUSUTAN JEMBATAN</v>
          </cell>
        </row>
        <row r="15426">
          <cell r="H15426" t="str">
            <v>1.3.7.03.01.02.001</v>
          </cell>
          <cell r="I15426" t="str">
            <v>Akumulasi Penyusutan Jembatan Pada Jalan Nasional</v>
          </cell>
        </row>
        <row r="15427">
          <cell r="H15427" t="str">
            <v>1.3.7.03.01.02.002</v>
          </cell>
          <cell r="I15427" t="str">
            <v>Akumulasi Penyusutan Jembatan Pada Jalan Propinsi</v>
          </cell>
        </row>
        <row r="15428">
          <cell r="H15428" t="str">
            <v>1.3.7.03.01.02.003</v>
          </cell>
          <cell r="I15428" t="str">
            <v>Akumulasi Penyusutan Jembatan Pada Jalan Kabupaten</v>
          </cell>
        </row>
        <row r="15429">
          <cell r="H15429" t="str">
            <v>1.3.7.03.01.02.004</v>
          </cell>
          <cell r="I15429" t="str">
            <v>Akumulasi Penyusutan Jembatan Pada Jalan Kota</v>
          </cell>
        </row>
        <row r="15430">
          <cell r="H15430" t="str">
            <v>1.3.7.03.01.02.005</v>
          </cell>
          <cell r="I15430" t="str">
            <v>Akumulasi Penyusutan Jembatan Pada Jalan Desa</v>
          </cell>
        </row>
        <row r="15431">
          <cell r="H15431" t="str">
            <v>1.3.7.03.01.02.006</v>
          </cell>
          <cell r="I15431" t="str">
            <v>Akumulasi Penyusutan Jembatan Pada Jalan Tol</v>
          </cell>
        </row>
        <row r="15432">
          <cell r="H15432" t="str">
            <v>1.3.7.03.01.02.007</v>
          </cell>
          <cell r="I15432" t="str">
            <v>Akumulasi Penyusutan Jembatan Pada Jalan Kereta Api</v>
          </cell>
        </row>
        <row r="15433">
          <cell r="H15433" t="str">
            <v>1.3.7.03.01.02.008</v>
          </cell>
          <cell r="I15433" t="str">
            <v xml:space="preserve">Akumulasi Penyusutan Jembatan Pada Landasan Pacu Pesawat Terbang </v>
          </cell>
        </row>
        <row r="15434">
          <cell r="H15434" t="str">
            <v>1.3.7.03.01.02.009</v>
          </cell>
          <cell r="I15434" t="str">
            <v xml:space="preserve">Akumulasi Penyusutan Jembatan Pada Jalan Khusus </v>
          </cell>
        </row>
        <row r="15435">
          <cell r="H15435" t="str">
            <v>1.3.7.03.01.02.010</v>
          </cell>
          <cell r="I15435" t="str">
            <v>Akumulasi Penyusutan Jembatan Penyeberangan</v>
          </cell>
        </row>
        <row r="15436">
          <cell r="H15436" t="str">
            <v>1.3.7.03.01.02.011</v>
          </cell>
          <cell r="I15436" t="str">
            <v xml:space="preserve">Akumulasi Penyusutan Jembatan Labuh/Sandar Pada Terminal </v>
          </cell>
        </row>
        <row r="15437">
          <cell r="H15437" t="str">
            <v>1.3.7.03.01.02.012</v>
          </cell>
          <cell r="I15437" t="str">
            <v xml:space="preserve">Akumulasi Penyusutan Jembatan Pengukur </v>
          </cell>
        </row>
        <row r="15438">
          <cell r="H15438" t="str">
            <v>1.3.7.03.01.02.013</v>
          </cell>
          <cell r="I15438" t="str">
            <v>Akumulasi Penyusutan Jembatan Lainnya</v>
          </cell>
        </row>
        <row r="15439">
          <cell r="H15439" t="str">
            <v>1.3.7.03.02..</v>
          </cell>
          <cell r="I15439" t="str">
            <v>AKUMULASI PENYUSUTAN BANGUNAN AIR</v>
          </cell>
        </row>
        <row r="15440">
          <cell r="H15440" t="str">
            <v>1.3.7.03.02.01.</v>
          </cell>
          <cell r="I15440" t="str">
            <v xml:space="preserve">AKUMULASI PENYUSUTAN BANGUNAN AIR IRIGASI </v>
          </cell>
        </row>
        <row r="15441">
          <cell r="H15441" t="str">
            <v>1.3.7.03.02.01.001</v>
          </cell>
          <cell r="I15441" t="str">
            <v xml:space="preserve">Akumulasi Penyusutan Bangunan Waduk Irigasi </v>
          </cell>
        </row>
        <row r="15442">
          <cell r="H15442" t="str">
            <v>1.3.7.03.02.01.002</v>
          </cell>
          <cell r="I15442" t="str">
            <v xml:space="preserve">Akumulasi Penyusutan Bangunan Pengambilan Irigasi </v>
          </cell>
        </row>
        <row r="15443">
          <cell r="H15443" t="str">
            <v>1.3.7.03.02.01.003</v>
          </cell>
          <cell r="I15443" t="str">
            <v xml:space="preserve">Akumulasi Penyusutan Bangunan Pembawa Irigasi </v>
          </cell>
        </row>
        <row r="15444">
          <cell r="H15444" t="str">
            <v>1.3.7.03.02.01.004</v>
          </cell>
          <cell r="I15444" t="str">
            <v xml:space="preserve">Akumulasi Penyusutan Bangunan Pembuang Irigasi </v>
          </cell>
        </row>
        <row r="15445">
          <cell r="H15445" t="str">
            <v>1.3.7.03.02.01.005</v>
          </cell>
          <cell r="I15445" t="str">
            <v xml:space="preserve">Akumulasi Penyusutan Bangunan Pengaman Irigasi </v>
          </cell>
        </row>
        <row r="15446">
          <cell r="H15446" t="str">
            <v>1.3.7.03.02.01.006</v>
          </cell>
          <cell r="I15446" t="str">
            <v xml:space="preserve">Akumulasi Penyusutan Bangunan Pelengkap Irigasi </v>
          </cell>
        </row>
        <row r="15447">
          <cell r="H15447" t="str">
            <v>1.3.7.03.02.01.007</v>
          </cell>
          <cell r="I15447" t="str">
            <v xml:space="preserve">Akumulasi Penyusutan Bangunan Sawah Irigasi </v>
          </cell>
        </row>
        <row r="15448">
          <cell r="H15448" t="str">
            <v>1.3.7.03.02.01.008</v>
          </cell>
          <cell r="I15448" t="str">
            <v>Akumulasi Penyusutan Bangunan Air Irigasi Lainnya</v>
          </cell>
        </row>
        <row r="15449">
          <cell r="H15449" t="str">
            <v>1.3.7.03.02.02.</v>
          </cell>
          <cell r="I15449" t="str">
            <v>AKUMULASI PENYUSUTAN BANGUNAN PENGAIRAN PASANG SURUT</v>
          </cell>
        </row>
        <row r="15450">
          <cell r="H15450" t="str">
            <v>1.3.7.03.02.02.001</v>
          </cell>
          <cell r="I15450" t="str">
            <v xml:space="preserve">Akumulasi Penyusutan Bangunan Waduk Pasang Surut </v>
          </cell>
        </row>
        <row r="15451">
          <cell r="H15451" t="str">
            <v>1.3.7.03.02.02.002</v>
          </cell>
          <cell r="I15451" t="str">
            <v xml:space="preserve">Akumulasi Penyusutan Bangunan Pengambilan Pasang Surut </v>
          </cell>
        </row>
        <row r="15452">
          <cell r="H15452" t="str">
            <v>1.3.7.03.02.02.003</v>
          </cell>
          <cell r="I15452" t="str">
            <v xml:space="preserve">Akumulasi Penyusutan Bangunan Pembawa Pasang Surut </v>
          </cell>
        </row>
        <row r="15453">
          <cell r="H15453" t="str">
            <v>1.3.7.03.02.02.004</v>
          </cell>
          <cell r="I15453" t="str">
            <v xml:space="preserve">Akumulasi Penyusutan Saluran Pembuang Pasang Surut </v>
          </cell>
        </row>
        <row r="15454">
          <cell r="H15454" t="str">
            <v>1.3.7.03.02.02.005</v>
          </cell>
          <cell r="I15454" t="str">
            <v>Akumulasi Penyusutan Bangunan Pengaman Pasang Surut</v>
          </cell>
        </row>
        <row r="15455">
          <cell r="H15455" t="str">
            <v>1.3.7.03.02.02.006</v>
          </cell>
          <cell r="I15455" t="str">
            <v xml:space="preserve">Akumulasi Penyusutan Bangunan Pelengkap Pasang Surut </v>
          </cell>
        </row>
        <row r="15456">
          <cell r="H15456" t="str">
            <v>1.3.7.03.02.02.007</v>
          </cell>
          <cell r="I15456" t="str">
            <v xml:space="preserve">Akumulasi Penyusutan Bangunan Sawah Pasang Surut </v>
          </cell>
        </row>
        <row r="15457">
          <cell r="H15457" t="str">
            <v>1.3.7.03.02.02.008</v>
          </cell>
          <cell r="I15457" t="str">
            <v>Akumulasi Penyusutan Bangunan Pengairan Pasang Surut Lainnya</v>
          </cell>
        </row>
        <row r="15458">
          <cell r="H15458" t="str">
            <v>1.3.7.03.02.03.</v>
          </cell>
          <cell r="I15458" t="str">
            <v>AKUMULASI PENYUSUTAN BANGUNAN PENGEMBANGAN RAWA DAN POLDER</v>
          </cell>
        </row>
        <row r="15459">
          <cell r="H15459" t="str">
            <v>1.3.7.03.02.03.001</v>
          </cell>
          <cell r="I15459" t="str">
            <v xml:space="preserve">Akumulasi Penyusutan Bangunan Waduk Pengembangan Rawa </v>
          </cell>
        </row>
        <row r="15460">
          <cell r="H15460" t="str">
            <v>1.3.7.03.02.03.002</v>
          </cell>
          <cell r="I15460" t="str">
            <v xml:space="preserve">Akumulasi Penyusutan Bangunan Pengambilan Pengembangan Rawa </v>
          </cell>
        </row>
        <row r="15461">
          <cell r="H15461" t="str">
            <v>1.3.7.03.02.03.003</v>
          </cell>
          <cell r="I15461" t="str">
            <v xml:space="preserve">Akumulasi Penyusutan Bangunan Pembawa Pengembangan Rawa </v>
          </cell>
        </row>
        <row r="15462">
          <cell r="H15462" t="str">
            <v>1.3.7.03.02.03.004</v>
          </cell>
          <cell r="I15462" t="str">
            <v xml:space="preserve">Akumulasi Penyusutan Bangunan Pembuang Pengembangan Rawa </v>
          </cell>
        </row>
        <row r="15463">
          <cell r="H15463" t="str">
            <v>1.3.7.03.02.03.005</v>
          </cell>
          <cell r="I15463" t="str">
            <v xml:space="preserve">Akumulasi Penyusutan Bangunan Pengaman Pengembangan Rawa </v>
          </cell>
        </row>
        <row r="15464">
          <cell r="H15464" t="str">
            <v>1.3.7.03.02.03.006</v>
          </cell>
          <cell r="I15464" t="str">
            <v xml:space="preserve">Akumulasi Penyusutan Bangunan Pelengkap Pengembangan Rawa </v>
          </cell>
        </row>
        <row r="15465">
          <cell r="H15465" t="str">
            <v>1.3.7.03.02.03.007</v>
          </cell>
          <cell r="I15465" t="str">
            <v xml:space="preserve">Akumulasi Penyusutan Bangunan Sawah Pengembangan Rawa </v>
          </cell>
        </row>
        <row r="15466">
          <cell r="H15466" t="str">
            <v>1.3.7.03.02.03.008</v>
          </cell>
          <cell r="I15466" t="str">
            <v>Akumulasi Penyusutan Bangunan  Pengembangan Rawa dan Polder Lainnya</v>
          </cell>
        </row>
        <row r="15467">
          <cell r="H15467" t="str">
            <v>1.3.7.03.02.04.</v>
          </cell>
          <cell r="I15467" t="str">
            <v>AKUMULASI PENYUSUTAN BANGUNAN PENGAMAN SUNGAI/PANTAI &amp; PENANGGULANGAN BENCANA ALAM</v>
          </cell>
        </row>
        <row r="15468">
          <cell r="H15468" t="str">
            <v>1.3.7.03.02.04.001</v>
          </cell>
          <cell r="I15468" t="str">
            <v xml:space="preserve">Akumulasi Penyusutan Bangunan Pengaman Sungai/Pantai dan Penanggulangan Bencana Alam </v>
          </cell>
        </row>
        <row r="15469">
          <cell r="H15469" t="str">
            <v>1.3.7.03.02.04.002</v>
          </cell>
          <cell r="I15469" t="str">
            <v xml:space="preserve">Akumulasi Penyusutan Bangunan Pengambilan Pengaman Sungai/Pantai </v>
          </cell>
        </row>
        <row r="15470">
          <cell r="H15470" t="str">
            <v>1.3.7.03.02.04.003</v>
          </cell>
          <cell r="I15470" t="str">
            <v xml:space="preserve">Akumulasi Penyusutan Bangunan Pembawa Pengaman Sungai/Pantai </v>
          </cell>
        </row>
        <row r="15471">
          <cell r="H15471" t="str">
            <v>1.3.7.03.02.04.004</v>
          </cell>
          <cell r="I15471" t="str">
            <v xml:space="preserve">Akumulasi Penyusutan Bangunan Pembuang Pengaman Sungai </v>
          </cell>
        </row>
        <row r="15472">
          <cell r="H15472" t="str">
            <v>1.3.7.03.02.04.005</v>
          </cell>
          <cell r="I15472" t="str">
            <v xml:space="preserve">Akumulasi Penyusutan Bangunan Pengaman Pengamanan Sungai/Pantai </v>
          </cell>
        </row>
        <row r="15473">
          <cell r="H15473" t="str">
            <v>1.3.7.03.02.04.006</v>
          </cell>
          <cell r="I15473" t="str">
            <v xml:space="preserve">Akumulasi Penyusutan Bangunan Pelengkap Pengaman Sungai </v>
          </cell>
        </row>
        <row r="15474">
          <cell r="H15474" t="str">
            <v>1.3.7.03.02.04.007</v>
          </cell>
          <cell r="I15474" t="str">
            <v>Akumulasi Penyusutan Bangunan Pengaman Sungai/Pantai &amp; Penanggulangan Bencana Alam Lainnya</v>
          </cell>
        </row>
        <row r="15475">
          <cell r="H15475" t="str">
            <v>1.3.7.03.02.05.</v>
          </cell>
          <cell r="I15475" t="str">
            <v>AKUMULASI PENYUSUTAN BANGUNAN PENGEMBANGAN SUMBER AIR DAN AIR TANAH</v>
          </cell>
        </row>
        <row r="15476">
          <cell r="H15476" t="str">
            <v>1.3.7.03.02.05.001</v>
          </cell>
          <cell r="I15476" t="str">
            <v xml:space="preserve">Akumulasi Penyusutan Bangunan Waduk Pengembangan Sumber Air </v>
          </cell>
        </row>
        <row r="15477">
          <cell r="H15477" t="str">
            <v>1.3.7.03.02.05.002</v>
          </cell>
          <cell r="I15477" t="str">
            <v xml:space="preserve">Akumulasi Penyusutan Bangunan Pengambilan Pengembangan Sumber Air </v>
          </cell>
        </row>
        <row r="15478">
          <cell r="H15478" t="str">
            <v>1.3.7.03.02.05.003</v>
          </cell>
          <cell r="I15478" t="str">
            <v xml:space="preserve">Akumulasi Penyusutan Bangunan Pembawa Pengembangan Sumber Air </v>
          </cell>
        </row>
        <row r="15479">
          <cell r="H15479" t="str">
            <v>1.3.7.03.02.05.004</v>
          </cell>
          <cell r="I15479" t="str">
            <v xml:space="preserve">Akumulasi Penyusutan Bangunan Pembuang Pengembangan Sumber Air </v>
          </cell>
        </row>
        <row r="15480">
          <cell r="H15480" t="str">
            <v>1.3.7.03.02.05.005</v>
          </cell>
          <cell r="I15480" t="str">
            <v xml:space="preserve">Akumulasi Penyusutan Bangunan Pengaman Pengembangan Sumber Air </v>
          </cell>
        </row>
        <row r="15481">
          <cell r="H15481" t="str">
            <v>1.3.7.03.02.05.006</v>
          </cell>
          <cell r="I15481" t="str">
            <v xml:space="preserve">Akumulasi Penyusutan Bangunan Pelengkap Pengembangan Sumber Air </v>
          </cell>
        </row>
        <row r="15482">
          <cell r="H15482" t="str">
            <v>1.3.7.03.02.05.007</v>
          </cell>
          <cell r="I15482" t="str">
            <v xml:space="preserve">Akumulasi Penyusutan Bangunan Sawah Irigasi Air Tanah </v>
          </cell>
        </row>
        <row r="15483">
          <cell r="H15483" t="str">
            <v>1.3.7.03.02.05.008</v>
          </cell>
          <cell r="I15483" t="str">
            <v>Akumulasi Penyusutan Bangunan Pengembangan Sumber Air dan Air Tanah Lainnya</v>
          </cell>
        </row>
        <row r="15484">
          <cell r="H15484" t="str">
            <v>1.3.7.03.02.06.</v>
          </cell>
          <cell r="I15484" t="str">
            <v>AKUMULASI PENYUSUTAN BANGUNAN AIR BERSIH/AIR BAKU</v>
          </cell>
        </row>
        <row r="15485">
          <cell r="H15485" t="str">
            <v>1.3.7.03.02.06.001</v>
          </cell>
          <cell r="I15485" t="str">
            <v xml:space="preserve">Akumulasi Penyusutan Bangunan Waduk Air Bersih/Air Baku </v>
          </cell>
        </row>
        <row r="15486">
          <cell r="H15486" t="str">
            <v>1.3.7.03.02.06.002</v>
          </cell>
          <cell r="I15486" t="str">
            <v xml:space="preserve">Akumulasi Penyusutan Bangunan Pengambilan Air Bersih/Air Baku </v>
          </cell>
        </row>
        <row r="15487">
          <cell r="H15487" t="str">
            <v>1.3.7.03.02.06.003</v>
          </cell>
          <cell r="I15487" t="str">
            <v xml:space="preserve">Akumulasi Penyusutan Bangunan Pembawa Air Bersih/Air Baku </v>
          </cell>
        </row>
        <row r="15488">
          <cell r="H15488" t="str">
            <v>1.3.7.03.02.06.004</v>
          </cell>
          <cell r="I15488" t="str">
            <v xml:space="preserve">Akumulasi Penyusutan Bangunan Pembuang Air Beersih/Air Baku </v>
          </cell>
        </row>
        <row r="15489">
          <cell r="H15489" t="str">
            <v>1.3.7.03.02.06.005</v>
          </cell>
          <cell r="I15489" t="str">
            <v xml:space="preserve">Akumulasi Penyusutan Bangunan Pelengkap Air Bersih/Air Baku </v>
          </cell>
        </row>
        <row r="15490">
          <cell r="H15490" t="str">
            <v>1.3.7.03.02.06.006</v>
          </cell>
          <cell r="I15490" t="str">
            <v>Akumulasi Penyusutan Bangunan  Air Bersih/Air Baku Lainnya</v>
          </cell>
        </row>
        <row r="15491">
          <cell r="H15491" t="str">
            <v>1.3.7.03.02.07.</v>
          </cell>
          <cell r="I15491" t="str">
            <v>AKUMULASI PENYUSUTAN BANGUNAN AIR KOTOR</v>
          </cell>
        </row>
        <row r="15492">
          <cell r="H15492" t="str">
            <v>1.3.7.03.02.07.001</v>
          </cell>
          <cell r="I15492" t="str">
            <v xml:space="preserve">Akumulasi Penyusutan Bangunan Pembawa Air Kotor </v>
          </cell>
        </row>
        <row r="15493">
          <cell r="H15493" t="str">
            <v>1.3.7.03.02.07.002</v>
          </cell>
          <cell r="I15493" t="str">
            <v xml:space="preserve">Akumulasi Penyusutan Bangunan Waduk Air Kotor </v>
          </cell>
        </row>
        <row r="15494">
          <cell r="H15494" t="str">
            <v>1.3.7.03.02.07.003</v>
          </cell>
          <cell r="I15494" t="str">
            <v xml:space="preserve">Akumulasi Penyusutan Bangunan Pembuang Air Kotor </v>
          </cell>
        </row>
        <row r="15495">
          <cell r="H15495" t="str">
            <v>1.3.7.03.02.07.004</v>
          </cell>
          <cell r="I15495" t="str">
            <v xml:space="preserve">Akumulasi Penyusutan Bangunan Pengaman Air Kotor </v>
          </cell>
        </row>
        <row r="15496">
          <cell r="H15496" t="str">
            <v>1.3.7.03.02.07.005</v>
          </cell>
          <cell r="I15496" t="str">
            <v xml:space="preserve">Akumulasi Penyusutan Bangunan Pelengkap Air Kotor </v>
          </cell>
        </row>
        <row r="15497">
          <cell r="H15497" t="str">
            <v>1.3.7.03.02.07.006</v>
          </cell>
          <cell r="I15497" t="str">
            <v>Akumulasi Penyusutan Bangunan  Air Kotor Lainnya</v>
          </cell>
        </row>
        <row r="15498">
          <cell r="H15498" t="str">
            <v>1.3.7.03.03..</v>
          </cell>
          <cell r="I15498" t="str">
            <v>AKUMULASI PENYUSUTAN AKUMULASI PENYUSUTAN INSTALASI</v>
          </cell>
        </row>
        <row r="15499">
          <cell r="H15499" t="str">
            <v>1.3.7.03.03.01.</v>
          </cell>
          <cell r="I15499" t="str">
            <v>AKUMULASI PENYUSUTAN INSTALASI AIR BERSIH/AIR BAKU</v>
          </cell>
        </row>
        <row r="15500">
          <cell r="H15500" t="str">
            <v>1.3.7.03.03.01.001</v>
          </cell>
          <cell r="I15500" t="str">
            <v xml:space="preserve">Akumulasi Penyusutan Instalasi Air Permukaan </v>
          </cell>
        </row>
        <row r="15501">
          <cell r="H15501" t="str">
            <v>1.3.7.03.03.01.002</v>
          </cell>
          <cell r="I15501" t="str">
            <v xml:space="preserve">Akumulasi Penyusutan Instalasi Air Sumber/Mata Air </v>
          </cell>
        </row>
        <row r="15502">
          <cell r="H15502" t="str">
            <v>1.3.7.03.03.01.003</v>
          </cell>
          <cell r="I15502" t="str">
            <v xml:space="preserve">Akumulasi Penyusutan Instalasi Air Tanah Dalam </v>
          </cell>
        </row>
        <row r="15503">
          <cell r="H15503" t="str">
            <v>1.3.7.03.03.01.004</v>
          </cell>
          <cell r="I15503" t="str">
            <v xml:space="preserve">Akumulasi Penyusutan Instalasi Air Tanah Dangkal </v>
          </cell>
        </row>
        <row r="15504">
          <cell r="H15504" t="str">
            <v>1.3.7.03.03.01.005</v>
          </cell>
          <cell r="I15504" t="str">
            <v>Akumulasi Penyusutan Instalasi Air Bersih/Air Baku Lainnya</v>
          </cell>
        </row>
        <row r="15505">
          <cell r="H15505" t="str">
            <v>1.3.7.03.03.02.</v>
          </cell>
          <cell r="I15505" t="str">
            <v>AKUMULASI PENYUSUTAN INSTALASI AIR KOTOR</v>
          </cell>
        </row>
        <row r="15506">
          <cell r="H15506" t="str">
            <v>1.3.7.03.03.02.001</v>
          </cell>
          <cell r="I15506" t="str">
            <v xml:space="preserve">Akumulasi Penyusutan Instalasi Air Buangan Domestik </v>
          </cell>
        </row>
        <row r="15507">
          <cell r="H15507" t="str">
            <v>1.3.7.03.03.02.002</v>
          </cell>
          <cell r="I15507" t="str">
            <v xml:space="preserve">Akumulasi Penyusutan Instalasi Air Buangan Industri </v>
          </cell>
        </row>
        <row r="15508">
          <cell r="H15508" t="str">
            <v>1.3.7.03.03.02.003</v>
          </cell>
          <cell r="I15508" t="str">
            <v xml:space="preserve">Akumulasi Penyusutan Instalasi Air Buangan Pertanian </v>
          </cell>
        </row>
        <row r="15509">
          <cell r="H15509" t="str">
            <v>1.3.7.03.03.02.004</v>
          </cell>
          <cell r="I15509" t="str">
            <v xml:space="preserve">Akumulasi Penyusutan Instalasi Air Kotor Lainnya </v>
          </cell>
        </row>
        <row r="15510">
          <cell r="H15510" t="str">
            <v>1.3.7.03.03.03.</v>
          </cell>
          <cell r="I15510" t="str">
            <v>AKUMULASI PENYUSUTAN INSTALASI PENGOLAHAN SAMPAH</v>
          </cell>
        </row>
        <row r="15511">
          <cell r="H15511" t="str">
            <v>1.3.7.03.03.03.001</v>
          </cell>
          <cell r="I15511" t="str">
            <v xml:space="preserve">Akumulasi Penyusutan Instalasi Pengolahan Sampah Organik </v>
          </cell>
        </row>
        <row r="15512">
          <cell r="H15512" t="str">
            <v>1.3.7.03.03.03.002</v>
          </cell>
          <cell r="I15512" t="str">
            <v xml:space="preserve">Akumulasi Penyusutan Instalasi Pengolahan Sampah Non Organik </v>
          </cell>
        </row>
        <row r="15513">
          <cell r="H15513" t="str">
            <v>1.3.7.03.03.03.003</v>
          </cell>
          <cell r="I15513" t="str">
            <v xml:space="preserve">Akumulasi Penyusutan Bangunan Penampung Sampah </v>
          </cell>
        </row>
        <row r="15514">
          <cell r="H15514" t="str">
            <v>1.3.7.03.03.03.004</v>
          </cell>
          <cell r="I15514" t="str">
            <v>Akumulasi Penyusutan Instalasi Pengolahan Sampah Lainnya</v>
          </cell>
        </row>
        <row r="15515">
          <cell r="H15515" t="str">
            <v>1.3.7.03.03.04.</v>
          </cell>
          <cell r="I15515" t="str">
            <v>AKUMULASI PENYUSUTAN INSTALASI PENGOLAHAN BAHAN BANGUNAN</v>
          </cell>
        </row>
        <row r="15516">
          <cell r="H15516" t="str">
            <v>1.3.7.03.03.04.001</v>
          </cell>
          <cell r="I15516" t="str">
            <v xml:space="preserve">Akumulasi Penyusutan Instalasi Pengolahan Bahan Bangunan Percontohan </v>
          </cell>
        </row>
        <row r="15517">
          <cell r="H15517" t="str">
            <v>1.3.7.03.03.04.002</v>
          </cell>
          <cell r="I15517" t="str">
            <v>Akumulasi Penyusutan Instalasi Pengolahan Bahan Bangunan Perintis</v>
          </cell>
        </row>
        <row r="15518">
          <cell r="H15518" t="str">
            <v>1.3.7.03.03.04.003</v>
          </cell>
          <cell r="I15518" t="str">
            <v xml:space="preserve">Akumulasi Penyusutan Instalasi Pengolahan Bahan Bangunan Terapan </v>
          </cell>
        </row>
        <row r="15519">
          <cell r="H15519" t="str">
            <v>1.3.7.03.03.04.004</v>
          </cell>
          <cell r="I15519" t="str">
            <v>Akumulasi Penyusutan Instalasi Pengolahan Bahan Bangunan Lainnya</v>
          </cell>
        </row>
        <row r="15520">
          <cell r="H15520" t="str">
            <v>1.3.7.03.03.05.</v>
          </cell>
          <cell r="I15520" t="str">
            <v>AKUMULASI PENYUSUTAN INSTALASI PEMBANGKIT LISTRIK</v>
          </cell>
        </row>
        <row r="15521">
          <cell r="H15521" t="str">
            <v>1.3.7.03.03.05.001</v>
          </cell>
          <cell r="I15521" t="str">
            <v xml:space="preserve">Akumulasi Penyusutan Instalasi Pembangakit Listrik Tenaga Air (PLTA) </v>
          </cell>
        </row>
        <row r="15522">
          <cell r="H15522" t="str">
            <v>1.3.7.03.03.05.002</v>
          </cell>
          <cell r="I15522" t="str">
            <v xml:space="preserve">Akumulasi Penyusutan InstalasiPebangkit  Listrik Tenaga Diesel (PLTD) </v>
          </cell>
        </row>
        <row r="15523">
          <cell r="H15523" t="str">
            <v>1.3.7.03.03.05.003</v>
          </cell>
          <cell r="I15523" t="str">
            <v xml:space="preserve">Akumulasi Penyusutan Instalasi Pembangkit Listrik Tenaga Mikro Hidro (PLTM) </v>
          </cell>
        </row>
        <row r="15524">
          <cell r="H15524" t="str">
            <v>1.3.7.03.03.05.004</v>
          </cell>
          <cell r="I15524" t="str">
            <v xml:space="preserve">Akumulasi Penyusutan Instalasi Pembangkit Listrik Tenaga Angin (PLTAN) </v>
          </cell>
        </row>
        <row r="15525">
          <cell r="H15525" t="str">
            <v>1.3.7.03.03.05.005</v>
          </cell>
          <cell r="I15525" t="str">
            <v xml:space="preserve">Akumulasi Penyusutan Instalasi Pembangkit Listrik Tenaga Uap (PLTU) </v>
          </cell>
        </row>
        <row r="15526">
          <cell r="H15526" t="str">
            <v>1.3.7.03.03.05.006</v>
          </cell>
          <cell r="I15526" t="str">
            <v xml:space="preserve">Akumulasi Penyusutan Instalasi Pembangkit Listrik Tenaga Nuklir (PLTN) </v>
          </cell>
        </row>
        <row r="15527">
          <cell r="H15527" t="str">
            <v>1.3.7.03.03.05.007</v>
          </cell>
          <cell r="I15527" t="str">
            <v xml:space="preserve">Akumulasi Penyusutan Instalasi Pembangkit Listrik Tenaga gas (PLTG) </v>
          </cell>
        </row>
        <row r="15528">
          <cell r="H15528" t="str">
            <v>1.3.7.03.03.05.008</v>
          </cell>
          <cell r="I15528" t="str">
            <v xml:space="preserve">Akumulasi Penyusutan Instalasi Pembangkit Listrik Tenaga Panas Bumi (PLTP) </v>
          </cell>
        </row>
        <row r="15529">
          <cell r="H15529" t="str">
            <v>1.3.7.03.03.05.009</v>
          </cell>
          <cell r="I15529" t="str">
            <v xml:space="preserve">Akumulasi Penyusutan Instalasi Pembangkit Listrik Tenaga Surya (PLTS) </v>
          </cell>
        </row>
        <row r="15530">
          <cell r="H15530" t="str">
            <v>1.3.7.03.03.05.010</v>
          </cell>
          <cell r="I15530" t="str">
            <v xml:space="preserve">Akumulasi Penyusutan Instalasi Pembangkit Listrik Tenaga Biogas (PLTB) </v>
          </cell>
        </row>
        <row r="15531">
          <cell r="H15531" t="str">
            <v>1.3.7.03.03.05.011</v>
          </cell>
          <cell r="I15531" t="str">
            <v xml:space="preserve">Akumulasi Penyusutan Instalasi Pembangkit Listrik Tenaga Samudera/Gelombang Samudera </v>
          </cell>
        </row>
        <row r="15532">
          <cell r="H15532" t="str">
            <v>1.3.7.03.03.05.012</v>
          </cell>
          <cell r="I15532" t="str">
            <v xml:space="preserve">Akumulasi Penyusutan Instalasi Pembangkit Listrik Lainnya </v>
          </cell>
        </row>
        <row r="15533">
          <cell r="H15533" t="str">
            <v>1.3.7.03.03.06.</v>
          </cell>
          <cell r="I15533" t="str">
            <v>AKUMULASI PENYUSUTAN INSTALASI GARDU LISTRIK</v>
          </cell>
        </row>
        <row r="15534">
          <cell r="H15534" t="str">
            <v>1.3.7.03.03.06.001</v>
          </cell>
          <cell r="I15534" t="str">
            <v xml:space="preserve">Akumulasi Penyusutan Instalasi Gardu Listrik Induk </v>
          </cell>
        </row>
        <row r="15535">
          <cell r="H15535" t="str">
            <v>1.3.7.03.03.06.002</v>
          </cell>
          <cell r="I15535" t="str">
            <v xml:space="preserve">Akumulasi Penyusutan Instalasi Gardu Listrik Distribusi </v>
          </cell>
        </row>
        <row r="15536">
          <cell r="H15536" t="str">
            <v>1.3.7.03.03.06.003</v>
          </cell>
          <cell r="I15536" t="str">
            <v xml:space="preserve">Akumulasi Penyusutan Instalasi Pusat Pengatur Listrik </v>
          </cell>
        </row>
        <row r="15537">
          <cell r="H15537" t="str">
            <v>1.3.7.03.03.06.004</v>
          </cell>
          <cell r="I15537" t="str">
            <v xml:space="preserve">Akumulasi Penyusutan Instalasi Gardu Listrik Lainnya </v>
          </cell>
        </row>
        <row r="15538">
          <cell r="H15538" t="str">
            <v>1.3.7.03.03.07.</v>
          </cell>
          <cell r="I15538" t="str">
            <v>AKUMULASI PENYUSUTAN INSTALASI PERTAHANAN</v>
          </cell>
        </row>
        <row r="15539">
          <cell r="H15539" t="str">
            <v>1.3.7.03.03.07.001</v>
          </cell>
          <cell r="I15539" t="str">
            <v xml:space="preserve">Akumulasi Penyusutan Instalasi Pertahanan Di Darat </v>
          </cell>
        </row>
        <row r="15540">
          <cell r="H15540" t="str">
            <v>1.3.7.03.03.07.002</v>
          </cell>
          <cell r="I15540" t="str">
            <v>Akumulasi Penyusutan Instalasi Pertahanan Lainnya</v>
          </cell>
        </row>
        <row r="15541">
          <cell r="H15541" t="str">
            <v>1.3.7.03.03.08.</v>
          </cell>
          <cell r="I15541" t="str">
            <v>AKUMULASI PENYUSUTAN INSTALASI GAS</v>
          </cell>
        </row>
        <row r="15542">
          <cell r="H15542" t="str">
            <v>1.3.7.03.03.08.001</v>
          </cell>
          <cell r="I15542" t="str">
            <v xml:space="preserve">Akumulasi Penyusutan Instalasi Gardu Gas </v>
          </cell>
        </row>
        <row r="15543">
          <cell r="H15543" t="str">
            <v>1.3.7.03.03.08.002</v>
          </cell>
          <cell r="I15543" t="str">
            <v xml:space="preserve">Akumulasi Penyusutan Instalasi Jaringan Pipa Gas </v>
          </cell>
        </row>
        <row r="15544">
          <cell r="H15544" t="str">
            <v>1.3.7.03.03.08.003</v>
          </cell>
          <cell r="I15544" t="str">
            <v xml:space="preserve">Akumulasi Penyusutan Instalasi Pengolahan Gas </v>
          </cell>
        </row>
        <row r="15545">
          <cell r="H15545" t="str">
            <v>1.3.7.03.03.08.004</v>
          </cell>
          <cell r="I15545" t="str">
            <v>Akumulasi Penyusutan Instalasi Gas Lainnya</v>
          </cell>
        </row>
        <row r="15546">
          <cell r="H15546" t="str">
            <v>1.3.7.03.03.09.</v>
          </cell>
          <cell r="I15546" t="str">
            <v>AKUMULASI PENYUSUTAN INSTALASI PENGAMAN</v>
          </cell>
        </row>
        <row r="15547">
          <cell r="H15547" t="str">
            <v>1.3.7.03.03.09.001</v>
          </cell>
          <cell r="I15547" t="str">
            <v xml:space="preserve">Akumulasi Penyusutan Instalasi Pengaman Penangkal Petir </v>
          </cell>
        </row>
        <row r="15548">
          <cell r="H15548" t="str">
            <v>1.3.7.03.03.09.002</v>
          </cell>
          <cell r="I15548" t="str">
            <v xml:space="preserve">Akumulasi Penyusutan Instalasi Reaktor Nuklir </v>
          </cell>
        </row>
        <row r="15549">
          <cell r="H15549" t="str">
            <v>1.3.7.03.03.09.003</v>
          </cell>
          <cell r="I15549" t="str">
            <v xml:space="preserve">Akumulasi Penyusutan Instalasi Pengolahan Limbah Radio Aktif </v>
          </cell>
        </row>
        <row r="15550">
          <cell r="H15550" t="str">
            <v>1.3.7.03.03.09.004</v>
          </cell>
          <cell r="I15550" t="str">
            <v>Akumulasi Penyusutan Instalasi Pengaman Lainnya</v>
          </cell>
        </row>
        <row r="15551">
          <cell r="H15551" t="str">
            <v>1.3.7.03.03.10.</v>
          </cell>
          <cell r="I15551" t="str">
            <v>AKUMULASI PENYUSUTAN INSTALASI LAIN</v>
          </cell>
        </row>
        <row r="15552">
          <cell r="H15552" t="str">
            <v>1.3.7.03.03.10.001</v>
          </cell>
          <cell r="I15552" t="str">
            <v>Akumulasi Penyusutan Instalasi Lain</v>
          </cell>
        </row>
        <row r="15553">
          <cell r="H15553" t="str">
            <v>1.3.7.03.04..</v>
          </cell>
          <cell r="I15553" t="str">
            <v>AKUMULASI PENYUSUTAN JARINGAN</v>
          </cell>
        </row>
        <row r="15554">
          <cell r="H15554" t="str">
            <v>1.3.7.03.04.01.</v>
          </cell>
          <cell r="I15554" t="str">
            <v>AKUMULASI JARINGAN AIR MINUM</v>
          </cell>
        </row>
        <row r="15555">
          <cell r="H15555" t="str">
            <v>1.3.7.03.04.01.001</v>
          </cell>
          <cell r="I15555" t="str">
            <v xml:space="preserve">Akumulasi Penyusutan Jaringan Pembawa </v>
          </cell>
        </row>
        <row r="15556">
          <cell r="H15556" t="str">
            <v>1.3.7.03.04.01.002</v>
          </cell>
          <cell r="I15556" t="str">
            <v xml:space="preserve">Akumulasi Penyusutan Jaringan Induk Distribusi </v>
          </cell>
        </row>
        <row r="15557">
          <cell r="H15557" t="str">
            <v>1.3.7.03.04.01.003</v>
          </cell>
          <cell r="I15557" t="str">
            <v xml:space="preserve">Akumulasi Penyusutan Jaringan Cabang Distribusi </v>
          </cell>
        </row>
        <row r="15558">
          <cell r="H15558" t="str">
            <v>1.3.7.03.04.01.004</v>
          </cell>
          <cell r="I15558" t="str">
            <v xml:space="preserve">Akumulasi Penyusutan Jaringan Sambungan Ke Rumah </v>
          </cell>
        </row>
        <row r="15559">
          <cell r="H15559" t="str">
            <v>1.3.7.03.04.01.005</v>
          </cell>
          <cell r="I15559" t="str">
            <v>Akumulasi Penyusutan Jaringan Air Minum Lainnya</v>
          </cell>
        </row>
        <row r="15560">
          <cell r="H15560" t="str">
            <v>1.3.7.03.04.02.</v>
          </cell>
          <cell r="I15560" t="str">
            <v>AKUMULASI PENYUSUTAN JARINGAN LISTRIK</v>
          </cell>
        </row>
        <row r="15561">
          <cell r="H15561" t="str">
            <v>1.3.7.03.04.02.001</v>
          </cell>
          <cell r="I15561" t="str">
            <v xml:space="preserve">Akumulasi Penyusutan Jaringan Transmisi </v>
          </cell>
        </row>
        <row r="15562">
          <cell r="H15562" t="str">
            <v>1.3.7.03.04.02.002</v>
          </cell>
          <cell r="I15562" t="str">
            <v xml:space="preserve">Akumulasi Penyusutan Jaringan Distribusi </v>
          </cell>
        </row>
        <row r="15563">
          <cell r="H15563" t="str">
            <v>1.3.7.03.04.02.003</v>
          </cell>
          <cell r="I15563" t="str">
            <v xml:space="preserve">Akumulasi Penyusutan Jaringan Listrik Lainnya </v>
          </cell>
        </row>
        <row r="15564">
          <cell r="H15564" t="str">
            <v>1.3.7.03.04.03.</v>
          </cell>
          <cell r="I15564" t="str">
            <v>AKUMULASI PENYUSUTAN JARINGAN TELEPON</v>
          </cell>
        </row>
        <row r="15565">
          <cell r="H15565" t="str">
            <v>1.3.7.03.04.03.001</v>
          </cell>
          <cell r="I15565" t="str">
            <v xml:space="preserve">Akumulasi Penyusutan Jaringan Telepon Diatas Tanah </v>
          </cell>
        </row>
        <row r="15566">
          <cell r="H15566" t="str">
            <v>1.3.7.03.04.03.002</v>
          </cell>
          <cell r="I15566" t="str">
            <v xml:space="preserve">Akumulasi Penyusutan Jaringan Telepon Dibawah Tanah </v>
          </cell>
        </row>
        <row r="15567">
          <cell r="H15567" t="str">
            <v>1.3.7.03.04.03.003</v>
          </cell>
          <cell r="I15567" t="str">
            <v xml:space="preserve">Akumulasi Penyusutan Jaringan Telepon Didalam Air </v>
          </cell>
        </row>
        <row r="15568">
          <cell r="H15568" t="str">
            <v>1.3.7.03.04.03.004</v>
          </cell>
          <cell r="I15568" t="str">
            <v xml:space="preserve">Akumulasi Penyusutan Jaringan Dengan Media Udara </v>
          </cell>
        </row>
        <row r="15569">
          <cell r="H15569" t="str">
            <v>1.3.7.03.04.03.005</v>
          </cell>
          <cell r="I15569" t="str">
            <v>Akumulasi Penyusutan Jaringan Telepon Lainnya</v>
          </cell>
        </row>
        <row r="15570">
          <cell r="H15570" t="str">
            <v>1.3.7.03.04.04.</v>
          </cell>
          <cell r="I15570" t="str">
            <v xml:space="preserve">AKUMULASI PENYUSUTAN JARINGAN GAS </v>
          </cell>
        </row>
        <row r="15571">
          <cell r="H15571" t="str">
            <v>1.3.7.03.04.04.001</v>
          </cell>
          <cell r="I15571" t="str">
            <v xml:space="preserve">Akumulasi Penyusutan Jaringan Pipa Gas Transmisi </v>
          </cell>
        </row>
        <row r="15572">
          <cell r="H15572" t="str">
            <v>1.3.7.03.04.04.002</v>
          </cell>
          <cell r="I15572" t="str">
            <v xml:space="preserve">Akumulasi Penyusutan Jaringan Pipa Distribusi </v>
          </cell>
        </row>
        <row r="15573">
          <cell r="H15573" t="str">
            <v>1.3.7.03.04.04.003</v>
          </cell>
          <cell r="I15573" t="str">
            <v xml:space="preserve">Akumulasi Penyusutan Jaringan Pipa Dinas </v>
          </cell>
        </row>
        <row r="15574">
          <cell r="H15574" t="str">
            <v>1.3.7.03.04.04.004</v>
          </cell>
          <cell r="I15574" t="str">
            <v xml:space="preserve">Akumulasi Penyusutan Jaringan BBM </v>
          </cell>
        </row>
        <row r="15575">
          <cell r="H15575" t="str">
            <v>1.3.7.03.04.04.005</v>
          </cell>
          <cell r="I15575" t="str">
            <v>Akumulasi Penyusutan Jaringan Gas Lainnya</v>
          </cell>
        </row>
        <row r="15576">
          <cell r="H15576" t="str">
            <v>1.3.7.04...</v>
          </cell>
          <cell r="I15576" t="str">
            <v>AKUMULASI PENYUSUTAN ASET TETAP LAINNYA</v>
          </cell>
        </row>
        <row r="15577">
          <cell r="H15577" t="str">
            <v>1.3.7.04.01..</v>
          </cell>
          <cell r="I15577" t="str">
            <v>AKUMULASI PENYUSUTAN ASET TETAP LAINNYA</v>
          </cell>
        </row>
        <row r="15578">
          <cell r="H15578" t="str">
            <v>1.3.7.04.01.01.</v>
          </cell>
          <cell r="I15578" t="str">
            <v>AKUMULASI PENYUSUTAN ASET TETAP LAINNYA</v>
          </cell>
        </row>
        <row r="15579">
          <cell r="H15579" t="str">
            <v>1.3.7.04.01.01.001</v>
          </cell>
          <cell r="I15579" t="str">
            <v>Akumulasi Penyusutan Aset Tetap Lainnya</v>
          </cell>
        </row>
        <row r="15580">
          <cell r="H15580" t="str">
            <v>1.5.....</v>
          </cell>
          <cell r="I15580" t="str">
            <v>ASET LAINNYA</v>
          </cell>
        </row>
        <row r="15581">
          <cell r="H15581" t="str">
            <v>1.5.2....</v>
          </cell>
          <cell r="I15581" t="str">
            <v>KEMITRAAN DENGAN PIHAK KETIGA</v>
          </cell>
        </row>
        <row r="15582">
          <cell r="H15582" t="str">
            <v>1.5.2.01...</v>
          </cell>
          <cell r="I15582" t="str">
            <v>KEMITRAAN DENGAN PIHAK KETIGA</v>
          </cell>
        </row>
        <row r="15583">
          <cell r="H15583" t="str">
            <v>1.5.2.01.01..</v>
          </cell>
          <cell r="I15583" t="str">
            <v>KEMITRAAN DENGAN PIHAK KETIGA</v>
          </cell>
        </row>
        <row r="15584">
          <cell r="H15584" t="str">
            <v>1.5.2.01.01.01.</v>
          </cell>
          <cell r="I15584" t="str">
            <v>SEWA</v>
          </cell>
        </row>
        <row r="15585">
          <cell r="H15585" t="str">
            <v>1.5.2.01.01.01.001</v>
          </cell>
          <cell r="I15585" t="str">
            <v>Sewa Tanah</v>
          </cell>
        </row>
        <row r="15586">
          <cell r="H15586" t="str">
            <v>1.5.2.01.01.01.002</v>
          </cell>
          <cell r="I15586" t="str">
            <v>Sewa Peralatan dan Mesin</v>
          </cell>
        </row>
        <row r="15587">
          <cell r="H15587" t="str">
            <v>1.5.2.01.01.01.003</v>
          </cell>
          <cell r="I15587" t="str">
            <v>Sewa Gedung dan Bangunan</v>
          </cell>
        </row>
        <row r="15588">
          <cell r="H15588" t="str">
            <v>1.5.2.01.01.01.004</v>
          </cell>
          <cell r="I15588" t="str">
            <v>Sewa Jalam, Irigasi dan Jaringan</v>
          </cell>
        </row>
        <row r="15589">
          <cell r="H15589" t="str">
            <v>1.5.2.01.01.02.</v>
          </cell>
          <cell r="I15589" t="str">
            <v>KERJASAMA PEMANFAATAN</v>
          </cell>
        </row>
        <row r="15590">
          <cell r="H15590" t="str">
            <v>1.5.2.01.01.02.001</v>
          </cell>
          <cell r="I15590" t="str">
            <v xml:space="preserve">Kerja Sama Pemanfaatan Tanah </v>
          </cell>
        </row>
        <row r="15591">
          <cell r="H15591" t="str">
            <v>1.5.2.01.01.02.002</v>
          </cell>
          <cell r="I15591" t="str">
            <v>Kerja Sama Pemanfaatan Peralatan dan Mesin</v>
          </cell>
        </row>
        <row r="15592">
          <cell r="H15592" t="str">
            <v>1.5.2.01.01.02.003</v>
          </cell>
          <cell r="I15592" t="str">
            <v>Kerja Sama Pemanfaatan Gedung dan Bangunan</v>
          </cell>
        </row>
        <row r="15593">
          <cell r="H15593" t="str">
            <v>1.5.2.01.01.02.004</v>
          </cell>
          <cell r="I15593" t="str">
            <v>Kerja Sama Pemanfaatan Jalan, Irigasi dan Jaringan</v>
          </cell>
        </row>
        <row r="15594">
          <cell r="H15594" t="str">
            <v>1.5.2.01.01.02.005</v>
          </cell>
          <cell r="I15594" t="str">
            <v>Kerja Sama Pemanfaatan Aset Tetap Lainnya</v>
          </cell>
        </row>
        <row r="15595">
          <cell r="H15595" t="str">
            <v>1.5.2.01.01.03.</v>
          </cell>
          <cell r="I15595" t="str">
            <v>BANGUN GUNA SERAH/BANGUN SERAH GUNA (BGS/BSG)</v>
          </cell>
        </row>
        <row r="15596">
          <cell r="H15596" t="str">
            <v>1.5.2.01.01.03.001</v>
          </cell>
          <cell r="I15596" t="str">
            <v xml:space="preserve">Bangun Guna Serah/Bangun Serah Guna (BGS/BSG) Tanah </v>
          </cell>
        </row>
        <row r="15597">
          <cell r="H15597" t="str">
            <v>1.5.2.01.01.03.002</v>
          </cell>
          <cell r="I15597" t="str">
            <v>Bangun Serah Guna (BSG) Peralatan dan Mesin</v>
          </cell>
        </row>
        <row r="15598">
          <cell r="H15598" t="str">
            <v>1.5.2.01.01.03.003</v>
          </cell>
          <cell r="I15598" t="str">
            <v>Bangun Serah Guna (BSG) Gedung dan Bangunan</v>
          </cell>
        </row>
        <row r="15599">
          <cell r="H15599" t="str">
            <v>1.5.2.01.01.03.004</v>
          </cell>
          <cell r="I15599" t="str">
            <v>Bangun Serah Guna (BSG) Jalan, Irigasi dan Jaringan</v>
          </cell>
        </row>
        <row r="15600">
          <cell r="H15600" t="str">
            <v>1.5.2.01.01.03.005</v>
          </cell>
          <cell r="I15600" t="str">
            <v>Bangun Serah Guna (BSG) Aset Tetap Lainnya</v>
          </cell>
        </row>
        <row r="15601">
          <cell r="H15601" t="str">
            <v>1.5.2.01.01.04.</v>
          </cell>
          <cell r="I15601" t="str">
            <v>KERJA SAMA PENYEDIAAN INFRASTRUKTUR</v>
          </cell>
        </row>
        <row r="15602">
          <cell r="H15602" t="str">
            <v>1.5.2.01.01.04.001</v>
          </cell>
          <cell r="I15602" t="str">
            <v>Kerja Sama Penyediaan Infrastruktur Tanah</v>
          </cell>
        </row>
        <row r="15603">
          <cell r="H15603" t="str">
            <v>1.5.2.01.01.04.002</v>
          </cell>
          <cell r="I15603" t="str">
            <v>Kerja Sama Penyediaan Infrastruktur Peralatan dan Mesin</v>
          </cell>
        </row>
        <row r="15604">
          <cell r="H15604" t="str">
            <v>1.5.2.01.01.04.003</v>
          </cell>
          <cell r="I15604" t="str">
            <v>Kerja Sama Penyediaan Infrastruktur Bangunan dan Gedung</v>
          </cell>
        </row>
        <row r="15605">
          <cell r="H15605" t="str">
            <v>1.5.2.01.01.04.004</v>
          </cell>
          <cell r="I15605" t="str">
            <v>Kerja Sama Penyediaan Infrastruktur Jalan, Irigasi dan Jaringan</v>
          </cell>
        </row>
        <row r="15606">
          <cell r="H15606" t="str">
            <v>1.5.2.01.01.04.005</v>
          </cell>
          <cell r="I15606" t="str">
            <v>Kerja Sama Penyediaan Infrastruktur Aset Tetap Lainnya</v>
          </cell>
        </row>
        <row r="15607">
          <cell r="H15607" t="str">
            <v>1.5.3....</v>
          </cell>
          <cell r="I15607" t="str">
            <v>ASET TIDAK BERWUJUD</v>
          </cell>
        </row>
        <row r="15608">
          <cell r="H15608" t="str">
            <v>1.5.3.01...</v>
          </cell>
          <cell r="I15608" t="str">
            <v>ASET TIDAK BERWUJUD</v>
          </cell>
        </row>
        <row r="15609">
          <cell r="H15609" t="str">
            <v>1.5.3.01.01..</v>
          </cell>
          <cell r="I15609" t="str">
            <v>ASET TIDAK BERWUJUD</v>
          </cell>
        </row>
        <row r="15610">
          <cell r="H15610" t="str">
            <v>1.5.3.01.01.01.</v>
          </cell>
          <cell r="I15610" t="str">
            <v>GOODWILL</v>
          </cell>
        </row>
        <row r="15611">
          <cell r="H15611" t="str">
            <v>1.5.3.01.01.01.001</v>
          </cell>
          <cell r="I15611" t="str">
            <v>Goodwill…</v>
          </cell>
        </row>
        <row r="15612">
          <cell r="H15612" t="str">
            <v>......</v>
          </cell>
        </row>
        <row r="15613">
          <cell r="H15613" t="str">
            <v>1.5.3.01.01.02.</v>
          </cell>
          <cell r="I15613" t="str">
            <v xml:space="preserve">LISENSI DAN FRENCHISE </v>
          </cell>
        </row>
        <row r="15614">
          <cell r="H15614" t="str">
            <v>1.5.3.01.01.02.001</v>
          </cell>
          <cell r="I15614" t="str">
            <v>Lisensi dan Frenchise….</v>
          </cell>
        </row>
        <row r="15615">
          <cell r="H15615" t="str">
            <v>......</v>
          </cell>
        </row>
        <row r="15616">
          <cell r="H15616" t="str">
            <v>1.5.3.01.01.03.</v>
          </cell>
          <cell r="I15616" t="str">
            <v>HAK CIPTA</v>
          </cell>
        </row>
        <row r="15617">
          <cell r="H15617" t="str">
            <v>1.5.3.01.01.03.001</v>
          </cell>
          <cell r="I15617" t="str">
            <v>Hak Cipta….</v>
          </cell>
        </row>
        <row r="15618">
          <cell r="H15618" t="str">
            <v>......</v>
          </cell>
        </row>
        <row r="15619">
          <cell r="H15619" t="str">
            <v>1.5.3.01.01.04.</v>
          </cell>
          <cell r="I15619" t="str">
            <v>HAK PATEN</v>
          </cell>
        </row>
        <row r="15620">
          <cell r="H15620" t="str">
            <v>1.5.3.01.01.04.001</v>
          </cell>
          <cell r="I15620" t="str">
            <v>Hak Paten</v>
          </cell>
        </row>
        <row r="15621">
          <cell r="H15621" t="str">
            <v>......</v>
          </cell>
        </row>
        <row r="15622">
          <cell r="H15622" t="str">
            <v>1.5.3.01.01.05.</v>
          </cell>
          <cell r="I15622" t="str">
            <v>SOFTWARE</v>
          </cell>
        </row>
        <row r="15623">
          <cell r="H15623" t="str">
            <v>1.5.3.01.01.05.001</v>
          </cell>
          <cell r="I15623" t="str">
            <v>Software…..</v>
          </cell>
        </row>
        <row r="15624">
          <cell r="H15624" t="str">
            <v>1.5.3.01.01.05.002</v>
          </cell>
          <cell r="I15624" t="str">
            <v>Software windows</v>
          </cell>
        </row>
        <row r="15625">
          <cell r="H15625" t="str">
            <v>1.5.3.01.01.05.003</v>
          </cell>
          <cell r="I15625" t="str">
            <v>Software Antivirus</v>
          </cell>
        </row>
        <row r="15626">
          <cell r="H15626" t="str">
            <v>1.5.3.01.01.05.004</v>
          </cell>
          <cell r="I15626" t="str">
            <v>Software Berbasis Web</v>
          </cell>
        </row>
        <row r="15627">
          <cell r="H15627" t="str">
            <v>1.5.3.01.01.05.005</v>
          </cell>
          <cell r="I15627" t="str">
            <v>Software untuk pembuatan robot</v>
          </cell>
        </row>
        <row r="15628">
          <cell r="H15628" t="str">
            <v>......</v>
          </cell>
        </row>
        <row r="15629">
          <cell r="H15629" t="str">
            <v>1.5.3.01.01.06.</v>
          </cell>
          <cell r="I15629" t="str">
            <v>KAJIAN</v>
          </cell>
        </row>
        <row r="15630">
          <cell r="H15630" t="str">
            <v>1.5.3.01.01.06.001</v>
          </cell>
          <cell r="I15630" t="str">
            <v>Kajian…..</v>
          </cell>
        </row>
        <row r="15631">
          <cell r="H15631" t="str">
            <v>......</v>
          </cell>
        </row>
        <row r="15632">
          <cell r="H15632" t="str">
            <v>1.5.3.01.01.07.</v>
          </cell>
          <cell r="I15632" t="str">
            <v>ASET TIDAK BERWUJUD YANG MEMPUNYAI NILAI SEJARAH/ BUDAYA</v>
          </cell>
        </row>
        <row r="15633">
          <cell r="H15633" t="str">
            <v>1.5.3.01.01.07.001</v>
          </cell>
          <cell r="I15633" t="str">
            <v>film…..</v>
          </cell>
        </row>
        <row r="15634">
          <cell r="H15634" t="str">
            <v>1.5.3.01.01.07.002</v>
          </cell>
          <cell r="I15634" t="str">
            <v>Karya Seni/Budaya…..</v>
          </cell>
        </row>
        <row r="15635">
          <cell r="H15635" t="str">
            <v>......</v>
          </cell>
        </row>
        <row r="15636">
          <cell r="H15636" t="str">
            <v>1.5.3.01.01.08.</v>
          </cell>
          <cell r="I15636" t="str">
            <v>ASET TIDAK BERWUJUD DALAM PENGERJAAN</v>
          </cell>
        </row>
        <row r="15637">
          <cell r="H15637" t="str">
            <v>1.5.3.01.01.08.001</v>
          </cell>
          <cell r="I15637" t="str">
            <v>Aset Tidak Berwujud Dalam Pengerjaan…..</v>
          </cell>
        </row>
        <row r="15638">
          <cell r="H15638" t="str">
            <v>......</v>
          </cell>
        </row>
        <row r="15639">
          <cell r="H15639" t="str">
            <v>1.5.3.01.01.09.</v>
          </cell>
          <cell r="I15639" t="str">
            <v>ASET TIDAK BERWUJUD LAINNYA</v>
          </cell>
        </row>
        <row r="15640">
          <cell r="H15640" t="str">
            <v>1.5.3.01.01.09.001</v>
          </cell>
          <cell r="I15640" t="str">
            <v>Aset Tidak Berwujud Lainnya…..</v>
          </cell>
        </row>
        <row r="15641">
          <cell r="H15641" t="str">
            <v>......</v>
          </cell>
        </row>
        <row r="15642">
          <cell r="H15642" t="str">
            <v>1.5.4....</v>
          </cell>
          <cell r="I15642" t="str">
            <v>ASET LAIN-LAIN</v>
          </cell>
        </row>
        <row r="15643">
          <cell r="H15643" t="str">
            <v>1.5.4.01...</v>
          </cell>
          <cell r="I15643" t="str">
            <v>ASET LAIN-LAIN</v>
          </cell>
        </row>
        <row r="15644">
          <cell r="H15644" t="str">
            <v>1.5.4.01.01..</v>
          </cell>
          <cell r="I15644" t="str">
            <v>ASET LAIN-LAIN</v>
          </cell>
        </row>
        <row r="15645">
          <cell r="H15645" t="str">
            <v>1.5.4.01.01.01.</v>
          </cell>
          <cell r="I15645" t="str">
            <v>ASET RUSAK BERAT/USANG</v>
          </cell>
        </row>
        <row r="15646">
          <cell r="H15646" t="str">
            <v>1.5.4.01.01.01.001</v>
          </cell>
          <cell r="I15646" t="str">
            <v>Tanah Rusak Berat</v>
          </cell>
        </row>
        <row r="15647">
          <cell r="H15647" t="str">
            <v>1.5.4.01.01.01.002</v>
          </cell>
          <cell r="I15647" t="str">
            <v>Peralatan dan Mesin Rusak Berat</v>
          </cell>
        </row>
        <row r="15648">
          <cell r="H15648" t="str">
            <v>1.5.4.01.01.01.003</v>
          </cell>
          <cell r="I15648" t="str">
            <v>Gedung dan Bangunan Rusak Berat</v>
          </cell>
        </row>
        <row r="15649">
          <cell r="H15649" t="str">
            <v>1.5.4.01.01.01.004</v>
          </cell>
          <cell r="I15649" t="str">
            <v>Jalan, Irigasi dan Jaringan Rusak Berat</v>
          </cell>
        </row>
        <row r="15650">
          <cell r="H15650" t="str">
            <v>1.5.4.01.01.01.005</v>
          </cell>
          <cell r="I15650" t="str">
            <v>Aset Tetap Lainnya Rusak Berat</v>
          </cell>
        </row>
        <row r="15651">
          <cell r="H15651" t="str">
            <v>1.5.4.01.01.02.</v>
          </cell>
          <cell r="I15651" t="str">
            <v>ASET TETAP  YANG TIDAK DIGUNAKAN DALAM OPERASIONAL PEMERINTAH</v>
          </cell>
        </row>
        <row r="15652">
          <cell r="H15652" t="str">
            <v>1.5.4.01.01.02.001</v>
          </cell>
          <cell r="I15652" t="str">
            <v>Aset Tetap Tanah Yang Tidak Digunakan Dalam Operasional Pemerintah</v>
          </cell>
        </row>
        <row r="15653">
          <cell r="H15653" t="str">
            <v>1.5.4.01.01.02.002</v>
          </cell>
          <cell r="I15653" t="str">
            <v>Aset Tetap Peralatan dan Mesin yang tidak digunakan dalam Operasional Pemerintah</v>
          </cell>
        </row>
        <row r="15654">
          <cell r="H15654" t="str">
            <v>1.5.4.01.01.02.003</v>
          </cell>
          <cell r="I15654" t="str">
            <v>Aset Tetap Gedung dan Bangunan yang tidak digunakan dalam Operasional Pemerintah</v>
          </cell>
        </row>
        <row r="15655">
          <cell r="H15655" t="str">
            <v>1.5.4.01.01.02.004</v>
          </cell>
          <cell r="I15655" t="str">
            <v>Aset Tetap Jalan, Irigasi dan Jaringan yang tidak digunakan dalam Operasional Pemerintah</v>
          </cell>
        </row>
        <row r="15656">
          <cell r="H15656" t="str">
            <v>1.5.4.01.01.02.005</v>
          </cell>
          <cell r="I15656" t="str">
            <v>Aset Tetap Lainnya yang tidak digunakan dalam Operasional Pemerintah</v>
          </cell>
        </row>
        <row r="15657">
          <cell r="H15657" t="str">
            <v>1.5.4.01.01.03.</v>
          </cell>
          <cell r="I15657" t="str">
            <v>ASET LAIN-LAIN LAINYA</v>
          </cell>
        </row>
        <row r="15658">
          <cell r="H15658" t="str">
            <v>......</v>
          </cell>
        </row>
        <row r="15659">
          <cell r="H15659" t="str">
            <v>1.5.5....</v>
          </cell>
          <cell r="I15659" t="str">
            <v>AKUMULASI AMORTISASI ASET TIDAK BERWUJUD</v>
          </cell>
        </row>
        <row r="15660">
          <cell r="H15660" t="str">
            <v>1.5.5.01...</v>
          </cell>
          <cell r="I15660" t="str">
            <v>AKUMULASI AMORTISASI ASET TIDAK BERWUJUD</v>
          </cell>
        </row>
        <row r="15661">
          <cell r="H15661" t="str">
            <v>1.5.5.01.01..</v>
          </cell>
          <cell r="I15661" t="str">
            <v>AKUMULASI AMORTISASI ASET TIDAK BERWUJUD</v>
          </cell>
        </row>
        <row r="15662">
          <cell r="H15662" t="str">
            <v>1.5.5.01.01.01.</v>
          </cell>
          <cell r="I15662" t="str">
            <v>AKUMULASI AMORTISASI ASET TIDAK BERWUJUD</v>
          </cell>
        </row>
        <row r="15663">
          <cell r="H15663" t="str">
            <v>1.5.5.01.01.01.001</v>
          </cell>
          <cell r="I15663" t="str">
            <v>Akumulasi Amortisasi Goodwill</v>
          </cell>
        </row>
        <row r="15664">
          <cell r="H15664" t="str">
            <v>1.5.5.01.01.01.002</v>
          </cell>
          <cell r="I15664" t="str">
            <v>Akumulasi Amortisasi Lisensi dan Frenchise</v>
          </cell>
        </row>
        <row r="15665">
          <cell r="H15665" t="str">
            <v>1.5.5.01.01.01.003</v>
          </cell>
          <cell r="I15665" t="str">
            <v>Akumulasi Amortisasi Hak Cipta</v>
          </cell>
        </row>
        <row r="15666">
          <cell r="H15666" t="str">
            <v>1.5.5.01.01.01.004</v>
          </cell>
          <cell r="I15666" t="str">
            <v>Akumulasi Amortisasi Hak Paten</v>
          </cell>
        </row>
        <row r="15667">
          <cell r="H15667" t="str">
            <v>1.5.5.01.01.01.005</v>
          </cell>
          <cell r="I15667" t="str">
            <v>Akumulasi Amortisasi Software</v>
          </cell>
        </row>
        <row r="15668">
          <cell r="H15668" t="str">
            <v>1.5.5.01.01.01.006</v>
          </cell>
          <cell r="I15668" t="str">
            <v>Akumulasi Amortisasi Kajian</v>
          </cell>
        </row>
        <row r="15669">
          <cell r="H15669" t="str">
            <v>1.5.5.01.01.01.007</v>
          </cell>
          <cell r="I15669" t="str">
            <v>Akumulasi Amortisasi Yang Mempunyai Nilai Sejarah/Budaya</v>
          </cell>
        </row>
        <row r="15670">
          <cell r="H15670" t="str">
            <v>1.5.5.01.01.01.008</v>
          </cell>
          <cell r="I15670" t="str">
            <v>Akumulasi Amortisasi Aset Tak Berwujud Lainnya</v>
          </cell>
        </row>
        <row r="15671">
          <cell r="H15671" t="str">
            <v>1.5.6....</v>
          </cell>
          <cell r="I15671" t="str">
            <v>AKUMULASI PENYUSUTAN ASET LAINNYA</v>
          </cell>
        </row>
        <row r="15672">
          <cell r="H15672" t="str">
            <v>1.5.6.01...</v>
          </cell>
          <cell r="I15672" t="str">
            <v>AKUMULASI PENYUSUTAN ASET LAINNYA</v>
          </cell>
        </row>
        <row r="15673">
          <cell r="H15673" t="str">
            <v>1.5.6.01.01..</v>
          </cell>
          <cell r="I15673" t="str">
            <v>AKUMULASI PENYUSUTAN ASET LAINNYA</v>
          </cell>
        </row>
        <row r="15674">
          <cell r="H15674" t="str">
            <v>1.5.6.01.01.01.</v>
          </cell>
          <cell r="I15674" t="str">
            <v>AKUMULASI PENYUSUTAN KEMITRAAN DENGAN PIHAK KETIGA</v>
          </cell>
        </row>
        <row r="15675">
          <cell r="H15675" t="str">
            <v>1.5.6.01.01.01.001</v>
          </cell>
          <cell r="I15675" t="str">
            <v>Akumulasi Penyusutan Sewa</v>
          </cell>
        </row>
        <row r="15676">
          <cell r="H15676" t="str">
            <v>1.5.6.01.01.01.002</v>
          </cell>
          <cell r="I15676" t="str">
            <v>Akumulasi Penyusutan Kerja Sama Pemanfaatan</v>
          </cell>
        </row>
        <row r="15677">
          <cell r="H15677" t="str">
            <v>1.5.6.01.01.01.003</v>
          </cell>
          <cell r="I15677" t="str">
            <v xml:space="preserve">Akumulasi Penyusutan Bangun Serah Guna (BSG) </v>
          </cell>
        </row>
        <row r="15678">
          <cell r="H15678" t="str">
            <v>1.5.6.01.01.01.004</v>
          </cell>
          <cell r="I15678" t="str">
            <v>Akumulasi Penyusutan Kerja Sama Penyediaan Infrastruktur</v>
          </cell>
        </row>
        <row r="15679">
          <cell r="H15679" t="str">
            <v>1.5.6.01.01.02.</v>
          </cell>
          <cell r="I15679" t="str">
            <v>AKUMULASI PENYUSUTAN ASET LAIN-LAIN</v>
          </cell>
        </row>
        <row r="15680">
          <cell r="H15680" t="str">
            <v>1.5.6.01.01.02.001</v>
          </cell>
          <cell r="I15680" t="str">
            <v>Akumulasi Penyusutan Aset Rusak Berat/Usang</v>
          </cell>
        </row>
        <row r="15681">
          <cell r="H15681" t="str">
            <v>1.5.6.01.01.02.002</v>
          </cell>
          <cell r="I15681" t="str">
            <v>Akumulasi Penyusutan Aset Tetap  yang tidak digunakan dalam Operasional Pemerintah.</v>
          </cell>
        </row>
        <row r="15682">
          <cell r="H15682" t="str">
            <v>1.5.6.01.01.02.003</v>
          </cell>
          <cell r="I15682" t="str">
            <v xml:space="preserve">Akumulasi Penyusutan Aset Lain-lain Lainnya </v>
          </cell>
        </row>
      </sheetData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2 2024 - A"/>
      <sheetName val="BI BERSIH DARI EKSTRA 2024"/>
      <sheetName val="BI INTRA 2025"/>
      <sheetName val="BI Ekstra_2025"/>
      <sheetName val="SMT II 2024"/>
      <sheetName val="EXTRACOMTABEL"/>
      <sheetName val="BI NEW 2024"/>
      <sheetName val="SMT I 2024_katek warna"/>
      <sheetName val="SMT I 2024"/>
      <sheetName val="SMT II 2023_tanpa warna"/>
      <sheetName val="SMT II 2023"/>
      <sheetName val="SMT I 2023"/>
      <sheetName val="SMT II_2022 CEK untuk Wawan"/>
      <sheetName val="SMT I_2023 CEK 108"/>
      <sheetName val="SMT II_2021 yang dipri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U385"/>
  <sheetViews>
    <sheetView tabSelected="1" workbookViewId="0">
      <pane ySplit="11" topLeftCell="A378" activePane="bottomLeft" state="frozen"/>
      <selection activeCell="D1" sqref="D1"/>
      <selection pane="bottomLeft" activeCell="D382" sqref="D382"/>
    </sheetView>
  </sheetViews>
  <sheetFormatPr defaultColWidth="9" defaultRowHeight="15"/>
  <cols>
    <col min="1" max="1" width="6.140625" style="1272" customWidth="1"/>
    <col min="2" max="2" width="17.28515625" style="1273" customWidth="1"/>
    <col min="3" max="3" width="7.7109375" style="1272" customWidth="1"/>
    <col min="4" max="4" width="8.140625" style="1272" customWidth="1"/>
    <col min="5" max="5" width="11.85546875" style="1272" customWidth="1"/>
    <col min="6" max="6" width="40.42578125" style="1263" customWidth="1"/>
    <col min="7" max="7" width="12.28515625" style="1272" customWidth="1"/>
    <col min="8" max="8" width="18.7109375" style="1272" customWidth="1"/>
    <col min="9" max="9" width="16.5703125" style="1272" customWidth="1"/>
    <col min="10" max="11" width="9" style="1272" customWidth="1"/>
    <col min="12" max="12" width="10.7109375" style="1272" customWidth="1"/>
    <col min="13" max="15" width="9.140625" style="1272" customWidth="1"/>
    <col min="16" max="16" width="15.85546875" style="1272" customWidth="1"/>
    <col min="17" max="17" width="15" style="1339" customWidth="1"/>
    <col min="18" max="18" width="9.85546875" style="1339" customWidth="1"/>
    <col min="19" max="19" width="16" style="1333" customWidth="1"/>
    <col min="20" max="20" width="9.85546875" style="1339" customWidth="1"/>
    <col min="21" max="21" width="14.42578125" style="1264" customWidth="1"/>
    <col min="22" max="22" width="8.7109375" style="1339" customWidth="1"/>
    <col min="23" max="23" width="13.7109375" style="1264" customWidth="1"/>
    <col min="24" max="24" width="9.140625" style="1339" customWidth="1"/>
    <col min="25" max="25" width="13.7109375" style="1333" customWidth="1"/>
    <col min="26" max="26" width="13.7109375" style="1264" customWidth="1"/>
    <col min="27" max="27" width="8.85546875" style="1339" customWidth="1"/>
    <col min="28" max="28" width="15.7109375" style="1264" customWidth="1"/>
    <col min="29" max="29" width="17.7109375" style="1264" customWidth="1"/>
    <col min="30" max="30" width="21.7109375" style="1272" customWidth="1"/>
    <col min="31" max="31" width="18.85546875" style="1262" customWidth="1"/>
    <col min="32" max="32" width="19.140625" style="1262" customWidth="1"/>
    <col min="33" max="33" width="19.140625" style="2" customWidth="1"/>
    <col min="34" max="34" width="21.85546875" style="2" customWidth="1"/>
    <col min="35" max="35" width="24" style="2" customWidth="1"/>
    <col min="36" max="36" width="18.7109375" style="2" customWidth="1"/>
    <col min="37" max="16384" width="9" style="2"/>
  </cols>
  <sheetData>
    <row r="1" spans="1:36" ht="15" customHeight="1">
      <c r="A1" s="1459" t="s">
        <v>0</v>
      </c>
      <c r="B1" s="1459"/>
      <c r="C1" s="1459"/>
      <c r="D1" s="1459"/>
      <c r="E1" s="1459"/>
      <c r="F1" s="1459"/>
      <c r="G1" s="1459"/>
      <c r="H1" s="1459"/>
      <c r="I1" s="1459"/>
      <c r="J1" s="1459"/>
      <c r="K1" s="1459"/>
      <c r="L1" s="1459"/>
      <c r="M1" s="1459"/>
      <c r="N1" s="1459"/>
      <c r="O1" s="1459"/>
      <c r="P1" s="1459"/>
      <c r="Q1" s="1459"/>
      <c r="R1" s="1459"/>
      <c r="S1" s="1459"/>
      <c r="T1" s="1459"/>
      <c r="U1" s="1459"/>
      <c r="V1" s="1459"/>
      <c r="W1" s="1459"/>
      <c r="X1" s="1459"/>
      <c r="Y1" s="1459"/>
      <c r="Z1" s="1459"/>
      <c r="AA1" s="1459"/>
      <c r="AB1" s="1459"/>
      <c r="AC1" s="1459"/>
      <c r="AD1" s="1459"/>
    </row>
    <row r="2" spans="1:36">
      <c r="A2" s="1460" t="s">
        <v>608</v>
      </c>
      <c r="B2" s="1460"/>
      <c r="C2" s="1460"/>
      <c r="D2" s="1460"/>
      <c r="E2" s="1460"/>
      <c r="F2" s="1460"/>
      <c r="G2" s="1460"/>
      <c r="H2" s="1460"/>
      <c r="I2" s="1460"/>
      <c r="J2" s="1460"/>
      <c r="K2" s="1460"/>
      <c r="L2" s="1460"/>
      <c r="M2" s="1460"/>
      <c r="N2" s="1460"/>
      <c r="O2" s="1460"/>
      <c r="P2" s="1460"/>
      <c r="Q2" s="1460"/>
      <c r="R2" s="1460"/>
      <c r="S2" s="1460"/>
      <c r="T2" s="1460"/>
      <c r="U2" s="1460"/>
      <c r="V2" s="1460"/>
      <c r="W2" s="1460"/>
      <c r="X2" s="1460"/>
      <c r="Y2" s="1460"/>
      <c r="Z2" s="1460"/>
      <c r="AA2" s="1460"/>
      <c r="AB2" s="1460"/>
      <c r="AC2" s="1460"/>
      <c r="AD2" s="1460"/>
    </row>
    <row r="3" spans="1:36">
      <c r="A3" s="3"/>
      <c r="B3" s="4"/>
      <c r="C3" s="3"/>
      <c r="D3" s="3"/>
      <c r="E3" s="3"/>
      <c r="F3" s="1340"/>
      <c r="G3" s="3"/>
      <c r="H3" s="3"/>
      <c r="I3" s="3"/>
      <c r="J3" s="3"/>
      <c r="K3" s="3"/>
      <c r="L3" s="3"/>
      <c r="M3" s="3"/>
      <c r="N3" s="3"/>
      <c r="O3" s="3"/>
      <c r="P3" s="3"/>
      <c r="Q3" s="1263"/>
      <c r="R3" s="1263"/>
      <c r="S3" s="1264"/>
      <c r="T3" s="1263"/>
      <c r="V3" s="1263"/>
      <c r="X3" s="1263"/>
      <c r="Y3" s="1264"/>
      <c r="AA3" s="1263"/>
      <c r="AD3" s="3"/>
    </row>
    <row r="4" spans="1:36" ht="18">
      <c r="A4" s="1461" t="s">
        <v>2</v>
      </c>
      <c r="B4" s="1461"/>
      <c r="C4" s="8" t="s">
        <v>3</v>
      </c>
      <c r="D4" s="8"/>
      <c r="E4" s="8"/>
      <c r="F4" s="1341"/>
      <c r="G4" s="8"/>
      <c r="H4" s="8"/>
      <c r="I4" s="8"/>
      <c r="J4" s="8"/>
      <c r="K4" s="14"/>
      <c r="L4" s="14"/>
      <c r="M4" s="15"/>
      <c r="N4" s="15"/>
      <c r="O4" s="15"/>
      <c r="P4" s="14"/>
      <c r="Q4" s="1263"/>
      <c r="R4" s="1265" t="s">
        <v>4</v>
      </c>
      <c r="S4" s="1264"/>
      <c r="T4" s="1263"/>
      <c r="V4" s="1263"/>
      <c r="X4" s="1263"/>
      <c r="Y4" s="1264"/>
      <c r="AA4" s="1263"/>
      <c r="AD4" s="14"/>
    </row>
    <row r="5" spans="1:36">
      <c r="A5" s="1461" t="s">
        <v>5</v>
      </c>
      <c r="B5" s="1461"/>
      <c r="C5" s="1256" t="s">
        <v>6</v>
      </c>
      <c r="D5" s="1256"/>
      <c r="E5" s="12"/>
      <c r="F5" s="1342"/>
      <c r="G5" s="13"/>
      <c r="H5" s="14"/>
      <c r="I5" s="15"/>
      <c r="J5" s="14"/>
      <c r="K5" s="14"/>
      <c r="L5" s="14"/>
      <c r="M5" s="14"/>
      <c r="N5" s="14"/>
      <c r="O5" s="14"/>
      <c r="P5" s="13"/>
      <c r="Q5" s="1263"/>
      <c r="R5" s="1266"/>
      <c r="S5" s="1267"/>
      <c r="T5" s="1266"/>
      <c r="U5" s="1267"/>
      <c r="V5" s="1266"/>
      <c r="W5" s="1267"/>
      <c r="X5" s="1266"/>
      <c r="Y5" s="1267"/>
      <c r="Z5" s="1267"/>
      <c r="AA5" s="1266"/>
      <c r="AB5" s="1267"/>
      <c r="AC5" s="1267"/>
      <c r="AD5" s="13"/>
    </row>
    <row r="6" spans="1:36" ht="15.6" customHeight="1">
      <c r="A6" s="1461" t="s">
        <v>7</v>
      </c>
      <c r="B6" s="1461"/>
      <c r="C6" s="1256" t="s">
        <v>6</v>
      </c>
      <c r="D6" s="1256"/>
      <c r="E6" s="12"/>
      <c r="F6" s="1342"/>
      <c r="G6" s="13"/>
      <c r="H6" s="19"/>
      <c r="I6" s="19"/>
      <c r="J6" s="19"/>
      <c r="K6" s="14"/>
      <c r="L6" s="14"/>
      <c r="M6" s="15"/>
      <c r="N6" s="15"/>
      <c r="O6" s="15"/>
      <c r="P6" s="14"/>
      <c r="Q6" s="1263"/>
      <c r="R6" s="1263"/>
      <c r="S6" s="1264"/>
      <c r="T6" s="1263"/>
      <c r="V6" s="1263"/>
      <c r="X6" s="1263"/>
      <c r="Y6" s="1264"/>
      <c r="AA6" s="1268"/>
      <c r="AB6" s="1269" t="s">
        <v>8</v>
      </c>
      <c r="AC6" s="1270" t="s">
        <v>9</v>
      </c>
      <c r="AD6" s="14"/>
      <c r="AF6" s="1271"/>
      <c r="AG6" s="23"/>
    </row>
    <row r="7" spans="1:36" ht="15.75">
      <c r="A7" s="1461" t="s">
        <v>10</v>
      </c>
      <c r="B7" s="1461"/>
      <c r="C7" s="1259" t="s">
        <v>609</v>
      </c>
      <c r="D7" s="1256"/>
      <c r="E7" s="12"/>
      <c r="F7" s="1342"/>
      <c r="G7" s="13"/>
      <c r="H7" s="1255"/>
      <c r="I7" s="1255"/>
      <c r="J7" s="1255"/>
      <c r="K7" s="14"/>
      <c r="L7" s="14"/>
      <c r="M7" s="15"/>
      <c r="N7" s="15"/>
      <c r="O7" s="15"/>
      <c r="P7" s="14"/>
      <c r="Q7" s="1263"/>
      <c r="R7" s="1263"/>
      <c r="S7" s="1264"/>
      <c r="T7" s="1263"/>
      <c r="V7" s="1263"/>
      <c r="X7" s="1263"/>
      <c r="Y7" s="1264"/>
      <c r="AA7" s="1263"/>
      <c r="AD7" s="14"/>
    </row>
    <row r="8" spans="1:36" ht="15" customHeight="1">
      <c r="Q8" s="1263"/>
      <c r="R8" s="1263"/>
      <c r="S8" s="1264"/>
      <c r="T8" s="1263"/>
      <c r="V8" s="1263"/>
      <c r="X8" s="1263"/>
      <c r="Y8" s="1264"/>
      <c r="AA8" s="1263"/>
    </row>
    <row r="9" spans="1:36" ht="24" customHeight="1">
      <c r="A9" s="1462" t="s">
        <v>12</v>
      </c>
      <c r="B9" s="1463"/>
      <c r="C9" s="1464"/>
      <c r="D9" s="1257"/>
      <c r="E9" s="1465" t="s">
        <v>13</v>
      </c>
      <c r="F9" s="1466"/>
      <c r="G9" s="1466"/>
      <c r="H9" s="1467"/>
      <c r="I9" s="1456" t="s">
        <v>14</v>
      </c>
      <c r="J9" s="1456" t="s">
        <v>15</v>
      </c>
      <c r="K9" s="1456" t="s">
        <v>16</v>
      </c>
      <c r="L9" s="1456" t="s">
        <v>17</v>
      </c>
      <c r="M9" s="1456" t="s">
        <v>18</v>
      </c>
      <c r="N9" s="1456" t="s">
        <v>19</v>
      </c>
      <c r="O9" s="1462" t="s">
        <v>20</v>
      </c>
      <c r="P9" s="1464"/>
      <c r="Q9" s="1456" t="s">
        <v>21</v>
      </c>
      <c r="R9" s="1471" t="s">
        <v>22</v>
      </c>
      <c r="S9" s="1469" t="s">
        <v>23</v>
      </c>
      <c r="T9" s="1456" t="s">
        <v>24</v>
      </c>
      <c r="U9" s="1469" t="s">
        <v>25</v>
      </c>
      <c r="V9" s="1477" t="s">
        <v>26</v>
      </c>
      <c r="W9" s="1478"/>
      <c r="X9" s="1478"/>
      <c r="Y9" s="1478"/>
      <c r="Z9" s="1479"/>
      <c r="AA9" s="1456" t="s">
        <v>27</v>
      </c>
      <c r="AB9" s="1469" t="s">
        <v>28</v>
      </c>
      <c r="AC9" s="1469" t="s">
        <v>29</v>
      </c>
      <c r="AD9" s="1456" t="s">
        <v>30</v>
      </c>
    </row>
    <row r="10" spans="1:36" ht="24" customHeight="1">
      <c r="A10" s="1456" t="s">
        <v>31</v>
      </c>
      <c r="B10" s="1456" t="s">
        <v>32</v>
      </c>
      <c r="C10" s="1456" t="s">
        <v>33</v>
      </c>
      <c r="D10" s="1456" t="s">
        <v>34</v>
      </c>
      <c r="E10" s="1456" t="s">
        <v>35</v>
      </c>
      <c r="F10" s="1475" t="s">
        <v>36</v>
      </c>
      <c r="G10" s="1471" t="s">
        <v>37</v>
      </c>
      <c r="H10" s="1456" t="s">
        <v>38</v>
      </c>
      <c r="I10" s="1457"/>
      <c r="J10" s="1457"/>
      <c r="K10" s="1457"/>
      <c r="L10" s="1457"/>
      <c r="M10" s="1457"/>
      <c r="N10" s="1457"/>
      <c r="O10" s="1471" t="s">
        <v>39</v>
      </c>
      <c r="P10" s="1471" t="s">
        <v>40</v>
      </c>
      <c r="Q10" s="1457"/>
      <c r="R10" s="1472"/>
      <c r="S10" s="1474"/>
      <c r="T10" s="1457"/>
      <c r="U10" s="1474"/>
      <c r="V10" s="1468" t="s">
        <v>41</v>
      </c>
      <c r="W10" s="1468"/>
      <c r="X10" s="1468" t="s">
        <v>42</v>
      </c>
      <c r="Y10" s="1468"/>
      <c r="Z10" s="1469" t="s">
        <v>43</v>
      </c>
      <c r="AA10" s="1457"/>
      <c r="AB10" s="1474"/>
      <c r="AC10" s="1474"/>
      <c r="AD10" s="1457"/>
      <c r="AF10" s="1274"/>
    </row>
    <row r="11" spans="1:36" ht="24" customHeight="1">
      <c r="A11" s="1458"/>
      <c r="B11" s="1458"/>
      <c r="C11" s="1458"/>
      <c r="D11" s="1458"/>
      <c r="E11" s="1458"/>
      <c r="F11" s="1476"/>
      <c r="G11" s="1473"/>
      <c r="H11" s="1458"/>
      <c r="I11" s="1458"/>
      <c r="J11" s="1458"/>
      <c r="K11" s="1458"/>
      <c r="L11" s="1458"/>
      <c r="M11" s="1458"/>
      <c r="N11" s="1458"/>
      <c r="O11" s="1473"/>
      <c r="P11" s="1473"/>
      <c r="Q11" s="1458"/>
      <c r="R11" s="1473"/>
      <c r="S11" s="1470"/>
      <c r="T11" s="1458"/>
      <c r="U11" s="1470"/>
      <c r="V11" s="1258" t="s">
        <v>44</v>
      </c>
      <c r="W11" s="30" t="s">
        <v>45</v>
      </c>
      <c r="X11" s="1258" t="s">
        <v>44</v>
      </c>
      <c r="Y11" s="30" t="s">
        <v>45</v>
      </c>
      <c r="Z11" s="1470"/>
      <c r="AA11" s="1458"/>
      <c r="AB11" s="1470"/>
      <c r="AC11" s="1470"/>
      <c r="AD11" s="1458"/>
    </row>
    <row r="12" spans="1:36" ht="9.9499999999999993" customHeight="1">
      <c r="A12" s="31">
        <v>1</v>
      </c>
      <c r="B12" s="31">
        <v>2</v>
      </c>
      <c r="C12" s="31">
        <v>3</v>
      </c>
      <c r="D12" s="31"/>
      <c r="E12" s="32">
        <v>4</v>
      </c>
      <c r="F12" s="1343"/>
      <c r="G12" s="31">
        <v>5</v>
      </c>
      <c r="H12" s="31">
        <v>6</v>
      </c>
      <c r="I12" s="31">
        <v>7</v>
      </c>
      <c r="J12" s="31">
        <v>8</v>
      </c>
      <c r="K12" s="31">
        <v>9</v>
      </c>
      <c r="L12" s="31">
        <v>10</v>
      </c>
      <c r="M12" s="31">
        <v>11</v>
      </c>
      <c r="N12" s="31">
        <v>12</v>
      </c>
      <c r="O12" s="31">
        <v>13</v>
      </c>
      <c r="P12" s="31">
        <v>14</v>
      </c>
      <c r="Q12" s="33">
        <v>15</v>
      </c>
      <c r="R12" s="34">
        <v>16</v>
      </c>
      <c r="S12" s="34">
        <v>17</v>
      </c>
      <c r="T12" s="34">
        <v>18</v>
      </c>
      <c r="U12" s="34">
        <v>19</v>
      </c>
      <c r="V12" s="34">
        <v>20</v>
      </c>
      <c r="W12" s="34">
        <v>21</v>
      </c>
      <c r="X12" s="34">
        <v>22</v>
      </c>
      <c r="Y12" s="34">
        <v>23</v>
      </c>
      <c r="Z12" s="34">
        <v>24</v>
      </c>
      <c r="AA12" s="34">
        <v>25</v>
      </c>
      <c r="AB12" s="34">
        <v>26</v>
      </c>
      <c r="AC12" s="34">
        <v>27</v>
      </c>
      <c r="AD12" s="31">
        <v>28</v>
      </c>
    </row>
    <row r="13" spans="1:36">
      <c r="A13" s="35"/>
      <c r="B13" s="36"/>
      <c r="C13" s="35"/>
      <c r="D13" s="35"/>
      <c r="E13" s="37"/>
      <c r="F13" s="1344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8"/>
      <c r="R13" s="38"/>
      <c r="S13" s="39"/>
      <c r="T13" s="38"/>
      <c r="U13" s="39"/>
      <c r="V13" s="38"/>
      <c r="W13" s="39"/>
      <c r="X13" s="38"/>
      <c r="Y13" s="39"/>
      <c r="Z13" s="39"/>
      <c r="AA13" s="38"/>
      <c r="AB13" s="39"/>
      <c r="AC13" s="39"/>
      <c r="AD13" s="35"/>
    </row>
    <row r="14" spans="1:36">
      <c r="A14" s="40" t="s">
        <v>46</v>
      </c>
      <c r="B14" s="41" t="s">
        <v>47</v>
      </c>
      <c r="C14" s="42" t="s">
        <v>48</v>
      </c>
      <c r="D14" s="42"/>
      <c r="E14" s="43" t="s">
        <v>48</v>
      </c>
      <c r="F14" s="1345"/>
      <c r="G14" s="42" t="s">
        <v>48</v>
      </c>
      <c r="H14" s="42" t="s">
        <v>48</v>
      </c>
      <c r="I14" s="42" t="s">
        <v>48</v>
      </c>
      <c r="J14" s="42" t="s">
        <v>48</v>
      </c>
      <c r="K14" s="42" t="s">
        <v>48</v>
      </c>
      <c r="L14" s="42" t="s">
        <v>48</v>
      </c>
      <c r="M14" s="42" t="s">
        <v>48</v>
      </c>
      <c r="N14" s="42" t="s">
        <v>48</v>
      </c>
      <c r="O14" s="42" t="s">
        <v>48</v>
      </c>
      <c r="P14" s="44" t="s">
        <v>48</v>
      </c>
      <c r="Q14" s="45"/>
      <c r="R14" s="45"/>
      <c r="S14" s="46"/>
      <c r="T14" s="45"/>
      <c r="U14" s="46"/>
      <c r="V14" s="45"/>
      <c r="W14" s="46"/>
      <c r="X14" s="45"/>
      <c r="Y14" s="46"/>
      <c r="Z14" s="46"/>
      <c r="AA14" s="45"/>
      <c r="AB14" s="46"/>
      <c r="AC14" s="46"/>
      <c r="AD14" s="44" t="s">
        <v>48</v>
      </c>
    </row>
    <row r="15" spans="1:36">
      <c r="A15" s="40"/>
      <c r="B15" s="41"/>
      <c r="C15" s="42"/>
      <c r="D15" s="42"/>
      <c r="E15" s="43"/>
      <c r="F15" s="1346"/>
      <c r="G15" s="42"/>
      <c r="H15" s="42"/>
      <c r="I15" s="42"/>
      <c r="J15" s="42"/>
      <c r="K15" s="42"/>
      <c r="L15" s="42"/>
      <c r="M15" s="42"/>
      <c r="N15" s="42"/>
      <c r="O15" s="42"/>
      <c r="P15" s="44"/>
      <c r="Q15" s="45"/>
      <c r="R15" s="45"/>
      <c r="S15" s="46"/>
      <c r="T15" s="45"/>
      <c r="U15" s="46"/>
      <c r="V15" s="45"/>
      <c r="W15" s="46"/>
      <c r="X15" s="45"/>
      <c r="Y15" s="46"/>
      <c r="Z15" s="46"/>
      <c r="AA15" s="45"/>
      <c r="AB15" s="46"/>
      <c r="AC15" s="46"/>
      <c r="AD15" s="44"/>
    </row>
    <row r="16" spans="1:36">
      <c r="A16" s="47" t="s">
        <v>49</v>
      </c>
      <c r="B16" s="41" t="s">
        <v>50</v>
      </c>
      <c r="C16" s="41"/>
      <c r="D16" s="41"/>
      <c r="E16" s="48"/>
      <c r="F16" s="1347">
        <f>F14-F15</f>
        <v>0</v>
      </c>
      <c r="G16" s="41"/>
      <c r="H16" s="41"/>
      <c r="I16" s="40"/>
      <c r="J16" s="41"/>
      <c r="K16" s="41"/>
      <c r="L16" s="41"/>
      <c r="M16" s="41"/>
      <c r="N16" s="41"/>
      <c r="O16" s="49">
        <f>O17+O53+O200+O219+O224+O226+O228</f>
        <v>271</v>
      </c>
      <c r="P16" s="50">
        <f>P17+P53+P200+P219+P224+P226+P228</f>
        <v>3940215519</v>
      </c>
      <c r="Q16" s="51"/>
      <c r="R16" s="51"/>
      <c r="S16" s="50">
        <f>S17+S53+S200+S219+S224+S226+S228</f>
        <v>3940215519</v>
      </c>
      <c r="T16" s="51"/>
      <c r="U16" s="50">
        <f>U17+U53+U200+U219+U224+U226+U228</f>
        <v>379772532.37142861</v>
      </c>
      <c r="V16" s="51"/>
      <c r="W16" s="50">
        <f>W17+W53+W200+W219+W224+W226+W228</f>
        <v>29415714.285714287</v>
      </c>
      <c r="X16" s="51"/>
      <c r="Y16" s="50">
        <f>Y17+Y53+Y200+Y219+Y224+Y226+Y228</f>
        <v>0</v>
      </c>
      <c r="Z16" s="50">
        <f>Z17+Z53+Z200+Z219+Z224+Z226+Z228</f>
        <v>29415714.285714287</v>
      </c>
      <c r="AA16" s="51"/>
      <c r="AB16" s="50">
        <f>AB17+AB53+AB200+AB219+AB228</f>
        <v>3920691709.4761906</v>
      </c>
      <c r="AC16" s="50">
        <f>AC17+AC53+AC200+AC219+AC224+AC226+AC228</f>
        <v>19523809.523809493</v>
      </c>
      <c r="AD16" s="51"/>
      <c r="AE16" s="1275">
        <f>'BI INTRA 2025'!AB16+'BI INTRA 2026 smt 1'!Y16</f>
        <v>3862120280.9047618</v>
      </c>
      <c r="AF16" s="1276">
        <f>AB16-AE16</f>
        <v>58571428.571428776</v>
      </c>
      <c r="AG16" s="52"/>
      <c r="AH16" s="52"/>
      <c r="AI16" s="52"/>
      <c r="AJ16" s="53"/>
    </row>
    <row r="17" spans="1:36">
      <c r="A17" s="40"/>
      <c r="B17" s="54" t="s">
        <v>51</v>
      </c>
      <c r="C17" s="41" t="s">
        <v>52</v>
      </c>
      <c r="D17" s="41"/>
      <c r="E17" s="48"/>
      <c r="F17" s="1347"/>
      <c r="G17" s="41"/>
      <c r="H17" s="41"/>
      <c r="I17" s="40"/>
      <c r="J17" s="41"/>
      <c r="K17" s="41"/>
      <c r="L17" s="41"/>
      <c r="M17" s="41"/>
      <c r="N17" s="41"/>
      <c r="O17" s="40">
        <f>O19</f>
        <v>23</v>
      </c>
      <c r="P17" s="55">
        <f>P19</f>
        <v>2518491500</v>
      </c>
      <c r="Q17" s="56"/>
      <c r="R17" s="56"/>
      <c r="S17" s="55">
        <f>S19</f>
        <v>2518491500</v>
      </c>
      <c r="T17" s="56"/>
      <c r="U17" s="57">
        <f>U19</f>
        <v>176905928.5714286</v>
      </c>
      <c r="V17" s="56"/>
      <c r="W17" s="57">
        <f>W19</f>
        <v>29285714.285714287</v>
      </c>
      <c r="X17" s="56"/>
      <c r="Y17" s="55">
        <f>Y19</f>
        <v>0</v>
      </c>
      <c r="Z17" s="57">
        <f>Z19</f>
        <v>29285714.285714287</v>
      </c>
      <c r="AA17" s="56"/>
      <c r="AB17" s="55">
        <f>AB19</f>
        <v>2498967690.4761906</v>
      </c>
      <c r="AC17" s="55">
        <f>AC19</f>
        <v>19523809.523809493</v>
      </c>
      <c r="AD17" s="51" t="s">
        <v>53</v>
      </c>
      <c r="AE17" s="1275">
        <f>'BI INTRA 2025'!AB17+'BI INTRA 2026 smt 1'!Y17</f>
        <v>2440396261.9047618</v>
      </c>
      <c r="AF17" s="1276">
        <f t="shared" ref="AF17:AF80" si="0">AB17-AE17</f>
        <v>58571428.571428776</v>
      </c>
      <c r="AG17" s="52"/>
      <c r="AH17" s="52"/>
      <c r="AJ17" s="29"/>
    </row>
    <row r="18" spans="1:36">
      <c r="A18" s="40"/>
      <c r="B18" s="58" t="s">
        <v>48</v>
      </c>
      <c r="C18" s="42" t="s">
        <v>48</v>
      </c>
      <c r="D18" s="42"/>
      <c r="E18" s="43" t="s">
        <v>48</v>
      </c>
      <c r="F18" s="1346"/>
      <c r="G18" s="42" t="s">
        <v>48</v>
      </c>
      <c r="H18" s="42" t="s">
        <v>48</v>
      </c>
      <c r="I18" s="42" t="s">
        <v>48</v>
      </c>
      <c r="J18" s="42" t="s">
        <v>48</v>
      </c>
      <c r="K18" s="42" t="s">
        <v>48</v>
      </c>
      <c r="L18" s="42" t="s">
        <v>48</v>
      </c>
      <c r="M18" s="42" t="s">
        <v>48</v>
      </c>
      <c r="N18" s="42" t="s">
        <v>48</v>
      </c>
      <c r="O18" s="42" t="s">
        <v>48</v>
      </c>
      <c r="P18" s="44" t="s">
        <v>48</v>
      </c>
      <c r="Q18" s="51"/>
      <c r="R18" s="51"/>
      <c r="S18" s="50"/>
      <c r="T18" s="51"/>
      <c r="U18" s="50"/>
      <c r="V18" s="51"/>
      <c r="W18" s="50"/>
      <c r="X18" s="51"/>
      <c r="Y18" s="50"/>
      <c r="Z18" s="50"/>
      <c r="AA18" s="51"/>
      <c r="AB18" s="50"/>
      <c r="AC18" s="50"/>
      <c r="AD18" s="59"/>
      <c r="AE18" s="1275">
        <f>'BI INTRA 2025'!AB18+'BI INTRA 2026 smt 1'!Y18</f>
        <v>0</v>
      </c>
      <c r="AF18" s="1276">
        <f t="shared" si="0"/>
        <v>0</v>
      </c>
      <c r="AG18" s="52"/>
      <c r="AH18" s="52"/>
    </row>
    <row r="19" spans="1:36" ht="15" customHeight="1">
      <c r="A19" s="40"/>
      <c r="B19" s="54" t="s">
        <v>51</v>
      </c>
      <c r="C19" s="60" t="s">
        <v>54</v>
      </c>
      <c r="D19" s="61"/>
      <c r="E19" s="62"/>
      <c r="F19" s="1348"/>
      <c r="G19" s="62"/>
      <c r="H19" s="63"/>
      <c r="I19" s="40"/>
      <c r="J19" s="41"/>
      <c r="K19" s="41"/>
      <c r="L19" s="41"/>
      <c r="M19" s="41"/>
      <c r="N19" s="41"/>
      <c r="O19" s="40">
        <f>O20</f>
        <v>23</v>
      </c>
      <c r="P19" s="64">
        <f>P20</f>
        <v>2518491500</v>
      </c>
      <c r="Q19" s="59"/>
      <c r="R19" s="59"/>
      <c r="S19" s="64">
        <f>S20</f>
        <v>2518491500</v>
      </c>
      <c r="T19" s="59"/>
      <c r="U19" s="64">
        <f>U20</f>
        <v>176905928.5714286</v>
      </c>
      <c r="V19" s="59"/>
      <c r="W19" s="64">
        <f>W20</f>
        <v>29285714.285714287</v>
      </c>
      <c r="X19" s="59"/>
      <c r="Y19" s="64">
        <f>Y20</f>
        <v>0</v>
      </c>
      <c r="Z19" s="64">
        <f>Z20</f>
        <v>29285714.285714287</v>
      </c>
      <c r="AA19" s="59"/>
      <c r="AB19" s="64">
        <f>AB20</f>
        <v>2498967690.4761906</v>
      </c>
      <c r="AC19" s="64">
        <f>AC20</f>
        <v>19523809.523809493</v>
      </c>
      <c r="AD19" s="44"/>
      <c r="AE19" s="1275">
        <f>'BI INTRA 2025'!AB19+'BI INTRA 2026 smt 1'!Y19</f>
        <v>2440396261.9047618</v>
      </c>
      <c r="AF19" s="1276">
        <f t="shared" si="0"/>
        <v>58571428.571428776</v>
      </c>
      <c r="AG19" s="52"/>
      <c r="AH19" s="52"/>
    </row>
    <row r="20" spans="1:36" ht="15" customHeight="1">
      <c r="A20" s="40"/>
      <c r="B20" s="54" t="s">
        <v>55</v>
      </c>
      <c r="C20" s="60" t="s">
        <v>56</v>
      </c>
      <c r="D20" s="61"/>
      <c r="E20" s="62"/>
      <c r="F20" s="1348"/>
      <c r="G20" s="62"/>
      <c r="H20" s="65"/>
      <c r="I20" s="40"/>
      <c r="J20" s="41"/>
      <c r="K20" s="41"/>
      <c r="L20" s="41"/>
      <c r="M20" s="41"/>
      <c r="N20" s="41"/>
      <c r="O20" s="40">
        <f>O21+O33+O36</f>
        <v>23</v>
      </c>
      <c r="P20" s="64">
        <f>P21+P33+P36</f>
        <v>2518491500</v>
      </c>
      <c r="Q20" s="51"/>
      <c r="R20" s="51"/>
      <c r="S20" s="64">
        <f>S21+S33+S36</f>
        <v>2518491500</v>
      </c>
      <c r="T20" s="51"/>
      <c r="U20" s="64">
        <f>U21+U33+U36</f>
        <v>176905928.5714286</v>
      </c>
      <c r="V20" s="51"/>
      <c r="W20" s="64">
        <f>W21+W33+W36</f>
        <v>29285714.285714287</v>
      </c>
      <c r="X20" s="51"/>
      <c r="Y20" s="64">
        <f>Y21+Y33+Y36</f>
        <v>0</v>
      </c>
      <c r="Z20" s="64">
        <f>Z21+Z33+Z36</f>
        <v>29285714.285714287</v>
      </c>
      <c r="AA20" s="51"/>
      <c r="AB20" s="64">
        <f>AB21+AB33+AB36</f>
        <v>2498967690.4761906</v>
      </c>
      <c r="AC20" s="64">
        <f>AC21+AC33+AC36</f>
        <v>19523809.523809493</v>
      </c>
      <c r="AD20" s="44"/>
      <c r="AE20" s="1275">
        <f>'BI INTRA 2025'!AB20+'BI INTRA 2026 smt 1'!Y20</f>
        <v>2440396261.9047618</v>
      </c>
      <c r="AF20" s="1276">
        <f t="shared" si="0"/>
        <v>58571428.571428776</v>
      </c>
      <c r="AG20" s="52"/>
      <c r="AH20" s="52"/>
    </row>
    <row r="21" spans="1:36" ht="15" customHeight="1">
      <c r="A21" s="40"/>
      <c r="B21" s="54" t="s">
        <v>57</v>
      </c>
      <c r="C21" s="60" t="s">
        <v>58</v>
      </c>
      <c r="D21" s="61"/>
      <c r="E21" s="62"/>
      <c r="F21" s="1349"/>
      <c r="G21" s="62"/>
      <c r="H21" s="65"/>
      <c r="I21" s="40"/>
      <c r="J21" s="41"/>
      <c r="K21" s="41"/>
      <c r="L21" s="41"/>
      <c r="M21" s="41"/>
      <c r="N21" s="41"/>
      <c r="O21" s="40">
        <f>SUM(O22:O32)</f>
        <v>10</v>
      </c>
      <c r="P21" s="64">
        <f>SUM(P22:P32)</f>
        <v>2069500000</v>
      </c>
      <c r="Q21" s="51"/>
      <c r="R21" s="51"/>
      <c r="S21" s="64">
        <f>SUM(S22:S32)</f>
        <v>2069500000</v>
      </c>
      <c r="T21" s="51"/>
      <c r="U21" s="64">
        <f>SUM(U22:U32)</f>
        <v>156285714.2857143</v>
      </c>
      <c r="V21" s="51"/>
      <c r="W21" s="64">
        <f>SUM(W22:W32)</f>
        <v>29285714.285714287</v>
      </c>
      <c r="X21" s="51"/>
      <c r="Y21" s="64">
        <f>SUM(Y22:Y32)</f>
        <v>0</v>
      </c>
      <c r="Z21" s="64">
        <f>SUM(Z22:Z32)</f>
        <v>29285714.285714287</v>
      </c>
      <c r="AA21" s="51"/>
      <c r="AB21" s="64">
        <f>SUM(AB22:AB32)</f>
        <v>2049976190.4761906</v>
      </c>
      <c r="AC21" s="64">
        <f>SUM(AC22:AC32)</f>
        <v>19523809.523809493</v>
      </c>
      <c r="AD21" s="44"/>
      <c r="AE21" s="1275">
        <f>'BI INTRA 2025'!AB21+'BI INTRA 2026 smt 1'!Y21</f>
        <v>1991404761.9047618</v>
      </c>
      <c r="AF21" s="1276">
        <f t="shared" si="0"/>
        <v>58571428.571428776</v>
      </c>
      <c r="AG21" s="52"/>
      <c r="AH21" s="52"/>
    </row>
    <row r="22" spans="1:36" s="1087" customFormat="1" ht="33" customHeight="1">
      <c r="A22" s="1111"/>
      <c r="B22" s="1108" t="s">
        <v>59</v>
      </c>
      <c r="C22" s="1112" t="s">
        <v>60</v>
      </c>
      <c r="D22" s="1112"/>
      <c r="E22" s="1113" t="s">
        <v>61</v>
      </c>
      <c r="F22" s="1350" t="str">
        <f>VLOOKUP(B22,[1]Sheet1!$H$4:$I$15682,2,FALSE)</f>
        <v>Multi Purpose Vehicle (MPV)</v>
      </c>
      <c r="G22" s="1114" t="s">
        <v>62</v>
      </c>
      <c r="H22" s="1114" t="s">
        <v>63</v>
      </c>
      <c r="I22" s="1115" t="s">
        <v>64</v>
      </c>
      <c r="J22" s="1115" t="s">
        <v>65</v>
      </c>
      <c r="K22" s="1115">
        <v>2010</v>
      </c>
      <c r="L22" s="1115" t="s">
        <v>48</v>
      </c>
      <c r="M22" s="1115" t="s">
        <v>66</v>
      </c>
      <c r="N22" s="1115" t="s">
        <v>67</v>
      </c>
      <c r="O22" s="1115">
        <v>1</v>
      </c>
      <c r="P22" s="70">
        <v>218800000</v>
      </c>
      <c r="Q22" s="51"/>
      <c r="R22" s="64">
        <v>0</v>
      </c>
      <c r="S22" s="71">
        <f>SUM(P22-R22)</f>
        <v>218800000</v>
      </c>
      <c r="T22" s="72">
        <v>7</v>
      </c>
      <c r="U22" s="71"/>
      <c r="V22" s="73"/>
      <c r="W22" s="71"/>
      <c r="X22" s="74"/>
      <c r="Y22" s="71"/>
      <c r="Z22" s="71"/>
      <c r="AA22" s="72">
        <v>7</v>
      </c>
      <c r="AB22" s="71">
        <v>218800000</v>
      </c>
      <c r="AC22" s="71">
        <f t="shared" ref="AC22:AC30" si="1">SUM(S22-AB22)</f>
        <v>0</v>
      </c>
      <c r="AD22" s="75" t="s">
        <v>599</v>
      </c>
      <c r="AE22" s="1277">
        <f>'BI INTRA 2025'!AB22+'BI INTRA 2026 smt 1'!Y22</f>
        <v>218800000</v>
      </c>
      <c r="AF22" s="1278">
        <f t="shared" si="0"/>
        <v>0</v>
      </c>
      <c r="AG22" s="1106"/>
      <c r="AH22" s="1106"/>
    </row>
    <row r="23" spans="1:36" s="1087" customFormat="1" ht="33" customHeight="1">
      <c r="A23" s="1111"/>
      <c r="B23" s="1099" t="s">
        <v>59</v>
      </c>
      <c r="C23" s="1112" t="s">
        <v>69</v>
      </c>
      <c r="D23" s="1112"/>
      <c r="E23" s="1113" t="s">
        <v>61</v>
      </c>
      <c r="F23" s="1350" t="str">
        <f>VLOOKUP(B23,[1]Sheet1!$H$4:$I$15682,2,FALSE)</f>
        <v>Multi Purpose Vehicle (MPV)</v>
      </c>
      <c r="G23" s="1114" t="s">
        <v>70</v>
      </c>
      <c r="H23" s="1114" t="s">
        <v>71</v>
      </c>
      <c r="I23" s="1115" t="s">
        <v>64</v>
      </c>
      <c r="J23" s="1115" t="s">
        <v>65</v>
      </c>
      <c r="K23" s="1115">
        <v>2010</v>
      </c>
      <c r="L23" s="1115" t="s">
        <v>48</v>
      </c>
      <c r="M23" s="1115" t="s">
        <v>66</v>
      </c>
      <c r="N23" s="1115" t="s">
        <v>67</v>
      </c>
      <c r="O23" s="1115">
        <v>1</v>
      </c>
      <c r="P23" s="70">
        <v>147100000</v>
      </c>
      <c r="Q23" s="76"/>
      <c r="R23" s="76">
        <v>0</v>
      </c>
      <c r="S23" s="71">
        <f>SUM(P23-R23)</f>
        <v>147100000</v>
      </c>
      <c r="T23" s="72">
        <v>7</v>
      </c>
      <c r="U23" s="71"/>
      <c r="V23" s="73"/>
      <c r="W23" s="71"/>
      <c r="X23" s="74"/>
      <c r="Y23" s="71"/>
      <c r="Z23" s="71"/>
      <c r="AA23" s="72">
        <v>7</v>
      </c>
      <c r="AB23" s="71">
        <v>147100000</v>
      </c>
      <c r="AC23" s="71">
        <f t="shared" si="1"/>
        <v>0</v>
      </c>
      <c r="AD23" s="75" t="s">
        <v>72</v>
      </c>
      <c r="AE23" s="1277">
        <f>'BI INTRA 2025'!AB23+'BI INTRA 2026 smt 1'!Y23</f>
        <v>147100000</v>
      </c>
      <c r="AF23" s="1278">
        <f t="shared" si="0"/>
        <v>0</v>
      </c>
      <c r="AG23" s="1106"/>
      <c r="AH23" s="1106"/>
    </row>
    <row r="24" spans="1:36" s="1087" customFormat="1" ht="33" customHeight="1">
      <c r="A24" s="1111"/>
      <c r="B24" s="1099" t="s">
        <v>59</v>
      </c>
      <c r="C24" s="1112" t="s">
        <v>73</v>
      </c>
      <c r="D24" s="1112"/>
      <c r="E24" s="1113" t="s">
        <v>61</v>
      </c>
      <c r="F24" s="1350" t="str">
        <f>VLOOKUP(B24,[1]Sheet1!$H$4:$I$15682,2,FALSE)</f>
        <v>Multi Purpose Vehicle (MPV)</v>
      </c>
      <c r="G24" s="1114" t="s">
        <v>74</v>
      </c>
      <c r="H24" s="1114" t="s">
        <v>75</v>
      </c>
      <c r="I24" s="1115" t="s">
        <v>64</v>
      </c>
      <c r="J24" s="1115" t="s">
        <v>65</v>
      </c>
      <c r="K24" s="1115">
        <v>2010</v>
      </c>
      <c r="L24" s="1115" t="s">
        <v>48</v>
      </c>
      <c r="M24" s="1115" t="s">
        <v>66</v>
      </c>
      <c r="N24" s="1115" t="s">
        <v>67</v>
      </c>
      <c r="O24" s="1115">
        <v>1</v>
      </c>
      <c r="P24" s="70">
        <v>310000000</v>
      </c>
      <c r="Q24" s="76"/>
      <c r="R24" s="76">
        <v>0</v>
      </c>
      <c r="S24" s="71">
        <f t="shared" ref="S24:S31" si="2">SUM(P24-R24)</f>
        <v>310000000</v>
      </c>
      <c r="T24" s="77">
        <v>7</v>
      </c>
      <c r="U24" s="71"/>
      <c r="V24" s="73"/>
      <c r="W24" s="71"/>
      <c r="X24" s="74"/>
      <c r="Y24" s="71"/>
      <c r="Z24" s="71"/>
      <c r="AA24" s="72">
        <v>7</v>
      </c>
      <c r="AB24" s="71">
        <v>310000000</v>
      </c>
      <c r="AC24" s="71">
        <f t="shared" si="1"/>
        <v>0</v>
      </c>
      <c r="AD24" s="55" t="s">
        <v>76</v>
      </c>
      <c r="AE24" s="1277">
        <f>'BI INTRA 2025'!AB24+'BI INTRA 2026 smt 1'!Y24</f>
        <v>310000000</v>
      </c>
      <c r="AF24" s="1278">
        <f t="shared" si="0"/>
        <v>0</v>
      </c>
      <c r="AG24" s="1106"/>
      <c r="AH24" s="1106"/>
    </row>
    <row r="25" spans="1:36" s="1087" customFormat="1" ht="33" customHeight="1">
      <c r="A25" s="1111"/>
      <c r="B25" s="1099" t="s">
        <v>59</v>
      </c>
      <c r="C25" s="1112" t="s">
        <v>77</v>
      </c>
      <c r="D25" s="1112"/>
      <c r="E25" s="1113" t="s">
        <v>61</v>
      </c>
      <c r="F25" s="1350" t="str">
        <f>VLOOKUP(B25,[1]Sheet1!$H$4:$I$15682,2,FALSE)</f>
        <v>Multi Purpose Vehicle (MPV)</v>
      </c>
      <c r="G25" s="1114" t="s">
        <v>70</v>
      </c>
      <c r="H25" s="1114" t="s">
        <v>78</v>
      </c>
      <c r="I25" s="1115" t="s">
        <v>64</v>
      </c>
      <c r="J25" s="1115" t="s">
        <v>65</v>
      </c>
      <c r="K25" s="1115">
        <v>2011</v>
      </c>
      <c r="L25" s="1115" t="s">
        <v>48</v>
      </c>
      <c r="M25" s="1115" t="s">
        <v>66</v>
      </c>
      <c r="N25" s="1115" t="s">
        <v>67</v>
      </c>
      <c r="O25" s="1115">
        <v>1</v>
      </c>
      <c r="P25" s="70">
        <v>150600000</v>
      </c>
      <c r="Q25" s="76"/>
      <c r="R25" s="76">
        <v>0</v>
      </c>
      <c r="S25" s="71">
        <f t="shared" si="2"/>
        <v>150600000</v>
      </c>
      <c r="T25" s="72">
        <v>7</v>
      </c>
      <c r="U25" s="71"/>
      <c r="V25" s="73"/>
      <c r="W25" s="71"/>
      <c r="X25" s="74"/>
      <c r="Y25" s="71"/>
      <c r="Z25" s="71"/>
      <c r="AA25" s="72">
        <v>7</v>
      </c>
      <c r="AB25" s="71">
        <v>150600000</v>
      </c>
      <c r="AC25" s="71">
        <f t="shared" si="1"/>
        <v>0</v>
      </c>
      <c r="AD25" s="75" t="s">
        <v>600</v>
      </c>
      <c r="AE25" s="1277">
        <f>'BI INTRA 2025'!AB25+'BI INTRA 2026 smt 1'!Y25</f>
        <v>150600000</v>
      </c>
      <c r="AF25" s="1278">
        <f t="shared" si="0"/>
        <v>0</v>
      </c>
      <c r="AG25" s="1106"/>
      <c r="AH25" s="1106"/>
    </row>
    <row r="26" spans="1:36" s="1087" customFormat="1" ht="33" customHeight="1">
      <c r="A26" s="1111"/>
      <c r="B26" s="1099" t="s">
        <v>59</v>
      </c>
      <c r="C26" s="1112" t="s">
        <v>80</v>
      </c>
      <c r="D26" s="1112"/>
      <c r="E26" s="1113" t="s">
        <v>61</v>
      </c>
      <c r="F26" s="1350" t="str">
        <f>VLOOKUP(B26,[1]Sheet1!$H$4:$I$15682,2,FALSE)</f>
        <v>Multi Purpose Vehicle (MPV)</v>
      </c>
      <c r="G26" s="1114" t="s">
        <v>81</v>
      </c>
      <c r="H26" s="1114" t="s">
        <v>82</v>
      </c>
      <c r="I26" s="1115" t="s">
        <v>64</v>
      </c>
      <c r="J26" s="1115" t="s">
        <v>65</v>
      </c>
      <c r="K26" s="1115">
        <v>2012</v>
      </c>
      <c r="L26" s="1115" t="s">
        <v>48</v>
      </c>
      <c r="M26" s="1115" t="s">
        <v>66</v>
      </c>
      <c r="N26" s="1115" t="s">
        <v>67</v>
      </c>
      <c r="O26" s="1115">
        <v>1</v>
      </c>
      <c r="P26" s="70">
        <v>149000000</v>
      </c>
      <c r="Q26" s="78"/>
      <c r="R26" s="76">
        <v>0</v>
      </c>
      <c r="S26" s="71">
        <f t="shared" si="2"/>
        <v>149000000</v>
      </c>
      <c r="T26" s="72">
        <v>7</v>
      </c>
      <c r="U26" s="71"/>
      <c r="V26" s="73"/>
      <c r="W26" s="71"/>
      <c r="X26" s="74"/>
      <c r="Y26" s="71"/>
      <c r="Z26" s="71"/>
      <c r="AA26" s="72">
        <v>7</v>
      </c>
      <c r="AB26" s="71">
        <v>149000000</v>
      </c>
      <c r="AC26" s="71">
        <f t="shared" si="1"/>
        <v>0</v>
      </c>
      <c r="AD26" s="75" t="s">
        <v>83</v>
      </c>
      <c r="AE26" s="1277">
        <f>'BI INTRA 2025'!AB26+'BI INTRA 2026 smt 1'!Y26</f>
        <v>149000000</v>
      </c>
      <c r="AF26" s="1278">
        <f t="shared" si="0"/>
        <v>0</v>
      </c>
      <c r="AG26" s="1106"/>
      <c r="AH26" s="1106"/>
    </row>
    <row r="27" spans="1:36" s="1087" customFormat="1" ht="49.5" customHeight="1">
      <c r="A27" s="1111"/>
      <c r="B27" s="1099" t="s">
        <v>59</v>
      </c>
      <c r="C27" s="1112" t="s">
        <v>84</v>
      </c>
      <c r="D27" s="1112"/>
      <c r="E27" s="1113" t="s">
        <v>61</v>
      </c>
      <c r="F27" s="1350" t="str">
        <f>VLOOKUP(B27,[1]Sheet1!$H$4:$I$15682,2,FALSE)</f>
        <v>Multi Purpose Vehicle (MPV)</v>
      </c>
      <c r="G27" s="1114" t="s">
        <v>85</v>
      </c>
      <c r="H27" s="1114" t="s">
        <v>86</v>
      </c>
      <c r="I27" s="1115" t="s">
        <v>64</v>
      </c>
      <c r="J27" s="1115" t="s">
        <v>65</v>
      </c>
      <c r="K27" s="1115">
        <v>2013</v>
      </c>
      <c r="L27" s="1115" t="s">
        <v>48</v>
      </c>
      <c r="M27" s="1115" t="s">
        <v>66</v>
      </c>
      <c r="N27" s="1115" t="s">
        <v>67</v>
      </c>
      <c r="O27" s="1115">
        <v>1</v>
      </c>
      <c r="P27" s="70">
        <v>186050000</v>
      </c>
      <c r="Q27" s="64"/>
      <c r="R27" s="76">
        <v>0</v>
      </c>
      <c r="S27" s="71">
        <f t="shared" si="2"/>
        <v>186050000</v>
      </c>
      <c r="T27" s="72">
        <v>7</v>
      </c>
      <c r="U27" s="71">
        <f t="shared" ref="U27:U30" si="3">SUM(S27/T27)</f>
        <v>26578571.428571429</v>
      </c>
      <c r="V27" s="73"/>
      <c r="W27" s="71"/>
      <c r="X27" s="74"/>
      <c r="Y27" s="71"/>
      <c r="Z27" s="71"/>
      <c r="AA27" s="72">
        <v>7</v>
      </c>
      <c r="AB27" s="71">
        <f>SUM(U27*AA27)</f>
        <v>186050000</v>
      </c>
      <c r="AC27" s="71">
        <f t="shared" si="1"/>
        <v>0</v>
      </c>
      <c r="AD27" s="75" t="s">
        <v>87</v>
      </c>
      <c r="AE27" s="1277">
        <f>'BI INTRA 2025'!AB27+'BI INTRA 2026 smt 1'!Y27</f>
        <v>186050000</v>
      </c>
      <c r="AF27" s="1278">
        <f t="shared" si="0"/>
        <v>0</v>
      </c>
      <c r="AG27" s="1106"/>
      <c r="AH27" s="1106"/>
    </row>
    <row r="28" spans="1:36" s="1087" customFormat="1" ht="45" customHeight="1">
      <c r="A28" s="1111"/>
      <c r="B28" s="1099" t="s">
        <v>59</v>
      </c>
      <c r="C28" s="1112" t="s">
        <v>88</v>
      </c>
      <c r="D28" s="1112"/>
      <c r="E28" s="1113" t="s">
        <v>61</v>
      </c>
      <c r="F28" s="1350" t="str">
        <f>VLOOKUP(B28,[1]Sheet1!$H$4:$I$15682,2,FALSE)</f>
        <v>Multi Purpose Vehicle (MPV)</v>
      </c>
      <c r="G28" s="1114" t="s">
        <v>85</v>
      </c>
      <c r="H28" s="1114" t="s">
        <v>89</v>
      </c>
      <c r="I28" s="1115" t="s">
        <v>64</v>
      </c>
      <c r="J28" s="1115" t="s">
        <v>65</v>
      </c>
      <c r="K28" s="1115">
        <v>2013</v>
      </c>
      <c r="L28" s="1115" t="s">
        <v>48</v>
      </c>
      <c r="M28" s="1115" t="s">
        <v>66</v>
      </c>
      <c r="N28" s="1115" t="s">
        <v>67</v>
      </c>
      <c r="O28" s="1115">
        <v>1</v>
      </c>
      <c r="P28" s="70">
        <v>186050000</v>
      </c>
      <c r="Q28" s="76"/>
      <c r="R28" s="76">
        <v>0</v>
      </c>
      <c r="S28" s="71">
        <f t="shared" si="2"/>
        <v>186050000</v>
      </c>
      <c r="T28" s="72">
        <v>7</v>
      </c>
      <c r="U28" s="71">
        <f t="shared" si="3"/>
        <v>26578571.428571429</v>
      </c>
      <c r="V28" s="73"/>
      <c r="W28" s="71"/>
      <c r="X28" s="74"/>
      <c r="Y28" s="71"/>
      <c r="Z28" s="71"/>
      <c r="AA28" s="72">
        <v>7</v>
      </c>
      <c r="AB28" s="71">
        <f t="shared" ref="AB28:AB29" si="4">SUM(U28*AA28)</f>
        <v>186050000</v>
      </c>
      <c r="AC28" s="71">
        <f t="shared" si="1"/>
        <v>0</v>
      </c>
      <c r="AD28" s="75" t="s">
        <v>90</v>
      </c>
      <c r="AE28" s="1277">
        <f>'BI INTRA 2025'!AB28+'BI INTRA 2026 smt 1'!Y28</f>
        <v>186050000</v>
      </c>
      <c r="AF28" s="1278">
        <f t="shared" si="0"/>
        <v>0</v>
      </c>
      <c r="AG28" s="1106"/>
      <c r="AH28" s="1106"/>
    </row>
    <row r="29" spans="1:36" s="1087" customFormat="1" ht="33" customHeight="1">
      <c r="A29" s="1111"/>
      <c r="B29" s="1099" t="s">
        <v>59</v>
      </c>
      <c r="C29" s="1112" t="s">
        <v>91</v>
      </c>
      <c r="D29" s="1112"/>
      <c r="E29" s="1113" t="s">
        <v>61</v>
      </c>
      <c r="F29" s="1350" t="str">
        <f>VLOOKUP(B29,[1]Sheet1!$H$4:$I$15682,2,FALSE)</f>
        <v>Multi Purpose Vehicle (MPV)</v>
      </c>
      <c r="G29" s="1115" t="s">
        <v>92</v>
      </c>
      <c r="H29" s="1114" t="s">
        <v>93</v>
      </c>
      <c r="I29" s="1115" t="s">
        <v>64</v>
      </c>
      <c r="J29" s="1115" t="s">
        <v>65</v>
      </c>
      <c r="K29" s="1115">
        <v>1999</v>
      </c>
      <c r="L29" s="1115" t="s">
        <v>48</v>
      </c>
      <c r="M29" s="1115" t="s">
        <v>66</v>
      </c>
      <c r="N29" s="1115" t="s">
        <v>67</v>
      </c>
      <c r="O29" s="1115">
        <v>1</v>
      </c>
      <c r="P29" s="70">
        <v>80000000</v>
      </c>
      <c r="Q29" s="1116"/>
      <c r="R29" s="76">
        <v>0</v>
      </c>
      <c r="S29" s="71">
        <f t="shared" si="2"/>
        <v>80000000</v>
      </c>
      <c r="T29" s="72">
        <v>7</v>
      </c>
      <c r="U29" s="71">
        <f t="shared" si="3"/>
        <v>11428571.428571429</v>
      </c>
      <c r="V29" s="73"/>
      <c r="W29" s="71"/>
      <c r="X29" s="74"/>
      <c r="Y29" s="71"/>
      <c r="Z29" s="71"/>
      <c r="AA29" s="72">
        <v>7</v>
      </c>
      <c r="AB29" s="71">
        <f t="shared" si="4"/>
        <v>80000000</v>
      </c>
      <c r="AC29" s="71">
        <f t="shared" si="1"/>
        <v>0</v>
      </c>
      <c r="AD29" s="75" t="s">
        <v>76</v>
      </c>
      <c r="AE29" s="1277">
        <f>'BI INTRA 2025'!AB29+'BI INTRA 2026 smt 1'!Y29</f>
        <v>80000000</v>
      </c>
      <c r="AF29" s="1278">
        <f t="shared" si="0"/>
        <v>0</v>
      </c>
      <c r="AG29" s="1106"/>
      <c r="AH29" s="1106"/>
    </row>
    <row r="30" spans="1:36" s="1107" customFormat="1" ht="42" customHeight="1">
      <c r="A30" s="1098"/>
      <c r="B30" s="1099" t="s">
        <v>59</v>
      </c>
      <c r="C30" s="1100" t="s">
        <v>94</v>
      </c>
      <c r="D30" s="1100"/>
      <c r="E30" s="1101" t="s">
        <v>61</v>
      </c>
      <c r="F30" s="1350" t="str">
        <f>VLOOKUP(B30,[1]Sheet1!$H$4:$I$15682,2,FALSE)</f>
        <v>Multi Purpose Vehicle (MPV)</v>
      </c>
      <c r="G30" s="1102" t="s">
        <v>95</v>
      </c>
      <c r="H30" s="1103" t="s">
        <v>96</v>
      </c>
      <c r="I30" s="1102" t="s">
        <v>64</v>
      </c>
      <c r="J30" s="1104" t="s">
        <v>97</v>
      </c>
      <c r="K30" s="1102">
        <v>2017</v>
      </c>
      <c r="L30" s="1102" t="s">
        <v>48</v>
      </c>
      <c r="M30" s="1102" t="s">
        <v>66</v>
      </c>
      <c r="N30" s="1102" t="s">
        <v>67</v>
      </c>
      <c r="O30" s="1102">
        <v>1</v>
      </c>
      <c r="P30" s="119">
        <v>231900000</v>
      </c>
      <c r="Q30" s="1105"/>
      <c r="R30" s="121">
        <v>0</v>
      </c>
      <c r="S30" s="122">
        <f t="shared" si="2"/>
        <v>231900000</v>
      </c>
      <c r="T30" s="123">
        <v>7</v>
      </c>
      <c r="U30" s="122">
        <f t="shared" si="3"/>
        <v>33128571.428571429</v>
      </c>
      <c r="V30" s="121"/>
      <c r="W30" s="121"/>
      <c r="X30" s="124"/>
      <c r="Y30" s="122"/>
      <c r="Z30" s="121"/>
      <c r="AA30" s="124">
        <v>7</v>
      </c>
      <c r="AB30" s="121">
        <v>231900000</v>
      </c>
      <c r="AC30" s="121">
        <f t="shared" si="1"/>
        <v>0</v>
      </c>
      <c r="AD30" s="125" t="s">
        <v>98</v>
      </c>
      <c r="AE30" s="1277">
        <f>'BI INTRA 2025'!AB30+'BI INTRA 2026 smt 1'!Y30</f>
        <v>231900000</v>
      </c>
      <c r="AF30" s="1278">
        <f t="shared" si="0"/>
        <v>0</v>
      </c>
      <c r="AG30" s="1106"/>
      <c r="AH30" s="1106"/>
    </row>
    <row r="31" spans="1:36" s="1423" customFormat="1" ht="42" customHeight="1">
      <c r="A31" s="1404"/>
      <c r="B31" s="1405" t="s">
        <v>59</v>
      </c>
      <c r="C31" s="1406" t="s">
        <v>99</v>
      </c>
      <c r="D31" s="1406"/>
      <c r="E31" s="1407" t="s">
        <v>61</v>
      </c>
      <c r="F31" s="1408" t="str">
        <f>VLOOKUP(B31,[1]Sheet1!$H$4:$I$15682,2,FALSE)</f>
        <v>Multi Purpose Vehicle (MPV)</v>
      </c>
      <c r="G31" s="1409" t="s">
        <v>100</v>
      </c>
      <c r="H31" s="1410" t="s">
        <v>101</v>
      </c>
      <c r="I31" s="1409" t="s">
        <v>64</v>
      </c>
      <c r="J31" s="1411" t="s">
        <v>65</v>
      </c>
      <c r="K31" s="1409">
        <v>2019</v>
      </c>
      <c r="L31" s="1409" t="s">
        <v>48</v>
      </c>
      <c r="M31" s="1409" t="s">
        <v>66</v>
      </c>
      <c r="N31" s="1409" t="s">
        <v>67</v>
      </c>
      <c r="O31" s="1409">
        <v>1</v>
      </c>
      <c r="P31" s="1412">
        <v>410000000</v>
      </c>
      <c r="Q31" s="1413"/>
      <c r="R31" s="1414">
        <v>0</v>
      </c>
      <c r="S31" s="1415">
        <f t="shared" si="2"/>
        <v>410000000</v>
      </c>
      <c r="T31" s="1416">
        <v>7</v>
      </c>
      <c r="U31" s="1415">
        <f>SUM(S31/T31)</f>
        <v>58571428.571428575</v>
      </c>
      <c r="V31" s="1417">
        <v>0.5</v>
      </c>
      <c r="W31" s="1417">
        <f>U31*V31</f>
        <v>29285714.285714287</v>
      </c>
      <c r="X31" s="1417">
        <v>0</v>
      </c>
      <c r="Y31" s="1415">
        <f>U31*X31</f>
        <v>0</v>
      </c>
      <c r="Z31" s="1414">
        <f>W31+Y31</f>
        <v>29285714.285714287</v>
      </c>
      <c r="AA31" s="1417">
        <f>2026-K31+V31+X31-10/12</f>
        <v>6.666666666666667</v>
      </c>
      <c r="AB31" s="1414">
        <f>U31*AA31</f>
        <v>390476190.47619051</v>
      </c>
      <c r="AC31" s="1414">
        <f>S31-AB31</f>
        <v>19523809.523809493</v>
      </c>
      <c r="AD31" s="1418" t="s">
        <v>102</v>
      </c>
      <c r="AE31" s="1419">
        <f>'BI INTRA 2025'!AB31+'BI INTRA 2026 smt 1'!Y31</f>
        <v>331904761.90476191</v>
      </c>
      <c r="AF31" s="1420">
        <f t="shared" si="0"/>
        <v>58571428.571428597</v>
      </c>
      <c r="AG31" s="1421"/>
      <c r="AH31" s="1421"/>
      <c r="AI31" s="1422" t="s">
        <v>595</v>
      </c>
    </row>
    <row r="32" spans="1:36" s="1107" customFormat="1" ht="5.0999999999999996" customHeight="1">
      <c r="A32" s="1098"/>
      <c r="B32" s="1110"/>
      <c r="C32" s="1100"/>
      <c r="D32" s="1100"/>
      <c r="E32" s="1101"/>
      <c r="F32" s="1351"/>
      <c r="G32" s="1102"/>
      <c r="H32" s="1103"/>
      <c r="I32" s="1102"/>
      <c r="J32" s="1104"/>
      <c r="K32" s="1102"/>
      <c r="L32" s="1102"/>
      <c r="M32" s="1102"/>
      <c r="N32" s="1102"/>
      <c r="O32" s="1102"/>
      <c r="P32" s="119"/>
      <c r="Q32" s="1105"/>
      <c r="R32" s="121"/>
      <c r="S32" s="122"/>
      <c r="T32" s="123"/>
      <c r="U32" s="122"/>
      <c r="V32" s="124"/>
      <c r="W32" s="124"/>
      <c r="X32" s="124"/>
      <c r="Y32" s="122"/>
      <c r="Z32" s="121"/>
      <c r="AA32" s="124"/>
      <c r="AB32" s="121"/>
      <c r="AC32" s="121"/>
      <c r="AD32" s="125"/>
      <c r="AE32" s="1277">
        <f>'BI INTRA 2025'!AB32+'BI INTRA 2026 smt 1'!Y32</f>
        <v>0</v>
      </c>
      <c r="AF32" s="1278">
        <f t="shared" si="0"/>
        <v>0</v>
      </c>
      <c r="AG32" s="1106"/>
      <c r="AH32" s="1106"/>
    </row>
    <row r="33" spans="1:35" s="1107" customFormat="1" ht="21.75" customHeight="1">
      <c r="A33" s="1111"/>
      <c r="B33" s="1089" t="s">
        <v>103</v>
      </c>
      <c r="C33" s="1489" t="s">
        <v>104</v>
      </c>
      <c r="D33" s="1490"/>
      <c r="E33" s="1490"/>
      <c r="F33" s="1490"/>
      <c r="G33" s="1490"/>
      <c r="H33" s="1491"/>
      <c r="I33" s="1111"/>
      <c r="J33" s="1117"/>
      <c r="K33" s="1111"/>
      <c r="L33" s="1111"/>
      <c r="M33" s="1111"/>
      <c r="N33" s="1111"/>
      <c r="O33" s="1111">
        <f>O34</f>
        <v>1</v>
      </c>
      <c r="P33" s="130">
        <f>P34</f>
        <v>304650000</v>
      </c>
      <c r="Q33" s="1118"/>
      <c r="R33" s="64"/>
      <c r="S33" s="130">
        <f>S34</f>
        <v>304650000</v>
      </c>
      <c r="T33" s="51"/>
      <c r="U33" s="130">
        <f>U34</f>
        <v>0</v>
      </c>
      <c r="V33" s="132"/>
      <c r="W33" s="130">
        <f>W34</f>
        <v>0</v>
      </c>
      <c r="X33" s="132"/>
      <c r="Y33" s="130">
        <f>Y34</f>
        <v>0</v>
      </c>
      <c r="Z33" s="130">
        <f>Z34</f>
        <v>0</v>
      </c>
      <c r="AA33" s="132"/>
      <c r="AB33" s="130">
        <f>AB34</f>
        <v>304650000</v>
      </c>
      <c r="AC33" s="130">
        <f>AC34</f>
        <v>0</v>
      </c>
      <c r="AD33" s="75"/>
      <c r="AE33" s="1277">
        <f>'BI INTRA 2025'!AB33+'BI INTRA 2026 smt 1'!Y33</f>
        <v>304650000</v>
      </c>
      <c r="AF33" s="1278">
        <f t="shared" si="0"/>
        <v>0</v>
      </c>
      <c r="AG33" s="1106"/>
      <c r="AH33" s="1106"/>
      <c r="AI33" s="1119"/>
    </row>
    <row r="34" spans="1:35" s="1107" customFormat="1" ht="42" customHeight="1">
      <c r="A34" s="1098"/>
      <c r="B34" s="1120" t="s">
        <v>105</v>
      </c>
      <c r="C34" s="1112" t="s">
        <v>106</v>
      </c>
      <c r="D34" s="1112"/>
      <c r="E34" s="1113" t="s">
        <v>61</v>
      </c>
      <c r="F34" s="1350" t="str">
        <f>VLOOKUP(B34,[1]Sheet1!$H$4:$I$15682,2,FALSE)</f>
        <v>Pick Up</v>
      </c>
      <c r="G34" s="1114" t="s">
        <v>107</v>
      </c>
      <c r="H34" s="1114" t="s">
        <v>108</v>
      </c>
      <c r="I34" s="1115" t="s">
        <v>64</v>
      </c>
      <c r="J34" s="1115" t="s">
        <v>65</v>
      </c>
      <c r="K34" s="1115">
        <v>2012</v>
      </c>
      <c r="L34" s="1115" t="s">
        <v>48</v>
      </c>
      <c r="M34" s="1115" t="s">
        <v>66</v>
      </c>
      <c r="N34" s="1115" t="s">
        <v>67</v>
      </c>
      <c r="O34" s="1115">
        <v>1</v>
      </c>
      <c r="P34" s="70">
        <v>304650000</v>
      </c>
      <c r="Q34" s="78"/>
      <c r="R34" s="76">
        <v>0</v>
      </c>
      <c r="S34" s="71">
        <f t="shared" ref="S34" si="5">SUM(P34-R34)</f>
        <v>304650000</v>
      </c>
      <c r="T34" s="72">
        <v>7</v>
      </c>
      <c r="U34" s="71"/>
      <c r="V34" s="73"/>
      <c r="W34" s="71"/>
      <c r="X34" s="74"/>
      <c r="Y34" s="71"/>
      <c r="Z34" s="71"/>
      <c r="AA34" s="72">
        <v>7</v>
      </c>
      <c r="AB34" s="71">
        <v>304650000</v>
      </c>
      <c r="AC34" s="71">
        <f t="shared" ref="AC34" si="6">SUM(S34-AB34)</f>
        <v>0</v>
      </c>
      <c r="AD34" s="55" t="s">
        <v>76</v>
      </c>
      <c r="AE34" s="1277">
        <f>'BI INTRA 2025'!AB34+'BI INTRA 2026 smt 1'!Y34</f>
        <v>304650000</v>
      </c>
      <c r="AF34" s="1278">
        <f t="shared" si="0"/>
        <v>0</v>
      </c>
      <c r="AG34" s="1106"/>
      <c r="AH34" s="1106"/>
      <c r="AI34" s="1109"/>
    </row>
    <row r="35" spans="1:35" s="1107" customFormat="1" ht="5.0999999999999996" customHeight="1">
      <c r="A35" s="1098"/>
      <c r="B35" s="1110"/>
      <c r="C35" s="1100"/>
      <c r="D35" s="1100"/>
      <c r="E35" s="1101"/>
      <c r="F35" s="1351"/>
      <c r="G35" s="1102"/>
      <c r="H35" s="1103"/>
      <c r="I35" s="1102"/>
      <c r="J35" s="1104"/>
      <c r="K35" s="1102"/>
      <c r="L35" s="1102"/>
      <c r="M35" s="1102"/>
      <c r="N35" s="1102"/>
      <c r="O35" s="1102"/>
      <c r="P35" s="119"/>
      <c r="Q35" s="1105"/>
      <c r="R35" s="121"/>
      <c r="S35" s="122"/>
      <c r="T35" s="123"/>
      <c r="U35" s="122"/>
      <c r="V35" s="124"/>
      <c r="W35" s="124"/>
      <c r="X35" s="124"/>
      <c r="Y35" s="122"/>
      <c r="Z35" s="121"/>
      <c r="AA35" s="124"/>
      <c r="AB35" s="121"/>
      <c r="AC35" s="121"/>
      <c r="AD35" s="125"/>
      <c r="AE35" s="1277">
        <f>'BI INTRA 2025'!AB35+'BI INTRA 2026 smt 1'!Y35</f>
        <v>0</v>
      </c>
      <c r="AF35" s="1278">
        <f t="shared" si="0"/>
        <v>0</v>
      </c>
      <c r="AG35" s="1106"/>
      <c r="AH35" s="1106"/>
    </row>
    <row r="36" spans="1:35" s="1087" customFormat="1" ht="15" customHeight="1">
      <c r="A36" s="1111"/>
      <c r="B36" s="1089" t="s">
        <v>109</v>
      </c>
      <c r="C36" s="1121" t="s">
        <v>110</v>
      </c>
      <c r="D36" s="1121"/>
      <c r="E36" s="1122"/>
      <c r="F36" s="1352"/>
      <c r="G36" s="1090"/>
      <c r="H36" s="1123"/>
      <c r="I36" s="1111"/>
      <c r="J36" s="1115"/>
      <c r="K36" s="1124"/>
      <c r="L36" s="1124"/>
      <c r="M36" s="1115"/>
      <c r="N36" s="1115"/>
      <c r="O36" s="1111">
        <f>SUM(O37:O48)</f>
        <v>12</v>
      </c>
      <c r="P36" s="281">
        <f>SUM(P37:P48)</f>
        <v>144341500</v>
      </c>
      <c r="Q36" s="1116"/>
      <c r="R36" s="76"/>
      <c r="S36" s="64">
        <f>SUM(S37:S48)</f>
        <v>144341500</v>
      </c>
      <c r="T36" s="77"/>
      <c r="U36" s="64">
        <f>SUM(U37:U48)</f>
        <v>20620214.285714287</v>
      </c>
      <c r="V36" s="76"/>
      <c r="W36" s="64">
        <f>SUM(W37:W48)</f>
        <v>0</v>
      </c>
      <c r="X36" s="137"/>
      <c r="Y36" s="64">
        <f>SUM(Y37:Y48)</f>
        <v>0</v>
      </c>
      <c r="Z36" s="64">
        <f>SUM(Z37:Z48)</f>
        <v>0</v>
      </c>
      <c r="AA36" s="138"/>
      <c r="AB36" s="64">
        <f>SUM(AB37:AB48)</f>
        <v>144341500</v>
      </c>
      <c r="AC36" s="64">
        <f>SUM(AC37:AC48)</f>
        <v>9.3132257461547852E-10</v>
      </c>
      <c r="AD36" s="44"/>
      <c r="AE36" s="1277">
        <f>'BI INTRA 2025'!AB36+'BI INTRA 2026 smt 1'!Y36</f>
        <v>144341500</v>
      </c>
      <c r="AF36" s="1278">
        <f t="shared" si="0"/>
        <v>0</v>
      </c>
      <c r="AG36" s="1106"/>
      <c r="AH36" s="1106"/>
    </row>
    <row r="37" spans="1:35" s="1087" customFormat="1" ht="33" customHeight="1">
      <c r="A37" s="1111"/>
      <c r="B37" s="1120" t="s">
        <v>111</v>
      </c>
      <c r="C37" s="1112" t="s">
        <v>112</v>
      </c>
      <c r="D37" s="1112"/>
      <c r="E37" s="1113" t="s">
        <v>113</v>
      </c>
      <c r="F37" s="1350" t="str">
        <f>VLOOKUP(B37,[1]Sheet1!$H$4:$I$15682,2,FALSE)</f>
        <v>Sepeda Motor</v>
      </c>
      <c r="G37" s="1115" t="s">
        <v>114</v>
      </c>
      <c r="H37" s="1114" t="s">
        <v>115</v>
      </c>
      <c r="I37" s="1115" t="s">
        <v>64</v>
      </c>
      <c r="J37" s="1115" t="s">
        <v>65</v>
      </c>
      <c r="K37" s="1115">
        <v>1995</v>
      </c>
      <c r="L37" s="1115" t="s">
        <v>48</v>
      </c>
      <c r="M37" s="1115" t="s">
        <v>66</v>
      </c>
      <c r="N37" s="1115" t="s">
        <v>67</v>
      </c>
      <c r="O37" s="1115">
        <v>1</v>
      </c>
      <c r="P37" s="70">
        <v>4800000</v>
      </c>
      <c r="Q37" s="1116"/>
      <c r="R37" s="76">
        <v>0</v>
      </c>
      <c r="S37" s="71">
        <f>SUM(P37-R37)</f>
        <v>4800000</v>
      </c>
      <c r="T37" s="77">
        <v>7</v>
      </c>
      <c r="U37" s="71">
        <f t="shared" ref="U37:U48" si="7">SUM(S37/T37)</f>
        <v>685714.28571428568</v>
      </c>
      <c r="V37" s="73">
        <v>0</v>
      </c>
      <c r="W37" s="71">
        <f>SUM(U37*V37)</f>
        <v>0</v>
      </c>
      <c r="X37" s="74">
        <v>0</v>
      </c>
      <c r="Y37" s="71">
        <f t="shared" ref="Y37:Y46" si="8">SUM(U37*X37)</f>
        <v>0</v>
      </c>
      <c r="Z37" s="71">
        <f t="shared" ref="Z37:Z46" si="9">SUM(W37+Y37)</f>
        <v>0</v>
      </c>
      <c r="AA37" s="72">
        <v>7</v>
      </c>
      <c r="AB37" s="71">
        <f>SUM(U37*AA37)</f>
        <v>4800000</v>
      </c>
      <c r="AC37" s="71">
        <f t="shared" ref="AC37:AC47" si="10">SUM(S37-AB37)</f>
        <v>0</v>
      </c>
      <c r="AD37" s="55" t="s">
        <v>116</v>
      </c>
      <c r="AE37" s="1277">
        <f>'BI INTRA 2025'!AB37+'BI INTRA 2026 smt 1'!Y37</f>
        <v>4800000</v>
      </c>
      <c r="AF37" s="1278">
        <f t="shared" si="0"/>
        <v>0</v>
      </c>
      <c r="AG37" s="1106"/>
      <c r="AH37" s="1106"/>
    </row>
    <row r="38" spans="1:35" s="1087" customFormat="1" ht="33" customHeight="1">
      <c r="A38" s="1111"/>
      <c r="B38" s="1120" t="s">
        <v>111</v>
      </c>
      <c r="C38" s="1112" t="s">
        <v>60</v>
      </c>
      <c r="D38" s="1112"/>
      <c r="E38" s="1113" t="s">
        <v>113</v>
      </c>
      <c r="F38" s="1350" t="str">
        <f>VLOOKUP(B38,[1]Sheet1!$H$4:$I$15682,2,FALSE)</f>
        <v>Sepeda Motor</v>
      </c>
      <c r="G38" s="1114" t="s">
        <v>117</v>
      </c>
      <c r="H38" s="1114" t="s">
        <v>118</v>
      </c>
      <c r="I38" s="1115" t="s">
        <v>64</v>
      </c>
      <c r="J38" s="1115" t="s">
        <v>65</v>
      </c>
      <c r="K38" s="1115">
        <v>1995</v>
      </c>
      <c r="L38" s="1115" t="s">
        <v>48</v>
      </c>
      <c r="M38" s="1115" t="s">
        <v>66</v>
      </c>
      <c r="N38" s="1115" t="s">
        <v>67</v>
      </c>
      <c r="O38" s="1115">
        <v>1</v>
      </c>
      <c r="P38" s="70">
        <v>9000000</v>
      </c>
      <c r="Q38" s="76"/>
      <c r="R38" s="76">
        <v>0</v>
      </c>
      <c r="S38" s="71">
        <f>SUM(P38-R38)</f>
        <v>9000000</v>
      </c>
      <c r="T38" s="77">
        <v>7</v>
      </c>
      <c r="U38" s="71">
        <f t="shared" si="7"/>
        <v>1285714.2857142857</v>
      </c>
      <c r="V38" s="73">
        <v>0</v>
      </c>
      <c r="W38" s="71">
        <f t="shared" ref="W38:W41" si="11">SUM(U38*V38)</f>
        <v>0</v>
      </c>
      <c r="X38" s="74">
        <v>0</v>
      </c>
      <c r="Y38" s="71">
        <f t="shared" si="8"/>
        <v>0</v>
      </c>
      <c r="Z38" s="71">
        <f t="shared" si="9"/>
        <v>0</v>
      </c>
      <c r="AA38" s="72">
        <v>7</v>
      </c>
      <c r="AB38" s="71">
        <f t="shared" ref="AB38:AB46" si="12">SUM(U38*AA38)</f>
        <v>9000000</v>
      </c>
      <c r="AC38" s="71">
        <f t="shared" si="10"/>
        <v>0</v>
      </c>
      <c r="AD38" s="75" t="s">
        <v>119</v>
      </c>
      <c r="AE38" s="1277">
        <f>'BI INTRA 2025'!AB38+'BI INTRA 2026 smt 1'!Y38</f>
        <v>9000000</v>
      </c>
      <c r="AF38" s="1278">
        <f t="shared" si="0"/>
        <v>0</v>
      </c>
      <c r="AG38" s="1106"/>
      <c r="AH38" s="1106"/>
    </row>
    <row r="39" spans="1:35" s="1087" customFormat="1" ht="33" customHeight="1">
      <c r="A39" s="1111"/>
      <c r="B39" s="1120" t="s">
        <v>111</v>
      </c>
      <c r="C39" s="1112" t="s">
        <v>69</v>
      </c>
      <c r="D39" s="1112"/>
      <c r="E39" s="1113" t="s">
        <v>113</v>
      </c>
      <c r="F39" s="1350" t="str">
        <f>VLOOKUP(B39,[1]Sheet1!$H$4:$I$15682,2,FALSE)</f>
        <v>Sepeda Motor</v>
      </c>
      <c r="G39" s="1115" t="s">
        <v>120</v>
      </c>
      <c r="H39" s="1114" t="s">
        <v>121</v>
      </c>
      <c r="I39" s="1115" t="s">
        <v>64</v>
      </c>
      <c r="J39" s="1115" t="s">
        <v>65</v>
      </c>
      <c r="K39" s="1115">
        <v>1998</v>
      </c>
      <c r="L39" s="1115" t="s">
        <v>48</v>
      </c>
      <c r="M39" s="1115" t="s">
        <v>66</v>
      </c>
      <c r="N39" s="1115" t="s">
        <v>67</v>
      </c>
      <c r="O39" s="1115">
        <v>1</v>
      </c>
      <c r="P39" s="70">
        <v>7400000</v>
      </c>
      <c r="Q39" s="76"/>
      <c r="R39" s="76">
        <v>0</v>
      </c>
      <c r="S39" s="71">
        <f t="shared" ref="S39:S46" si="13">SUM(P39-R39)</f>
        <v>7400000</v>
      </c>
      <c r="T39" s="77">
        <v>7</v>
      </c>
      <c r="U39" s="71">
        <f t="shared" si="7"/>
        <v>1057142.857142857</v>
      </c>
      <c r="V39" s="73">
        <v>0</v>
      </c>
      <c r="W39" s="71">
        <f t="shared" si="11"/>
        <v>0</v>
      </c>
      <c r="X39" s="74">
        <v>0</v>
      </c>
      <c r="Y39" s="71">
        <f t="shared" si="8"/>
        <v>0</v>
      </c>
      <c r="Z39" s="71">
        <f t="shared" si="9"/>
        <v>0</v>
      </c>
      <c r="AA39" s="72">
        <v>7</v>
      </c>
      <c r="AB39" s="71">
        <f t="shared" si="12"/>
        <v>7399999.9999999991</v>
      </c>
      <c r="AC39" s="71">
        <f t="shared" si="10"/>
        <v>9.3132257461547852E-10</v>
      </c>
      <c r="AD39" s="75" t="s">
        <v>122</v>
      </c>
      <c r="AE39" s="1277">
        <f>'BI INTRA 2025'!AB39+'BI INTRA 2026 smt 1'!Y39</f>
        <v>7399999.9999999991</v>
      </c>
      <c r="AF39" s="1278">
        <f t="shared" si="0"/>
        <v>0</v>
      </c>
      <c r="AG39" s="1106"/>
      <c r="AH39" s="1106"/>
    </row>
    <row r="40" spans="1:35" s="1087" customFormat="1" ht="33" customHeight="1">
      <c r="A40" s="1111"/>
      <c r="B40" s="1120" t="s">
        <v>111</v>
      </c>
      <c r="C40" s="1112" t="s">
        <v>73</v>
      </c>
      <c r="D40" s="1112"/>
      <c r="E40" s="1113" t="s">
        <v>113</v>
      </c>
      <c r="F40" s="1350" t="str">
        <f>VLOOKUP(B40,[1]Sheet1!$H$4:$I$15682,2,FALSE)</f>
        <v>Sepeda Motor</v>
      </c>
      <c r="G40" s="1114" t="s">
        <v>123</v>
      </c>
      <c r="H40" s="1114" t="s">
        <v>124</v>
      </c>
      <c r="I40" s="1115" t="s">
        <v>64</v>
      </c>
      <c r="J40" s="1115" t="s">
        <v>65</v>
      </c>
      <c r="K40" s="1115">
        <v>2006</v>
      </c>
      <c r="L40" s="1115" t="s">
        <v>48</v>
      </c>
      <c r="M40" s="1115" t="s">
        <v>66</v>
      </c>
      <c r="N40" s="1115" t="s">
        <v>67</v>
      </c>
      <c r="O40" s="1115">
        <v>1</v>
      </c>
      <c r="P40" s="70">
        <v>9000000</v>
      </c>
      <c r="Q40" s="76"/>
      <c r="R40" s="76">
        <v>0</v>
      </c>
      <c r="S40" s="71">
        <f t="shared" si="13"/>
        <v>9000000</v>
      </c>
      <c r="T40" s="77">
        <v>7</v>
      </c>
      <c r="U40" s="71">
        <f t="shared" si="7"/>
        <v>1285714.2857142857</v>
      </c>
      <c r="V40" s="73">
        <v>0</v>
      </c>
      <c r="W40" s="71">
        <f t="shared" si="11"/>
        <v>0</v>
      </c>
      <c r="X40" s="74">
        <v>0</v>
      </c>
      <c r="Y40" s="71">
        <f t="shared" si="8"/>
        <v>0</v>
      </c>
      <c r="Z40" s="71">
        <f t="shared" si="9"/>
        <v>0</v>
      </c>
      <c r="AA40" s="72">
        <v>7</v>
      </c>
      <c r="AB40" s="71">
        <f t="shared" si="12"/>
        <v>9000000</v>
      </c>
      <c r="AC40" s="71">
        <f t="shared" si="10"/>
        <v>0</v>
      </c>
      <c r="AD40" s="55" t="s">
        <v>125</v>
      </c>
      <c r="AE40" s="1277">
        <f>'BI INTRA 2025'!AB40+'BI INTRA 2026 smt 1'!Y40</f>
        <v>9000000</v>
      </c>
      <c r="AF40" s="1278">
        <f t="shared" si="0"/>
        <v>0</v>
      </c>
      <c r="AG40" s="1106"/>
      <c r="AH40" s="1106"/>
    </row>
    <row r="41" spans="1:35" s="1087" customFormat="1" ht="33" customHeight="1">
      <c r="A41" s="1111"/>
      <c r="B41" s="1120" t="s">
        <v>111</v>
      </c>
      <c r="C41" s="1112" t="s">
        <v>77</v>
      </c>
      <c r="D41" s="1112"/>
      <c r="E41" s="1113" t="s">
        <v>113</v>
      </c>
      <c r="F41" s="1350" t="str">
        <f>VLOOKUP(B41,[1]Sheet1!$H$4:$I$15682,2,FALSE)</f>
        <v>Sepeda Motor</v>
      </c>
      <c r="G41" s="1114" t="s">
        <v>126</v>
      </c>
      <c r="H41" s="1114" t="s">
        <v>127</v>
      </c>
      <c r="I41" s="1115" t="s">
        <v>64</v>
      </c>
      <c r="J41" s="1115" t="s">
        <v>65</v>
      </c>
      <c r="K41" s="1115">
        <v>2007</v>
      </c>
      <c r="L41" s="1115" t="s">
        <v>48</v>
      </c>
      <c r="M41" s="1115" t="s">
        <v>66</v>
      </c>
      <c r="N41" s="1115" t="s">
        <v>67</v>
      </c>
      <c r="O41" s="1115">
        <v>1</v>
      </c>
      <c r="P41" s="70">
        <v>4800000</v>
      </c>
      <c r="Q41" s="64"/>
      <c r="R41" s="76">
        <v>0</v>
      </c>
      <c r="S41" s="71">
        <f t="shared" si="13"/>
        <v>4800000</v>
      </c>
      <c r="T41" s="72">
        <v>7</v>
      </c>
      <c r="U41" s="71">
        <f t="shared" si="7"/>
        <v>685714.28571428568</v>
      </c>
      <c r="V41" s="73">
        <v>0</v>
      </c>
      <c r="W41" s="71">
        <f t="shared" si="11"/>
        <v>0</v>
      </c>
      <c r="X41" s="74">
        <v>0</v>
      </c>
      <c r="Y41" s="71">
        <f t="shared" si="8"/>
        <v>0</v>
      </c>
      <c r="Z41" s="71">
        <f t="shared" si="9"/>
        <v>0</v>
      </c>
      <c r="AA41" s="72">
        <v>7</v>
      </c>
      <c r="AB41" s="71">
        <f t="shared" si="12"/>
        <v>4800000</v>
      </c>
      <c r="AC41" s="71">
        <f t="shared" si="10"/>
        <v>0</v>
      </c>
      <c r="AD41" s="75" t="s">
        <v>76</v>
      </c>
      <c r="AE41" s="1277">
        <f>'BI INTRA 2025'!AB41+'BI INTRA 2026 smt 1'!Y41</f>
        <v>4800000</v>
      </c>
      <c r="AF41" s="1278">
        <f t="shared" si="0"/>
        <v>0</v>
      </c>
      <c r="AG41" s="1106"/>
      <c r="AH41" s="1106"/>
    </row>
    <row r="42" spans="1:35" s="1087" customFormat="1" ht="33" customHeight="1">
      <c r="A42" s="1111"/>
      <c r="B42" s="1120" t="s">
        <v>111</v>
      </c>
      <c r="C42" s="1112" t="s">
        <v>91</v>
      </c>
      <c r="D42" s="1112"/>
      <c r="E42" s="1113" t="s">
        <v>113</v>
      </c>
      <c r="F42" s="1350" t="str">
        <f>VLOOKUP(B42,[1]Sheet1!$H$4:$I$15682,2,FALSE)</f>
        <v>Sepeda Motor</v>
      </c>
      <c r="G42" s="1114" t="s">
        <v>128</v>
      </c>
      <c r="H42" s="1114" t="s">
        <v>129</v>
      </c>
      <c r="I42" s="1115" t="s">
        <v>64</v>
      </c>
      <c r="J42" s="1115" t="s">
        <v>65</v>
      </c>
      <c r="K42" s="1115">
        <v>2011</v>
      </c>
      <c r="L42" s="1115" t="s">
        <v>48</v>
      </c>
      <c r="M42" s="1115" t="s">
        <v>66</v>
      </c>
      <c r="N42" s="1115" t="s">
        <v>67</v>
      </c>
      <c r="O42" s="1115">
        <v>1</v>
      </c>
      <c r="P42" s="70">
        <v>14300000</v>
      </c>
      <c r="Q42" s="59"/>
      <c r="R42" s="76">
        <v>0</v>
      </c>
      <c r="S42" s="71">
        <f t="shared" si="13"/>
        <v>14300000</v>
      </c>
      <c r="T42" s="72">
        <v>7</v>
      </c>
      <c r="U42" s="71">
        <f t="shared" si="7"/>
        <v>2042857.142857143</v>
      </c>
      <c r="V42" s="73">
        <f t="shared" ref="V42:V44" si="14">6/12</f>
        <v>0.5</v>
      </c>
      <c r="W42" s="71"/>
      <c r="X42" s="74">
        <v>0</v>
      </c>
      <c r="Y42" s="71">
        <f t="shared" si="8"/>
        <v>0</v>
      </c>
      <c r="Z42" s="71">
        <f t="shared" si="9"/>
        <v>0</v>
      </c>
      <c r="AA42" s="72">
        <v>7</v>
      </c>
      <c r="AB42" s="71">
        <f t="shared" si="12"/>
        <v>14300000</v>
      </c>
      <c r="AC42" s="71">
        <f t="shared" si="10"/>
        <v>0</v>
      </c>
      <c r="AD42" s="75" t="s">
        <v>130</v>
      </c>
      <c r="AE42" s="1277">
        <f>'BI INTRA 2025'!AB42+'BI INTRA 2026 smt 1'!Y42</f>
        <v>14300000</v>
      </c>
      <c r="AF42" s="1278">
        <f t="shared" si="0"/>
        <v>0</v>
      </c>
      <c r="AG42" s="1106"/>
      <c r="AH42" s="1106"/>
    </row>
    <row r="43" spans="1:35" s="1087" customFormat="1" ht="33" customHeight="1">
      <c r="A43" s="1111"/>
      <c r="B43" s="1120" t="s">
        <v>111</v>
      </c>
      <c r="C43" s="1112" t="s">
        <v>94</v>
      </c>
      <c r="D43" s="1112"/>
      <c r="E43" s="1113" t="s">
        <v>113</v>
      </c>
      <c r="F43" s="1350" t="str">
        <f>VLOOKUP(B43,[1]Sheet1!$H$4:$I$15682,2,FALSE)</f>
        <v>Sepeda Motor</v>
      </c>
      <c r="G43" s="1114" t="s">
        <v>128</v>
      </c>
      <c r="H43" s="1114" t="s">
        <v>131</v>
      </c>
      <c r="I43" s="1115" t="s">
        <v>64</v>
      </c>
      <c r="J43" s="1115" t="s">
        <v>65</v>
      </c>
      <c r="K43" s="1115">
        <v>2011</v>
      </c>
      <c r="L43" s="1115" t="s">
        <v>48</v>
      </c>
      <c r="M43" s="1115" t="s">
        <v>66</v>
      </c>
      <c r="N43" s="1115" t="s">
        <v>67</v>
      </c>
      <c r="O43" s="1115">
        <v>1</v>
      </c>
      <c r="P43" s="70">
        <v>14300000</v>
      </c>
      <c r="Q43" s="51"/>
      <c r="R43" s="76">
        <v>0</v>
      </c>
      <c r="S43" s="71">
        <f t="shared" si="13"/>
        <v>14300000</v>
      </c>
      <c r="T43" s="72">
        <v>7</v>
      </c>
      <c r="U43" s="71">
        <f t="shared" si="7"/>
        <v>2042857.142857143</v>
      </c>
      <c r="V43" s="73">
        <f t="shared" si="14"/>
        <v>0.5</v>
      </c>
      <c r="W43" s="71"/>
      <c r="X43" s="74">
        <v>0</v>
      </c>
      <c r="Y43" s="71">
        <f t="shared" si="8"/>
        <v>0</v>
      </c>
      <c r="Z43" s="71">
        <f t="shared" si="9"/>
        <v>0</v>
      </c>
      <c r="AA43" s="72">
        <v>7</v>
      </c>
      <c r="AB43" s="71">
        <f t="shared" si="12"/>
        <v>14300000</v>
      </c>
      <c r="AC43" s="71">
        <f t="shared" si="10"/>
        <v>0</v>
      </c>
      <c r="AD43" s="75" t="s">
        <v>132</v>
      </c>
      <c r="AE43" s="1277">
        <f>'BI INTRA 2025'!AB43+'BI INTRA 2026 smt 1'!Y43</f>
        <v>14300000</v>
      </c>
      <c r="AF43" s="1278">
        <f t="shared" si="0"/>
        <v>0</v>
      </c>
      <c r="AG43" s="1106"/>
      <c r="AH43" s="1106"/>
    </row>
    <row r="44" spans="1:35" s="1087" customFormat="1" ht="33" customHeight="1">
      <c r="A44" s="1111"/>
      <c r="B44" s="1120" t="s">
        <v>111</v>
      </c>
      <c r="C44" s="1112" t="s">
        <v>99</v>
      </c>
      <c r="D44" s="1112"/>
      <c r="E44" s="1113" t="s">
        <v>113</v>
      </c>
      <c r="F44" s="1350" t="str">
        <f>VLOOKUP(B44,[1]Sheet1!$H$4:$I$15682,2,FALSE)</f>
        <v>Sepeda Motor</v>
      </c>
      <c r="G44" s="1114" t="s">
        <v>128</v>
      </c>
      <c r="H44" s="1114" t="s">
        <v>133</v>
      </c>
      <c r="I44" s="1115" t="s">
        <v>64</v>
      </c>
      <c r="J44" s="1115" t="s">
        <v>65</v>
      </c>
      <c r="K44" s="1115">
        <v>2011</v>
      </c>
      <c r="L44" s="1115" t="s">
        <v>48</v>
      </c>
      <c r="M44" s="1115" t="s">
        <v>66</v>
      </c>
      <c r="N44" s="1115" t="s">
        <v>67</v>
      </c>
      <c r="O44" s="1115">
        <v>1</v>
      </c>
      <c r="P44" s="70">
        <v>14300000</v>
      </c>
      <c r="Q44" s="59"/>
      <c r="R44" s="76">
        <v>0</v>
      </c>
      <c r="S44" s="71">
        <f t="shared" si="13"/>
        <v>14300000</v>
      </c>
      <c r="T44" s="72">
        <v>7</v>
      </c>
      <c r="U44" s="71">
        <f t="shared" si="7"/>
        <v>2042857.142857143</v>
      </c>
      <c r="V44" s="73">
        <f t="shared" si="14"/>
        <v>0.5</v>
      </c>
      <c r="W44" s="71"/>
      <c r="X44" s="74">
        <v>0</v>
      </c>
      <c r="Y44" s="71">
        <f t="shared" si="8"/>
        <v>0</v>
      </c>
      <c r="Z44" s="71">
        <f t="shared" si="9"/>
        <v>0</v>
      </c>
      <c r="AA44" s="72">
        <v>7</v>
      </c>
      <c r="AB44" s="71">
        <f t="shared" si="12"/>
        <v>14300000</v>
      </c>
      <c r="AC44" s="71">
        <f t="shared" si="10"/>
        <v>0</v>
      </c>
      <c r="AD44" s="55" t="s">
        <v>134</v>
      </c>
      <c r="AE44" s="1277">
        <f>'BI INTRA 2025'!AB44+'BI INTRA 2026 smt 1'!Y44</f>
        <v>14300000</v>
      </c>
      <c r="AF44" s="1278">
        <f t="shared" si="0"/>
        <v>0</v>
      </c>
      <c r="AG44" s="1106"/>
      <c r="AH44" s="1106"/>
    </row>
    <row r="45" spans="1:35" s="1087" customFormat="1" ht="33" customHeight="1">
      <c r="A45" s="1111"/>
      <c r="B45" s="1120" t="s">
        <v>111</v>
      </c>
      <c r="C45" s="1112" t="s">
        <v>135</v>
      </c>
      <c r="D45" s="1112"/>
      <c r="E45" s="1113" t="s">
        <v>113</v>
      </c>
      <c r="F45" s="1350" t="str">
        <f>VLOOKUP(B45,[1]Sheet1!$H$4:$I$15682,2,FALSE)</f>
        <v>Sepeda Motor</v>
      </c>
      <c r="G45" s="1114" t="s">
        <v>136</v>
      </c>
      <c r="H45" s="1114" t="s">
        <v>137</v>
      </c>
      <c r="I45" s="1115" t="s">
        <v>64</v>
      </c>
      <c r="J45" s="1115" t="s">
        <v>65</v>
      </c>
      <c r="K45" s="1115">
        <v>2013</v>
      </c>
      <c r="L45" s="1115" t="s">
        <v>48</v>
      </c>
      <c r="M45" s="1115" t="s">
        <v>66</v>
      </c>
      <c r="N45" s="1115" t="s">
        <v>67</v>
      </c>
      <c r="O45" s="1115">
        <v>1</v>
      </c>
      <c r="P45" s="70">
        <v>14914500</v>
      </c>
      <c r="Q45" s="51"/>
      <c r="R45" s="76">
        <v>0</v>
      </c>
      <c r="S45" s="71">
        <f t="shared" si="13"/>
        <v>14914500</v>
      </c>
      <c r="T45" s="72">
        <v>7</v>
      </c>
      <c r="U45" s="71">
        <f t="shared" si="7"/>
        <v>2130642.8571428573</v>
      </c>
      <c r="V45" s="73">
        <v>0</v>
      </c>
      <c r="W45" s="71">
        <v>0</v>
      </c>
      <c r="X45" s="74">
        <v>0</v>
      </c>
      <c r="Y45" s="71">
        <f t="shared" si="8"/>
        <v>0</v>
      </c>
      <c r="Z45" s="71">
        <f t="shared" si="9"/>
        <v>0</v>
      </c>
      <c r="AA45" s="72">
        <v>7</v>
      </c>
      <c r="AB45" s="71">
        <f t="shared" si="12"/>
        <v>14914500</v>
      </c>
      <c r="AC45" s="71">
        <f t="shared" si="10"/>
        <v>0</v>
      </c>
      <c r="AD45" s="75" t="s">
        <v>138</v>
      </c>
      <c r="AE45" s="1277">
        <f>'BI INTRA 2025'!AB45+'BI INTRA 2026 smt 1'!Y45</f>
        <v>14914500</v>
      </c>
      <c r="AF45" s="1278">
        <f t="shared" si="0"/>
        <v>0</v>
      </c>
      <c r="AG45" s="1106"/>
      <c r="AH45" s="1106"/>
    </row>
    <row r="46" spans="1:35" s="1087" customFormat="1" ht="33" customHeight="1">
      <c r="A46" s="1260"/>
      <c r="B46" s="1166" t="s">
        <v>111</v>
      </c>
      <c r="C46" s="1261" t="s">
        <v>139</v>
      </c>
      <c r="D46" s="1261"/>
      <c r="E46" s="1168" t="s">
        <v>113</v>
      </c>
      <c r="F46" s="1353" t="str">
        <f>VLOOKUP(B46,[1]Sheet1!$H$4:$I$15682,2,FALSE)</f>
        <v>Sepeda Motor</v>
      </c>
      <c r="G46" s="1173" t="s">
        <v>140</v>
      </c>
      <c r="H46" s="1173" t="s">
        <v>141</v>
      </c>
      <c r="I46" s="1169" t="s">
        <v>64</v>
      </c>
      <c r="J46" s="1169" t="s">
        <v>65</v>
      </c>
      <c r="K46" s="1169">
        <v>2013</v>
      </c>
      <c r="L46" s="1169" t="s">
        <v>48</v>
      </c>
      <c r="M46" s="1169" t="s">
        <v>66</v>
      </c>
      <c r="N46" s="1169" t="s">
        <v>67</v>
      </c>
      <c r="O46" s="1169">
        <v>1</v>
      </c>
      <c r="P46" s="253">
        <v>13685000</v>
      </c>
      <c r="Q46" s="254"/>
      <c r="R46" s="255">
        <v>0</v>
      </c>
      <c r="S46" s="256">
        <f t="shared" si="13"/>
        <v>13685000</v>
      </c>
      <c r="T46" s="257">
        <v>7</v>
      </c>
      <c r="U46" s="256">
        <f t="shared" si="7"/>
        <v>1955000</v>
      </c>
      <c r="V46" s="258">
        <v>0</v>
      </c>
      <c r="W46" s="256">
        <v>0</v>
      </c>
      <c r="X46" s="259">
        <v>0</v>
      </c>
      <c r="Y46" s="256">
        <f t="shared" si="8"/>
        <v>0</v>
      </c>
      <c r="Z46" s="256">
        <f t="shared" si="9"/>
        <v>0</v>
      </c>
      <c r="AA46" s="257">
        <v>7</v>
      </c>
      <c r="AB46" s="256">
        <f t="shared" si="12"/>
        <v>13685000</v>
      </c>
      <c r="AC46" s="256">
        <f t="shared" si="10"/>
        <v>0</v>
      </c>
      <c r="AD46" s="260" t="s">
        <v>142</v>
      </c>
      <c r="AE46" s="1277">
        <f>'BI INTRA 2025'!AB46+'BI INTRA 2026 smt 1'!Y46</f>
        <v>13685000</v>
      </c>
      <c r="AF46" s="1278">
        <f t="shared" si="0"/>
        <v>0</v>
      </c>
      <c r="AG46" s="1106"/>
      <c r="AH46" s="1106"/>
    </row>
    <row r="47" spans="1:35" s="1107" customFormat="1" ht="33" customHeight="1">
      <c r="A47" s="1098"/>
      <c r="B47" s="1120" t="s">
        <v>111</v>
      </c>
      <c r="C47" s="1100" t="s">
        <v>143</v>
      </c>
      <c r="D47" s="1100"/>
      <c r="E47" s="1101" t="s">
        <v>113</v>
      </c>
      <c r="F47" s="1350" t="str">
        <f>VLOOKUP(B47,[1]Sheet1!$H$4:$I$15682,2,FALSE)</f>
        <v>Sepeda Motor</v>
      </c>
      <c r="G47" s="1102" t="s">
        <v>144</v>
      </c>
      <c r="H47" s="1103" t="s">
        <v>145</v>
      </c>
      <c r="I47" s="1102" t="s">
        <v>64</v>
      </c>
      <c r="J47" s="1103" t="s">
        <v>97</v>
      </c>
      <c r="K47" s="1102">
        <v>2017</v>
      </c>
      <c r="L47" s="1102" t="s">
        <v>48</v>
      </c>
      <c r="M47" s="1102" t="s">
        <v>66</v>
      </c>
      <c r="N47" s="1102" t="s">
        <v>67</v>
      </c>
      <c r="O47" s="1102">
        <v>1</v>
      </c>
      <c r="P47" s="119">
        <v>18921000</v>
      </c>
      <c r="Q47" s="287"/>
      <c r="R47" s="121">
        <v>0</v>
      </c>
      <c r="S47" s="122">
        <f>P47-R47</f>
        <v>18921000</v>
      </c>
      <c r="T47" s="123">
        <v>7</v>
      </c>
      <c r="U47" s="122">
        <f t="shared" si="7"/>
        <v>2703000</v>
      </c>
      <c r="V47" s="263">
        <v>0</v>
      </c>
      <c r="W47" s="122">
        <v>0</v>
      </c>
      <c r="X47" s="122">
        <v>0</v>
      </c>
      <c r="Y47" s="122">
        <v>0</v>
      </c>
      <c r="Z47" s="122">
        <v>0</v>
      </c>
      <c r="AA47" s="123">
        <v>7</v>
      </c>
      <c r="AB47" s="122">
        <v>18921000</v>
      </c>
      <c r="AC47" s="122">
        <f t="shared" si="10"/>
        <v>0</v>
      </c>
      <c r="AD47" s="125" t="s">
        <v>146</v>
      </c>
      <c r="AE47" s="1277">
        <f>'BI INTRA 2025'!AB47+'BI INTRA 2026 smt 1'!Y47</f>
        <v>18921000</v>
      </c>
      <c r="AF47" s="1278">
        <f t="shared" si="0"/>
        <v>0</v>
      </c>
      <c r="AG47" s="1106"/>
      <c r="AH47" s="1106"/>
    </row>
    <row r="48" spans="1:35" s="1107" customFormat="1" ht="33" customHeight="1">
      <c r="A48" s="1098"/>
      <c r="B48" s="1120" t="s">
        <v>111</v>
      </c>
      <c r="C48" s="1100" t="s">
        <v>147</v>
      </c>
      <c r="D48" s="1100"/>
      <c r="E48" s="1101" t="s">
        <v>113</v>
      </c>
      <c r="F48" s="1350" t="str">
        <f>VLOOKUP(B48,[1]Sheet1!$H$4:$I$15682,2,FALSE)</f>
        <v>Sepeda Motor</v>
      </c>
      <c r="G48" s="1102" t="s">
        <v>144</v>
      </c>
      <c r="H48" s="1103" t="s">
        <v>148</v>
      </c>
      <c r="I48" s="1102" t="s">
        <v>64</v>
      </c>
      <c r="J48" s="1103" t="s">
        <v>97</v>
      </c>
      <c r="K48" s="1102">
        <v>2017</v>
      </c>
      <c r="L48" s="1102" t="s">
        <v>48</v>
      </c>
      <c r="M48" s="1102" t="s">
        <v>66</v>
      </c>
      <c r="N48" s="1102" t="s">
        <v>67</v>
      </c>
      <c r="O48" s="1102">
        <v>1</v>
      </c>
      <c r="P48" s="119">
        <v>18921000</v>
      </c>
      <c r="Q48" s="287"/>
      <c r="R48" s="121">
        <v>0</v>
      </c>
      <c r="S48" s="122">
        <f>P48-R48</f>
        <v>18921000</v>
      </c>
      <c r="T48" s="123">
        <v>7</v>
      </c>
      <c r="U48" s="122">
        <f t="shared" si="7"/>
        <v>2703000</v>
      </c>
      <c r="V48" s="263">
        <v>0</v>
      </c>
      <c r="W48" s="122">
        <v>0</v>
      </c>
      <c r="X48" s="122">
        <v>0</v>
      </c>
      <c r="Y48" s="122">
        <v>0</v>
      </c>
      <c r="Z48" s="122">
        <v>0</v>
      </c>
      <c r="AA48" s="123">
        <v>7</v>
      </c>
      <c r="AB48" s="122">
        <v>18921000</v>
      </c>
      <c r="AC48" s="122">
        <f>SUM(S48-AB48)</f>
        <v>0</v>
      </c>
      <c r="AD48" s="125" t="s">
        <v>149</v>
      </c>
      <c r="AE48" s="1277">
        <f>'BI INTRA 2025'!AB48+'BI INTRA 2026 smt 1'!Y48</f>
        <v>18921000</v>
      </c>
      <c r="AF48" s="1278">
        <f t="shared" si="0"/>
        <v>0</v>
      </c>
      <c r="AG48" s="1106"/>
      <c r="AH48" s="1106"/>
    </row>
    <row r="49" spans="1:36" s="1087" customFormat="1">
      <c r="A49" s="1111"/>
      <c r="B49" s="1124" t="s">
        <v>150</v>
      </c>
      <c r="C49" s="1124"/>
      <c r="D49" s="1124"/>
      <c r="E49" s="1123"/>
      <c r="F49" s="1354"/>
      <c r="G49" s="1124"/>
      <c r="H49" s="1124"/>
      <c r="I49" s="1111"/>
      <c r="J49" s="1115"/>
      <c r="K49" s="1124"/>
      <c r="L49" s="1124"/>
      <c r="M49" s="1124"/>
      <c r="N49" s="1124"/>
      <c r="O49" s="1124"/>
      <c r="P49" s="51"/>
      <c r="Q49" s="139"/>
      <c r="R49" s="1136"/>
      <c r="S49" s="146"/>
      <c r="T49" s="1136"/>
      <c r="U49" s="146"/>
      <c r="V49" s="1136"/>
      <c r="W49" s="146"/>
      <c r="X49" s="147"/>
      <c r="Y49" s="146"/>
      <c r="Z49" s="146"/>
      <c r="AA49" s="1136"/>
      <c r="AB49" s="146"/>
      <c r="AC49" s="146"/>
      <c r="AD49" s="51"/>
      <c r="AE49" s="1277">
        <f>'BI INTRA 2025'!AB49+'BI INTRA 2026 smt 1'!Y49</f>
        <v>0</v>
      </c>
      <c r="AF49" s="1278">
        <f t="shared" si="0"/>
        <v>0</v>
      </c>
      <c r="AG49" s="1106"/>
      <c r="AH49" s="1106"/>
    </row>
    <row r="50" spans="1:36" s="1087" customFormat="1">
      <c r="A50" s="1111"/>
      <c r="B50" s="1099" t="s">
        <v>48</v>
      </c>
      <c r="C50" s="1115" t="s">
        <v>48</v>
      </c>
      <c r="D50" s="1115"/>
      <c r="E50" s="1114" t="s">
        <v>48</v>
      </c>
      <c r="F50" s="1355"/>
      <c r="G50" s="1115" t="s">
        <v>48</v>
      </c>
      <c r="H50" s="1115" t="s">
        <v>48</v>
      </c>
      <c r="I50" s="1115" t="s">
        <v>48</v>
      </c>
      <c r="J50" s="1115"/>
      <c r="K50" s="1115" t="s">
        <v>48</v>
      </c>
      <c r="L50" s="1115" t="s">
        <v>48</v>
      </c>
      <c r="M50" s="1115" t="s">
        <v>48</v>
      </c>
      <c r="N50" s="1115" t="s">
        <v>48</v>
      </c>
      <c r="O50" s="1115" t="s">
        <v>48</v>
      </c>
      <c r="P50" s="44" t="s">
        <v>48</v>
      </c>
      <c r="Q50" s="139"/>
      <c r="R50" s="1136"/>
      <c r="S50" s="146"/>
      <c r="T50" s="1136"/>
      <c r="U50" s="146"/>
      <c r="V50" s="1136"/>
      <c r="W50" s="146"/>
      <c r="X50" s="147"/>
      <c r="Y50" s="146"/>
      <c r="Z50" s="146"/>
      <c r="AA50" s="1136"/>
      <c r="AB50" s="146"/>
      <c r="AC50" s="146"/>
      <c r="AD50" s="44" t="s">
        <v>48</v>
      </c>
      <c r="AE50" s="1277">
        <f>'BI INTRA 2025'!AB50+'BI INTRA 2026 smt 1'!Y50</f>
        <v>0</v>
      </c>
      <c r="AF50" s="1278">
        <f t="shared" si="0"/>
        <v>0</v>
      </c>
      <c r="AG50" s="1106"/>
      <c r="AH50" s="1106"/>
    </row>
    <row r="51" spans="1:36" s="1087" customFormat="1">
      <c r="A51" s="1111"/>
      <c r="B51" s="1124" t="s">
        <v>151</v>
      </c>
      <c r="C51" s="1124"/>
      <c r="D51" s="1124"/>
      <c r="E51" s="1123"/>
      <c r="F51" s="1356"/>
      <c r="G51" s="1124"/>
      <c r="H51" s="1124"/>
      <c r="I51" s="1111"/>
      <c r="J51" s="1115"/>
      <c r="K51" s="1124"/>
      <c r="L51" s="1124"/>
      <c r="M51" s="1124"/>
      <c r="N51" s="1124"/>
      <c r="O51" s="1124"/>
      <c r="P51" s="51"/>
      <c r="Q51" s="139"/>
      <c r="R51" s="1136"/>
      <c r="S51" s="146"/>
      <c r="T51" s="1136"/>
      <c r="U51" s="146"/>
      <c r="V51" s="1136"/>
      <c r="W51" s="146"/>
      <c r="X51" s="147"/>
      <c r="Y51" s="146"/>
      <c r="Z51" s="146"/>
      <c r="AA51" s="1136"/>
      <c r="AB51" s="146"/>
      <c r="AC51" s="146"/>
      <c r="AD51" s="51"/>
      <c r="AE51" s="1277">
        <f>'BI INTRA 2025'!AB51+'BI INTRA 2026 smt 1'!Y51</f>
        <v>0</v>
      </c>
      <c r="AF51" s="1278">
        <f t="shared" si="0"/>
        <v>0</v>
      </c>
      <c r="AG51" s="1106"/>
      <c r="AH51" s="1106"/>
    </row>
    <row r="52" spans="1:36" s="1087" customFormat="1">
      <c r="A52" s="1111"/>
      <c r="B52" s="1099" t="s">
        <v>48</v>
      </c>
      <c r="C52" s="1115" t="s">
        <v>48</v>
      </c>
      <c r="D52" s="1115"/>
      <c r="E52" s="1114" t="s">
        <v>48</v>
      </c>
      <c r="F52" s="1355"/>
      <c r="G52" s="1115" t="s">
        <v>48</v>
      </c>
      <c r="H52" s="1115" t="s">
        <v>48</v>
      </c>
      <c r="I52" s="1115" t="s">
        <v>48</v>
      </c>
      <c r="J52" s="1115"/>
      <c r="K52" s="1115" t="s">
        <v>48</v>
      </c>
      <c r="L52" s="1115" t="s">
        <v>48</v>
      </c>
      <c r="M52" s="1115" t="s">
        <v>48</v>
      </c>
      <c r="N52" s="1115" t="s">
        <v>48</v>
      </c>
      <c r="O52" s="1115" t="s">
        <v>48</v>
      </c>
      <c r="P52" s="44"/>
      <c r="Q52" s="78"/>
      <c r="R52" s="1136"/>
      <c r="S52" s="146"/>
      <c r="T52" s="1136"/>
      <c r="U52" s="146"/>
      <c r="V52" s="1136"/>
      <c r="W52" s="146"/>
      <c r="X52" s="147"/>
      <c r="Y52" s="146"/>
      <c r="Z52" s="146"/>
      <c r="AA52" s="1136"/>
      <c r="AB52" s="146"/>
      <c r="AC52" s="146"/>
      <c r="AD52" s="44" t="s">
        <v>152</v>
      </c>
      <c r="AE52" s="1277">
        <f>'BI INTRA 2025'!AB52+'BI INTRA 2026 smt 1'!Y52</f>
        <v>0</v>
      </c>
      <c r="AF52" s="1278">
        <f t="shared" si="0"/>
        <v>0</v>
      </c>
      <c r="AG52" s="1106"/>
      <c r="AH52" s="1106"/>
    </row>
    <row r="53" spans="1:36" s="1138" customFormat="1" ht="15" customHeight="1">
      <c r="A53" s="1093">
        <v>3</v>
      </c>
      <c r="B53" s="1140" t="s">
        <v>153</v>
      </c>
      <c r="C53" s="1090" t="s">
        <v>154</v>
      </c>
      <c r="D53" s="1090"/>
      <c r="E53" s="1090"/>
      <c r="F53" s="1357"/>
      <c r="G53" s="1090"/>
      <c r="H53" s="1090"/>
      <c r="I53" s="1093"/>
      <c r="J53" s="1142"/>
      <c r="K53" s="1141"/>
      <c r="L53" s="1141"/>
      <c r="M53" s="1141"/>
      <c r="N53" s="1141"/>
      <c r="O53" s="179">
        <f>O54+O101+O175</f>
        <v>179</v>
      </c>
      <c r="P53" s="180">
        <f>P54+P101+P175</f>
        <v>786410300</v>
      </c>
      <c r="Q53" s="181"/>
      <c r="R53" s="1143"/>
      <c r="S53" s="180">
        <f>S54+S101+S175</f>
        <v>786410300</v>
      </c>
      <c r="T53" s="1143"/>
      <c r="U53" s="64">
        <f>U54+U101+U175</f>
        <v>115984860</v>
      </c>
      <c r="V53" s="1143"/>
      <c r="W53" s="64">
        <f>W54+W101+W175</f>
        <v>0</v>
      </c>
      <c r="X53" s="183"/>
      <c r="Y53" s="180">
        <f>Y54+Y101+Y175</f>
        <v>0</v>
      </c>
      <c r="Z53" s="64">
        <f>Z54+Z101+Z175</f>
        <v>0</v>
      </c>
      <c r="AA53" s="1143"/>
      <c r="AB53" s="64">
        <f>AB54+AB101+AB175</f>
        <v>786410300</v>
      </c>
      <c r="AC53" s="64">
        <f>AC54+AC101+AC175</f>
        <v>0</v>
      </c>
      <c r="AD53" s="184">
        <f>P53-AB53</f>
        <v>0</v>
      </c>
      <c r="AE53" s="1277">
        <f>'BI INTRA 2025'!AB53+'BI INTRA 2026 smt 1'!Y53</f>
        <v>786410300</v>
      </c>
      <c r="AF53" s="1278">
        <f t="shared" si="0"/>
        <v>0</v>
      </c>
      <c r="AG53" s="1106"/>
      <c r="AH53" s="1106"/>
      <c r="AJ53" s="162"/>
    </row>
    <row r="54" spans="1:36" s="1138" customFormat="1" ht="15" customHeight="1">
      <c r="A54" s="1165"/>
      <c r="B54" s="1239" t="s">
        <v>155</v>
      </c>
      <c r="C54" s="1240" t="s">
        <v>156</v>
      </c>
      <c r="D54" s="1240"/>
      <c r="E54" s="1240"/>
      <c r="F54" s="1358"/>
      <c r="G54" s="1240"/>
      <c r="H54" s="1241"/>
      <c r="I54" s="1165"/>
      <c r="J54" s="1242"/>
      <c r="K54" s="1241"/>
      <c r="L54" s="1241"/>
      <c r="M54" s="1241"/>
      <c r="N54" s="1241"/>
      <c r="O54" s="1243">
        <f>O55+O56+O57+O60+O93</f>
        <v>60</v>
      </c>
      <c r="P54" s="1244">
        <f>P55+P56+P57+P60+P93</f>
        <v>294170000</v>
      </c>
      <c r="Q54" s="1245"/>
      <c r="R54" s="1246"/>
      <c r="S54" s="1244">
        <f>S55+S56+S57+S60+S93</f>
        <v>294170000</v>
      </c>
      <c r="T54" s="1246"/>
      <c r="U54" s="1247">
        <f>U55+U56+U57+U60+U93</f>
        <v>30046800</v>
      </c>
      <c r="V54" s="1246"/>
      <c r="W54" s="1247">
        <f>W55+W56+W57+W60+W93</f>
        <v>0</v>
      </c>
      <c r="X54" s="1248"/>
      <c r="Y54" s="1244">
        <f>Y55+Y56+Y57+Y60+Y93</f>
        <v>0</v>
      </c>
      <c r="Z54" s="1247">
        <f>Z55+Z56+Z57+Z60+Z93</f>
        <v>0</v>
      </c>
      <c r="AA54" s="1246"/>
      <c r="AB54" s="1247">
        <f>AB55+AB56+AB57+AB60+AB93</f>
        <v>294170000</v>
      </c>
      <c r="AC54" s="1247">
        <f>AC55+AC56+AC57+AC60+AC93</f>
        <v>0</v>
      </c>
      <c r="AD54" s="1249">
        <f>P54-AB54</f>
        <v>0</v>
      </c>
      <c r="AE54" s="1277">
        <f>'BI INTRA 2025'!AB54+'BI INTRA 2026 smt 1'!Y54</f>
        <v>294170000</v>
      </c>
      <c r="AF54" s="1278">
        <f t="shared" si="0"/>
        <v>0</v>
      </c>
      <c r="AG54" s="1106"/>
      <c r="AH54" s="1106"/>
    </row>
    <row r="55" spans="1:36" s="1138" customFormat="1" ht="15" customHeight="1">
      <c r="A55" s="1093"/>
      <c r="B55" s="1140" t="s">
        <v>157</v>
      </c>
      <c r="C55" s="1090" t="s">
        <v>158</v>
      </c>
      <c r="D55" s="1090"/>
      <c r="E55" s="1090"/>
      <c r="F55" s="1357"/>
      <c r="G55" s="1090"/>
      <c r="H55" s="1141"/>
      <c r="I55" s="1093"/>
      <c r="J55" s="1142"/>
      <c r="K55" s="1141"/>
      <c r="L55" s="1141"/>
      <c r="M55" s="1141"/>
      <c r="N55" s="1141"/>
      <c r="O55" s="179"/>
      <c r="P55" s="180"/>
      <c r="Q55" s="181"/>
      <c r="R55" s="1143"/>
      <c r="S55" s="180"/>
      <c r="T55" s="1143"/>
      <c r="U55" s="64"/>
      <c r="V55" s="1143"/>
      <c r="W55" s="64"/>
      <c r="X55" s="183"/>
      <c r="Y55" s="180"/>
      <c r="Z55" s="64"/>
      <c r="AA55" s="1143"/>
      <c r="AB55" s="64"/>
      <c r="AC55" s="64"/>
      <c r="AD55" s="184"/>
      <c r="AE55" s="1277">
        <f>'BI INTRA 2025'!AB55+'BI INTRA 2026 smt 1'!Y55</f>
        <v>0</v>
      </c>
      <c r="AF55" s="1278">
        <f t="shared" si="0"/>
        <v>0</v>
      </c>
      <c r="AG55" s="1106"/>
      <c r="AH55" s="1106"/>
    </row>
    <row r="56" spans="1:36" s="1138" customFormat="1" ht="15" customHeight="1">
      <c r="A56" s="1093"/>
      <c r="B56" s="1140" t="s">
        <v>159</v>
      </c>
      <c r="C56" s="1090" t="s">
        <v>160</v>
      </c>
      <c r="D56" s="1090"/>
      <c r="E56" s="1090"/>
      <c r="F56" s="1357"/>
      <c r="G56" s="1090"/>
      <c r="H56" s="1090"/>
      <c r="I56" s="1093"/>
      <c r="J56" s="1142"/>
      <c r="K56" s="1141"/>
      <c r="L56" s="1141"/>
      <c r="M56" s="1141"/>
      <c r="N56" s="1141"/>
      <c r="O56" s="179"/>
      <c r="P56" s="180"/>
      <c r="Q56" s="181"/>
      <c r="R56" s="1143"/>
      <c r="S56" s="180"/>
      <c r="T56" s="1143"/>
      <c r="U56" s="64"/>
      <c r="V56" s="1143"/>
      <c r="W56" s="64"/>
      <c r="X56" s="183"/>
      <c r="Y56" s="180"/>
      <c r="Z56" s="64"/>
      <c r="AA56" s="1143"/>
      <c r="AB56" s="64"/>
      <c r="AC56" s="64"/>
      <c r="AD56" s="184"/>
      <c r="AE56" s="1277">
        <f>'BI INTRA 2025'!AB56+'BI INTRA 2026 smt 1'!Y56</f>
        <v>0</v>
      </c>
      <c r="AF56" s="1278">
        <f t="shared" si="0"/>
        <v>0</v>
      </c>
      <c r="AG56" s="1106"/>
      <c r="AH56" s="1106"/>
    </row>
    <row r="57" spans="1:36" s="1138" customFormat="1" ht="15" customHeight="1">
      <c r="A57" s="1093"/>
      <c r="B57" s="1140" t="s">
        <v>161</v>
      </c>
      <c r="C57" s="1090" t="s">
        <v>162</v>
      </c>
      <c r="D57" s="1090"/>
      <c r="E57" s="1090"/>
      <c r="F57" s="1359"/>
      <c r="G57" s="1090"/>
      <c r="H57" s="1090"/>
      <c r="I57" s="1093"/>
      <c r="J57" s="1142"/>
      <c r="K57" s="1141"/>
      <c r="L57" s="1141"/>
      <c r="M57" s="1141"/>
      <c r="N57" s="1141"/>
      <c r="O57" s="179">
        <f>O58</f>
        <v>1</v>
      </c>
      <c r="P57" s="180">
        <f>P58</f>
        <v>68736000</v>
      </c>
      <c r="Q57" s="181"/>
      <c r="R57" s="1143"/>
      <c r="S57" s="180">
        <f>S58</f>
        <v>68736000</v>
      </c>
      <c r="T57" s="1143"/>
      <c r="U57" s="64">
        <f>U58</f>
        <v>0</v>
      </c>
      <c r="V57" s="1143"/>
      <c r="W57" s="64">
        <f>W58</f>
        <v>0</v>
      </c>
      <c r="X57" s="183"/>
      <c r="Y57" s="180">
        <f>Y58</f>
        <v>0</v>
      </c>
      <c r="Z57" s="64">
        <f>Z58</f>
        <v>0</v>
      </c>
      <c r="AA57" s="1143"/>
      <c r="AB57" s="64">
        <f>AB58</f>
        <v>68736000</v>
      </c>
      <c r="AC57" s="64">
        <f>AC58</f>
        <v>0</v>
      </c>
      <c r="AD57" s="184"/>
      <c r="AE57" s="1277">
        <f>'BI INTRA 2025'!AB57+'BI INTRA 2026 smt 1'!Y57</f>
        <v>68736000</v>
      </c>
      <c r="AF57" s="1278">
        <f t="shared" si="0"/>
        <v>0</v>
      </c>
      <c r="AG57" s="1106"/>
      <c r="AH57" s="1106"/>
    </row>
    <row r="58" spans="1:36" s="1138" customFormat="1" ht="15" customHeight="1">
      <c r="A58" s="1093"/>
      <c r="B58" s="1120" t="s">
        <v>163</v>
      </c>
      <c r="C58" s="1112" t="s">
        <v>112</v>
      </c>
      <c r="D58" s="1112"/>
      <c r="E58" s="1088" t="s">
        <v>164</v>
      </c>
      <c r="F58" s="1350" t="str">
        <f>VLOOKUP(B58,[1]Sheet1!$H$4:$I$15682,2,FALSE)</f>
        <v>Mesin Fotocopy Folio</v>
      </c>
      <c r="G58" s="1115" t="s">
        <v>165</v>
      </c>
      <c r="H58" s="1115" t="s">
        <v>48</v>
      </c>
      <c r="I58" s="1115" t="s">
        <v>64</v>
      </c>
      <c r="J58" s="1115" t="s">
        <v>65</v>
      </c>
      <c r="K58" s="1114">
        <v>2014</v>
      </c>
      <c r="L58" s="1115" t="s">
        <v>48</v>
      </c>
      <c r="M58" s="1115" t="s">
        <v>166</v>
      </c>
      <c r="N58" s="1115" t="s">
        <v>67</v>
      </c>
      <c r="O58" s="1115">
        <v>1</v>
      </c>
      <c r="P58" s="76">
        <v>68736000</v>
      </c>
      <c r="Q58" s="139"/>
      <c r="R58" s="76">
        <v>0</v>
      </c>
      <c r="S58" s="71">
        <f t="shared" ref="S58" si="15">SUM(P58-R58)</f>
        <v>68736000</v>
      </c>
      <c r="T58" s="72">
        <v>5</v>
      </c>
      <c r="U58" s="71"/>
      <c r="V58" s="73"/>
      <c r="W58" s="71"/>
      <c r="X58" s="74"/>
      <c r="Y58" s="71"/>
      <c r="Z58" s="71"/>
      <c r="AA58" s="72">
        <v>5</v>
      </c>
      <c r="AB58" s="71">
        <v>68736000</v>
      </c>
      <c r="AC58" s="71">
        <f t="shared" ref="AC58" si="16">SUM(S58-AB58)</f>
        <v>0</v>
      </c>
      <c r="AD58" s="186" t="s">
        <v>167</v>
      </c>
      <c r="AE58" s="1277">
        <f>'BI INTRA 2025'!AB58+'BI INTRA 2026 smt 1'!Y58</f>
        <v>68736000</v>
      </c>
      <c r="AF58" s="1278">
        <f t="shared" si="0"/>
        <v>0</v>
      </c>
      <c r="AG58" s="1106"/>
      <c r="AH58" s="1106"/>
    </row>
    <row r="59" spans="1:36" s="1138" customFormat="1" ht="5.0999999999999996" customHeight="1">
      <c r="A59" s="1144"/>
      <c r="B59" s="1145"/>
      <c r="C59" s="1279"/>
      <c r="D59" s="1280"/>
      <c r="E59" s="1280"/>
      <c r="F59" s="1281"/>
      <c r="G59" s="1280"/>
      <c r="H59" s="1282"/>
      <c r="I59" s="1144"/>
      <c r="J59" s="1146"/>
      <c r="K59" s="1147"/>
      <c r="L59" s="1147"/>
      <c r="M59" s="1147"/>
      <c r="N59" s="1147"/>
      <c r="O59" s="194"/>
      <c r="P59" s="195"/>
      <c r="Q59" s="196"/>
      <c r="R59" s="1148"/>
      <c r="S59" s="195"/>
      <c r="T59" s="1148"/>
      <c r="U59" s="198"/>
      <c r="V59" s="1148"/>
      <c r="W59" s="198"/>
      <c r="X59" s="199"/>
      <c r="Y59" s="195"/>
      <c r="Z59" s="198"/>
      <c r="AA59" s="1148"/>
      <c r="AB59" s="198"/>
      <c r="AC59" s="198"/>
      <c r="AD59" s="200"/>
      <c r="AE59" s="1277">
        <f>'BI INTRA 2025'!AB59+'BI INTRA 2026 smt 1'!Y59</f>
        <v>0</v>
      </c>
      <c r="AF59" s="1278">
        <f t="shared" si="0"/>
        <v>0</v>
      </c>
      <c r="AG59" s="1106"/>
      <c r="AH59" s="1106"/>
    </row>
    <row r="60" spans="1:36" s="1138" customFormat="1" ht="15" customHeight="1">
      <c r="A60" s="1093"/>
      <c r="B60" s="1140" t="s">
        <v>168</v>
      </c>
      <c r="C60" s="1489" t="s">
        <v>169</v>
      </c>
      <c r="D60" s="1490"/>
      <c r="E60" s="1490"/>
      <c r="F60" s="1490"/>
      <c r="G60" s="1490"/>
      <c r="H60" s="1491"/>
      <c r="I60" s="1093"/>
      <c r="J60" s="1142"/>
      <c r="K60" s="1141"/>
      <c r="L60" s="1141"/>
      <c r="M60" s="1141"/>
      <c r="N60" s="1141"/>
      <c r="O60" s="179">
        <f>SUM(O61:O92)</f>
        <v>51</v>
      </c>
      <c r="P60" s="180">
        <f>SUM(P61:P92)</f>
        <v>140304000</v>
      </c>
      <c r="Q60" s="181"/>
      <c r="R60" s="1143"/>
      <c r="S60" s="180">
        <f>SUM(S61:S92)</f>
        <v>140304000</v>
      </c>
      <c r="T60" s="1143"/>
      <c r="U60" s="64">
        <f>SUM(U61:U92)</f>
        <v>24020800</v>
      </c>
      <c r="V60" s="1143"/>
      <c r="W60" s="64">
        <f>SUM(W61:W92)</f>
        <v>0</v>
      </c>
      <c r="X60" s="183"/>
      <c r="Y60" s="180">
        <f>SUM(Y61:Y92)</f>
        <v>0</v>
      </c>
      <c r="Z60" s="64">
        <f>SUM(Z61:Z92)</f>
        <v>0</v>
      </c>
      <c r="AA60" s="1143"/>
      <c r="AB60" s="64">
        <f>SUM(AB61:AB92)</f>
        <v>140304000</v>
      </c>
      <c r="AC60" s="64">
        <f>SUM(AC61:AC92)</f>
        <v>0</v>
      </c>
      <c r="AD60" s="201">
        <f>P60-AB60</f>
        <v>0</v>
      </c>
      <c r="AE60" s="1277">
        <f>'BI INTRA 2025'!AB60+'BI INTRA 2026 smt 1'!Y60</f>
        <v>140304000</v>
      </c>
      <c r="AF60" s="1278">
        <f t="shared" si="0"/>
        <v>0</v>
      </c>
      <c r="AG60" s="1106"/>
      <c r="AH60" s="1106"/>
    </row>
    <row r="61" spans="1:36" s="1138" customFormat="1" ht="15.75" customHeight="1">
      <c r="A61" s="1093"/>
      <c r="B61" s="1120" t="s">
        <v>170</v>
      </c>
      <c r="C61" s="1149" t="s">
        <v>112</v>
      </c>
      <c r="D61" s="1149"/>
      <c r="E61" s="1113" t="s">
        <v>171</v>
      </c>
      <c r="F61" s="1350" t="str">
        <f>VLOOKUP(B61,[1]Sheet1!$H$4:$I$15682,2,FALSE)</f>
        <v>Lemari Kayu</v>
      </c>
      <c r="G61" s="1115" t="s">
        <v>172</v>
      </c>
      <c r="H61" s="1115" t="s">
        <v>48</v>
      </c>
      <c r="I61" s="1115" t="s">
        <v>173</v>
      </c>
      <c r="J61" s="1115" t="s">
        <v>65</v>
      </c>
      <c r="K61" s="1115">
        <v>2009</v>
      </c>
      <c r="L61" s="1115" t="s">
        <v>48</v>
      </c>
      <c r="M61" s="77" t="s">
        <v>166</v>
      </c>
      <c r="N61" s="1115" t="s">
        <v>67</v>
      </c>
      <c r="O61" s="203">
        <v>1</v>
      </c>
      <c r="P61" s="70">
        <v>1800000</v>
      </c>
      <c r="Q61" s="139"/>
      <c r="R61" s="76">
        <v>0</v>
      </c>
      <c r="S61" s="71">
        <f t="shared" ref="S61:S77" si="17">SUM(P61-R61)</f>
        <v>1800000</v>
      </c>
      <c r="T61" s="72">
        <v>5</v>
      </c>
      <c r="U61" s="71">
        <f t="shared" ref="U61:U74" si="18">SUM(S61/T61)</f>
        <v>360000</v>
      </c>
      <c r="V61" s="73">
        <v>0</v>
      </c>
      <c r="W61" s="71">
        <f t="shared" ref="W61:W72" si="19">SUM(U61*V61)</f>
        <v>0</v>
      </c>
      <c r="X61" s="74">
        <v>0</v>
      </c>
      <c r="Y61" s="71">
        <f t="shared" ref="Y61:Y74" si="20">SUM(U61*X61)</f>
        <v>0</v>
      </c>
      <c r="Z61" s="71">
        <f t="shared" ref="Z61:Z72" si="21">SUM(W61+Y61)</f>
        <v>0</v>
      </c>
      <c r="AA61" s="72">
        <v>5</v>
      </c>
      <c r="AB61" s="71">
        <f t="shared" ref="AB61:AB73" si="22">SUM(U61*AA61)</f>
        <v>1800000</v>
      </c>
      <c r="AC61" s="71">
        <f t="shared" ref="AC61:AC88" si="23">SUM(S61-AB61)</f>
        <v>0</v>
      </c>
      <c r="AD61" s="75" t="s">
        <v>174</v>
      </c>
      <c r="AE61" s="1277">
        <f>'BI INTRA 2025'!AB61+'BI INTRA 2026 smt 1'!Y61</f>
        <v>1800000</v>
      </c>
      <c r="AF61" s="1278">
        <f t="shared" si="0"/>
        <v>0</v>
      </c>
      <c r="AG61" s="1106"/>
      <c r="AH61" s="1106"/>
    </row>
    <row r="62" spans="1:36" s="1138" customFormat="1" ht="15.75" customHeight="1">
      <c r="A62" s="1093"/>
      <c r="B62" s="1120" t="s">
        <v>170</v>
      </c>
      <c r="C62" s="1149" t="s">
        <v>60</v>
      </c>
      <c r="D62" s="1149"/>
      <c r="E62" s="1113" t="s">
        <v>171</v>
      </c>
      <c r="F62" s="1350" t="str">
        <f>VLOOKUP(B62,[1]Sheet1!$H$4:$I$15682,2,FALSE)</f>
        <v>Lemari Kayu</v>
      </c>
      <c r="G62" s="1115" t="s">
        <v>172</v>
      </c>
      <c r="H62" s="1115" t="s">
        <v>48</v>
      </c>
      <c r="I62" s="1115" t="s">
        <v>173</v>
      </c>
      <c r="J62" s="1115" t="s">
        <v>65</v>
      </c>
      <c r="K62" s="1115">
        <v>2009</v>
      </c>
      <c r="L62" s="1115" t="s">
        <v>48</v>
      </c>
      <c r="M62" s="77" t="s">
        <v>166</v>
      </c>
      <c r="N62" s="1115" t="s">
        <v>67</v>
      </c>
      <c r="O62" s="203">
        <v>1</v>
      </c>
      <c r="P62" s="70">
        <v>1800000</v>
      </c>
      <c r="Q62" s="139"/>
      <c r="R62" s="76">
        <v>0</v>
      </c>
      <c r="S62" s="71">
        <f t="shared" si="17"/>
        <v>1800000</v>
      </c>
      <c r="T62" s="72">
        <v>5</v>
      </c>
      <c r="U62" s="71">
        <f t="shared" si="18"/>
        <v>360000</v>
      </c>
      <c r="V62" s="73">
        <v>0</v>
      </c>
      <c r="W62" s="71">
        <f t="shared" si="19"/>
        <v>0</v>
      </c>
      <c r="X62" s="74">
        <v>0</v>
      </c>
      <c r="Y62" s="71">
        <f t="shared" si="20"/>
        <v>0</v>
      </c>
      <c r="Z62" s="71">
        <f t="shared" si="21"/>
        <v>0</v>
      </c>
      <c r="AA62" s="72">
        <v>5</v>
      </c>
      <c r="AB62" s="71">
        <f t="shared" si="22"/>
        <v>1800000</v>
      </c>
      <c r="AC62" s="71">
        <f t="shared" si="23"/>
        <v>0</v>
      </c>
      <c r="AD62" s="75" t="s">
        <v>175</v>
      </c>
      <c r="AE62" s="1277">
        <f>'BI INTRA 2025'!AB62+'BI INTRA 2026 smt 1'!Y62</f>
        <v>1800000</v>
      </c>
      <c r="AF62" s="1278">
        <f t="shared" si="0"/>
        <v>0</v>
      </c>
      <c r="AG62" s="1106"/>
      <c r="AH62" s="1106"/>
    </row>
    <row r="63" spans="1:36" s="1138" customFormat="1" ht="15.75" customHeight="1">
      <c r="A63" s="1093"/>
      <c r="B63" s="1120" t="s">
        <v>170</v>
      </c>
      <c r="C63" s="1149" t="s">
        <v>69</v>
      </c>
      <c r="D63" s="1149"/>
      <c r="E63" s="1113" t="s">
        <v>171</v>
      </c>
      <c r="F63" s="1350" t="str">
        <f>VLOOKUP(B63,[1]Sheet1!$H$4:$I$15682,2,FALSE)</f>
        <v>Lemari Kayu</v>
      </c>
      <c r="G63" s="1115" t="s">
        <v>172</v>
      </c>
      <c r="H63" s="1115" t="s">
        <v>48</v>
      </c>
      <c r="I63" s="1115" t="s">
        <v>173</v>
      </c>
      <c r="J63" s="1115" t="s">
        <v>65</v>
      </c>
      <c r="K63" s="1115">
        <v>2009</v>
      </c>
      <c r="L63" s="1115" t="s">
        <v>48</v>
      </c>
      <c r="M63" s="77" t="s">
        <v>166</v>
      </c>
      <c r="N63" s="1115" t="s">
        <v>67</v>
      </c>
      <c r="O63" s="203">
        <v>1</v>
      </c>
      <c r="P63" s="70">
        <v>1800000</v>
      </c>
      <c r="Q63" s="139"/>
      <c r="R63" s="76">
        <v>0</v>
      </c>
      <c r="S63" s="71">
        <f t="shared" si="17"/>
        <v>1800000</v>
      </c>
      <c r="T63" s="72">
        <v>5</v>
      </c>
      <c r="U63" s="71">
        <f t="shared" si="18"/>
        <v>360000</v>
      </c>
      <c r="V63" s="73">
        <v>0</v>
      </c>
      <c r="W63" s="71">
        <f t="shared" si="19"/>
        <v>0</v>
      </c>
      <c r="X63" s="74">
        <v>0</v>
      </c>
      <c r="Y63" s="71">
        <f t="shared" si="20"/>
        <v>0</v>
      </c>
      <c r="Z63" s="71">
        <f t="shared" si="21"/>
        <v>0</v>
      </c>
      <c r="AA63" s="72">
        <v>5</v>
      </c>
      <c r="AB63" s="71">
        <f t="shared" si="22"/>
        <v>1800000</v>
      </c>
      <c r="AC63" s="71">
        <f t="shared" si="23"/>
        <v>0</v>
      </c>
      <c r="AD63" s="75" t="s">
        <v>176</v>
      </c>
      <c r="AE63" s="1277">
        <f>'BI INTRA 2025'!AB63+'BI INTRA 2026 smt 1'!Y63</f>
        <v>1800000</v>
      </c>
      <c r="AF63" s="1278">
        <f t="shared" si="0"/>
        <v>0</v>
      </c>
      <c r="AG63" s="1106"/>
      <c r="AH63" s="1106"/>
    </row>
    <row r="64" spans="1:36" s="1138" customFormat="1" ht="15.75" customHeight="1">
      <c r="A64" s="1093"/>
      <c r="B64" s="1120" t="s">
        <v>170</v>
      </c>
      <c r="C64" s="1149" t="s">
        <v>73</v>
      </c>
      <c r="D64" s="1149"/>
      <c r="E64" s="1113" t="s">
        <v>171</v>
      </c>
      <c r="F64" s="1350" t="str">
        <f>VLOOKUP(B64,[1]Sheet1!$H$4:$I$15682,2,FALSE)</f>
        <v>Lemari Kayu</v>
      </c>
      <c r="G64" s="1115" t="s">
        <v>172</v>
      </c>
      <c r="H64" s="1115" t="s">
        <v>48</v>
      </c>
      <c r="I64" s="1115" t="s">
        <v>173</v>
      </c>
      <c r="J64" s="1115" t="s">
        <v>65</v>
      </c>
      <c r="K64" s="1115">
        <v>2009</v>
      </c>
      <c r="L64" s="1115" t="s">
        <v>48</v>
      </c>
      <c r="M64" s="77" t="s">
        <v>166</v>
      </c>
      <c r="N64" s="1115" t="s">
        <v>67</v>
      </c>
      <c r="O64" s="203">
        <v>1</v>
      </c>
      <c r="P64" s="70">
        <v>1800000</v>
      </c>
      <c r="Q64" s="139"/>
      <c r="R64" s="76">
        <v>0</v>
      </c>
      <c r="S64" s="71">
        <f t="shared" si="17"/>
        <v>1800000</v>
      </c>
      <c r="T64" s="72">
        <v>5</v>
      </c>
      <c r="U64" s="71">
        <f t="shared" si="18"/>
        <v>360000</v>
      </c>
      <c r="V64" s="73">
        <v>0</v>
      </c>
      <c r="W64" s="71">
        <f t="shared" si="19"/>
        <v>0</v>
      </c>
      <c r="X64" s="74">
        <v>0</v>
      </c>
      <c r="Y64" s="71">
        <f t="shared" si="20"/>
        <v>0</v>
      </c>
      <c r="Z64" s="71">
        <f t="shared" si="21"/>
        <v>0</v>
      </c>
      <c r="AA64" s="72">
        <v>5</v>
      </c>
      <c r="AB64" s="71">
        <f t="shared" si="22"/>
        <v>1800000</v>
      </c>
      <c r="AC64" s="71">
        <f t="shared" si="23"/>
        <v>0</v>
      </c>
      <c r="AD64" s="75" t="s">
        <v>177</v>
      </c>
      <c r="AE64" s="1277">
        <f>'BI INTRA 2025'!AB64+'BI INTRA 2026 smt 1'!Y64</f>
        <v>1800000</v>
      </c>
      <c r="AF64" s="1278">
        <f t="shared" si="0"/>
        <v>0</v>
      </c>
      <c r="AG64" s="1106"/>
      <c r="AH64" s="1106"/>
    </row>
    <row r="65" spans="1:34" s="1138" customFormat="1" ht="15.75" customHeight="1">
      <c r="A65" s="1137"/>
      <c r="B65" s="1126" t="s">
        <v>170</v>
      </c>
      <c r="C65" s="1164" t="s">
        <v>112</v>
      </c>
      <c r="D65" s="1164"/>
      <c r="E65" s="1128" t="s">
        <v>178</v>
      </c>
      <c r="F65" s="1360" t="str">
        <f>VLOOKUP(B65,[1]Sheet1!$H$4:$I$15682,2,FALSE)</f>
        <v>Lemari Kayu</v>
      </c>
      <c r="G65" s="1130" t="s">
        <v>179</v>
      </c>
      <c r="H65" s="1130" t="s">
        <v>48</v>
      </c>
      <c r="I65" s="1130" t="s">
        <v>173</v>
      </c>
      <c r="J65" s="1130" t="s">
        <v>65</v>
      </c>
      <c r="K65" s="1130">
        <v>2009</v>
      </c>
      <c r="L65" s="1130" t="s">
        <v>48</v>
      </c>
      <c r="M65" s="1071" t="s">
        <v>166</v>
      </c>
      <c r="N65" s="1130" t="s">
        <v>67</v>
      </c>
      <c r="O65" s="237">
        <v>1</v>
      </c>
      <c r="P65" s="238">
        <v>2170000</v>
      </c>
      <c r="Q65" s="1072"/>
      <c r="R65" s="240">
        <v>0</v>
      </c>
      <c r="S65" s="241">
        <f t="shared" si="17"/>
        <v>2170000</v>
      </c>
      <c r="T65" s="242">
        <v>5</v>
      </c>
      <c r="U65" s="241">
        <f t="shared" si="18"/>
        <v>434000</v>
      </c>
      <c r="V65" s="243">
        <v>0</v>
      </c>
      <c r="W65" s="241">
        <f t="shared" si="19"/>
        <v>0</v>
      </c>
      <c r="X65" s="244">
        <v>0</v>
      </c>
      <c r="Y65" s="241">
        <f t="shared" si="20"/>
        <v>0</v>
      </c>
      <c r="Z65" s="241">
        <f t="shared" si="21"/>
        <v>0</v>
      </c>
      <c r="AA65" s="242">
        <v>5</v>
      </c>
      <c r="AB65" s="241">
        <f t="shared" si="22"/>
        <v>2170000</v>
      </c>
      <c r="AC65" s="241">
        <f t="shared" si="23"/>
        <v>0</v>
      </c>
      <c r="AD65" s="245" t="s">
        <v>180</v>
      </c>
      <c r="AE65" s="1277">
        <f>'BI INTRA 2025'!AB65+'BI INTRA 2026 smt 1'!Y65</f>
        <v>2170000</v>
      </c>
      <c r="AF65" s="1278">
        <f t="shared" si="0"/>
        <v>0</v>
      </c>
      <c r="AG65" s="1106"/>
      <c r="AH65" s="1106"/>
    </row>
    <row r="66" spans="1:34" s="1138" customFormat="1" ht="15.75" customHeight="1">
      <c r="A66" s="1139"/>
      <c r="B66" s="1131" t="s">
        <v>170</v>
      </c>
      <c r="C66" s="1196" t="s">
        <v>60</v>
      </c>
      <c r="D66" s="1196"/>
      <c r="E66" s="1133" t="s">
        <v>178</v>
      </c>
      <c r="F66" s="1361" t="str">
        <f>VLOOKUP(B66,[1]Sheet1!$H$4:$I$15682,2,FALSE)</f>
        <v>Lemari Kayu</v>
      </c>
      <c r="G66" s="1135" t="s">
        <v>179</v>
      </c>
      <c r="H66" s="1135" t="s">
        <v>48</v>
      </c>
      <c r="I66" s="1135" t="s">
        <v>173</v>
      </c>
      <c r="J66" s="1135" t="s">
        <v>65</v>
      </c>
      <c r="K66" s="1135">
        <v>2009</v>
      </c>
      <c r="L66" s="1135" t="s">
        <v>48</v>
      </c>
      <c r="M66" s="1074" t="s">
        <v>166</v>
      </c>
      <c r="N66" s="1135" t="s">
        <v>67</v>
      </c>
      <c r="O66" s="1064">
        <v>1</v>
      </c>
      <c r="P66" s="314">
        <v>2170000</v>
      </c>
      <c r="Q66" s="1061"/>
      <c r="R66" s="316">
        <v>0</v>
      </c>
      <c r="S66" s="317">
        <f t="shared" si="17"/>
        <v>2170000</v>
      </c>
      <c r="T66" s="318">
        <v>5</v>
      </c>
      <c r="U66" s="317">
        <f t="shared" si="18"/>
        <v>434000</v>
      </c>
      <c r="V66" s="319">
        <v>0</v>
      </c>
      <c r="W66" s="317">
        <f t="shared" si="19"/>
        <v>0</v>
      </c>
      <c r="X66" s="320">
        <v>0</v>
      </c>
      <c r="Y66" s="317">
        <f t="shared" si="20"/>
        <v>0</v>
      </c>
      <c r="Z66" s="317">
        <f t="shared" si="21"/>
        <v>0</v>
      </c>
      <c r="AA66" s="318">
        <v>5</v>
      </c>
      <c r="AB66" s="317">
        <f t="shared" si="22"/>
        <v>2170000</v>
      </c>
      <c r="AC66" s="317">
        <f t="shared" si="23"/>
        <v>0</v>
      </c>
      <c r="AD66" s="1062" t="s">
        <v>181</v>
      </c>
      <c r="AE66" s="1277">
        <f>'BI INTRA 2025'!AB66+'BI INTRA 2026 smt 1'!Y66</f>
        <v>2170000</v>
      </c>
      <c r="AF66" s="1278">
        <f t="shared" si="0"/>
        <v>0</v>
      </c>
      <c r="AG66" s="1106"/>
      <c r="AH66" s="1106"/>
    </row>
    <row r="67" spans="1:34" s="1138" customFormat="1" ht="27" customHeight="1">
      <c r="A67" s="1093"/>
      <c r="B67" s="1120" t="s">
        <v>170</v>
      </c>
      <c r="C67" s="1114" t="s">
        <v>182</v>
      </c>
      <c r="D67" s="1114"/>
      <c r="E67" s="1113" t="s">
        <v>178</v>
      </c>
      <c r="F67" s="1350" t="str">
        <f>VLOOKUP(B67,[1]Sheet1!$H$4:$I$15682,2,FALSE)</f>
        <v>Lemari Kayu</v>
      </c>
      <c r="G67" s="1115" t="s">
        <v>179</v>
      </c>
      <c r="H67" s="1115" t="s">
        <v>48</v>
      </c>
      <c r="I67" s="1115" t="s">
        <v>173</v>
      </c>
      <c r="J67" s="1115" t="s">
        <v>65</v>
      </c>
      <c r="K67" s="1115">
        <v>2009</v>
      </c>
      <c r="L67" s="1115" t="s">
        <v>48</v>
      </c>
      <c r="M67" s="77" t="s">
        <v>166</v>
      </c>
      <c r="N67" s="1115" t="s">
        <v>67</v>
      </c>
      <c r="O67" s="203">
        <v>3</v>
      </c>
      <c r="P67" s="70">
        <v>6510000</v>
      </c>
      <c r="Q67" s="139"/>
      <c r="R67" s="76">
        <v>0</v>
      </c>
      <c r="S67" s="71">
        <f t="shared" si="17"/>
        <v>6510000</v>
      </c>
      <c r="T67" s="72">
        <v>5</v>
      </c>
      <c r="U67" s="71">
        <f t="shared" si="18"/>
        <v>1302000</v>
      </c>
      <c r="V67" s="73">
        <v>0</v>
      </c>
      <c r="W67" s="71">
        <f t="shared" si="19"/>
        <v>0</v>
      </c>
      <c r="X67" s="74">
        <v>0</v>
      </c>
      <c r="Y67" s="71">
        <f t="shared" si="20"/>
        <v>0</v>
      </c>
      <c r="Z67" s="71">
        <f t="shared" si="21"/>
        <v>0</v>
      </c>
      <c r="AA67" s="72">
        <v>5</v>
      </c>
      <c r="AB67" s="71">
        <f t="shared" si="22"/>
        <v>6510000</v>
      </c>
      <c r="AC67" s="71">
        <f t="shared" si="23"/>
        <v>0</v>
      </c>
      <c r="AD67" s="75" t="s">
        <v>167</v>
      </c>
      <c r="AE67" s="1277">
        <f>'BI INTRA 2025'!AB67+'BI INTRA 2026 smt 1'!Y67</f>
        <v>6510000</v>
      </c>
      <c r="AF67" s="1278">
        <f t="shared" si="0"/>
        <v>0</v>
      </c>
      <c r="AG67" s="1106"/>
      <c r="AH67" s="1106"/>
    </row>
    <row r="68" spans="1:34" s="1138" customFormat="1" ht="15.75" customHeight="1">
      <c r="A68" s="1093"/>
      <c r="B68" s="1120" t="s">
        <v>170</v>
      </c>
      <c r="C68" s="1149" t="s">
        <v>80</v>
      </c>
      <c r="D68" s="1149"/>
      <c r="E68" s="1113" t="s">
        <v>178</v>
      </c>
      <c r="F68" s="1350" t="str">
        <f>VLOOKUP(B68,[1]Sheet1!$H$4:$I$15682,2,FALSE)</f>
        <v>Lemari Kayu</v>
      </c>
      <c r="G68" s="1115" t="s">
        <v>179</v>
      </c>
      <c r="H68" s="1115" t="s">
        <v>48</v>
      </c>
      <c r="I68" s="1115" t="s">
        <v>173</v>
      </c>
      <c r="J68" s="1115" t="s">
        <v>65</v>
      </c>
      <c r="K68" s="1115">
        <v>2009</v>
      </c>
      <c r="L68" s="1115" t="s">
        <v>48</v>
      </c>
      <c r="M68" s="77" t="s">
        <v>166</v>
      </c>
      <c r="N68" s="1115" t="s">
        <v>67</v>
      </c>
      <c r="O68" s="203">
        <v>1</v>
      </c>
      <c r="P68" s="70">
        <v>2170000</v>
      </c>
      <c r="Q68" s="139"/>
      <c r="R68" s="76">
        <v>0</v>
      </c>
      <c r="S68" s="71">
        <f t="shared" si="17"/>
        <v>2170000</v>
      </c>
      <c r="T68" s="72">
        <v>5</v>
      </c>
      <c r="U68" s="71">
        <f t="shared" si="18"/>
        <v>434000</v>
      </c>
      <c r="V68" s="73">
        <v>0</v>
      </c>
      <c r="W68" s="71">
        <f t="shared" si="19"/>
        <v>0</v>
      </c>
      <c r="X68" s="74">
        <v>0</v>
      </c>
      <c r="Y68" s="71">
        <f t="shared" si="20"/>
        <v>0</v>
      </c>
      <c r="Z68" s="71">
        <f t="shared" si="21"/>
        <v>0</v>
      </c>
      <c r="AA68" s="72">
        <v>5</v>
      </c>
      <c r="AB68" s="71">
        <f t="shared" si="22"/>
        <v>2170000</v>
      </c>
      <c r="AC68" s="71">
        <f t="shared" si="23"/>
        <v>0</v>
      </c>
      <c r="AD68" s="75" t="s">
        <v>183</v>
      </c>
      <c r="AE68" s="1277">
        <f>'BI INTRA 2025'!AB68+'BI INTRA 2026 smt 1'!Y68</f>
        <v>2170000</v>
      </c>
      <c r="AF68" s="1278">
        <f t="shared" si="0"/>
        <v>0</v>
      </c>
      <c r="AG68" s="1106"/>
      <c r="AH68" s="1106"/>
    </row>
    <row r="69" spans="1:34" s="1138" customFormat="1" ht="27" customHeight="1">
      <c r="A69" s="1093"/>
      <c r="B69" s="1120" t="s">
        <v>170</v>
      </c>
      <c r="C69" s="1149" t="s">
        <v>184</v>
      </c>
      <c r="D69" s="1149"/>
      <c r="E69" s="1113" t="s">
        <v>178</v>
      </c>
      <c r="F69" s="1350" t="str">
        <f>VLOOKUP(B69,[1]Sheet1!$H$4:$I$15682,2,FALSE)</f>
        <v>Lemari Kayu</v>
      </c>
      <c r="G69" s="1115" t="s">
        <v>179</v>
      </c>
      <c r="H69" s="1115" t="s">
        <v>48</v>
      </c>
      <c r="I69" s="1115" t="s">
        <v>173</v>
      </c>
      <c r="J69" s="1115" t="s">
        <v>65</v>
      </c>
      <c r="K69" s="1115">
        <v>2009</v>
      </c>
      <c r="L69" s="1115" t="s">
        <v>48</v>
      </c>
      <c r="M69" s="77" t="s">
        <v>166</v>
      </c>
      <c r="N69" s="1115" t="s">
        <v>67</v>
      </c>
      <c r="O69" s="203">
        <v>2</v>
      </c>
      <c r="P69" s="70">
        <v>4340000</v>
      </c>
      <c r="Q69" s="78"/>
      <c r="R69" s="76">
        <v>0</v>
      </c>
      <c r="S69" s="71">
        <f t="shared" si="17"/>
        <v>4340000</v>
      </c>
      <c r="T69" s="72">
        <v>5</v>
      </c>
      <c r="U69" s="71">
        <f t="shared" si="18"/>
        <v>868000</v>
      </c>
      <c r="V69" s="73">
        <v>0</v>
      </c>
      <c r="W69" s="71">
        <f t="shared" si="19"/>
        <v>0</v>
      </c>
      <c r="X69" s="74">
        <v>0</v>
      </c>
      <c r="Y69" s="71">
        <f t="shared" si="20"/>
        <v>0</v>
      </c>
      <c r="Z69" s="71">
        <f t="shared" si="21"/>
        <v>0</v>
      </c>
      <c r="AA69" s="72">
        <v>5</v>
      </c>
      <c r="AB69" s="71">
        <f t="shared" si="22"/>
        <v>4340000</v>
      </c>
      <c r="AC69" s="71">
        <f t="shared" si="23"/>
        <v>0</v>
      </c>
      <c r="AD69" s="75" t="s">
        <v>185</v>
      </c>
      <c r="AE69" s="1277">
        <f>'BI INTRA 2025'!AB69+'BI INTRA 2026 smt 1'!Y69</f>
        <v>4340000</v>
      </c>
      <c r="AF69" s="1278">
        <f t="shared" si="0"/>
        <v>0</v>
      </c>
      <c r="AG69" s="1106"/>
      <c r="AH69" s="1106"/>
    </row>
    <row r="70" spans="1:34" s="1138" customFormat="1" ht="27" customHeight="1">
      <c r="A70" s="1093"/>
      <c r="B70" s="1120" t="s">
        <v>170</v>
      </c>
      <c r="C70" s="1149" t="s">
        <v>186</v>
      </c>
      <c r="D70" s="1149"/>
      <c r="E70" s="1113" t="s">
        <v>178</v>
      </c>
      <c r="F70" s="1350" t="str">
        <f>VLOOKUP(B70,[1]Sheet1!$H$4:$I$15682,2,FALSE)</f>
        <v>Lemari Kayu</v>
      </c>
      <c r="G70" s="1115" t="s">
        <v>179</v>
      </c>
      <c r="H70" s="1115" t="s">
        <v>48</v>
      </c>
      <c r="I70" s="1115" t="s">
        <v>173</v>
      </c>
      <c r="J70" s="1115" t="s">
        <v>65</v>
      </c>
      <c r="K70" s="1115">
        <v>2009</v>
      </c>
      <c r="L70" s="1115" t="s">
        <v>48</v>
      </c>
      <c r="M70" s="77" t="s">
        <v>166</v>
      </c>
      <c r="N70" s="1115" t="s">
        <v>67</v>
      </c>
      <c r="O70" s="203">
        <v>3</v>
      </c>
      <c r="P70" s="70">
        <v>6510000</v>
      </c>
      <c r="Q70" s="78"/>
      <c r="R70" s="76">
        <v>0</v>
      </c>
      <c r="S70" s="71">
        <f t="shared" si="17"/>
        <v>6510000</v>
      </c>
      <c r="T70" s="72">
        <v>5</v>
      </c>
      <c r="U70" s="71">
        <f t="shared" si="18"/>
        <v>1302000</v>
      </c>
      <c r="V70" s="73">
        <v>0</v>
      </c>
      <c r="W70" s="71">
        <f t="shared" si="19"/>
        <v>0</v>
      </c>
      <c r="X70" s="74">
        <v>0</v>
      </c>
      <c r="Y70" s="71">
        <f t="shared" si="20"/>
        <v>0</v>
      </c>
      <c r="Z70" s="71">
        <f t="shared" si="21"/>
        <v>0</v>
      </c>
      <c r="AA70" s="72">
        <v>5</v>
      </c>
      <c r="AB70" s="71">
        <f t="shared" si="22"/>
        <v>6510000</v>
      </c>
      <c r="AC70" s="71">
        <f t="shared" si="23"/>
        <v>0</v>
      </c>
      <c r="AD70" s="75" t="s">
        <v>187</v>
      </c>
      <c r="AE70" s="1277">
        <f>'BI INTRA 2025'!AB70+'BI INTRA 2026 smt 1'!Y70</f>
        <v>6510000</v>
      </c>
      <c r="AF70" s="1278">
        <f t="shared" si="0"/>
        <v>0</v>
      </c>
      <c r="AG70" s="1106"/>
      <c r="AH70" s="1106"/>
    </row>
    <row r="71" spans="1:34" s="1138" customFormat="1" ht="27" customHeight="1">
      <c r="A71" s="1093"/>
      <c r="B71" s="1120" t="s">
        <v>170</v>
      </c>
      <c r="C71" s="1114" t="s">
        <v>188</v>
      </c>
      <c r="D71" s="1114"/>
      <c r="E71" s="1113" t="s">
        <v>178</v>
      </c>
      <c r="F71" s="1350" t="str">
        <f>VLOOKUP(B71,[1]Sheet1!$H$4:$I$15682,2,FALSE)</f>
        <v>Lemari Kayu</v>
      </c>
      <c r="G71" s="1115" t="s">
        <v>179</v>
      </c>
      <c r="H71" s="1115" t="s">
        <v>48</v>
      </c>
      <c r="I71" s="1115" t="s">
        <v>173</v>
      </c>
      <c r="J71" s="1115" t="s">
        <v>65</v>
      </c>
      <c r="K71" s="1115">
        <v>2009</v>
      </c>
      <c r="L71" s="1115" t="s">
        <v>48</v>
      </c>
      <c r="M71" s="77" t="s">
        <v>166</v>
      </c>
      <c r="N71" s="1115" t="s">
        <v>67</v>
      </c>
      <c r="O71" s="203">
        <v>2</v>
      </c>
      <c r="P71" s="70">
        <v>4340000</v>
      </c>
      <c r="Q71" s="78"/>
      <c r="R71" s="76">
        <v>0</v>
      </c>
      <c r="S71" s="71">
        <f t="shared" si="17"/>
        <v>4340000</v>
      </c>
      <c r="T71" s="72">
        <v>5</v>
      </c>
      <c r="U71" s="71">
        <f t="shared" si="18"/>
        <v>868000</v>
      </c>
      <c r="V71" s="73">
        <v>0</v>
      </c>
      <c r="W71" s="71">
        <f t="shared" si="19"/>
        <v>0</v>
      </c>
      <c r="X71" s="74">
        <v>0</v>
      </c>
      <c r="Y71" s="71">
        <f t="shared" si="20"/>
        <v>0</v>
      </c>
      <c r="Z71" s="71">
        <f t="shared" si="21"/>
        <v>0</v>
      </c>
      <c r="AA71" s="72">
        <v>5</v>
      </c>
      <c r="AB71" s="71">
        <f t="shared" si="22"/>
        <v>4340000</v>
      </c>
      <c r="AC71" s="71">
        <f t="shared" si="23"/>
        <v>0</v>
      </c>
      <c r="AD71" s="75" t="s">
        <v>189</v>
      </c>
      <c r="AE71" s="1277">
        <f>'BI INTRA 2025'!AB71+'BI INTRA 2026 smt 1'!Y71</f>
        <v>4340000</v>
      </c>
      <c r="AF71" s="1278">
        <f t="shared" si="0"/>
        <v>0</v>
      </c>
      <c r="AG71" s="1106"/>
      <c r="AH71" s="1106"/>
    </row>
    <row r="72" spans="1:34" s="1138" customFormat="1" ht="15.75" customHeight="1">
      <c r="A72" s="1093"/>
      <c r="B72" s="1120" t="s">
        <v>170</v>
      </c>
      <c r="C72" s="1149" t="s">
        <v>139</v>
      </c>
      <c r="D72" s="1149"/>
      <c r="E72" s="1113" t="s">
        <v>178</v>
      </c>
      <c r="F72" s="1350" t="str">
        <f>VLOOKUP(B72,[1]Sheet1!$H$4:$I$15682,2,FALSE)</f>
        <v>Lemari Kayu</v>
      </c>
      <c r="G72" s="1115" t="s">
        <v>179</v>
      </c>
      <c r="H72" s="1115" t="s">
        <v>48</v>
      </c>
      <c r="I72" s="1115" t="s">
        <v>173</v>
      </c>
      <c r="J72" s="1115" t="s">
        <v>65</v>
      </c>
      <c r="K72" s="1115">
        <v>2009</v>
      </c>
      <c r="L72" s="1115" t="s">
        <v>48</v>
      </c>
      <c r="M72" s="77" t="s">
        <v>166</v>
      </c>
      <c r="N72" s="1115" t="s">
        <v>67</v>
      </c>
      <c r="O72" s="203">
        <v>1</v>
      </c>
      <c r="P72" s="70">
        <v>2170000</v>
      </c>
      <c r="Q72" s="78"/>
      <c r="R72" s="76">
        <v>0</v>
      </c>
      <c r="S72" s="71">
        <f t="shared" si="17"/>
        <v>2170000</v>
      </c>
      <c r="T72" s="72">
        <v>5</v>
      </c>
      <c r="U72" s="71">
        <f t="shared" si="18"/>
        <v>434000</v>
      </c>
      <c r="V72" s="73">
        <v>0</v>
      </c>
      <c r="W72" s="71">
        <f t="shared" si="19"/>
        <v>0</v>
      </c>
      <c r="X72" s="74">
        <v>0</v>
      </c>
      <c r="Y72" s="71">
        <f t="shared" si="20"/>
        <v>0</v>
      </c>
      <c r="Z72" s="71">
        <f t="shared" si="21"/>
        <v>0</v>
      </c>
      <c r="AA72" s="72">
        <v>5</v>
      </c>
      <c r="AB72" s="71">
        <f t="shared" si="22"/>
        <v>2170000</v>
      </c>
      <c r="AC72" s="71">
        <f t="shared" si="23"/>
        <v>0</v>
      </c>
      <c r="AD72" s="75" t="s">
        <v>190</v>
      </c>
      <c r="AE72" s="1277">
        <f>'BI INTRA 2025'!AB72+'BI INTRA 2026 smt 1'!Y72</f>
        <v>2170000</v>
      </c>
      <c r="AF72" s="1278">
        <f t="shared" si="0"/>
        <v>0</v>
      </c>
      <c r="AG72" s="1106"/>
      <c r="AH72" s="1106"/>
    </row>
    <row r="73" spans="1:34" s="1138" customFormat="1" ht="15.75" customHeight="1">
      <c r="A73" s="1093"/>
      <c r="B73" s="1120" t="s">
        <v>170</v>
      </c>
      <c r="C73" s="1149" t="s">
        <v>112</v>
      </c>
      <c r="D73" s="1149"/>
      <c r="E73" s="1113" t="s">
        <v>178</v>
      </c>
      <c r="F73" s="1350" t="str">
        <f>VLOOKUP(B73,[1]Sheet1!$H$4:$I$15682,2,FALSE)</f>
        <v>Lemari Kayu</v>
      </c>
      <c r="G73" s="1115" t="s">
        <v>179</v>
      </c>
      <c r="H73" s="1115" t="s">
        <v>48</v>
      </c>
      <c r="I73" s="1115" t="s">
        <v>191</v>
      </c>
      <c r="J73" s="1115" t="s">
        <v>65</v>
      </c>
      <c r="K73" s="1115">
        <v>2013</v>
      </c>
      <c r="L73" s="1115" t="s">
        <v>48</v>
      </c>
      <c r="M73" s="77" t="s">
        <v>66</v>
      </c>
      <c r="N73" s="1115" t="s">
        <v>67</v>
      </c>
      <c r="O73" s="203">
        <v>1</v>
      </c>
      <c r="P73" s="76">
        <v>3385000</v>
      </c>
      <c r="Q73" s="78"/>
      <c r="R73" s="76">
        <v>0</v>
      </c>
      <c r="S73" s="71">
        <f t="shared" si="17"/>
        <v>3385000</v>
      </c>
      <c r="T73" s="72">
        <v>5</v>
      </c>
      <c r="U73" s="71">
        <f t="shared" si="18"/>
        <v>677000</v>
      </c>
      <c r="V73" s="73">
        <v>0</v>
      </c>
      <c r="W73" s="71">
        <v>0</v>
      </c>
      <c r="X73" s="74">
        <v>0</v>
      </c>
      <c r="Y73" s="71">
        <f t="shared" si="20"/>
        <v>0</v>
      </c>
      <c r="Z73" s="71">
        <v>0</v>
      </c>
      <c r="AA73" s="72">
        <v>5</v>
      </c>
      <c r="AB73" s="71">
        <f t="shared" si="22"/>
        <v>3385000</v>
      </c>
      <c r="AC73" s="71">
        <f t="shared" si="23"/>
        <v>0</v>
      </c>
      <c r="AD73" s="75" t="s">
        <v>189</v>
      </c>
      <c r="AE73" s="1277">
        <f>'BI INTRA 2025'!AB73+'BI INTRA 2026 smt 1'!Y73</f>
        <v>3385000</v>
      </c>
      <c r="AF73" s="1278">
        <f t="shared" si="0"/>
        <v>0</v>
      </c>
      <c r="AG73" s="1106"/>
      <c r="AH73" s="1106"/>
    </row>
    <row r="74" spans="1:34" s="1138" customFormat="1" ht="15.75" customHeight="1">
      <c r="A74" s="1093"/>
      <c r="B74" s="1120" t="s">
        <v>170</v>
      </c>
      <c r="C74" s="1149" t="s">
        <v>60</v>
      </c>
      <c r="D74" s="1149"/>
      <c r="E74" s="1113" t="s">
        <v>178</v>
      </c>
      <c r="F74" s="1350" t="str">
        <f>VLOOKUP(B74,[1]Sheet1!$H$4:$I$15682,2,FALSE)</f>
        <v>Lemari Kayu</v>
      </c>
      <c r="G74" s="1115" t="s">
        <v>179</v>
      </c>
      <c r="H74" s="1115" t="s">
        <v>48</v>
      </c>
      <c r="I74" s="1115" t="s">
        <v>191</v>
      </c>
      <c r="J74" s="1115" t="s">
        <v>65</v>
      </c>
      <c r="K74" s="1115">
        <v>2013</v>
      </c>
      <c r="L74" s="1115" t="s">
        <v>48</v>
      </c>
      <c r="M74" s="77" t="s">
        <v>66</v>
      </c>
      <c r="N74" s="1115" t="s">
        <v>67</v>
      </c>
      <c r="O74" s="203">
        <v>1</v>
      </c>
      <c r="P74" s="76">
        <v>3385000</v>
      </c>
      <c r="Q74" s="78"/>
      <c r="R74" s="76">
        <v>0</v>
      </c>
      <c r="S74" s="71">
        <f t="shared" si="17"/>
        <v>3385000</v>
      </c>
      <c r="T74" s="72">
        <v>5</v>
      </c>
      <c r="U74" s="71">
        <f t="shared" si="18"/>
        <v>677000</v>
      </c>
      <c r="V74" s="73">
        <v>0</v>
      </c>
      <c r="W74" s="71">
        <v>0</v>
      </c>
      <c r="X74" s="74">
        <v>0</v>
      </c>
      <c r="Y74" s="71">
        <f t="shared" si="20"/>
        <v>0</v>
      </c>
      <c r="Z74" s="71">
        <v>0</v>
      </c>
      <c r="AA74" s="72">
        <v>5</v>
      </c>
      <c r="AB74" s="71">
        <v>3385000</v>
      </c>
      <c r="AC74" s="71">
        <f t="shared" si="23"/>
        <v>0</v>
      </c>
      <c r="AD74" s="75" t="s">
        <v>132</v>
      </c>
      <c r="AE74" s="1277">
        <f>'BI INTRA 2025'!AB74+'BI INTRA 2026 smt 1'!Y74</f>
        <v>3385000</v>
      </c>
      <c r="AF74" s="1278">
        <f t="shared" si="0"/>
        <v>0</v>
      </c>
      <c r="AG74" s="1106"/>
      <c r="AH74" s="1106"/>
    </row>
    <row r="75" spans="1:34" s="1138" customFormat="1" ht="15.75" customHeight="1">
      <c r="A75" s="1093"/>
      <c r="B75" s="1120" t="s">
        <v>192</v>
      </c>
      <c r="C75" s="1150" t="s">
        <v>69</v>
      </c>
      <c r="D75" s="1150"/>
      <c r="E75" s="1101" t="s">
        <v>193</v>
      </c>
      <c r="F75" s="1350" t="str">
        <f>VLOOKUP(B75,[1]Sheet1!$H$4:$I$15682,2,FALSE)</f>
        <v>Lemari Besi/Metal</v>
      </c>
      <c r="G75" s="1102" t="s">
        <v>194</v>
      </c>
      <c r="H75" s="1102" t="s">
        <v>48</v>
      </c>
      <c r="I75" s="1102" t="s">
        <v>64</v>
      </c>
      <c r="J75" s="1102" t="s">
        <v>65</v>
      </c>
      <c r="K75" s="1102">
        <v>2019</v>
      </c>
      <c r="L75" s="1102" t="s">
        <v>48</v>
      </c>
      <c r="M75" s="1151" t="s">
        <v>66</v>
      </c>
      <c r="N75" s="1102" t="s">
        <v>67</v>
      </c>
      <c r="O75" s="1152">
        <v>1</v>
      </c>
      <c r="P75" s="121">
        <v>4290000</v>
      </c>
      <c r="Q75" s="262"/>
      <c r="R75" s="121">
        <v>0</v>
      </c>
      <c r="S75" s="122">
        <f t="shared" si="17"/>
        <v>4290000</v>
      </c>
      <c r="T75" s="123">
        <v>5</v>
      </c>
      <c r="U75" s="122">
        <f>SUM(S75/T75)</f>
        <v>858000</v>
      </c>
      <c r="V75" s="263">
        <v>0</v>
      </c>
      <c r="W75" s="1153">
        <v>0</v>
      </c>
      <c r="X75" s="1153">
        <v>0</v>
      </c>
      <c r="Y75" s="1153">
        <v>0</v>
      </c>
      <c r="Z75" s="1153">
        <v>0</v>
      </c>
      <c r="AA75" s="123">
        <v>5</v>
      </c>
      <c r="AB75" s="122">
        <v>4290000</v>
      </c>
      <c r="AC75" s="122">
        <f t="shared" si="23"/>
        <v>0</v>
      </c>
      <c r="AD75" s="125" t="s">
        <v>195</v>
      </c>
      <c r="AE75" s="1277">
        <f>'BI INTRA 2025'!AB75+'BI INTRA 2026 smt 1'!Y75</f>
        <v>4290000</v>
      </c>
      <c r="AF75" s="1278">
        <f t="shared" si="0"/>
        <v>0</v>
      </c>
      <c r="AG75" s="1106"/>
      <c r="AH75" s="1106"/>
    </row>
    <row r="76" spans="1:34" s="1138" customFormat="1" ht="15.75" customHeight="1">
      <c r="A76" s="1093"/>
      <c r="B76" s="1120" t="s">
        <v>192</v>
      </c>
      <c r="C76" s="1150" t="s">
        <v>73</v>
      </c>
      <c r="D76" s="1150"/>
      <c r="E76" s="1101" t="s">
        <v>193</v>
      </c>
      <c r="F76" s="1350" t="str">
        <f>VLOOKUP(B76,[1]Sheet1!$H$4:$I$15682,2,FALSE)</f>
        <v>Lemari Besi/Metal</v>
      </c>
      <c r="G76" s="1102" t="s">
        <v>194</v>
      </c>
      <c r="H76" s="1102" t="s">
        <v>48</v>
      </c>
      <c r="I76" s="1102" t="s">
        <v>64</v>
      </c>
      <c r="J76" s="1102" t="s">
        <v>65</v>
      </c>
      <c r="K76" s="1102">
        <v>2019</v>
      </c>
      <c r="L76" s="1102" t="s">
        <v>48</v>
      </c>
      <c r="M76" s="1151" t="s">
        <v>66</v>
      </c>
      <c r="N76" s="1102" t="s">
        <v>67</v>
      </c>
      <c r="O76" s="1152">
        <v>1</v>
      </c>
      <c r="P76" s="121">
        <v>4290000</v>
      </c>
      <c r="Q76" s="262"/>
      <c r="R76" s="121">
        <v>0</v>
      </c>
      <c r="S76" s="122">
        <f t="shared" si="17"/>
        <v>4290000</v>
      </c>
      <c r="T76" s="123">
        <v>5</v>
      </c>
      <c r="U76" s="122">
        <f t="shared" ref="U76:U88" si="24">SUM(S76/T76)</f>
        <v>858000</v>
      </c>
      <c r="V76" s="263">
        <v>0</v>
      </c>
      <c r="W76" s="1153">
        <v>0</v>
      </c>
      <c r="X76" s="1153">
        <v>0</v>
      </c>
      <c r="Y76" s="1153">
        <v>0</v>
      </c>
      <c r="Z76" s="1153">
        <v>0</v>
      </c>
      <c r="AA76" s="123">
        <v>5</v>
      </c>
      <c r="AB76" s="122">
        <v>4290000</v>
      </c>
      <c r="AC76" s="122">
        <f t="shared" si="23"/>
        <v>0</v>
      </c>
      <c r="AD76" s="125" t="s">
        <v>195</v>
      </c>
      <c r="AE76" s="1277">
        <f>'BI INTRA 2025'!AB76+'BI INTRA 2026 smt 1'!Y76</f>
        <v>4290000</v>
      </c>
      <c r="AF76" s="1278">
        <f t="shared" si="0"/>
        <v>0</v>
      </c>
      <c r="AG76" s="1106"/>
      <c r="AH76" s="1106"/>
    </row>
    <row r="77" spans="1:34" s="1138" customFormat="1" ht="15.75" customHeight="1">
      <c r="A77" s="1093"/>
      <c r="B77" s="1120" t="s">
        <v>196</v>
      </c>
      <c r="C77" s="1149" t="s">
        <v>112</v>
      </c>
      <c r="D77" s="1149"/>
      <c r="E77" s="1113" t="s">
        <v>197</v>
      </c>
      <c r="F77" s="1350" t="str">
        <f>VLOOKUP(B77,[1]Sheet1!$H$4:$I$15682,2,FALSE)</f>
        <v>Brankas</v>
      </c>
      <c r="G77" s="1115" t="s">
        <v>179</v>
      </c>
      <c r="H77" s="1115" t="s">
        <v>48</v>
      </c>
      <c r="I77" s="1115" t="s">
        <v>64</v>
      </c>
      <c r="J77" s="1115" t="s">
        <v>65</v>
      </c>
      <c r="K77" s="1115">
        <v>2009</v>
      </c>
      <c r="L77" s="1115" t="s">
        <v>48</v>
      </c>
      <c r="M77" s="77" t="s">
        <v>166</v>
      </c>
      <c r="N77" s="1115" t="s">
        <v>67</v>
      </c>
      <c r="O77" s="203">
        <v>1</v>
      </c>
      <c r="P77" s="70">
        <v>8000000</v>
      </c>
      <c r="Q77" s="78"/>
      <c r="R77" s="76">
        <v>0</v>
      </c>
      <c r="S77" s="71">
        <f t="shared" si="17"/>
        <v>8000000</v>
      </c>
      <c r="T77" s="72">
        <v>5</v>
      </c>
      <c r="U77" s="71">
        <f t="shared" si="24"/>
        <v>1600000</v>
      </c>
      <c r="V77" s="73">
        <v>0</v>
      </c>
      <c r="W77" s="71">
        <f t="shared" ref="W77:W86" si="25">SUM(U77*V77)</f>
        <v>0</v>
      </c>
      <c r="X77" s="74">
        <v>0</v>
      </c>
      <c r="Y77" s="71">
        <f t="shared" ref="Y77:Y86" si="26">SUM(U77*X77)</f>
        <v>0</v>
      </c>
      <c r="Z77" s="71">
        <f t="shared" ref="Z77:Z86" si="27">SUM(W77+Y77)</f>
        <v>0</v>
      </c>
      <c r="AA77" s="72">
        <v>5</v>
      </c>
      <c r="AB77" s="71">
        <f t="shared" ref="AB77:AB86" si="28">SUM(U77*AA77)</f>
        <v>8000000</v>
      </c>
      <c r="AC77" s="71">
        <f t="shared" si="23"/>
        <v>0</v>
      </c>
      <c r="AD77" s="75" t="s">
        <v>183</v>
      </c>
      <c r="AE77" s="1277">
        <f>'BI INTRA 2025'!AB77+'BI INTRA 2026 smt 1'!Y77</f>
        <v>8000000</v>
      </c>
      <c r="AF77" s="1278">
        <f t="shared" si="0"/>
        <v>0</v>
      </c>
      <c r="AG77" s="1106"/>
      <c r="AH77" s="1106"/>
    </row>
    <row r="78" spans="1:34" s="1138" customFormat="1" ht="15.75" customHeight="1">
      <c r="A78" s="1093"/>
      <c r="B78" s="1120" t="s">
        <v>198</v>
      </c>
      <c r="C78" s="1114" t="s">
        <v>199</v>
      </c>
      <c r="D78" s="1114"/>
      <c r="E78" s="1113" t="s">
        <v>200</v>
      </c>
      <c r="F78" s="1350" t="str">
        <f>VLOOKUP(B78,[1]Sheet1!$H$4:$I$15682,2,FALSE)</f>
        <v>Filing Cabinet Besi</v>
      </c>
      <c r="G78" s="1115" t="s">
        <v>201</v>
      </c>
      <c r="H78" s="1115" t="s">
        <v>48</v>
      </c>
      <c r="I78" s="1115" t="s">
        <v>64</v>
      </c>
      <c r="J78" s="1115" t="s">
        <v>65</v>
      </c>
      <c r="K78" s="1115">
        <v>2009</v>
      </c>
      <c r="L78" s="1115" t="s">
        <v>48</v>
      </c>
      <c r="M78" s="77" t="s">
        <v>166</v>
      </c>
      <c r="N78" s="1115" t="s">
        <v>67</v>
      </c>
      <c r="O78" s="203">
        <v>2</v>
      </c>
      <c r="P78" s="70">
        <v>5440000</v>
      </c>
      <c r="Q78" s="78"/>
      <c r="R78" s="76">
        <v>0</v>
      </c>
      <c r="S78" s="71">
        <f>SUM(P78-R78)</f>
        <v>5440000</v>
      </c>
      <c r="T78" s="72">
        <v>5</v>
      </c>
      <c r="U78" s="71">
        <f t="shared" si="24"/>
        <v>1088000</v>
      </c>
      <c r="V78" s="73">
        <v>0</v>
      </c>
      <c r="W78" s="71">
        <f t="shared" si="25"/>
        <v>0</v>
      </c>
      <c r="X78" s="74">
        <v>0</v>
      </c>
      <c r="Y78" s="71">
        <f t="shared" si="26"/>
        <v>0</v>
      </c>
      <c r="Z78" s="71">
        <f t="shared" si="27"/>
        <v>0</v>
      </c>
      <c r="AA78" s="72">
        <v>5</v>
      </c>
      <c r="AB78" s="71">
        <f t="shared" si="28"/>
        <v>5440000</v>
      </c>
      <c r="AC78" s="71">
        <f t="shared" si="23"/>
        <v>0</v>
      </c>
      <c r="AD78" s="75" t="s">
        <v>167</v>
      </c>
      <c r="AE78" s="1277">
        <f>'BI INTRA 2025'!AB78+'BI INTRA 2026 smt 1'!Y78</f>
        <v>5440000</v>
      </c>
      <c r="AF78" s="1278">
        <f t="shared" si="0"/>
        <v>0</v>
      </c>
      <c r="AG78" s="1106"/>
      <c r="AH78" s="1106"/>
    </row>
    <row r="79" spans="1:34" s="1138" customFormat="1" ht="15.75" customHeight="1">
      <c r="A79" s="1093"/>
      <c r="B79" s="1120" t="s">
        <v>198</v>
      </c>
      <c r="C79" s="1114" t="s">
        <v>202</v>
      </c>
      <c r="D79" s="1114"/>
      <c r="E79" s="1113" t="s">
        <v>200</v>
      </c>
      <c r="F79" s="1350" t="str">
        <f>VLOOKUP(B79,[1]Sheet1!$H$4:$I$15682,2,FALSE)</f>
        <v>Filing Cabinet Besi</v>
      </c>
      <c r="G79" s="1115" t="s">
        <v>201</v>
      </c>
      <c r="H79" s="1115" t="s">
        <v>48</v>
      </c>
      <c r="I79" s="1115" t="s">
        <v>64</v>
      </c>
      <c r="J79" s="1115" t="s">
        <v>65</v>
      </c>
      <c r="K79" s="1115">
        <v>2009</v>
      </c>
      <c r="L79" s="1115" t="s">
        <v>48</v>
      </c>
      <c r="M79" s="77" t="s">
        <v>166</v>
      </c>
      <c r="N79" s="1115" t="s">
        <v>67</v>
      </c>
      <c r="O79" s="203">
        <v>4</v>
      </c>
      <c r="P79" s="70">
        <v>10880000</v>
      </c>
      <c r="Q79" s="78"/>
      <c r="R79" s="76">
        <v>0</v>
      </c>
      <c r="S79" s="71">
        <f t="shared" ref="S79:S91" si="29">SUM(P79-R79)</f>
        <v>10880000</v>
      </c>
      <c r="T79" s="72">
        <v>5</v>
      </c>
      <c r="U79" s="71">
        <f t="shared" si="24"/>
        <v>2176000</v>
      </c>
      <c r="V79" s="73">
        <v>0</v>
      </c>
      <c r="W79" s="71">
        <f t="shared" si="25"/>
        <v>0</v>
      </c>
      <c r="X79" s="74">
        <v>0</v>
      </c>
      <c r="Y79" s="71">
        <f t="shared" si="26"/>
        <v>0</v>
      </c>
      <c r="Z79" s="71">
        <f t="shared" si="27"/>
        <v>0</v>
      </c>
      <c r="AA79" s="72">
        <v>5</v>
      </c>
      <c r="AB79" s="71">
        <f t="shared" si="28"/>
        <v>10880000</v>
      </c>
      <c r="AC79" s="71">
        <f t="shared" si="23"/>
        <v>0</v>
      </c>
      <c r="AD79" s="75" t="s">
        <v>183</v>
      </c>
      <c r="AE79" s="1277">
        <f>'BI INTRA 2025'!AB79+'BI INTRA 2026 smt 1'!Y79</f>
        <v>10880000</v>
      </c>
      <c r="AF79" s="1278">
        <f t="shared" si="0"/>
        <v>0</v>
      </c>
      <c r="AG79" s="1106"/>
      <c r="AH79" s="1106"/>
    </row>
    <row r="80" spans="1:34" s="1138" customFormat="1" ht="15.75" customHeight="1">
      <c r="A80" s="1093"/>
      <c r="B80" s="1120" t="s">
        <v>198</v>
      </c>
      <c r="C80" s="1149" t="s">
        <v>106</v>
      </c>
      <c r="D80" s="1149"/>
      <c r="E80" s="1113" t="s">
        <v>200</v>
      </c>
      <c r="F80" s="1350" t="str">
        <f>VLOOKUP(B80,[1]Sheet1!$H$4:$I$15682,2,FALSE)</f>
        <v>Filing Cabinet Besi</v>
      </c>
      <c r="G80" s="1115" t="s">
        <v>201</v>
      </c>
      <c r="H80" s="1115" t="s">
        <v>48</v>
      </c>
      <c r="I80" s="1115" t="s">
        <v>64</v>
      </c>
      <c r="J80" s="1115" t="s">
        <v>65</v>
      </c>
      <c r="K80" s="1115">
        <v>2009</v>
      </c>
      <c r="L80" s="1115" t="s">
        <v>48</v>
      </c>
      <c r="M80" s="77" t="s">
        <v>166</v>
      </c>
      <c r="N80" s="1115" t="s">
        <v>67</v>
      </c>
      <c r="O80" s="203">
        <v>1</v>
      </c>
      <c r="P80" s="70">
        <v>2720000</v>
      </c>
      <c r="Q80" s="78"/>
      <c r="R80" s="76">
        <v>0</v>
      </c>
      <c r="S80" s="71">
        <f t="shared" si="29"/>
        <v>2720000</v>
      </c>
      <c r="T80" s="72">
        <v>5</v>
      </c>
      <c r="U80" s="71">
        <f t="shared" si="24"/>
        <v>544000</v>
      </c>
      <c r="V80" s="73">
        <v>0</v>
      </c>
      <c r="W80" s="71">
        <f t="shared" si="25"/>
        <v>0</v>
      </c>
      <c r="X80" s="74">
        <v>0</v>
      </c>
      <c r="Y80" s="71">
        <f t="shared" si="26"/>
        <v>0</v>
      </c>
      <c r="Z80" s="71">
        <f t="shared" si="27"/>
        <v>0</v>
      </c>
      <c r="AA80" s="72">
        <v>5</v>
      </c>
      <c r="AB80" s="71">
        <f t="shared" si="28"/>
        <v>2720000</v>
      </c>
      <c r="AC80" s="71">
        <f t="shared" si="23"/>
        <v>0</v>
      </c>
      <c r="AD80" s="75" t="s">
        <v>132</v>
      </c>
      <c r="AE80" s="1277">
        <f>'BI INTRA 2025'!AB80+'BI INTRA 2026 smt 1'!Y80</f>
        <v>2720000</v>
      </c>
      <c r="AF80" s="1278">
        <f t="shared" si="0"/>
        <v>0</v>
      </c>
      <c r="AG80" s="1106"/>
      <c r="AH80" s="1106"/>
    </row>
    <row r="81" spans="1:34" s="1138" customFormat="1" ht="15.75" customHeight="1">
      <c r="A81" s="1093"/>
      <c r="B81" s="1120" t="s">
        <v>198</v>
      </c>
      <c r="C81" s="1114" t="s">
        <v>203</v>
      </c>
      <c r="D81" s="1114"/>
      <c r="E81" s="1113" t="s">
        <v>200</v>
      </c>
      <c r="F81" s="1350" t="str">
        <f>VLOOKUP(B81,[1]Sheet1!$H$4:$I$15682,2,FALSE)</f>
        <v>Filing Cabinet Besi</v>
      </c>
      <c r="G81" s="1115" t="s">
        <v>201</v>
      </c>
      <c r="H81" s="1115" t="s">
        <v>48</v>
      </c>
      <c r="I81" s="1115" t="s">
        <v>64</v>
      </c>
      <c r="J81" s="1115" t="s">
        <v>65</v>
      </c>
      <c r="K81" s="1115">
        <v>2009</v>
      </c>
      <c r="L81" s="1115" t="s">
        <v>48</v>
      </c>
      <c r="M81" s="77" t="s">
        <v>166</v>
      </c>
      <c r="N81" s="1115" t="s">
        <v>67</v>
      </c>
      <c r="O81" s="203">
        <v>2</v>
      </c>
      <c r="P81" s="70">
        <v>5440000</v>
      </c>
      <c r="Q81" s="139"/>
      <c r="R81" s="76">
        <v>0</v>
      </c>
      <c r="S81" s="71">
        <f t="shared" si="29"/>
        <v>5440000</v>
      </c>
      <c r="T81" s="72">
        <v>5</v>
      </c>
      <c r="U81" s="71">
        <f t="shared" si="24"/>
        <v>1088000</v>
      </c>
      <c r="V81" s="73">
        <v>0</v>
      </c>
      <c r="W81" s="71">
        <f t="shared" si="25"/>
        <v>0</v>
      </c>
      <c r="X81" s="74">
        <v>0</v>
      </c>
      <c r="Y81" s="71">
        <f t="shared" si="26"/>
        <v>0</v>
      </c>
      <c r="Z81" s="71">
        <f t="shared" si="27"/>
        <v>0</v>
      </c>
      <c r="AA81" s="72">
        <v>5</v>
      </c>
      <c r="AB81" s="71">
        <f t="shared" si="28"/>
        <v>5440000</v>
      </c>
      <c r="AC81" s="71">
        <f t="shared" si="23"/>
        <v>0</v>
      </c>
      <c r="AD81" s="75" t="s">
        <v>185</v>
      </c>
      <c r="AE81" s="1277">
        <f>'BI INTRA 2025'!AB81+'BI INTRA 2026 smt 1'!Y81</f>
        <v>5440000</v>
      </c>
      <c r="AF81" s="1278">
        <f t="shared" ref="AF81:AF144" si="30">AB81-AE81</f>
        <v>0</v>
      </c>
      <c r="AG81" s="1106"/>
      <c r="AH81" s="1106"/>
    </row>
    <row r="82" spans="1:34" s="1138" customFormat="1" ht="15.75" customHeight="1">
      <c r="A82" s="1093"/>
      <c r="B82" s="1120" t="s">
        <v>198</v>
      </c>
      <c r="C82" s="1114" t="s">
        <v>204</v>
      </c>
      <c r="D82" s="1114"/>
      <c r="E82" s="1113" t="s">
        <v>200</v>
      </c>
      <c r="F82" s="1350" t="str">
        <f>VLOOKUP(B82,[1]Sheet1!$H$4:$I$15682,2,FALSE)</f>
        <v>Filing Cabinet Besi</v>
      </c>
      <c r="G82" s="1115" t="s">
        <v>201</v>
      </c>
      <c r="H82" s="1115" t="s">
        <v>48</v>
      </c>
      <c r="I82" s="1115" t="s">
        <v>64</v>
      </c>
      <c r="J82" s="1115" t="s">
        <v>65</v>
      </c>
      <c r="K82" s="1115">
        <v>2009</v>
      </c>
      <c r="L82" s="1115" t="s">
        <v>48</v>
      </c>
      <c r="M82" s="77" t="s">
        <v>166</v>
      </c>
      <c r="N82" s="1115" t="s">
        <v>67</v>
      </c>
      <c r="O82" s="203">
        <v>2</v>
      </c>
      <c r="P82" s="70">
        <v>5440000</v>
      </c>
      <c r="Q82" s="139"/>
      <c r="R82" s="76">
        <v>0</v>
      </c>
      <c r="S82" s="71">
        <f t="shared" si="29"/>
        <v>5440000</v>
      </c>
      <c r="T82" s="72">
        <v>5</v>
      </c>
      <c r="U82" s="71">
        <f t="shared" si="24"/>
        <v>1088000</v>
      </c>
      <c r="V82" s="73">
        <v>0</v>
      </c>
      <c r="W82" s="71">
        <f t="shared" si="25"/>
        <v>0</v>
      </c>
      <c r="X82" s="74">
        <v>0</v>
      </c>
      <c r="Y82" s="71">
        <f t="shared" si="26"/>
        <v>0</v>
      </c>
      <c r="Z82" s="71">
        <f t="shared" si="27"/>
        <v>0</v>
      </c>
      <c r="AA82" s="72">
        <v>5</v>
      </c>
      <c r="AB82" s="71">
        <f t="shared" si="28"/>
        <v>5440000</v>
      </c>
      <c r="AC82" s="71">
        <f t="shared" si="23"/>
        <v>0</v>
      </c>
      <c r="AD82" s="75" t="s">
        <v>187</v>
      </c>
      <c r="AE82" s="1277">
        <f>'BI INTRA 2025'!AB82+'BI INTRA 2026 smt 1'!Y82</f>
        <v>5440000</v>
      </c>
      <c r="AF82" s="1278">
        <f t="shared" si="30"/>
        <v>0</v>
      </c>
      <c r="AG82" s="1106"/>
      <c r="AH82" s="1106"/>
    </row>
    <row r="83" spans="1:34" s="1138" customFormat="1" ht="15.75" customHeight="1">
      <c r="A83" s="1093"/>
      <c r="B83" s="1120" t="s">
        <v>198</v>
      </c>
      <c r="C83" s="1149" t="s">
        <v>99</v>
      </c>
      <c r="D83" s="1149"/>
      <c r="E83" s="1113" t="s">
        <v>200</v>
      </c>
      <c r="F83" s="1350" t="str">
        <f>VLOOKUP(B83,[1]Sheet1!$H$4:$I$15682,2,FALSE)</f>
        <v>Filing Cabinet Besi</v>
      </c>
      <c r="G83" s="1115" t="s">
        <v>201</v>
      </c>
      <c r="H83" s="1115" t="s">
        <v>48</v>
      </c>
      <c r="I83" s="1115" t="s">
        <v>64</v>
      </c>
      <c r="J83" s="1115" t="s">
        <v>65</v>
      </c>
      <c r="K83" s="1115">
        <v>2009</v>
      </c>
      <c r="L83" s="1115" t="s">
        <v>48</v>
      </c>
      <c r="M83" s="77" t="s">
        <v>166</v>
      </c>
      <c r="N83" s="1115" t="s">
        <v>67</v>
      </c>
      <c r="O83" s="203">
        <v>1</v>
      </c>
      <c r="P83" s="70">
        <v>2720000</v>
      </c>
      <c r="Q83" s="139"/>
      <c r="R83" s="76">
        <v>0</v>
      </c>
      <c r="S83" s="71">
        <f t="shared" si="29"/>
        <v>2720000</v>
      </c>
      <c r="T83" s="72">
        <v>5</v>
      </c>
      <c r="U83" s="71">
        <f t="shared" si="24"/>
        <v>544000</v>
      </c>
      <c r="V83" s="73">
        <v>0</v>
      </c>
      <c r="W83" s="71">
        <f t="shared" si="25"/>
        <v>0</v>
      </c>
      <c r="X83" s="74">
        <v>0</v>
      </c>
      <c r="Y83" s="71">
        <f t="shared" si="26"/>
        <v>0</v>
      </c>
      <c r="Z83" s="71">
        <f t="shared" si="27"/>
        <v>0</v>
      </c>
      <c r="AA83" s="72">
        <v>5</v>
      </c>
      <c r="AB83" s="71">
        <f t="shared" si="28"/>
        <v>2720000</v>
      </c>
      <c r="AC83" s="71">
        <f t="shared" si="23"/>
        <v>0</v>
      </c>
      <c r="AD83" s="75" t="s">
        <v>176</v>
      </c>
      <c r="AE83" s="1277">
        <f>'BI INTRA 2025'!AB83+'BI INTRA 2026 smt 1'!Y83</f>
        <v>2720000</v>
      </c>
      <c r="AF83" s="1278">
        <f t="shared" si="30"/>
        <v>0</v>
      </c>
      <c r="AG83" s="1106"/>
      <c r="AH83" s="1106"/>
    </row>
    <row r="84" spans="1:34" s="1138" customFormat="1" ht="15.75" customHeight="1">
      <c r="A84" s="1093"/>
      <c r="B84" s="1120" t="s">
        <v>198</v>
      </c>
      <c r="C84" s="1149" t="s">
        <v>135</v>
      </c>
      <c r="D84" s="1149"/>
      <c r="E84" s="1113" t="s">
        <v>200</v>
      </c>
      <c r="F84" s="1350" t="str">
        <f>VLOOKUP(B84,[1]Sheet1!$H$4:$I$15682,2,FALSE)</f>
        <v>Filing Cabinet Besi</v>
      </c>
      <c r="G84" s="1115" t="s">
        <v>201</v>
      </c>
      <c r="H84" s="1115" t="s">
        <v>48</v>
      </c>
      <c r="I84" s="1115" t="s">
        <v>64</v>
      </c>
      <c r="J84" s="1115" t="s">
        <v>65</v>
      </c>
      <c r="K84" s="1115">
        <v>2009</v>
      </c>
      <c r="L84" s="1115" t="s">
        <v>48</v>
      </c>
      <c r="M84" s="77" t="s">
        <v>166</v>
      </c>
      <c r="N84" s="1115" t="s">
        <v>67</v>
      </c>
      <c r="O84" s="203">
        <v>1</v>
      </c>
      <c r="P84" s="70">
        <v>2720000</v>
      </c>
      <c r="Q84" s="78"/>
      <c r="R84" s="76">
        <v>0</v>
      </c>
      <c r="S84" s="71">
        <f t="shared" si="29"/>
        <v>2720000</v>
      </c>
      <c r="T84" s="72">
        <v>5</v>
      </c>
      <c r="U84" s="71">
        <f t="shared" si="24"/>
        <v>544000</v>
      </c>
      <c r="V84" s="73">
        <v>0</v>
      </c>
      <c r="W84" s="71">
        <f t="shared" si="25"/>
        <v>0</v>
      </c>
      <c r="X84" s="74">
        <v>0</v>
      </c>
      <c r="Y84" s="71">
        <f t="shared" si="26"/>
        <v>0</v>
      </c>
      <c r="Z84" s="71">
        <f t="shared" si="27"/>
        <v>0</v>
      </c>
      <c r="AA84" s="72">
        <v>5</v>
      </c>
      <c r="AB84" s="71">
        <f t="shared" si="28"/>
        <v>2720000</v>
      </c>
      <c r="AC84" s="71">
        <f t="shared" si="23"/>
        <v>0</v>
      </c>
      <c r="AD84" s="75" t="s">
        <v>189</v>
      </c>
      <c r="AE84" s="1277">
        <f>'BI INTRA 2025'!AB84+'BI INTRA 2026 smt 1'!Y84</f>
        <v>2720000</v>
      </c>
      <c r="AF84" s="1278">
        <f t="shared" si="30"/>
        <v>0</v>
      </c>
      <c r="AG84" s="1106"/>
      <c r="AH84" s="1106"/>
    </row>
    <row r="85" spans="1:34" s="1138" customFormat="1" ht="15.75" customHeight="1">
      <c r="A85" s="1093"/>
      <c r="B85" s="1120" t="s">
        <v>198</v>
      </c>
      <c r="C85" s="1114" t="s">
        <v>205</v>
      </c>
      <c r="D85" s="1114"/>
      <c r="E85" s="1113" t="s">
        <v>200</v>
      </c>
      <c r="F85" s="1350" t="str">
        <f>VLOOKUP(B85,[1]Sheet1!$H$4:$I$15682,2,FALSE)</f>
        <v>Filing Cabinet Besi</v>
      </c>
      <c r="G85" s="1115" t="s">
        <v>201</v>
      </c>
      <c r="H85" s="1115" t="s">
        <v>48</v>
      </c>
      <c r="I85" s="1115" t="s">
        <v>64</v>
      </c>
      <c r="J85" s="1115" t="s">
        <v>65</v>
      </c>
      <c r="K85" s="1115">
        <v>2009</v>
      </c>
      <c r="L85" s="1115" t="s">
        <v>48</v>
      </c>
      <c r="M85" s="77" t="s">
        <v>166</v>
      </c>
      <c r="N85" s="1115" t="s">
        <v>67</v>
      </c>
      <c r="O85" s="203">
        <v>2</v>
      </c>
      <c r="P85" s="70">
        <v>5440000</v>
      </c>
      <c r="Q85" s="78"/>
      <c r="R85" s="76">
        <v>0</v>
      </c>
      <c r="S85" s="71">
        <f t="shared" si="29"/>
        <v>5440000</v>
      </c>
      <c r="T85" s="72">
        <v>5</v>
      </c>
      <c r="U85" s="71">
        <f t="shared" si="24"/>
        <v>1088000</v>
      </c>
      <c r="V85" s="73">
        <v>0</v>
      </c>
      <c r="W85" s="71">
        <f t="shared" si="25"/>
        <v>0</v>
      </c>
      <c r="X85" s="74">
        <v>0</v>
      </c>
      <c r="Y85" s="71">
        <f t="shared" si="26"/>
        <v>0</v>
      </c>
      <c r="Z85" s="71">
        <f t="shared" si="27"/>
        <v>0</v>
      </c>
      <c r="AA85" s="72">
        <v>5</v>
      </c>
      <c r="AB85" s="71">
        <f t="shared" si="28"/>
        <v>5440000</v>
      </c>
      <c r="AC85" s="71">
        <f t="shared" si="23"/>
        <v>0</v>
      </c>
      <c r="AD85" s="75" t="s">
        <v>190</v>
      </c>
      <c r="AE85" s="1277">
        <f>'BI INTRA 2025'!AB85+'BI INTRA 2026 smt 1'!Y85</f>
        <v>5440000</v>
      </c>
      <c r="AF85" s="1278">
        <f t="shared" si="30"/>
        <v>0</v>
      </c>
      <c r="AG85" s="1106"/>
      <c r="AH85" s="1106"/>
    </row>
    <row r="86" spans="1:34" s="1138" customFormat="1" ht="15.75" customHeight="1">
      <c r="A86" s="1093"/>
      <c r="B86" s="1120" t="s">
        <v>198</v>
      </c>
      <c r="C86" s="1114" t="s">
        <v>206</v>
      </c>
      <c r="D86" s="1114"/>
      <c r="E86" s="1113" t="s">
        <v>200</v>
      </c>
      <c r="F86" s="1350" t="str">
        <f>VLOOKUP(B86,[1]Sheet1!$H$4:$I$15682,2,FALSE)</f>
        <v>Filing Cabinet Besi</v>
      </c>
      <c r="G86" s="1115" t="s">
        <v>201</v>
      </c>
      <c r="H86" s="1115" t="s">
        <v>48</v>
      </c>
      <c r="I86" s="1115" t="s">
        <v>64</v>
      </c>
      <c r="J86" s="1115" t="s">
        <v>65</v>
      </c>
      <c r="K86" s="1115">
        <v>2009</v>
      </c>
      <c r="L86" s="1115" t="s">
        <v>48</v>
      </c>
      <c r="M86" s="77" t="s">
        <v>166</v>
      </c>
      <c r="N86" s="1115" t="s">
        <v>67</v>
      </c>
      <c r="O86" s="203">
        <v>5</v>
      </c>
      <c r="P86" s="70">
        <v>13600000</v>
      </c>
      <c r="Q86" s="78"/>
      <c r="R86" s="76">
        <v>0</v>
      </c>
      <c r="S86" s="71">
        <f t="shared" si="29"/>
        <v>13600000</v>
      </c>
      <c r="T86" s="72">
        <v>5</v>
      </c>
      <c r="U86" s="71">
        <f t="shared" si="24"/>
        <v>2720000</v>
      </c>
      <c r="V86" s="73">
        <v>0</v>
      </c>
      <c r="W86" s="71">
        <f t="shared" si="25"/>
        <v>0</v>
      </c>
      <c r="X86" s="74">
        <v>0</v>
      </c>
      <c r="Y86" s="71">
        <f t="shared" si="26"/>
        <v>0</v>
      </c>
      <c r="Z86" s="71">
        <f t="shared" si="27"/>
        <v>0</v>
      </c>
      <c r="AA86" s="72">
        <v>5</v>
      </c>
      <c r="AB86" s="71">
        <f t="shared" si="28"/>
        <v>13600000</v>
      </c>
      <c r="AC86" s="71">
        <f t="shared" si="23"/>
        <v>0</v>
      </c>
      <c r="AD86" s="75" t="s">
        <v>207</v>
      </c>
      <c r="AE86" s="1277">
        <f>'BI INTRA 2025'!AB86+'BI INTRA 2026 smt 1'!Y86</f>
        <v>13600000</v>
      </c>
      <c r="AF86" s="1278">
        <f t="shared" si="30"/>
        <v>0</v>
      </c>
      <c r="AG86" s="1106"/>
      <c r="AH86" s="1106"/>
    </row>
    <row r="87" spans="1:34" s="1138" customFormat="1" ht="15.75" customHeight="1">
      <c r="A87" s="1093"/>
      <c r="B87" s="1120" t="s">
        <v>198</v>
      </c>
      <c r="C87" s="1150" t="s">
        <v>208</v>
      </c>
      <c r="D87" s="1150"/>
      <c r="E87" s="1101" t="s">
        <v>200</v>
      </c>
      <c r="F87" s="1350" t="str">
        <f>VLOOKUP(B87,[1]Sheet1!$H$4:$I$15682,2,FALSE)</f>
        <v>Filing Cabinet Besi</v>
      </c>
      <c r="G87" s="1102" t="s">
        <v>209</v>
      </c>
      <c r="H87" s="1102" t="s">
        <v>48</v>
      </c>
      <c r="I87" s="1102" t="s">
        <v>64</v>
      </c>
      <c r="J87" s="1102" t="s">
        <v>65</v>
      </c>
      <c r="K87" s="1102">
        <v>2019</v>
      </c>
      <c r="L87" s="1102" t="s">
        <v>48</v>
      </c>
      <c r="M87" s="1151" t="s">
        <v>166</v>
      </c>
      <c r="N87" s="1102" t="s">
        <v>67</v>
      </c>
      <c r="O87" s="1152">
        <v>1</v>
      </c>
      <c r="P87" s="119">
        <v>2387000</v>
      </c>
      <c r="Q87" s="262"/>
      <c r="R87" s="121">
        <v>0</v>
      </c>
      <c r="S87" s="122">
        <f t="shared" si="29"/>
        <v>2387000</v>
      </c>
      <c r="T87" s="123">
        <v>5</v>
      </c>
      <c r="U87" s="122">
        <f t="shared" si="24"/>
        <v>477400</v>
      </c>
      <c r="V87" s="263">
        <v>0</v>
      </c>
      <c r="W87" s="1154">
        <v>0</v>
      </c>
      <c r="X87" s="1154">
        <v>0</v>
      </c>
      <c r="Y87" s="1154">
        <v>0</v>
      </c>
      <c r="Z87" s="1154">
        <v>0</v>
      </c>
      <c r="AA87" s="123">
        <v>5</v>
      </c>
      <c r="AB87" s="122">
        <v>2387000</v>
      </c>
      <c r="AC87" s="122">
        <f t="shared" si="23"/>
        <v>0</v>
      </c>
      <c r="AD87" s="125" t="s">
        <v>195</v>
      </c>
      <c r="AE87" s="1277">
        <f>'BI INTRA 2025'!AB87+'BI INTRA 2026 smt 1'!Y87</f>
        <v>2387000</v>
      </c>
      <c r="AF87" s="1278">
        <f t="shared" si="30"/>
        <v>0</v>
      </c>
      <c r="AG87" s="1106"/>
      <c r="AH87" s="1106"/>
    </row>
    <row r="88" spans="1:34" s="1138" customFormat="1" ht="15.75" customHeight="1">
      <c r="A88" s="1093"/>
      <c r="B88" s="1120" t="s">
        <v>198</v>
      </c>
      <c r="C88" s="1150" t="s">
        <v>210</v>
      </c>
      <c r="D88" s="1150"/>
      <c r="E88" s="1101" t="s">
        <v>200</v>
      </c>
      <c r="F88" s="1350" t="str">
        <f>VLOOKUP(B88,[1]Sheet1!$H$4:$I$15682,2,FALSE)</f>
        <v>Filing Cabinet Besi</v>
      </c>
      <c r="G88" s="1102" t="s">
        <v>209</v>
      </c>
      <c r="H88" s="1102" t="s">
        <v>48</v>
      </c>
      <c r="I88" s="1102" t="s">
        <v>64</v>
      </c>
      <c r="J88" s="1102" t="s">
        <v>65</v>
      </c>
      <c r="K88" s="1102">
        <v>2019</v>
      </c>
      <c r="L88" s="1102" t="s">
        <v>48</v>
      </c>
      <c r="M88" s="1151" t="s">
        <v>166</v>
      </c>
      <c r="N88" s="1102" t="s">
        <v>67</v>
      </c>
      <c r="O88" s="1152">
        <v>1</v>
      </c>
      <c r="P88" s="119">
        <v>2387000</v>
      </c>
      <c r="Q88" s="262"/>
      <c r="R88" s="121">
        <v>0</v>
      </c>
      <c r="S88" s="122">
        <f t="shared" si="29"/>
        <v>2387000</v>
      </c>
      <c r="T88" s="123">
        <v>5</v>
      </c>
      <c r="U88" s="122">
        <f t="shared" si="24"/>
        <v>477400</v>
      </c>
      <c r="V88" s="263">
        <v>0</v>
      </c>
      <c r="W88" s="1154">
        <v>0</v>
      </c>
      <c r="X88" s="1154">
        <v>0</v>
      </c>
      <c r="Y88" s="1154">
        <v>0</v>
      </c>
      <c r="Z88" s="1154">
        <v>0</v>
      </c>
      <c r="AA88" s="123">
        <v>5</v>
      </c>
      <c r="AB88" s="122">
        <v>2387000</v>
      </c>
      <c r="AC88" s="122">
        <f t="shared" si="23"/>
        <v>0</v>
      </c>
      <c r="AD88" s="125" t="s">
        <v>195</v>
      </c>
      <c r="AE88" s="1277">
        <f>'BI INTRA 2025'!AB88+'BI INTRA 2026 smt 1'!Y88</f>
        <v>2387000</v>
      </c>
      <c r="AF88" s="1278">
        <f t="shared" si="30"/>
        <v>0</v>
      </c>
      <c r="AG88" s="1106"/>
      <c r="AH88" s="1106"/>
    </row>
    <row r="89" spans="1:34" s="1138" customFormat="1" ht="15.75" customHeight="1">
      <c r="A89" s="1093"/>
      <c r="B89" s="1120" t="s">
        <v>211</v>
      </c>
      <c r="C89" s="1112" t="s">
        <v>199</v>
      </c>
      <c r="D89" s="1112"/>
      <c r="E89" s="1088" t="s">
        <v>212</v>
      </c>
      <c r="F89" s="1350" t="str">
        <f>VLOOKUP(B89,[1]Sheet1!$H$4:$I$15682,2,FALSE)</f>
        <v>Lemari Arsip</v>
      </c>
      <c r="G89" s="1115" t="s">
        <v>179</v>
      </c>
      <c r="H89" s="1115" t="s">
        <v>48</v>
      </c>
      <c r="I89" s="1115" t="s">
        <v>173</v>
      </c>
      <c r="J89" s="1115" t="s">
        <v>65</v>
      </c>
      <c r="K89" s="1114">
        <v>2011</v>
      </c>
      <c r="L89" s="1115" t="s">
        <v>48</v>
      </c>
      <c r="M89" s="1115" t="s">
        <v>66</v>
      </c>
      <c r="N89" s="1115" t="s">
        <v>67</v>
      </c>
      <c r="O89" s="1115">
        <v>2</v>
      </c>
      <c r="P89" s="70">
        <v>8400000</v>
      </c>
      <c r="Q89" s="78"/>
      <c r="R89" s="76">
        <v>0</v>
      </c>
      <c r="S89" s="71">
        <f t="shared" si="29"/>
        <v>8400000</v>
      </c>
      <c r="T89" s="72">
        <v>5</v>
      </c>
      <c r="U89" s="71"/>
      <c r="V89" s="73"/>
      <c r="W89" s="71"/>
      <c r="X89" s="74"/>
      <c r="Y89" s="71"/>
      <c r="Z89" s="71"/>
      <c r="AA89" s="72">
        <v>5</v>
      </c>
      <c r="AB89" s="71">
        <v>8400000</v>
      </c>
      <c r="AC89" s="71">
        <f t="shared" ref="AC89:AC91" si="31">SUM(S89-AB89)</f>
        <v>0</v>
      </c>
      <c r="AD89" s="55" t="s">
        <v>213</v>
      </c>
      <c r="AE89" s="1277">
        <f>'BI INTRA 2025'!AB89+'BI INTRA 2026 smt 1'!Y89</f>
        <v>8400000</v>
      </c>
      <c r="AF89" s="1278">
        <f t="shared" si="30"/>
        <v>0</v>
      </c>
      <c r="AG89" s="1106"/>
      <c r="AH89" s="1106"/>
    </row>
    <row r="90" spans="1:34" s="1138" customFormat="1" ht="15.75" customHeight="1">
      <c r="A90" s="1093"/>
      <c r="B90" s="1120" t="s">
        <v>170</v>
      </c>
      <c r="C90" s="1112" t="s">
        <v>199</v>
      </c>
      <c r="D90" s="1112"/>
      <c r="E90" s="1088" t="s">
        <v>214</v>
      </c>
      <c r="F90" s="1350" t="str">
        <f>VLOOKUP(B90,[1]Sheet1!$H$4:$I$15682,2,FALSE)</f>
        <v>Lemari Kayu</v>
      </c>
      <c r="G90" s="1115" t="s">
        <v>179</v>
      </c>
      <c r="H90" s="1115" t="s">
        <v>48</v>
      </c>
      <c r="I90" s="1115" t="s">
        <v>191</v>
      </c>
      <c r="J90" s="1115" t="s">
        <v>65</v>
      </c>
      <c r="K90" s="1114">
        <v>2011</v>
      </c>
      <c r="L90" s="1115" t="s">
        <v>48</v>
      </c>
      <c r="M90" s="1115" t="s">
        <v>66</v>
      </c>
      <c r="N90" s="1115" t="s">
        <v>67</v>
      </c>
      <c r="O90" s="1115">
        <v>2</v>
      </c>
      <c r="P90" s="70">
        <v>7000000</v>
      </c>
      <c r="Q90" s="78"/>
      <c r="R90" s="76">
        <v>0</v>
      </c>
      <c r="S90" s="71">
        <f t="shared" si="29"/>
        <v>7000000</v>
      </c>
      <c r="T90" s="72">
        <v>5</v>
      </c>
      <c r="U90" s="71"/>
      <c r="V90" s="73"/>
      <c r="W90" s="71"/>
      <c r="X90" s="74"/>
      <c r="Y90" s="71"/>
      <c r="Z90" s="71"/>
      <c r="AA90" s="72">
        <v>5</v>
      </c>
      <c r="AB90" s="71">
        <v>7000000</v>
      </c>
      <c r="AC90" s="71">
        <f t="shared" si="31"/>
        <v>0</v>
      </c>
      <c r="AD90" s="55" t="s">
        <v>213</v>
      </c>
      <c r="AE90" s="1277">
        <f>'BI INTRA 2025'!AB90+'BI INTRA 2026 smt 1'!Y90</f>
        <v>7000000</v>
      </c>
      <c r="AF90" s="1278">
        <f t="shared" si="30"/>
        <v>0</v>
      </c>
      <c r="AG90" s="1106"/>
      <c r="AH90" s="1106"/>
    </row>
    <row r="91" spans="1:34" s="1138" customFormat="1" ht="15.75" customHeight="1">
      <c r="A91" s="1093"/>
      <c r="B91" s="1120" t="s">
        <v>198</v>
      </c>
      <c r="C91" s="1115" t="s">
        <v>215</v>
      </c>
      <c r="D91" s="1115"/>
      <c r="E91" s="1088" t="s">
        <v>200</v>
      </c>
      <c r="F91" s="1350" t="str">
        <f>VLOOKUP(B91,[1]Sheet1!$H$4:$I$15682,2,FALSE)</f>
        <v>Filing Cabinet Besi</v>
      </c>
      <c r="G91" s="1115" t="s">
        <v>216</v>
      </c>
      <c r="H91" s="1115" t="s">
        <v>48</v>
      </c>
      <c r="I91" s="1115" t="s">
        <v>64</v>
      </c>
      <c r="J91" s="1115" t="s">
        <v>65</v>
      </c>
      <c r="K91" s="1114">
        <v>2011</v>
      </c>
      <c r="L91" s="1115" t="s">
        <v>48</v>
      </c>
      <c r="M91" s="1115" t="s">
        <v>66</v>
      </c>
      <c r="N91" s="1115" t="s">
        <v>67</v>
      </c>
      <c r="O91" s="1115">
        <v>2</v>
      </c>
      <c r="P91" s="70">
        <v>4800000</v>
      </c>
      <c r="Q91" s="139"/>
      <c r="R91" s="76">
        <v>0</v>
      </c>
      <c r="S91" s="71">
        <f t="shared" si="29"/>
        <v>4800000</v>
      </c>
      <c r="T91" s="72">
        <v>5</v>
      </c>
      <c r="U91" s="71"/>
      <c r="V91" s="73"/>
      <c r="W91" s="71"/>
      <c r="X91" s="74"/>
      <c r="Y91" s="71"/>
      <c r="Z91" s="71"/>
      <c r="AA91" s="72">
        <v>5</v>
      </c>
      <c r="AB91" s="71">
        <v>4800000</v>
      </c>
      <c r="AC91" s="71">
        <f t="shared" si="31"/>
        <v>0</v>
      </c>
      <c r="AD91" s="55" t="s">
        <v>213</v>
      </c>
      <c r="AE91" s="1277">
        <f>'BI INTRA 2025'!AB91+'BI INTRA 2026 smt 1'!Y91</f>
        <v>4800000</v>
      </c>
      <c r="AF91" s="1278">
        <f t="shared" si="30"/>
        <v>0</v>
      </c>
      <c r="AG91" s="1106"/>
      <c r="AH91" s="1106"/>
    </row>
    <row r="92" spans="1:34" s="1138" customFormat="1" ht="5.0999999999999996" customHeight="1">
      <c r="A92" s="1093"/>
      <c r="B92" s="1140"/>
      <c r="C92" s="1283"/>
      <c r="D92" s="1283"/>
      <c r="E92" s="1283"/>
      <c r="F92" s="1284"/>
      <c r="G92" s="1283"/>
      <c r="H92" s="1283"/>
      <c r="I92" s="1093"/>
      <c r="J92" s="1142"/>
      <c r="K92" s="1141"/>
      <c r="L92" s="1141"/>
      <c r="M92" s="1141"/>
      <c r="N92" s="1141"/>
      <c r="O92" s="179"/>
      <c r="P92" s="180"/>
      <c r="Q92" s="181"/>
      <c r="R92" s="1143"/>
      <c r="S92" s="180"/>
      <c r="T92" s="1143"/>
      <c r="U92" s="64"/>
      <c r="V92" s="1143"/>
      <c r="W92" s="64"/>
      <c r="X92" s="183"/>
      <c r="Y92" s="180"/>
      <c r="Z92" s="64"/>
      <c r="AA92" s="1143"/>
      <c r="AB92" s="64"/>
      <c r="AC92" s="64"/>
      <c r="AD92" s="184"/>
      <c r="AE92" s="1277">
        <f>'BI INTRA 2025'!AB92+'BI INTRA 2026 smt 1'!Y92</f>
        <v>0</v>
      </c>
      <c r="AF92" s="1278">
        <f t="shared" si="30"/>
        <v>0</v>
      </c>
      <c r="AG92" s="1106"/>
      <c r="AH92" s="1106"/>
    </row>
    <row r="93" spans="1:34" s="1156" customFormat="1" ht="15" customHeight="1">
      <c r="A93" s="1093"/>
      <c r="B93" s="1140" t="s">
        <v>217</v>
      </c>
      <c r="C93" s="1489" t="s">
        <v>218</v>
      </c>
      <c r="D93" s="1490"/>
      <c r="E93" s="1490"/>
      <c r="F93" s="1490"/>
      <c r="G93" s="1490"/>
      <c r="H93" s="1491"/>
      <c r="I93" s="1093"/>
      <c r="J93" s="1142"/>
      <c r="K93" s="1141"/>
      <c r="L93" s="1141"/>
      <c r="M93" s="1141"/>
      <c r="N93" s="1141"/>
      <c r="O93" s="179">
        <f>SUM(O94:O100)</f>
        <v>8</v>
      </c>
      <c r="P93" s="180">
        <f>SUM(P94:P100)</f>
        <v>85130000</v>
      </c>
      <c r="Q93" s="181"/>
      <c r="R93" s="1155"/>
      <c r="S93" s="180">
        <f>SUM(S94:S100)</f>
        <v>85130000</v>
      </c>
      <c r="T93" s="1155"/>
      <c r="U93" s="64">
        <f>SUM(U94:U100)</f>
        <v>6026000</v>
      </c>
      <c r="V93" s="1155"/>
      <c r="W93" s="64">
        <f>SUM(W94:W100)</f>
        <v>0</v>
      </c>
      <c r="X93" s="213"/>
      <c r="Y93" s="180">
        <f>SUM(Y94:Y100)</f>
        <v>0</v>
      </c>
      <c r="Z93" s="64">
        <f>SUM(Z94:Z100)</f>
        <v>0</v>
      </c>
      <c r="AA93" s="1155"/>
      <c r="AB93" s="64">
        <f>SUM(AB94:AB100)</f>
        <v>85130000</v>
      </c>
      <c r="AC93" s="64">
        <f>SUM(AC94:AC100)</f>
        <v>0</v>
      </c>
      <c r="AD93" s="184"/>
      <c r="AE93" s="1277">
        <f>'BI INTRA 2025'!AB93+'BI INTRA 2026 smt 1'!Y93</f>
        <v>85130000</v>
      </c>
      <c r="AF93" s="1278">
        <f t="shared" si="30"/>
        <v>0</v>
      </c>
      <c r="AG93" s="1106"/>
      <c r="AH93" s="1106"/>
    </row>
    <row r="94" spans="1:34" s="1138" customFormat="1" ht="19.5" customHeight="1">
      <c r="A94" s="1093"/>
      <c r="B94" s="1157" t="s">
        <v>219</v>
      </c>
      <c r="C94" s="1112" t="s">
        <v>112</v>
      </c>
      <c r="D94" s="1112"/>
      <c r="E94" s="1099" t="s">
        <v>220</v>
      </c>
      <c r="F94" s="1350" t="str">
        <f>VLOOKUP(B94,[1]Sheet1!$H$4:$I$15682,2,FALSE)</f>
        <v>Mesin Absensi</v>
      </c>
      <c r="G94" s="1115" t="s">
        <v>221</v>
      </c>
      <c r="H94" s="1115" t="s">
        <v>48</v>
      </c>
      <c r="I94" s="1115" t="s">
        <v>64</v>
      </c>
      <c r="J94" s="1115" t="s">
        <v>65</v>
      </c>
      <c r="K94" s="1115">
        <v>2010</v>
      </c>
      <c r="L94" s="1115" t="s">
        <v>48</v>
      </c>
      <c r="M94" s="1115" t="s">
        <v>166</v>
      </c>
      <c r="N94" s="1115" t="s">
        <v>222</v>
      </c>
      <c r="O94" s="1115">
        <v>1</v>
      </c>
      <c r="P94" s="216">
        <v>20000000</v>
      </c>
      <c r="Q94" s="1158"/>
      <c r="R94" s="76">
        <v>0</v>
      </c>
      <c r="S94" s="71">
        <f t="shared" ref="S94:S99" si="32">SUM(P94-R94)</f>
        <v>20000000</v>
      </c>
      <c r="T94" s="72">
        <v>5</v>
      </c>
      <c r="U94" s="71"/>
      <c r="V94" s="73"/>
      <c r="W94" s="71"/>
      <c r="X94" s="74"/>
      <c r="Y94" s="71"/>
      <c r="Z94" s="71"/>
      <c r="AA94" s="72">
        <v>5</v>
      </c>
      <c r="AB94" s="71">
        <v>20000000</v>
      </c>
      <c r="AC94" s="71">
        <f t="shared" ref="AC94:AC97" si="33">SUM(S94-AB94)</f>
        <v>0</v>
      </c>
      <c r="AD94" s="186" t="s">
        <v>167</v>
      </c>
      <c r="AE94" s="1277">
        <f>'BI INTRA 2025'!AB94+'BI INTRA 2026 smt 1'!Y94</f>
        <v>20000000</v>
      </c>
      <c r="AF94" s="1278">
        <f t="shared" si="30"/>
        <v>0</v>
      </c>
      <c r="AG94" s="1106"/>
      <c r="AH94" s="1106"/>
    </row>
    <row r="95" spans="1:34" s="1138" customFormat="1" ht="19.5" customHeight="1">
      <c r="A95" s="1093"/>
      <c r="B95" s="1157" t="s">
        <v>223</v>
      </c>
      <c r="C95" s="1149" t="s">
        <v>112</v>
      </c>
      <c r="D95" s="1149"/>
      <c r="E95" s="1113" t="s">
        <v>224</v>
      </c>
      <c r="F95" s="1350" t="str">
        <f>VLOOKUP(B95,[1]Sheet1!$H$4:$I$15682,2,FALSE)</f>
        <v>Papan Pengumuman</v>
      </c>
      <c r="G95" s="1115" t="s">
        <v>179</v>
      </c>
      <c r="H95" s="1115" t="s">
        <v>48</v>
      </c>
      <c r="I95" s="1115" t="s">
        <v>225</v>
      </c>
      <c r="J95" s="1115" t="s">
        <v>65</v>
      </c>
      <c r="K95" s="1114">
        <v>2010</v>
      </c>
      <c r="L95" s="1115" t="s">
        <v>48</v>
      </c>
      <c r="M95" s="77" t="s">
        <v>66</v>
      </c>
      <c r="N95" s="1115" t="s">
        <v>67</v>
      </c>
      <c r="O95" s="203">
        <v>1</v>
      </c>
      <c r="P95" s="70">
        <v>5000000</v>
      </c>
      <c r="Q95" s="78"/>
      <c r="R95" s="76">
        <v>0</v>
      </c>
      <c r="S95" s="71">
        <f t="shared" si="32"/>
        <v>5000000</v>
      </c>
      <c r="T95" s="72">
        <v>5</v>
      </c>
      <c r="U95" s="71"/>
      <c r="V95" s="73"/>
      <c r="W95" s="71"/>
      <c r="X95" s="74"/>
      <c r="Y95" s="71"/>
      <c r="Z95" s="71"/>
      <c r="AA95" s="72">
        <v>5</v>
      </c>
      <c r="AB95" s="71">
        <v>5000000</v>
      </c>
      <c r="AC95" s="71">
        <f t="shared" si="33"/>
        <v>0</v>
      </c>
      <c r="AD95" s="55" t="s">
        <v>226</v>
      </c>
      <c r="AE95" s="1277">
        <f>'BI INTRA 2025'!AB95+'BI INTRA 2026 smt 1'!Y95</f>
        <v>5000000</v>
      </c>
      <c r="AF95" s="1278">
        <f t="shared" si="30"/>
        <v>0</v>
      </c>
      <c r="AG95" s="1106"/>
      <c r="AH95" s="1106"/>
    </row>
    <row r="96" spans="1:34" s="1138" customFormat="1" ht="19.5" customHeight="1">
      <c r="A96" s="1093"/>
      <c r="B96" s="1157" t="s">
        <v>227</v>
      </c>
      <c r="C96" s="1115" t="s">
        <v>199</v>
      </c>
      <c r="D96" s="1115"/>
      <c r="E96" s="1099" t="s">
        <v>228</v>
      </c>
      <c r="F96" s="1350" t="str">
        <f>VLOOKUP(B96,[1]Sheet1!$H$4:$I$15682,2,FALSE)</f>
        <v>LCD Projector/Infocus</v>
      </c>
      <c r="G96" s="1115" t="s">
        <v>229</v>
      </c>
      <c r="H96" s="1115" t="s">
        <v>48</v>
      </c>
      <c r="I96" s="1115" t="s">
        <v>64</v>
      </c>
      <c r="J96" s="1115" t="s">
        <v>65</v>
      </c>
      <c r="K96" s="1115">
        <v>2010</v>
      </c>
      <c r="L96" s="1115" t="s">
        <v>48</v>
      </c>
      <c r="M96" s="1115" t="s">
        <v>66</v>
      </c>
      <c r="N96" s="1115" t="s">
        <v>67</v>
      </c>
      <c r="O96" s="1114">
        <v>2</v>
      </c>
      <c r="P96" s="70">
        <v>18900000</v>
      </c>
      <c r="Q96" s="218"/>
      <c r="R96" s="76">
        <v>0</v>
      </c>
      <c r="S96" s="71">
        <f t="shared" si="32"/>
        <v>18900000</v>
      </c>
      <c r="T96" s="72">
        <v>5</v>
      </c>
      <c r="U96" s="71">
        <f>SUM(S96/T96)</f>
        <v>3780000</v>
      </c>
      <c r="V96" s="73">
        <v>0</v>
      </c>
      <c r="W96" s="71">
        <f t="shared" ref="W96:W97" si="34">SUM(U96*V96)</f>
        <v>0</v>
      </c>
      <c r="X96" s="74">
        <v>0</v>
      </c>
      <c r="Y96" s="71">
        <f t="shared" ref="Y96:Y97" si="35">SUM(U96*X96)</f>
        <v>0</v>
      </c>
      <c r="Z96" s="71">
        <f t="shared" ref="Z96" si="36">SUM(W96+Y96)</f>
        <v>0</v>
      </c>
      <c r="AA96" s="72">
        <v>5</v>
      </c>
      <c r="AB96" s="71">
        <f>SUM(U96*AA96)</f>
        <v>18900000</v>
      </c>
      <c r="AC96" s="71">
        <f t="shared" si="33"/>
        <v>0</v>
      </c>
      <c r="AD96" s="1159" t="s">
        <v>230</v>
      </c>
      <c r="AE96" s="1277">
        <f>'BI INTRA 2025'!AB96+'BI INTRA 2026 smt 1'!Y96</f>
        <v>18900000</v>
      </c>
      <c r="AF96" s="1278">
        <f t="shared" si="30"/>
        <v>0</v>
      </c>
      <c r="AG96" s="1106"/>
      <c r="AH96" s="1106"/>
    </row>
    <row r="97" spans="1:36" s="1138" customFormat="1" ht="19.5" customHeight="1">
      <c r="A97" s="1093"/>
      <c r="B97" s="1157" t="s">
        <v>231</v>
      </c>
      <c r="C97" s="1115" t="s">
        <v>199</v>
      </c>
      <c r="D97" s="1115"/>
      <c r="E97" s="1160" t="s">
        <v>232</v>
      </c>
      <c r="F97" s="1350" t="str">
        <f>VLOOKUP(B97,[1]Sheet1!$H$4:$I$15682,2,FALSE)</f>
        <v>Focusing Screen/Layar LCD Projector</v>
      </c>
      <c r="G97" s="1115" t="s">
        <v>233</v>
      </c>
      <c r="H97" s="1115" t="s">
        <v>48</v>
      </c>
      <c r="I97" s="1115" t="s">
        <v>64</v>
      </c>
      <c r="J97" s="1115" t="s">
        <v>65</v>
      </c>
      <c r="K97" s="1115">
        <v>2010</v>
      </c>
      <c r="L97" s="1115" t="s">
        <v>48</v>
      </c>
      <c r="M97" s="1115" t="s">
        <v>66</v>
      </c>
      <c r="N97" s="1115" t="s">
        <v>67</v>
      </c>
      <c r="O97" s="1114">
        <v>2</v>
      </c>
      <c r="P97" s="70">
        <v>3400000</v>
      </c>
      <c r="Q97" s="218"/>
      <c r="R97" s="76">
        <v>0</v>
      </c>
      <c r="S97" s="71">
        <f t="shared" si="32"/>
        <v>3400000</v>
      </c>
      <c r="T97" s="72">
        <v>5</v>
      </c>
      <c r="U97" s="71">
        <f>SUM(S97/T97)</f>
        <v>680000</v>
      </c>
      <c r="V97" s="73">
        <v>0</v>
      </c>
      <c r="W97" s="71">
        <f t="shared" si="34"/>
        <v>0</v>
      </c>
      <c r="X97" s="74">
        <v>0</v>
      </c>
      <c r="Y97" s="71">
        <f t="shared" si="35"/>
        <v>0</v>
      </c>
      <c r="Z97" s="71">
        <f>SUM(W97+Y97)</f>
        <v>0</v>
      </c>
      <c r="AA97" s="72">
        <v>5</v>
      </c>
      <c r="AB97" s="71">
        <f t="shared" ref="AB97" si="37">SUM(U97*AA97)</f>
        <v>3400000</v>
      </c>
      <c r="AC97" s="71">
        <f t="shared" si="33"/>
        <v>0</v>
      </c>
      <c r="AD97" s="1159" t="s">
        <v>230</v>
      </c>
      <c r="AE97" s="1277">
        <f>'BI INTRA 2025'!AB97+'BI INTRA 2026 smt 1'!Y97</f>
        <v>3400000</v>
      </c>
      <c r="AF97" s="1278">
        <f t="shared" si="30"/>
        <v>0</v>
      </c>
      <c r="AG97" s="1106"/>
      <c r="AH97" s="1106"/>
    </row>
    <row r="98" spans="1:36" s="1138" customFormat="1" ht="19.5" customHeight="1">
      <c r="A98" s="1093"/>
      <c r="B98" s="1157" t="s">
        <v>223</v>
      </c>
      <c r="C98" s="1149" t="s">
        <v>60</v>
      </c>
      <c r="D98" s="1149"/>
      <c r="E98" s="1113" t="s">
        <v>224</v>
      </c>
      <c r="F98" s="1350" t="str">
        <f>VLOOKUP(B98,[1]Sheet1!$H$4:$I$15682,2,FALSE)</f>
        <v>Papan Pengumuman</v>
      </c>
      <c r="G98" s="1115" t="s">
        <v>179</v>
      </c>
      <c r="H98" s="1115" t="s">
        <v>48</v>
      </c>
      <c r="I98" s="1115" t="s">
        <v>225</v>
      </c>
      <c r="J98" s="1115" t="s">
        <v>65</v>
      </c>
      <c r="K98" s="1114">
        <v>2012</v>
      </c>
      <c r="L98" s="1115" t="s">
        <v>48</v>
      </c>
      <c r="M98" s="77" t="s">
        <v>66</v>
      </c>
      <c r="N98" s="1115" t="s">
        <v>67</v>
      </c>
      <c r="O98" s="203">
        <v>1</v>
      </c>
      <c r="P98" s="70">
        <v>30000000</v>
      </c>
      <c r="Q98" s="78"/>
      <c r="R98" s="76">
        <v>0</v>
      </c>
      <c r="S98" s="71">
        <f t="shared" si="32"/>
        <v>30000000</v>
      </c>
      <c r="T98" s="72">
        <v>5</v>
      </c>
      <c r="U98" s="71"/>
      <c r="V98" s="73"/>
      <c r="W98" s="71"/>
      <c r="X98" s="74"/>
      <c r="Y98" s="71"/>
      <c r="Z98" s="71"/>
      <c r="AA98" s="72">
        <v>5</v>
      </c>
      <c r="AB98" s="71">
        <v>30000000</v>
      </c>
      <c r="AC98" s="71">
        <f>SUM(S98-AB98)</f>
        <v>0</v>
      </c>
      <c r="AD98" s="55" t="s">
        <v>234</v>
      </c>
      <c r="AE98" s="1277">
        <f>'BI INTRA 2025'!AB98+'BI INTRA 2026 smt 1'!Y98</f>
        <v>30000000</v>
      </c>
      <c r="AF98" s="1278">
        <f t="shared" si="30"/>
        <v>0</v>
      </c>
      <c r="AG98" s="1106"/>
      <c r="AH98" s="1106"/>
    </row>
    <row r="99" spans="1:36" s="1138" customFormat="1" ht="19.5" customHeight="1">
      <c r="A99" s="1093"/>
      <c r="B99" s="1157" t="s">
        <v>235</v>
      </c>
      <c r="C99" s="1112" t="s">
        <v>112</v>
      </c>
      <c r="D99" s="1112"/>
      <c r="E99" s="1160" t="s">
        <v>236</v>
      </c>
      <c r="F99" s="1350" t="str">
        <f>VLOOKUP(B99,[1]Sheet1!$H$4:$I$15682,2,FALSE)</f>
        <v>Overhead Projector</v>
      </c>
      <c r="G99" s="1115"/>
      <c r="H99" s="1115"/>
      <c r="I99" s="1115" t="s">
        <v>237</v>
      </c>
      <c r="J99" s="1115" t="s">
        <v>65</v>
      </c>
      <c r="K99" s="1115">
        <v>2015</v>
      </c>
      <c r="L99" s="1115"/>
      <c r="M99" s="1115" t="s">
        <v>66</v>
      </c>
      <c r="N99" s="1115" t="s">
        <v>67</v>
      </c>
      <c r="O99" s="1114">
        <v>1</v>
      </c>
      <c r="P99" s="70">
        <v>7830000</v>
      </c>
      <c r="Q99" s="218"/>
      <c r="R99" s="76">
        <v>0</v>
      </c>
      <c r="S99" s="71">
        <f t="shared" si="32"/>
        <v>7830000</v>
      </c>
      <c r="T99" s="72">
        <v>5</v>
      </c>
      <c r="U99" s="71">
        <f t="shared" ref="U99" si="38">SUM(S99/T99)</f>
        <v>1566000</v>
      </c>
      <c r="V99" s="73"/>
      <c r="W99" s="71"/>
      <c r="X99" s="74"/>
      <c r="Y99" s="71"/>
      <c r="Z99" s="221"/>
      <c r="AA99" s="72">
        <v>5</v>
      </c>
      <c r="AB99" s="71">
        <v>7830000</v>
      </c>
      <c r="AC99" s="71">
        <f t="shared" ref="AC99" si="39">SUM(S99-AB99)</f>
        <v>0</v>
      </c>
      <c r="AD99" s="1159" t="s">
        <v>230</v>
      </c>
      <c r="AE99" s="1277">
        <f>'BI INTRA 2025'!AB99+'BI INTRA 2026 smt 1'!Y99</f>
        <v>7830000</v>
      </c>
      <c r="AF99" s="1278">
        <f t="shared" si="30"/>
        <v>0</v>
      </c>
      <c r="AG99" s="1106"/>
      <c r="AH99" s="1106"/>
    </row>
    <row r="100" spans="1:36" s="1138" customFormat="1" ht="5.0999999999999996" customHeight="1">
      <c r="A100" s="1093"/>
      <c r="B100" s="1140"/>
      <c r="C100" s="1285"/>
      <c r="D100" s="1286"/>
      <c r="E100" s="1286"/>
      <c r="F100" s="1287"/>
      <c r="G100" s="1286"/>
      <c r="H100" s="1288"/>
      <c r="I100" s="1093"/>
      <c r="J100" s="1142"/>
      <c r="K100" s="1141"/>
      <c r="L100" s="1141"/>
      <c r="M100" s="1141"/>
      <c r="N100" s="1141"/>
      <c r="O100" s="179"/>
      <c r="P100" s="180"/>
      <c r="Q100" s="181"/>
      <c r="R100" s="1143"/>
      <c r="S100" s="180"/>
      <c r="T100" s="1143"/>
      <c r="U100" s="64"/>
      <c r="V100" s="1143"/>
      <c r="W100" s="64"/>
      <c r="X100" s="183"/>
      <c r="Y100" s="180"/>
      <c r="Z100" s="64"/>
      <c r="AA100" s="1143"/>
      <c r="AB100" s="64"/>
      <c r="AC100" s="64"/>
      <c r="AD100" s="184"/>
      <c r="AE100" s="1277">
        <f>'BI INTRA 2025'!AB100+'BI INTRA 2026 smt 1'!Y100</f>
        <v>0</v>
      </c>
      <c r="AF100" s="1278">
        <f t="shared" si="30"/>
        <v>0</v>
      </c>
      <c r="AG100" s="1106"/>
      <c r="AH100" s="1106"/>
    </row>
    <row r="101" spans="1:36" s="1138" customFormat="1" ht="15" customHeight="1">
      <c r="A101" s="1093"/>
      <c r="B101" s="1140" t="s">
        <v>238</v>
      </c>
      <c r="C101" s="1480" t="s">
        <v>239</v>
      </c>
      <c r="D101" s="1481"/>
      <c r="E101" s="1482"/>
      <c r="F101" s="1283"/>
      <c r="G101" s="1289"/>
      <c r="H101" s="1289"/>
      <c r="I101" s="1093"/>
      <c r="J101" s="1142"/>
      <c r="K101" s="1141"/>
      <c r="L101" s="1141"/>
      <c r="M101" s="1141"/>
      <c r="N101" s="1141"/>
      <c r="O101" s="179">
        <f>O102+O120+O122+O125+O145+O147+O172</f>
        <v>96</v>
      </c>
      <c r="P101" s="180">
        <f>P102+P120+P122+P125+P145+P147+P172</f>
        <v>431640300</v>
      </c>
      <c r="Q101" s="181"/>
      <c r="R101" s="1143"/>
      <c r="S101" s="180">
        <f>S102+S120+S122+S125+S145+S147+S172</f>
        <v>431640300</v>
      </c>
      <c r="T101" s="1143"/>
      <c r="U101" s="64">
        <f>U102+U120+U122+U125+U145+U147+U172</f>
        <v>73818060</v>
      </c>
      <c r="V101" s="1143"/>
      <c r="W101" s="64">
        <f>W102+W120+W122+W125+W145+W147+W172</f>
        <v>0</v>
      </c>
      <c r="X101" s="183"/>
      <c r="Y101" s="180">
        <f>Y102+Y120+Y122+Y125+Y145+Y147+Y172</f>
        <v>0</v>
      </c>
      <c r="Z101" s="64">
        <f>Z102+Z120+Z122+Z125+Z145+Z147+Z172</f>
        <v>0</v>
      </c>
      <c r="AA101" s="1143"/>
      <c r="AB101" s="64">
        <f>AB102+AB120+AB122+AB125+AB145+AB147+AB172</f>
        <v>431640300</v>
      </c>
      <c r="AC101" s="64">
        <f>AC102+AC120+AC122+AC125+AC145+AC147+AC172</f>
        <v>0</v>
      </c>
      <c r="AD101" s="184">
        <f>P101-AB101</f>
        <v>0</v>
      </c>
      <c r="AE101" s="1277">
        <f>'BI INTRA 2025'!AB101+'BI INTRA 2026 smt 1'!Y101</f>
        <v>431640300</v>
      </c>
      <c r="AF101" s="1278">
        <f t="shared" si="30"/>
        <v>0</v>
      </c>
      <c r="AG101" s="1106"/>
      <c r="AH101" s="1106"/>
      <c r="AJ101" s="1162"/>
    </row>
    <row r="102" spans="1:36" s="1138" customFormat="1" ht="15" customHeight="1">
      <c r="A102" s="1093"/>
      <c r="B102" s="1140" t="s">
        <v>240</v>
      </c>
      <c r="C102" s="1480" t="s">
        <v>241</v>
      </c>
      <c r="D102" s="1481"/>
      <c r="E102" s="1482"/>
      <c r="F102" s="1362"/>
      <c r="G102" s="1289"/>
      <c r="H102" s="1289"/>
      <c r="I102" s="1093"/>
      <c r="J102" s="1142"/>
      <c r="K102" s="1141"/>
      <c r="L102" s="1141"/>
      <c r="M102" s="1141"/>
      <c r="N102" s="1141"/>
      <c r="O102" s="179">
        <f>SUM(O103:O119)</f>
        <v>41</v>
      </c>
      <c r="P102" s="180">
        <f>SUM(P103:P119)</f>
        <v>94358300</v>
      </c>
      <c r="Q102" s="181"/>
      <c r="R102" s="1143"/>
      <c r="S102" s="180">
        <f>SUM(S103:S119)</f>
        <v>94358300</v>
      </c>
      <c r="T102" s="1143"/>
      <c r="U102" s="64">
        <f>SUM(U103:U119)</f>
        <v>12961660</v>
      </c>
      <c r="V102" s="1143"/>
      <c r="W102" s="64">
        <f>SUM(W103:W119)</f>
        <v>0</v>
      </c>
      <c r="X102" s="183"/>
      <c r="Y102" s="180">
        <f>SUM(Y103:Y119)</f>
        <v>0</v>
      </c>
      <c r="Z102" s="64">
        <f>SUM(Z103:Z119)</f>
        <v>0</v>
      </c>
      <c r="AA102" s="1143"/>
      <c r="AB102" s="64">
        <f>SUM(AB103:AB118)</f>
        <v>94358300</v>
      </c>
      <c r="AC102" s="64">
        <f>SUM(AC103:AC119)</f>
        <v>0</v>
      </c>
      <c r="AD102" s="184">
        <f>P102-AB102</f>
        <v>0</v>
      </c>
      <c r="AE102" s="1277">
        <f>'BI INTRA 2025'!AB102+'BI INTRA 2026 smt 1'!Y102</f>
        <v>94358300</v>
      </c>
      <c r="AF102" s="1278">
        <f t="shared" si="30"/>
        <v>0</v>
      </c>
      <c r="AG102" s="1106"/>
      <c r="AH102" s="1106"/>
    </row>
    <row r="103" spans="1:36" s="1138" customFormat="1" ht="19.5" customHeight="1">
      <c r="A103" s="1093"/>
      <c r="B103" s="1120" t="s">
        <v>242</v>
      </c>
      <c r="C103" s="1112" t="s">
        <v>112</v>
      </c>
      <c r="D103" s="1112"/>
      <c r="E103" s="1113" t="s">
        <v>243</v>
      </c>
      <c r="F103" s="1350" t="str">
        <f>VLOOKUP(B103,[1]Sheet1!$H$4:$I$15682,2,FALSE)</f>
        <v>Meja Rapat</v>
      </c>
      <c r="G103" s="1115" t="s">
        <v>179</v>
      </c>
      <c r="H103" s="1115" t="s">
        <v>48</v>
      </c>
      <c r="I103" s="1115" t="s">
        <v>191</v>
      </c>
      <c r="J103" s="1115" t="s">
        <v>65</v>
      </c>
      <c r="K103" s="1115">
        <v>2009</v>
      </c>
      <c r="L103" s="1115" t="s">
        <v>48</v>
      </c>
      <c r="M103" s="1115" t="s">
        <v>166</v>
      </c>
      <c r="N103" s="1115" t="s">
        <v>67</v>
      </c>
      <c r="O103" s="1115">
        <v>1</v>
      </c>
      <c r="P103" s="228">
        <v>4950000</v>
      </c>
      <c r="Q103" s="229"/>
      <c r="R103" s="76">
        <v>0</v>
      </c>
      <c r="S103" s="71">
        <f t="shared" ref="S103:S118" si="40">SUM(P103-R103)</f>
        <v>4950000</v>
      </c>
      <c r="T103" s="72">
        <v>5</v>
      </c>
      <c r="U103" s="71">
        <f t="shared" ref="U103:U114" si="41">SUM(S103/T103)</f>
        <v>990000</v>
      </c>
      <c r="V103" s="73">
        <v>0</v>
      </c>
      <c r="W103" s="71">
        <f t="shared" ref="W103:W104" si="42">SUM(U103*V103)</f>
        <v>0</v>
      </c>
      <c r="X103" s="74">
        <v>0</v>
      </c>
      <c r="Y103" s="71">
        <f t="shared" ref="Y103:Y106" si="43">SUM(U103*X103)</f>
        <v>0</v>
      </c>
      <c r="Z103" s="71">
        <f t="shared" ref="Z103:Z110" si="44">SUM(W103+Y103)</f>
        <v>0</v>
      </c>
      <c r="AA103" s="72">
        <v>5</v>
      </c>
      <c r="AB103" s="71">
        <f t="shared" ref="AB103" si="45">SUM(U103*AA103)</f>
        <v>4950000</v>
      </c>
      <c r="AC103" s="71">
        <f t="shared" ref="AC103:AC118" si="46">SUM(S103-AB103)</f>
        <v>0</v>
      </c>
      <c r="AD103" s="75" t="s">
        <v>244</v>
      </c>
      <c r="AE103" s="1277">
        <f>'BI INTRA 2025'!AB103+'BI INTRA 2026 smt 1'!Y103</f>
        <v>4950000</v>
      </c>
      <c r="AF103" s="1278">
        <f t="shared" si="30"/>
        <v>0</v>
      </c>
      <c r="AG103" s="1106"/>
      <c r="AH103" s="1106"/>
    </row>
    <row r="104" spans="1:36" s="1138" customFormat="1" ht="19.5" customHeight="1">
      <c r="A104" s="1093"/>
      <c r="B104" s="1120" t="s">
        <v>242</v>
      </c>
      <c r="C104" s="1112" t="s">
        <v>245</v>
      </c>
      <c r="D104" s="1112"/>
      <c r="E104" s="1113" t="s">
        <v>246</v>
      </c>
      <c r="F104" s="1350" t="str">
        <f>VLOOKUP(B104,[1]Sheet1!$H$4:$I$15682,2,FALSE)</f>
        <v>Meja Rapat</v>
      </c>
      <c r="G104" s="1115" t="s">
        <v>179</v>
      </c>
      <c r="H104" s="1115" t="s">
        <v>48</v>
      </c>
      <c r="I104" s="1115" t="s">
        <v>191</v>
      </c>
      <c r="J104" s="1115" t="s">
        <v>65</v>
      </c>
      <c r="K104" s="1115">
        <v>2009</v>
      </c>
      <c r="L104" s="1115" t="s">
        <v>48</v>
      </c>
      <c r="M104" s="1115" t="s">
        <v>166</v>
      </c>
      <c r="N104" s="1115" t="s">
        <v>67</v>
      </c>
      <c r="O104" s="1115">
        <v>3</v>
      </c>
      <c r="P104" s="228">
        <v>4950000</v>
      </c>
      <c r="Q104" s="139"/>
      <c r="R104" s="76">
        <v>0</v>
      </c>
      <c r="S104" s="71">
        <f t="shared" si="40"/>
        <v>4950000</v>
      </c>
      <c r="T104" s="72">
        <v>5</v>
      </c>
      <c r="U104" s="71">
        <f t="shared" si="41"/>
        <v>990000</v>
      </c>
      <c r="V104" s="73">
        <v>0</v>
      </c>
      <c r="W104" s="71">
        <f t="shared" si="42"/>
        <v>0</v>
      </c>
      <c r="X104" s="74">
        <v>0</v>
      </c>
      <c r="Y104" s="71">
        <f t="shared" si="43"/>
        <v>0</v>
      </c>
      <c r="Z104" s="71">
        <f t="shared" si="44"/>
        <v>0</v>
      </c>
      <c r="AA104" s="72">
        <v>5</v>
      </c>
      <c r="AB104" s="71">
        <f>SUM(U104*AA104)</f>
        <v>4950000</v>
      </c>
      <c r="AC104" s="71">
        <f t="shared" si="46"/>
        <v>0</v>
      </c>
      <c r="AD104" s="55" t="s">
        <v>247</v>
      </c>
      <c r="AE104" s="1277">
        <f>'BI INTRA 2025'!AB104+'BI INTRA 2026 smt 1'!Y104</f>
        <v>4950000</v>
      </c>
      <c r="AF104" s="1278">
        <f t="shared" si="30"/>
        <v>0</v>
      </c>
      <c r="AG104" s="1106"/>
      <c r="AH104" s="1106"/>
    </row>
    <row r="105" spans="1:36" s="1138" customFormat="1" ht="19.5" customHeight="1">
      <c r="A105" s="1093"/>
      <c r="B105" s="1120" t="s">
        <v>242</v>
      </c>
      <c r="C105" s="1112" t="s">
        <v>248</v>
      </c>
      <c r="D105" s="1112"/>
      <c r="E105" s="1113" t="s">
        <v>249</v>
      </c>
      <c r="F105" s="1350" t="str">
        <f>VLOOKUP(B105,[1]Sheet1!$H$4:$I$15682,2,FALSE)</f>
        <v>Meja Rapat</v>
      </c>
      <c r="G105" s="1115" t="s">
        <v>179</v>
      </c>
      <c r="H105" s="1115" t="s">
        <v>48</v>
      </c>
      <c r="I105" s="1115" t="s">
        <v>191</v>
      </c>
      <c r="J105" s="1115" t="s">
        <v>65</v>
      </c>
      <c r="K105" s="1115">
        <v>2012</v>
      </c>
      <c r="L105" s="1115" t="s">
        <v>48</v>
      </c>
      <c r="M105" s="1115" t="s">
        <v>166</v>
      </c>
      <c r="N105" s="1115" t="s">
        <v>67</v>
      </c>
      <c r="O105" s="1115">
        <v>16</v>
      </c>
      <c r="P105" s="228">
        <v>25600000</v>
      </c>
      <c r="Q105" s="139"/>
      <c r="R105" s="76">
        <v>0</v>
      </c>
      <c r="S105" s="71">
        <f t="shared" si="40"/>
        <v>25600000</v>
      </c>
      <c r="T105" s="72">
        <v>5</v>
      </c>
      <c r="U105" s="71">
        <f t="shared" si="41"/>
        <v>5120000</v>
      </c>
      <c r="V105" s="73">
        <v>0</v>
      </c>
      <c r="W105" s="71">
        <v>0</v>
      </c>
      <c r="X105" s="74">
        <v>0</v>
      </c>
      <c r="Y105" s="71">
        <f t="shared" si="43"/>
        <v>0</v>
      </c>
      <c r="Z105" s="71">
        <f t="shared" si="44"/>
        <v>0</v>
      </c>
      <c r="AA105" s="72">
        <v>5</v>
      </c>
      <c r="AB105" s="71">
        <f>SUM(U105*AA105)</f>
        <v>25600000</v>
      </c>
      <c r="AC105" s="71">
        <f t="shared" si="46"/>
        <v>0</v>
      </c>
      <c r="AD105" s="55" t="s">
        <v>247</v>
      </c>
      <c r="AE105" s="1277">
        <f>'BI INTRA 2025'!AB105+'BI INTRA 2026 smt 1'!Y105</f>
        <v>25600000</v>
      </c>
      <c r="AF105" s="1278">
        <f t="shared" si="30"/>
        <v>0</v>
      </c>
      <c r="AG105" s="1106"/>
      <c r="AH105" s="1106"/>
    </row>
    <row r="106" spans="1:36" s="1138" customFormat="1" ht="19.5" customHeight="1">
      <c r="A106" s="1093"/>
      <c r="B106" s="1120" t="s">
        <v>242</v>
      </c>
      <c r="C106" s="1112" t="s">
        <v>112</v>
      </c>
      <c r="D106" s="1112"/>
      <c r="E106" s="1113" t="s">
        <v>250</v>
      </c>
      <c r="F106" s="1350" t="str">
        <f>VLOOKUP(B106,[1]Sheet1!$H$4:$I$15682,2,FALSE)</f>
        <v>Meja Rapat</v>
      </c>
      <c r="G106" s="1115" t="s">
        <v>179</v>
      </c>
      <c r="H106" s="1115" t="s">
        <v>48</v>
      </c>
      <c r="I106" s="1115" t="s">
        <v>191</v>
      </c>
      <c r="J106" s="1115" t="s">
        <v>65</v>
      </c>
      <c r="K106" s="1115">
        <v>2012</v>
      </c>
      <c r="L106" s="1115" t="s">
        <v>48</v>
      </c>
      <c r="M106" s="1115" t="s">
        <v>166</v>
      </c>
      <c r="N106" s="1115" t="s">
        <v>67</v>
      </c>
      <c r="O106" s="1115">
        <v>1</v>
      </c>
      <c r="P106" s="228">
        <v>5800000</v>
      </c>
      <c r="Q106" s="139"/>
      <c r="R106" s="76">
        <v>0</v>
      </c>
      <c r="S106" s="71">
        <f t="shared" si="40"/>
        <v>5800000</v>
      </c>
      <c r="T106" s="72">
        <v>5</v>
      </c>
      <c r="U106" s="71">
        <f t="shared" si="41"/>
        <v>1160000</v>
      </c>
      <c r="V106" s="73">
        <v>0</v>
      </c>
      <c r="W106" s="71">
        <f t="shared" ref="W106:W114" si="47">SUM(U106*V106)</f>
        <v>0</v>
      </c>
      <c r="X106" s="74">
        <v>0</v>
      </c>
      <c r="Y106" s="71">
        <f t="shared" si="43"/>
        <v>0</v>
      </c>
      <c r="Z106" s="71">
        <f t="shared" si="44"/>
        <v>0</v>
      </c>
      <c r="AA106" s="72">
        <v>5</v>
      </c>
      <c r="AB106" s="71">
        <f t="shared" ref="AB106:AB114" si="48">SUM(U106*AA106)</f>
        <v>5800000</v>
      </c>
      <c r="AC106" s="71">
        <f t="shared" si="46"/>
        <v>0</v>
      </c>
      <c r="AD106" s="55" t="s">
        <v>247</v>
      </c>
      <c r="AE106" s="1277">
        <f>'BI INTRA 2025'!AB106+'BI INTRA 2026 smt 1'!Y106</f>
        <v>5800000</v>
      </c>
      <c r="AF106" s="1278">
        <f t="shared" si="30"/>
        <v>0</v>
      </c>
      <c r="AG106" s="1106"/>
      <c r="AH106" s="1106"/>
    </row>
    <row r="107" spans="1:36" s="1138" customFormat="1" ht="19.5" customHeight="1">
      <c r="A107" s="1093"/>
      <c r="B107" s="1120" t="s">
        <v>251</v>
      </c>
      <c r="C107" s="1100" t="s">
        <v>112</v>
      </c>
      <c r="D107" s="1100"/>
      <c r="E107" s="1101" t="s">
        <v>252</v>
      </c>
      <c r="F107" s="1350" t="str">
        <f>VLOOKUP(B107,[1]Sheet1!$H$4:$I$15682,2,FALSE)</f>
        <v>Meja Kerja Kayu</v>
      </c>
      <c r="G107" s="1102" t="s">
        <v>179</v>
      </c>
      <c r="H107" s="1102" t="s">
        <v>48</v>
      </c>
      <c r="I107" s="1102" t="s">
        <v>191</v>
      </c>
      <c r="J107" s="1102" t="s">
        <v>65</v>
      </c>
      <c r="K107" s="1102">
        <v>2019</v>
      </c>
      <c r="L107" s="1102" t="s">
        <v>48</v>
      </c>
      <c r="M107" s="1102" t="s">
        <v>166</v>
      </c>
      <c r="N107" s="1102" t="s">
        <v>67</v>
      </c>
      <c r="O107" s="1102">
        <v>1</v>
      </c>
      <c r="P107" s="286">
        <v>1300000</v>
      </c>
      <c r="Q107" s="287"/>
      <c r="R107" s="121">
        <v>0</v>
      </c>
      <c r="S107" s="122">
        <f t="shared" si="40"/>
        <v>1300000</v>
      </c>
      <c r="T107" s="123">
        <v>5</v>
      </c>
      <c r="U107" s="122">
        <f t="shared" si="41"/>
        <v>260000</v>
      </c>
      <c r="V107" s="263">
        <v>0</v>
      </c>
      <c r="W107" s="122">
        <v>0</v>
      </c>
      <c r="X107" s="122">
        <v>0</v>
      </c>
      <c r="Y107" s="122">
        <v>0</v>
      </c>
      <c r="Z107" s="122">
        <v>0</v>
      </c>
      <c r="AA107" s="288">
        <v>5</v>
      </c>
      <c r="AB107" s="122">
        <v>1300000</v>
      </c>
      <c r="AC107" s="122">
        <f t="shared" si="46"/>
        <v>0</v>
      </c>
      <c r="AD107" s="1163" t="s">
        <v>195</v>
      </c>
      <c r="AE107" s="1277">
        <f>'BI INTRA 2025'!AB107+'BI INTRA 2026 smt 1'!Y107</f>
        <v>1300000</v>
      </c>
      <c r="AF107" s="1278">
        <f t="shared" si="30"/>
        <v>0</v>
      </c>
      <c r="AG107" s="1106"/>
      <c r="AH107" s="1106"/>
    </row>
    <row r="108" spans="1:36" s="1138" customFormat="1" ht="19.5" customHeight="1">
      <c r="A108" s="1093"/>
      <c r="B108" s="1120" t="s">
        <v>251</v>
      </c>
      <c r="C108" s="1100" t="s">
        <v>60</v>
      </c>
      <c r="D108" s="1100"/>
      <c r="E108" s="1101" t="s">
        <v>253</v>
      </c>
      <c r="F108" s="1350" t="str">
        <f>VLOOKUP(B108,[1]Sheet1!$H$4:$I$15682,2,FALSE)</f>
        <v>Meja Kerja Kayu</v>
      </c>
      <c r="G108" s="1102" t="s">
        <v>179</v>
      </c>
      <c r="H108" s="1102" t="s">
        <v>48</v>
      </c>
      <c r="I108" s="1102" t="s">
        <v>191</v>
      </c>
      <c r="J108" s="1102" t="s">
        <v>65</v>
      </c>
      <c r="K108" s="1102">
        <v>2019</v>
      </c>
      <c r="L108" s="1102" t="s">
        <v>48</v>
      </c>
      <c r="M108" s="1102" t="s">
        <v>166</v>
      </c>
      <c r="N108" s="1102" t="s">
        <v>67</v>
      </c>
      <c r="O108" s="1102">
        <v>1</v>
      </c>
      <c r="P108" s="286">
        <v>2000000</v>
      </c>
      <c r="Q108" s="287"/>
      <c r="R108" s="121">
        <v>0</v>
      </c>
      <c r="S108" s="122">
        <f t="shared" si="40"/>
        <v>2000000</v>
      </c>
      <c r="T108" s="123">
        <v>5</v>
      </c>
      <c r="U108" s="122">
        <f t="shared" si="41"/>
        <v>400000</v>
      </c>
      <c r="V108" s="263">
        <v>0</v>
      </c>
      <c r="W108" s="122">
        <v>0</v>
      </c>
      <c r="X108" s="122">
        <v>0</v>
      </c>
      <c r="Y108" s="122">
        <v>0</v>
      </c>
      <c r="Z108" s="122">
        <v>0</v>
      </c>
      <c r="AA108" s="288">
        <v>5</v>
      </c>
      <c r="AB108" s="122">
        <v>2000000</v>
      </c>
      <c r="AC108" s="122">
        <f t="shared" si="46"/>
        <v>0</v>
      </c>
      <c r="AD108" s="1163" t="s">
        <v>195</v>
      </c>
      <c r="AE108" s="1277">
        <f>'BI INTRA 2025'!AB108+'BI INTRA 2026 smt 1'!Y108</f>
        <v>2000000</v>
      </c>
      <c r="AF108" s="1278">
        <f t="shared" si="30"/>
        <v>0</v>
      </c>
      <c r="AG108" s="1106"/>
      <c r="AH108" s="1106"/>
    </row>
    <row r="109" spans="1:36" s="1138" customFormat="1" ht="19.5" customHeight="1">
      <c r="A109" s="1093"/>
      <c r="B109" s="1120" t="s">
        <v>251</v>
      </c>
      <c r="C109" s="1100" t="s">
        <v>69</v>
      </c>
      <c r="D109" s="1100"/>
      <c r="E109" s="1101" t="s">
        <v>253</v>
      </c>
      <c r="F109" s="1350" t="str">
        <f>VLOOKUP(B109,[1]Sheet1!$H$4:$I$15682,2,FALSE)</f>
        <v>Meja Kerja Kayu</v>
      </c>
      <c r="G109" s="1102" t="s">
        <v>179</v>
      </c>
      <c r="H109" s="1102" t="s">
        <v>48</v>
      </c>
      <c r="I109" s="1102" t="s">
        <v>191</v>
      </c>
      <c r="J109" s="1102" t="s">
        <v>65</v>
      </c>
      <c r="K109" s="1102">
        <v>2019</v>
      </c>
      <c r="L109" s="1102" t="s">
        <v>48</v>
      </c>
      <c r="M109" s="1102" t="s">
        <v>166</v>
      </c>
      <c r="N109" s="1102" t="s">
        <v>67</v>
      </c>
      <c r="O109" s="1102">
        <v>1</v>
      </c>
      <c r="P109" s="286">
        <v>2000000</v>
      </c>
      <c r="Q109" s="287"/>
      <c r="R109" s="121">
        <v>0</v>
      </c>
      <c r="S109" s="122">
        <f t="shared" si="40"/>
        <v>2000000</v>
      </c>
      <c r="T109" s="123">
        <v>5</v>
      </c>
      <c r="U109" s="122">
        <f t="shared" si="41"/>
        <v>400000</v>
      </c>
      <c r="V109" s="263">
        <v>0</v>
      </c>
      <c r="W109" s="122">
        <v>0</v>
      </c>
      <c r="X109" s="122">
        <v>0</v>
      </c>
      <c r="Y109" s="122">
        <v>0</v>
      </c>
      <c r="Z109" s="122">
        <v>0</v>
      </c>
      <c r="AA109" s="288">
        <v>5</v>
      </c>
      <c r="AB109" s="122">
        <v>2000000</v>
      </c>
      <c r="AC109" s="122">
        <f t="shared" si="46"/>
        <v>0</v>
      </c>
      <c r="AD109" s="1163" t="s">
        <v>195</v>
      </c>
      <c r="AE109" s="1277">
        <f>'BI INTRA 2025'!AB109+'BI INTRA 2026 smt 1'!Y109</f>
        <v>2000000</v>
      </c>
      <c r="AF109" s="1278">
        <f t="shared" si="30"/>
        <v>0</v>
      </c>
      <c r="AG109" s="1106"/>
      <c r="AH109" s="1106"/>
    </row>
    <row r="110" spans="1:36" s="1138" customFormat="1" ht="19.5" customHeight="1">
      <c r="A110" s="1093"/>
      <c r="B110" s="1120" t="s">
        <v>254</v>
      </c>
      <c r="C110" s="1149" t="s">
        <v>245</v>
      </c>
      <c r="D110" s="1149"/>
      <c r="E110" s="1113" t="s">
        <v>255</v>
      </c>
      <c r="F110" s="1350" t="str">
        <f>VLOOKUP(B110,[1]Sheet1!$H$4:$I$15682,2,FALSE)</f>
        <v>Kursi Rapat</v>
      </c>
      <c r="G110" s="1115" t="s">
        <v>179</v>
      </c>
      <c r="H110" s="1115" t="s">
        <v>48</v>
      </c>
      <c r="I110" s="1115" t="s">
        <v>256</v>
      </c>
      <c r="J110" s="1115" t="s">
        <v>65</v>
      </c>
      <c r="K110" s="1115">
        <v>2012</v>
      </c>
      <c r="L110" s="1115" t="s">
        <v>48</v>
      </c>
      <c r="M110" s="1115" t="s">
        <v>166</v>
      </c>
      <c r="N110" s="1115" t="s">
        <v>67</v>
      </c>
      <c r="O110" s="203">
        <v>3</v>
      </c>
      <c r="P110" s="70">
        <v>4500000</v>
      </c>
      <c r="Q110" s="78"/>
      <c r="R110" s="76">
        <v>0</v>
      </c>
      <c r="S110" s="71">
        <f t="shared" si="40"/>
        <v>4500000</v>
      </c>
      <c r="T110" s="72">
        <v>5</v>
      </c>
      <c r="U110" s="71">
        <f t="shared" si="41"/>
        <v>900000</v>
      </c>
      <c r="V110" s="73">
        <v>0</v>
      </c>
      <c r="W110" s="71">
        <f t="shared" si="47"/>
        <v>0</v>
      </c>
      <c r="X110" s="74">
        <v>0</v>
      </c>
      <c r="Y110" s="71">
        <f t="shared" ref="Y110:Y111" si="49">SUM(U110*X110)</f>
        <v>0</v>
      </c>
      <c r="Z110" s="71">
        <f t="shared" si="44"/>
        <v>0</v>
      </c>
      <c r="AA110" s="72">
        <v>5</v>
      </c>
      <c r="AB110" s="71">
        <f t="shared" si="48"/>
        <v>4500000</v>
      </c>
      <c r="AC110" s="71">
        <f t="shared" si="46"/>
        <v>0</v>
      </c>
      <c r="AD110" s="55" t="s">
        <v>247</v>
      </c>
      <c r="AE110" s="1277">
        <f>'BI INTRA 2025'!AB110+'BI INTRA 2026 smt 1'!Y110</f>
        <v>4500000</v>
      </c>
      <c r="AF110" s="1278">
        <f t="shared" si="30"/>
        <v>0</v>
      </c>
      <c r="AG110" s="1106"/>
      <c r="AH110" s="1106"/>
    </row>
    <row r="111" spans="1:36" s="1138" customFormat="1" ht="19.5" customHeight="1">
      <c r="A111" s="1165"/>
      <c r="B111" s="1166" t="s">
        <v>257</v>
      </c>
      <c r="C111" s="1173" t="s">
        <v>258</v>
      </c>
      <c r="D111" s="1173"/>
      <c r="E111" s="1168" t="s">
        <v>259</v>
      </c>
      <c r="F111" s="1353" t="str">
        <f>VLOOKUP(B111,[1]Sheet1!$H$4:$I$15682,2,FALSE)</f>
        <v>Kursi Putar</v>
      </c>
      <c r="G111" s="1169" t="s">
        <v>179</v>
      </c>
      <c r="H111" s="1169" t="s">
        <v>48</v>
      </c>
      <c r="I111" s="1169" t="s">
        <v>64</v>
      </c>
      <c r="J111" s="1169" t="s">
        <v>65</v>
      </c>
      <c r="K111" s="1169">
        <v>2008</v>
      </c>
      <c r="L111" s="1169" t="s">
        <v>48</v>
      </c>
      <c r="M111" s="1169" t="s">
        <v>166</v>
      </c>
      <c r="N111" s="1169" t="s">
        <v>67</v>
      </c>
      <c r="O111" s="252">
        <v>4</v>
      </c>
      <c r="P111" s="253">
        <v>5000000</v>
      </c>
      <c r="Q111" s="254"/>
      <c r="R111" s="255">
        <v>0</v>
      </c>
      <c r="S111" s="256">
        <f t="shared" si="40"/>
        <v>5000000</v>
      </c>
      <c r="T111" s="257">
        <v>5</v>
      </c>
      <c r="U111" s="256">
        <f t="shared" si="41"/>
        <v>1000000</v>
      </c>
      <c r="V111" s="258">
        <v>0</v>
      </c>
      <c r="W111" s="256">
        <f t="shared" si="47"/>
        <v>0</v>
      </c>
      <c r="X111" s="259">
        <v>0</v>
      </c>
      <c r="Y111" s="256">
        <f t="shared" si="49"/>
        <v>0</v>
      </c>
      <c r="Z111" s="256">
        <f t="shared" ref="Z111:Z114" si="50">SUM(W111+Y111)</f>
        <v>0</v>
      </c>
      <c r="AA111" s="257">
        <v>5</v>
      </c>
      <c r="AB111" s="256">
        <f t="shared" si="48"/>
        <v>5000000</v>
      </c>
      <c r="AC111" s="256">
        <f t="shared" si="46"/>
        <v>0</v>
      </c>
      <c r="AD111" s="260" t="s">
        <v>190</v>
      </c>
      <c r="AE111" s="1277">
        <f>'BI INTRA 2025'!AB111+'BI INTRA 2026 smt 1'!Y111</f>
        <v>5000000</v>
      </c>
      <c r="AF111" s="1278">
        <f t="shared" si="30"/>
        <v>0</v>
      </c>
      <c r="AG111" s="1106"/>
      <c r="AH111" s="1106"/>
    </row>
    <row r="112" spans="1:36" s="1138" customFormat="1" ht="19.5" customHeight="1">
      <c r="A112" s="1093"/>
      <c r="B112" s="1120" t="s">
        <v>260</v>
      </c>
      <c r="C112" s="1150" t="s">
        <v>88</v>
      </c>
      <c r="D112" s="1150"/>
      <c r="E112" s="1101" t="s">
        <v>261</v>
      </c>
      <c r="F112" s="1350" t="str">
        <f>VLOOKUP(B112,[1]Sheet1!$H$4:$I$15682,2,FALSE)</f>
        <v>Kursi Tamu</v>
      </c>
      <c r="G112" s="1102" t="s">
        <v>179</v>
      </c>
      <c r="H112" s="1102" t="s">
        <v>48</v>
      </c>
      <c r="I112" s="1102" t="s">
        <v>64</v>
      </c>
      <c r="J112" s="1102" t="s">
        <v>65</v>
      </c>
      <c r="K112" s="1102">
        <v>2019</v>
      </c>
      <c r="L112" s="1102" t="s">
        <v>48</v>
      </c>
      <c r="M112" s="1102" t="s">
        <v>262</v>
      </c>
      <c r="N112" s="1102" t="s">
        <v>67</v>
      </c>
      <c r="O112" s="1152">
        <v>1</v>
      </c>
      <c r="P112" s="119">
        <v>1862900</v>
      </c>
      <c r="Q112" s="287"/>
      <c r="R112" s="121">
        <v>0</v>
      </c>
      <c r="S112" s="122">
        <f t="shared" si="40"/>
        <v>1862900</v>
      </c>
      <c r="T112" s="123">
        <v>5</v>
      </c>
      <c r="U112" s="122">
        <f t="shared" si="41"/>
        <v>372580</v>
      </c>
      <c r="V112" s="263">
        <v>0</v>
      </c>
      <c r="W112" s="1154">
        <v>0</v>
      </c>
      <c r="X112" s="1154">
        <v>0</v>
      </c>
      <c r="Y112" s="1154">
        <v>0</v>
      </c>
      <c r="Z112" s="1154">
        <v>0</v>
      </c>
      <c r="AA112" s="288">
        <v>5</v>
      </c>
      <c r="AB112" s="122">
        <v>1862900</v>
      </c>
      <c r="AC112" s="122">
        <f t="shared" si="46"/>
        <v>0</v>
      </c>
      <c r="AD112" s="125" t="s">
        <v>195</v>
      </c>
      <c r="AE112" s="1277">
        <f>'BI INTRA 2025'!AB112+'BI INTRA 2026 smt 1'!Y112</f>
        <v>1862900</v>
      </c>
      <c r="AF112" s="1278">
        <f t="shared" si="30"/>
        <v>0</v>
      </c>
      <c r="AG112" s="1106"/>
      <c r="AH112" s="1106"/>
    </row>
    <row r="113" spans="1:36" s="1138" customFormat="1" ht="19.5" customHeight="1">
      <c r="A113" s="1093"/>
      <c r="B113" s="1120" t="s">
        <v>260</v>
      </c>
      <c r="C113" s="1150" t="s">
        <v>91</v>
      </c>
      <c r="D113" s="1150"/>
      <c r="E113" s="1101" t="s">
        <v>261</v>
      </c>
      <c r="F113" s="1350" t="str">
        <f>VLOOKUP(B113,[1]Sheet1!$H$4:$I$15682,2,FALSE)</f>
        <v>Kursi Tamu</v>
      </c>
      <c r="G113" s="1102" t="s">
        <v>179</v>
      </c>
      <c r="H113" s="1102" t="s">
        <v>48</v>
      </c>
      <c r="I113" s="1102" t="s">
        <v>64</v>
      </c>
      <c r="J113" s="1102" t="s">
        <v>65</v>
      </c>
      <c r="K113" s="1102">
        <v>2019</v>
      </c>
      <c r="L113" s="1102" t="s">
        <v>48</v>
      </c>
      <c r="M113" s="1102" t="s">
        <v>262</v>
      </c>
      <c r="N113" s="1102" t="s">
        <v>67</v>
      </c>
      <c r="O113" s="1152">
        <v>1</v>
      </c>
      <c r="P113" s="119">
        <v>1862900</v>
      </c>
      <c r="Q113" s="287"/>
      <c r="R113" s="121">
        <v>0</v>
      </c>
      <c r="S113" s="122">
        <f t="shared" si="40"/>
        <v>1862900</v>
      </c>
      <c r="T113" s="123">
        <v>5</v>
      </c>
      <c r="U113" s="122">
        <f t="shared" si="41"/>
        <v>372580</v>
      </c>
      <c r="V113" s="263">
        <v>0</v>
      </c>
      <c r="W113" s="1154">
        <v>0</v>
      </c>
      <c r="X113" s="1154">
        <v>0</v>
      </c>
      <c r="Y113" s="1154">
        <v>0</v>
      </c>
      <c r="Z113" s="1154">
        <v>0</v>
      </c>
      <c r="AA113" s="288">
        <v>5</v>
      </c>
      <c r="AB113" s="122">
        <v>1862900</v>
      </c>
      <c r="AC113" s="122">
        <f t="shared" si="46"/>
        <v>0</v>
      </c>
      <c r="AD113" s="125" t="s">
        <v>195</v>
      </c>
      <c r="AE113" s="1277">
        <f>'BI INTRA 2025'!AB113+'BI INTRA 2026 smt 1'!Y113</f>
        <v>1862900</v>
      </c>
      <c r="AF113" s="1278">
        <f t="shared" si="30"/>
        <v>0</v>
      </c>
      <c r="AG113" s="1106"/>
      <c r="AH113" s="1106"/>
    </row>
    <row r="114" spans="1:36" s="1138" customFormat="1" ht="19.5" customHeight="1">
      <c r="A114" s="1093"/>
      <c r="B114" s="1157" t="s">
        <v>263</v>
      </c>
      <c r="C114" s="1149" t="s">
        <v>112</v>
      </c>
      <c r="D114" s="1149"/>
      <c r="E114" s="1113" t="s">
        <v>264</v>
      </c>
      <c r="F114" s="1350" t="str">
        <f>VLOOKUP(B114,[1]Sheet1!$H$4:$I$15682,2,FALSE)</f>
        <v>Sofa</v>
      </c>
      <c r="G114" s="1115" t="s">
        <v>179</v>
      </c>
      <c r="H114" s="1115" t="s">
        <v>48</v>
      </c>
      <c r="I114" s="1115" t="s">
        <v>191</v>
      </c>
      <c r="J114" s="1115" t="s">
        <v>65</v>
      </c>
      <c r="K114" s="1115">
        <v>2009</v>
      </c>
      <c r="L114" s="1115" t="s">
        <v>48</v>
      </c>
      <c r="M114" s="77" t="s">
        <v>166</v>
      </c>
      <c r="N114" s="1115" t="s">
        <v>67</v>
      </c>
      <c r="O114" s="203">
        <v>1</v>
      </c>
      <c r="P114" s="70">
        <v>4982500</v>
      </c>
      <c r="Q114" s="76"/>
      <c r="R114" s="76">
        <v>0</v>
      </c>
      <c r="S114" s="71">
        <f t="shared" si="40"/>
        <v>4982500</v>
      </c>
      <c r="T114" s="72">
        <v>5</v>
      </c>
      <c r="U114" s="71">
        <f t="shared" si="41"/>
        <v>996500</v>
      </c>
      <c r="V114" s="73">
        <v>0</v>
      </c>
      <c r="W114" s="71">
        <f t="shared" si="47"/>
        <v>0</v>
      </c>
      <c r="X114" s="74">
        <v>0</v>
      </c>
      <c r="Y114" s="71">
        <f t="shared" ref="Y114" si="51">SUM(U114*X114)</f>
        <v>0</v>
      </c>
      <c r="Z114" s="71">
        <f t="shared" si="50"/>
        <v>0</v>
      </c>
      <c r="AA114" s="72">
        <v>5</v>
      </c>
      <c r="AB114" s="71">
        <f t="shared" si="48"/>
        <v>4982500</v>
      </c>
      <c r="AC114" s="71">
        <f t="shared" si="46"/>
        <v>0</v>
      </c>
      <c r="AD114" s="75" t="s">
        <v>265</v>
      </c>
      <c r="AE114" s="1277">
        <f>'BI INTRA 2025'!AB114+'BI INTRA 2026 smt 1'!Y114</f>
        <v>4982500</v>
      </c>
      <c r="AF114" s="1278">
        <f t="shared" si="30"/>
        <v>0</v>
      </c>
      <c r="AG114" s="1106"/>
      <c r="AH114" s="1106"/>
    </row>
    <row r="115" spans="1:36" s="1138" customFormat="1" ht="19.5" customHeight="1">
      <c r="A115" s="1093"/>
      <c r="B115" s="1157" t="s">
        <v>263</v>
      </c>
      <c r="C115" s="1149" t="s">
        <v>112</v>
      </c>
      <c r="D115" s="1149"/>
      <c r="E115" s="1113" t="s">
        <v>266</v>
      </c>
      <c r="F115" s="1350" t="str">
        <f>VLOOKUP(B115,[1]Sheet1!$H$4:$I$15682,2,FALSE)</f>
        <v>Sofa</v>
      </c>
      <c r="G115" s="1115" t="s">
        <v>179</v>
      </c>
      <c r="H115" s="1115" t="s">
        <v>48</v>
      </c>
      <c r="I115" s="1115" t="s">
        <v>191</v>
      </c>
      <c r="J115" s="1115" t="s">
        <v>65</v>
      </c>
      <c r="K115" s="1114">
        <v>2009</v>
      </c>
      <c r="L115" s="1115" t="s">
        <v>48</v>
      </c>
      <c r="M115" s="77" t="s">
        <v>166</v>
      </c>
      <c r="N115" s="1115" t="s">
        <v>67</v>
      </c>
      <c r="O115" s="203">
        <v>1</v>
      </c>
      <c r="P115" s="70">
        <v>5000000</v>
      </c>
      <c r="Q115" s="139"/>
      <c r="R115" s="76">
        <v>0</v>
      </c>
      <c r="S115" s="71">
        <f t="shared" si="40"/>
        <v>5000000</v>
      </c>
      <c r="T115" s="72">
        <v>5</v>
      </c>
      <c r="U115" s="71"/>
      <c r="V115" s="73"/>
      <c r="W115" s="71"/>
      <c r="X115" s="74"/>
      <c r="Y115" s="71"/>
      <c r="Z115" s="71"/>
      <c r="AA115" s="72">
        <v>5</v>
      </c>
      <c r="AB115" s="71">
        <v>5000000</v>
      </c>
      <c r="AC115" s="71">
        <f t="shared" si="46"/>
        <v>0</v>
      </c>
      <c r="AD115" s="75" t="s">
        <v>265</v>
      </c>
      <c r="AE115" s="1277">
        <f>'BI INTRA 2025'!AB115+'BI INTRA 2026 smt 1'!Y115</f>
        <v>5000000</v>
      </c>
      <c r="AF115" s="1278">
        <f t="shared" si="30"/>
        <v>0</v>
      </c>
      <c r="AG115" s="1106"/>
      <c r="AH115" s="1106"/>
    </row>
    <row r="116" spans="1:36" s="1138" customFormat="1" ht="19.5" customHeight="1">
      <c r="A116" s="1093"/>
      <c r="B116" s="1120" t="s">
        <v>267</v>
      </c>
      <c r="C116" s="1112" t="s">
        <v>112</v>
      </c>
      <c r="D116" s="1112"/>
      <c r="E116" s="1088" t="s">
        <v>268</v>
      </c>
      <c r="F116" s="1350" t="str">
        <f>VLOOKUP(B116,[1]Sheet1!$H$4:$I$15682,2,FALSE)</f>
        <v>Meja Makan Kayu</v>
      </c>
      <c r="G116" s="1115" t="s">
        <v>179</v>
      </c>
      <c r="H116" s="1115" t="s">
        <v>48</v>
      </c>
      <c r="I116" s="1115" t="s">
        <v>191</v>
      </c>
      <c r="J116" s="1115" t="s">
        <v>65</v>
      </c>
      <c r="K116" s="1114">
        <v>2011</v>
      </c>
      <c r="L116" s="1115" t="s">
        <v>48</v>
      </c>
      <c r="M116" s="1115" t="s">
        <v>66</v>
      </c>
      <c r="N116" s="1115" t="s">
        <v>67</v>
      </c>
      <c r="O116" s="1115">
        <v>1</v>
      </c>
      <c r="P116" s="70">
        <v>3150000</v>
      </c>
      <c r="Q116" s="78"/>
      <c r="R116" s="76">
        <v>0</v>
      </c>
      <c r="S116" s="71">
        <f t="shared" si="40"/>
        <v>3150000</v>
      </c>
      <c r="T116" s="72">
        <v>5</v>
      </c>
      <c r="U116" s="71"/>
      <c r="V116" s="73"/>
      <c r="W116" s="71"/>
      <c r="X116" s="74"/>
      <c r="Y116" s="71"/>
      <c r="Z116" s="71"/>
      <c r="AA116" s="72">
        <v>5</v>
      </c>
      <c r="AB116" s="71">
        <v>3150000</v>
      </c>
      <c r="AC116" s="71">
        <f t="shared" si="46"/>
        <v>0</v>
      </c>
      <c r="AD116" s="55" t="s">
        <v>213</v>
      </c>
      <c r="AE116" s="1277">
        <f>'BI INTRA 2025'!AB116+'BI INTRA 2026 smt 1'!Y116</f>
        <v>3150000</v>
      </c>
      <c r="AF116" s="1278">
        <f t="shared" si="30"/>
        <v>0</v>
      </c>
      <c r="AG116" s="1106"/>
      <c r="AH116" s="1106"/>
    </row>
    <row r="117" spans="1:36" s="1138" customFormat="1" ht="19.5" customHeight="1">
      <c r="A117" s="1093"/>
      <c r="B117" s="1120" t="s">
        <v>269</v>
      </c>
      <c r="C117" s="1112" t="s">
        <v>258</v>
      </c>
      <c r="D117" s="1112"/>
      <c r="E117" s="1088" t="s">
        <v>270</v>
      </c>
      <c r="F117" s="1350" t="str">
        <f>VLOOKUP(B117,[1]Sheet1!$H$4:$I$15682,2,FALSE)</f>
        <v>Tempat Tidur Kayu</v>
      </c>
      <c r="G117" s="1115" t="s">
        <v>271</v>
      </c>
      <c r="H117" s="1115" t="s">
        <v>48</v>
      </c>
      <c r="I117" s="1115" t="s">
        <v>191</v>
      </c>
      <c r="J117" s="1115" t="s">
        <v>65</v>
      </c>
      <c r="K117" s="1114">
        <v>2011</v>
      </c>
      <c r="L117" s="1115" t="s">
        <v>48</v>
      </c>
      <c r="M117" s="1115" t="s">
        <v>66</v>
      </c>
      <c r="N117" s="1115" t="s">
        <v>67</v>
      </c>
      <c r="O117" s="1115">
        <v>4</v>
      </c>
      <c r="P117" s="70">
        <v>16400000</v>
      </c>
      <c r="Q117" s="139"/>
      <c r="R117" s="76">
        <v>0</v>
      </c>
      <c r="S117" s="71">
        <f t="shared" si="40"/>
        <v>16400000</v>
      </c>
      <c r="T117" s="72">
        <v>5</v>
      </c>
      <c r="U117" s="71"/>
      <c r="V117" s="73"/>
      <c r="W117" s="71"/>
      <c r="X117" s="74"/>
      <c r="Y117" s="71"/>
      <c r="Z117" s="71"/>
      <c r="AA117" s="72">
        <v>5</v>
      </c>
      <c r="AB117" s="71">
        <v>16400000</v>
      </c>
      <c r="AC117" s="71">
        <f t="shared" si="46"/>
        <v>0</v>
      </c>
      <c r="AD117" s="55" t="s">
        <v>213</v>
      </c>
      <c r="AE117" s="1277">
        <f>'BI INTRA 2025'!AB117+'BI INTRA 2026 smt 1'!Y117</f>
        <v>16400000</v>
      </c>
      <c r="AF117" s="1278">
        <f t="shared" si="30"/>
        <v>0</v>
      </c>
      <c r="AG117" s="1106"/>
      <c r="AH117" s="1106"/>
    </row>
    <row r="118" spans="1:36" s="1138" customFormat="1" ht="19.5" customHeight="1">
      <c r="A118" s="1093"/>
      <c r="B118" s="1120" t="s">
        <v>263</v>
      </c>
      <c r="C118" s="1112" t="s">
        <v>112</v>
      </c>
      <c r="D118" s="1112"/>
      <c r="E118" s="1088" t="s">
        <v>272</v>
      </c>
      <c r="F118" s="1350" t="str">
        <f>VLOOKUP(B118,[1]Sheet1!$H$4:$I$15682,2,FALSE)</f>
        <v>Sofa</v>
      </c>
      <c r="G118" s="1115" t="s">
        <v>271</v>
      </c>
      <c r="H118" s="1115" t="s">
        <v>48</v>
      </c>
      <c r="I118" s="1115" t="s">
        <v>273</v>
      </c>
      <c r="J118" s="1115" t="s">
        <v>65</v>
      </c>
      <c r="K118" s="1114">
        <v>2011</v>
      </c>
      <c r="L118" s="1115" t="s">
        <v>48</v>
      </c>
      <c r="M118" s="1115" t="s">
        <v>66</v>
      </c>
      <c r="N118" s="1115" t="s">
        <v>67</v>
      </c>
      <c r="O118" s="1115">
        <v>1</v>
      </c>
      <c r="P118" s="70">
        <v>5000000</v>
      </c>
      <c r="Q118" s="139"/>
      <c r="R118" s="76">
        <v>0</v>
      </c>
      <c r="S118" s="71">
        <f t="shared" si="40"/>
        <v>5000000</v>
      </c>
      <c r="T118" s="72">
        <v>5</v>
      </c>
      <c r="U118" s="71"/>
      <c r="V118" s="73"/>
      <c r="W118" s="71"/>
      <c r="X118" s="74"/>
      <c r="Y118" s="71"/>
      <c r="Z118" s="71"/>
      <c r="AA118" s="72">
        <v>5</v>
      </c>
      <c r="AB118" s="71">
        <v>5000000</v>
      </c>
      <c r="AC118" s="71">
        <f t="shared" si="46"/>
        <v>0</v>
      </c>
      <c r="AD118" s="55" t="s">
        <v>213</v>
      </c>
      <c r="AE118" s="1277">
        <f>'BI INTRA 2025'!AB118+'BI INTRA 2026 smt 1'!Y118</f>
        <v>5000000</v>
      </c>
      <c r="AF118" s="1278">
        <f t="shared" si="30"/>
        <v>0</v>
      </c>
      <c r="AG118" s="1106"/>
      <c r="AH118" s="1106"/>
    </row>
    <row r="119" spans="1:36" s="1138" customFormat="1" ht="5.0999999999999996" customHeight="1">
      <c r="A119" s="1093"/>
      <c r="B119" s="1140"/>
      <c r="C119" s="1285"/>
      <c r="D119" s="1285"/>
      <c r="E119" s="1289"/>
      <c r="F119" s="1290"/>
      <c r="G119" s="1289"/>
      <c r="H119" s="1289"/>
      <c r="I119" s="1093"/>
      <c r="J119" s="1142"/>
      <c r="K119" s="1141"/>
      <c r="L119" s="1141"/>
      <c r="M119" s="1141"/>
      <c r="N119" s="1141"/>
      <c r="O119" s="179"/>
      <c r="P119" s="180"/>
      <c r="Q119" s="181"/>
      <c r="R119" s="1143"/>
      <c r="S119" s="180"/>
      <c r="T119" s="1143"/>
      <c r="U119" s="64"/>
      <c r="V119" s="1143"/>
      <c r="W119" s="64"/>
      <c r="X119" s="183"/>
      <c r="Y119" s="180"/>
      <c r="Z119" s="64"/>
      <c r="AA119" s="1143"/>
      <c r="AB119" s="64"/>
      <c r="AC119" s="64"/>
      <c r="AD119" s="184"/>
      <c r="AE119" s="1277">
        <f>'BI INTRA 2025'!AB119+'BI INTRA 2026 smt 1'!Y119</f>
        <v>0</v>
      </c>
      <c r="AF119" s="1278">
        <f t="shared" si="30"/>
        <v>0</v>
      </c>
      <c r="AG119" s="1106"/>
      <c r="AH119" s="1106"/>
    </row>
    <row r="120" spans="1:36" s="1138" customFormat="1" ht="15" customHeight="1">
      <c r="A120" s="1093"/>
      <c r="B120" s="1089" t="s">
        <v>274</v>
      </c>
      <c r="C120" s="1121" t="s">
        <v>275</v>
      </c>
      <c r="D120" s="1121"/>
      <c r="E120" s="1090"/>
      <c r="F120" s="1359"/>
      <c r="G120" s="1289"/>
      <c r="H120" s="1289"/>
      <c r="I120" s="1093"/>
      <c r="J120" s="1142"/>
      <c r="K120" s="1141"/>
      <c r="L120" s="1141"/>
      <c r="M120" s="1141"/>
      <c r="N120" s="1141"/>
      <c r="O120" s="179">
        <f>SUM(O121:O121)</f>
        <v>0</v>
      </c>
      <c r="P120" s="180">
        <f>SUM(P121:P121)</f>
        <v>0</v>
      </c>
      <c r="Q120" s="181"/>
      <c r="R120" s="1143"/>
      <c r="S120" s="180">
        <f>SUM(S121:S121)</f>
        <v>0</v>
      </c>
      <c r="T120" s="180">
        <f>SUM(T121:T121)</f>
        <v>0</v>
      </c>
      <c r="U120" s="64">
        <f>SUM(U121:U121)</f>
        <v>0</v>
      </c>
      <c r="V120" s="1143"/>
      <c r="W120" s="64">
        <f>SUM(W121:W121)</f>
        <v>0</v>
      </c>
      <c r="X120" s="183"/>
      <c r="Y120" s="180">
        <f>SUM(Y121:Y121)</f>
        <v>0</v>
      </c>
      <c r="Z120" s="64">
        <f>SUM(Z121:Z121)</f>
        <v>0</v>
      </c>
      <c r="AA120" s="1143"/>
      <c r="AB120" s="64">
        <f>SUM(AB121:AB121)</f>
        <v>0</v>
      </c>
      <c r="AC120" s="64">
        <f>SUM(AC121:AC121)</f>
        <v>0</v>
      </c>
      <c r="AD120" s="184"/>
      <c r="AE120" s="1277">
        <f>'BI INTRA 2025'!AB120+'BI INTRA 2026 smt 1'!Y120</f>
        <v>0</v>
      </c>
      <c r="AF120" s="1278">
        <f t="shared" si="30"/>
        <v>0</v>
      </c>
      <c r="AG120" s="1106"/>
      <c r="AH120" s="1106"/>
    </row>
    <row r="121" spans="1:36" s="1138" customFormat="1" ht="5.0999999999999996" customHeight="1">
      <c r="A121" s="1093"/>
      <c r="B121" s="1140"/>
      <c r="C121" s="1289"/>
      <c r="D121" s="1289"/>
      <c r="E121" s="1289"/>
      <c r="F121" s="1350"/>
      <c r="G121" s="1289"/>
      <c r="H121" s="1289"/>
      <c r="I121" s="1093"/>
      <c r="J121" s="1142"/>
      <c r="K121" s="1141"/>
      <c r="L121" s="1141"/>
      <c r="M121" s="1141"/>
      <c r="N121" s="1141"/>
      <c r="O121" s="179"/>
      <c r="P121" s="180"/>
      <c r="Q121" s="181"/>
      <c r="R121" s="1143"/>
      <c r="S121" s="180"/>
      <c r="T121" s="1143"/>
      <c r="U121" s="64"/>
      <c r="V121" s="1143"/>
      <c r="W121" s="64"/>
      <c r="X121" s="183"/>
      <c r="Y121" s="180"/>
      <c r="Z121" s="64"/>
      <c r="AA121" s="1143"/>
      <c r="AB121" s="64"/>
      <c r="AC121" s="64"/>
      <c r="AD121" s="184"/>
      <c r="AE121" s="1277">
        <f>'BI INTRA 2025'!AB121+'BI INTRA 2026 smt 1'!Y121</f>
        <v>0</v>
      </c>
      <c r="AF121" s="1278">
        <f t="shared" si="30"/>
        <v>0</v>
      </c>
      <c r="AG121" s="1106"/>
      <c r="AH121" s="1106"/>
    </row>
    <row r="122" spans="1:36" s="1138" customFormat="1" ht="15" customHeight="1">
      <c r="A122" s="1093"/>
      <c r="B122" s="1089" t="s">
        <v>276</v>
      </c>
      <c r="C122" s="1121" t="s">
        <v>277</v>
      </c>
      <c r="D122" s="1121"/>
      <c r="E122" s="1090"/>
      <c r="F122" s="1350"/>
      <c r="G122" s="1289"/>
      <c r="H122" s="1289"/>
      <c r="I122" s="1093"/>
      <c r="J122" s="1142"/>
      <c r="K122" s="1141"/>
      <c r="L122" s="1141"/>
      <c r="M122" s="1141"/>
      <c r="N122" s="1141"/>
      <c r="O122" s="179">
        <f>O123</f>
        <v>1</v>
      </c>
      <c r="P122" s="180">
        <f>P123</f>
        <v>2000000</v>
      </c>
      <c r="Q122" s="181"/>
      <c r="R122" s="1143"/>
      <c r="S122" s="180">
        <f>S123</f>
        <v>2000000</v>
      </c>
      <c r="T122" s="1143"/>
      <c r="U122" s="64">
        <f>U123</f>
        <v>0</v>
      </c>
      <c r="V122" s="1143"/>
      <c r="W122" s="64">
        <f>W123</f>
        <v>0</v>
      </c>
      <c r="X122" s="183"/>
      <c r="Y122" s="180">
        <f>Y123</f>
        <v>0</v>
      </c>
      <c r="Z122" s="64">
        <f>Z123</f>
        <v>0</v>
      </c>
      <c r="AA122" s="1143"/>
      <c r="AB122" s="64">
        <f>AB123</f>
        <v>2000000</v>
      </c>
      <c r="AC122" s="64">
        <f>AC123</f>
        <v>0</v>
      </c>
      <c r="AD122" s="184"/>
      <c r="AE122" s="1277">
        <f>'BI INTRA 2025'!AB122+'BI INTRA 2026 smt 1'!Y122</f>
        <v>2000000</v>
      </c>
      <c r="AF122" s="1278">
        <f t="shared" si="30"/>
        <v>0</v>
      </c>
      <c r="AG122" s="1106"/>
      <c r="AH122" s="1106"/>
    </row>
    <row r="123" spans="1:36" s="1138" customFormat="1" ht="19.5" customHeight="1">
      <c r="A123" s="1093"/>
      <c r="B123" s="1120" t="s">
        <v>278</v>
      </c>
      <c r="C123" s="1112" t="s">
        <v>112</v>
      </c>
      <c r="D123" s="1112"/>
      <c r="E123" s="1088" t="s">
        <v>279</v>
      </c>
      <c r="F123" s="1350" t="str">
        <f>VLOOKUP(B123,[1]Sheet1!$H$4:$I$15682,2,FALSE)</f>
        <v>Mesin Cuci</v>
      </c>
      <c r="G123" s="1115" t="s">
        <v>280</v>
      </c>
      <c r="H123" s="1115" t="s">
        <v>48</v>
      </c>
      <c r="I123" s="1115" t="s">
        <v>64</v>
      </c>
      <c r="J123" s="1115" t="s">
        <v>65</v>
      </c>
      <c r="K123" s="1114">
        <v>2011</v>
      </c>
      <c r="L123" s="1115" t="s">
        <v>48</v>
      </c>
      <c r="M123" s="1115" t="s">
        <v>66</v>
      </c>
      <c r="N123" s="1115" t="s">
        <v>67</v>
      </c>
      <c r="O123" s="1115">
        <v>1</v>
      </c>
      <c r="P123" s="70">
        <v>2000000</v>
      </c>
      <c r="Q123" s="78"/>
      <c r="R123" s="76">
        <v>0</v>
      </c>
      <c r="S123" s="71">
        <f t="shared" ref="S123" si="52">SUM(P123-R123)</f>
        <v>2000000</v>
      </c>
      <c r="T123" s="72">
        <v>5</v>
      </c>
      <c r="U123" s="71"/>
      <c r="V123" s="73"/>
      <c r="W123" s="71"/>
      <c r="X123" s="74"/>
      <c r="Y123" s="71"/>
      <c r="Z123" s="71"/>
      <c r="AA123" s="72">
        <v>5</v>
      </c>
      <c r="AB123" s="71">
        <v>2000000</v>
      </c>
      <c r="AC123" s="71">
        <f t="shared" ref="AC123" si="53">SUM(S123-AB123)</f>
        <v>0</v>
      </c>
      <c r="AD123" s="55" t="s">
        <v>213</v>
      </c>
      <c r="AE123" s="1277">
        <f>'BI INTRA 2025'!AB123+'BI INTRA 2026 smt 1'!Y123</f>
        <v>2000000</v>
      </c>
      <c r="AF123" s="1278">
        <f t="shared" si="30"/>
        <v>0</v>
      </c>
      <c r="AG123" s="1106"/>
      <c r="AH123" s="1106"/>
    </row>
    <row r="124" spans="1:36" s="1138" customFormat="1" ht="5.0999999999999996" customHeight="1">
      <c r="A124" s="1093"/>
      <c r="B124" s="1140"/>
      <c r="C124" s="1285"/>
      <c r="D124" s="1285"/>
      <c r="E124" s="1289"/>
      <c r="F124" s="1350"/>
      <c r="G124" s="1289"/>
      <c r="H124" s="1289"/>
      <c r="I124" s="1093"/>
      <c r="J124" s="1142"/>
      <c r="K124" s="1141"/>
      <c r="L124" s="1141"/>
      <c r="M124" s="1141"/>
      <c r="N124" s="1141"/>
      <c r="O124" s="179"/>
      <c r="P124" s="180"/>
      <c r="Q124" s="181"/>
      <c r="R124" s="1143"/>
      <c r="S124" s="180"/>
      <c r="T124" s="1143"/>
      <c r="U124" s="64"/>
      <c r="V124" s="1143"/>
      <c r="W124" s="64"/>
      <c r="X124" s="183"/>
      <c r="Y124" s="180"/>
      <c r="Z124" s="64"/>
      <c r="AA124" s="1143"/>
      <c r="AB124" s="64"/>
      <c r="AC124" s="64"/>
      <c r="AD124" s="184"/>
      <c r="AE124" s="1277">
        <f>'BI INTRA 2025'!AB124+'BI INTRA 2026 smt 1'!Y124</f>
        <v>0</v>
      </c>
      <c r="AF124" s="1278">
        <f t="shared" si="30"/>
        <v>0</v>
      </c>
      <c r="AG124" s="1106"/>
      <c r="AH124" s="1106"/>
    </row>
    <row r="125" spans="1:36" s="1138" customFormat="1" ht="15" customHeight="1">
      <c r="A125" s="1093"/>
      <c r="B125" s="1089" t="s">
        <v>281</v>
      </c>
      <c r="C125" s="1121" t="s">
        <v>282</v>
      </c>
      <c r="D125" s="1121"/>
      <c r="E125" s="1090"/>
      <c r="F125" s="1350"/>
      <c r="G125" s="1289"/>
      <c r="H125" s="1289"/>
      <c r="I125" s="1093"/>
      <c r="J125" s="1142"/>
      <c r="K125" s="1141"/>
      <c r="L125" s="1141"/>
      <c r="M125" s="1141"/>
      <c r="N125" s="1141"/>
      <c r="O125" s="179">
        <f>SUM(O126:O144)</f>
        <v>26</v>
      </c>
      <c r="P125" s="180">
        <f>SUM(P126:P144)</f>
        <v>174212000</v>
      </c>
      <c r="Q125" s="181"/>
      <c r="R125" s="1143"/>
      <c r="S125" s="180">
        <f>SUM(S126:S144)</f>
        <v>174212000</v>
      </c>
      <c r="T125" s="1143"/>
      <c r="U125" s="64">
        <f>SUM(U126:U144)</f>
        <v>34442400</v>
      </c>
      <c r="V125" s="1143"/>
      <c r="W125" s="64">
        <f>SUM(W126:W144)</f>
        <v>0</v>
      </c>
      <c r="X125" s="183"/>
      <c r="Y125" s="180">
        <f>SUM(Y126:Y144)</f>
        <v>0</v>
      </c>
      <c r="Z125" s="64">
        <f>SUM(Z126:Z144)</f>
        <v>0</v>
      </c>
      <c r="AA125" s="1143"/>
      <c r="AB125" s="64">
        <f>SUM(AB126:AB144)</f>
        <v>174212000</v>
      </c>
      <c r="AC125" s="64">
        <f>SUM(AC126:AC144)</f>
        <v>0</v>
      </c>
      <c r="AD125" s="184">
        <f>P125-AB125</f>
        <v>0</v>
      </c>
      <c r="AE125" s="1277">
        <f>'BI INTRA 2025'!AB125+'BI INTRA 2026 smt 1'!Y125</f>
        <v>174212000</v>
      </c>
      <c r="AF125" s="1278">
        <f t="shared" si="30"/>
        <v>0</v>
      </c>
      <c r="AG125" s="1106"/>
      <c r="AH125" s="1106"/>
      <c r="AJ125" s="1162"/>
    </row>
    <row r="126" spans="1:36" s="1138" customFormat="1" ht="19.5" customHeight="1">
      <c r="A126" s="1093"/>
      <c r="B126" s="1120" t="s">
        <v>284</v>
      </c>
      <c r="C126" s="1149" t="s">
        <v>199</v>
      </c>
      <c r="D126" s="1149"/>
      <c r="E126" s="1113" t="s">
        <v>285</v>
      </c>
      <c r="F126" s="1350" t="str">
        <f>VLOOKUP(B126,[1]Sheet1!$H$4:$I$15682,2,FALSE)</f>
        <v>A.C. Split</v>
      </c>
      <c r="G126" s="1115" t="s">
        <v>286</v>
      </c>
      <c r="H126" s="1115" t="s">
        <v>48</v>
      </c>
      <c r="I126" s="1115" t="s">
        <v>64</v>
      </c>
      <c r="J126" s="1115" t="s">
        <v>65</v>
      </c>
      <c r="K126" s="1115">
        <v>2009</v>
      </c>
      <c r="L126" s="1115" t="s">
        <v>48</v>
      </c>
      <c r="M126" s="77" t="s">
        <v>166</v>
      </c>
      <c r="N126" s="1115" t="s">
        <v>67</v>
      </c>
      <c r="O126" s="203">
        <v>2</v>
      </c>
      <c r="P126" s="70">
        <v>7337000</v>
      </c>
      <c r="Q126" s="139"/>
      <c r="R126" s="76">
        <v>0</v>
      </c>
      <c r="S126" s="71">
        <f t="shared" ref="S126:S143" si="54">SUM(P126-R126)</f>
        <v>7337000</v>
      </c>
      <c r="T126" s="72">
        <v>5</v>
      </c>
      <c r="U126" s="71">
        <f t="shared" ref="U126:U143" si="55">SUM(S126/T126)</f>
        <v>1467400</v>
      </c>
      <c r="V126" s="73">
        <v>0</v>
      </c>
      <c r="W126" s="71">
        <f t="shared" ref="W126:W134" si="56">SUM(U126*V126)</f>
        <v>0</v>
      </c>
      <c r="X126" s="74">
        <v>0</v>
      </c>
      <c r="Y126" s="71">
        <f t="shared" ref="Y126:Y138" si="57">SUM(U126*X126)</f>
        <v>0</v>
      </c>
      <c r="Z126" s="71">
        <f t="shared" ref="Z126:Z138" si="58">SUM(W126+Y126)</f>
        <v>0</v>
      </c>
      <c r="AA126" s="72">
        <v>5</v>
      </c>
      <c r="AB126" s="71">
        <f t="shared" ref="AB126:AB136" si="59">SUM(U126*AA126)</f>
        <v>7337000</v>
      </c>
      <c r="AC126" s="71">
        <f t="shared" ref="AC126:AC136" si="60">SUM(S126-AB126)</f>
        <v>0</v>
      </c>
      <c r="AD126" s="75" t="s">
        <v>167</v>
      </c>
      <c r="AE126" s="1277">
        <f>'BI INTRA 2025'!AB126+'BI INTRA 2026 smt 1'!Y126</f>
        <v>7337000</v>
      </c>
      <c r="AF126" s="1278">
        <f t="shared" si="30"/>
        <v>0</v>
      </c>
      <c r="AG126" s="1106"/>
      <c r="AH126" s="1106"/>
    </row>
    <row r="127" spans="1:36" s="1138" customFormat="1" ht="19.5" customHeight="1">
      <c r="A127" s="1093"/>
      <c r="B127" s="1120" t="s">
        <v>284</v>
      </c>
      <c r="C127" s="1149" t="s">
        <v>69</v>
      </c>
      <c r="D127" s="1149"/>
      <c r="E127" s="1113" t="s">
        <v>285</v>
      </c>
      <c r="F127" s="1350" t="str">
        <f>VLOOKUP(B127,[1]Sheet1!$H$4:$I$15682,2,FALSE)</f>
        <v>A.C. Split</v>
      </c>
      <c r="G127" s="1115" t="s">
        <v>286</v>
      </c>
      <c r="H127" s="1115" t="s">
        <v>48</v>
      </c>
      <c r="I127" s="1115" t="s">
        <v>64</v>
      </c>
      <c r="J127" s="1115" t="s">
        <v>65</v>
      </c>
      <c r="K127" s="1115">
        <v>2009</v>
      </c>
      <c r="L127" s="1115" t="s">
        <v>48</v>
      </c>
      <c r="M127" s="77" t="s">
        <v>166</v>
      </c>
      <c r="N127" s="1115" t="s">
        <v>67</v>
      </c>
      <c r="O127" s="203">
        <v>1</v>
      </c>
      <c r="P127" s="70">
        <v>3668500</v>
      </c>
      <c r="Q127" s="139"/>
      <c r="R127" s="76">
        <v>0</v>
      </c>
      <c r="S127" s="71">
        <f t="shared" si="54"/>
        <v>3668500</v>
      </c>
      <c r="T127" s="72">
        <v>5</v>
      </c>
      <c r="U127" s="71">
        <f t="shared" si="55"/>
        <v>733700</v>
      </c>
      <c r="V127" s="73">
        <v>0</v>
      </c>
      <c r="W127" s="71">
        <f t="shared" si="56"/>
        <v>0</v>
      </c>
      <c r="X127" s="74">
        <v>0</v>
      </c>
      <c r="Y127" s="71">
        <f t="shared" si="57"/>
        <v>0</v>
      </c>
      <c r="Z127" s="71">
        <f t="shared" si="58"/>
        <v>0</v>
      </c>
      <c r="AA127" s="72">
        <v>5</v>
      </c>
      <c r="AB127" s="71">
        <f t="shared" si="59"/>
        <v>3668500</v>
      </c>
      <c r="AC127" s="71">
        <f t="shared" si="60"/>
        <v>0</v>
      </c>
      <c r="AD127" s="75" t="s">
        <v>132</v>
      </c>
      <c r="AE127" s="1277">
        <f>'BI INTRA 2025'!AB127+'BI INTRA 2026 smt 1'!Y127</f>
        <v>3668500</v>
      </c>
      <c r="AF127" s="1278">
        <f t="shared" si="30"/>
        <v>0</v>
      </c>
      <c r="AG127" s="1106"/>
      <c r="AH127" s="1106"/>
    </row>
    <row r="128" spans="1:36" s="1138" customFormat="1" ht="19.5" customHeight="1">
      <c r="A128" s="1093"/>
      <c r="B128" s="1120" t="s">
        <v>284</v>
      </c>
      <c r="C128" s="1149" t="s">
        <v>73</v>
      </c>
      <c r="D128" s="1149"/>
      <c r="E128" s="1113" t="s">
        <v>285</v>
      </c>
      <c r="F128" s="1350" t="str">
        <f>VLOOKUP(B128,[1]Sheet1!$H$4:$I$15682,2,FALSE)</f>
        <v>A.C. Split</v>
      </c>
      <c r="G128" s="1115" t="s">
        <v>286</v>
      </c>
      <c r="H128" s="1115" t="s">
        <v>48</v>
      </c>
      <c r="I128" s="1115" t="s">
        <v>64</v>
      </c>
      <c r="J128" s="1115" t="s">
        <v>65</v>
      </c>
      <c r="K128" s="1115">
        <v>2009</v>
      </c>
      <c r="L128" s="1115" t="s">
        <v>48</v>
      </c>
      <c r="M128" s="77" t="s">
        <v>166</v>
      </c>
      <c r="N128" s="1115" t="s">
        <v>67</v>
      </c>
      <c r="O128" s="203">
        <v>1</v>
      </c>
      <c r="P128" s="70">
        <v>3668500</v>
      </c>
      <c r="Q128" s="139"/>
      <c r="R128" s="76">
        <v>0</v>
      </c>
      <c r="S128" s="71">
        <f t="shared" si="54"/>
        <v>3668500</v>
      </c>
      <c r="T128" s="72">
        <v>5</v>
      </c>
      <c r="U128" s="71">
        <f t="shared" si="55"/>
        <v>733700</v>
      </c>
      <c r="V128" s="73">
        <v>0</v>
      </c>
      <c r="W128" s="71">
        <f t="shared" si="56"/>
        <v>0</v>
      </c>
      <c r="X128" s="74">
        <v>0</v>
      </c>
      <c r="Y128" s="71">
        <f t="shared" si="57"/>
        <v>0</v>
      </c>
      <c r="Z128" s="71">
        <f t="shared" si="58"/>
        <v>0</v>
      </c>
      <c r="AA128" s="72">
        <v>5</v>
      </c>
      <c r="AB128" s="71">
        <f t="shared" si="59"/>
        <v>3668500</v>
      </c>
      <c r="AC128" s="71">
        <f t="shared" si="60"/>
        <v>0</v>
      </c>
      <c r="AD128" s="75" t="s">
        <v>244</v>
      </c>
      <c r="AE128" s="1277">
        <f>'BI INTRA 2025'!AB128+'BI INTRA 2026 smt 1'!Y128</f>
        <v>3668500</v>
      </c>
      <c r="AF128" s="1278">
        <f t="shared" si="30"/>
        <v>0</v>
      </c>
      <c r="AG128" s="1106"/>
      <c r="AH128" s="1106"/>
    </row>
    <row r="129" spans="1:36" s="1138" customFormat="1" ht="19.5" customHeight="1">
      <c r="A129" s="1093"/>
      <c r="B129" s="1120" t="s">
        <v>284</v>
      </c>
      <c r="C129" s="1149" t="s">
        <v>77</v>
      </c>
      <c r="D129" s="1149"/>
      <c r="E129" s="1113" t="s">
        <v>285</v>
      </c>
      <c r="F129" s="1350" t="str">
        <f>VLOOKUP(B129,[1]Sheet1!$H$4:$I$15682,2,FALSE)</f>
        <v>A.C. Split</v>
      </c>
      <c r="G129" s="1115" t="s">
        <v>286</v>
      </c>
      <c r="H129" s="1115" t="s">
        <v>48</v>
      </c>
      <c r="I129" s="1115" t="s">
        <v>64</v>
      </c>
      <c r="J129" s="1115" t="s">
        <v>65</v>
      </c>
      <c r="K129" s="1115">
        <v>2009</v>
      </c>
      <c r="L129" s="1115" t="s">
        <v>48</v>
      </c>
      <c r="M129" s="77" t="s">
        <v>166</v>
      </c>
      <c r="N129" s="1115" t="s">
        <v>67</v>
      </c>
      <c r="O129" s="203">
        <v>1</v>
      </c>
      <c r="P129" s="70">
        <v>3668500</v>
      </c>
      <c r="Q129" s="139"/>
      <c r="R129" s="76">
        <v>0</v>
      </c>
      <c r="S129" s="71">
        <f t="shared" si="54"/>
        <v>3668500</v>
      </c>
      <c r="T129" s="72">
        <v>5</v>
      </c>
      <c r="U129" s="71">
        <f t="shared" si="55"/>
        <v>733700</v>
      </c>
      <c r="V129" s="73">
        <v>0</v>
      </c>
      <c r="W129" s="71">
        <f t="shared" si="56"/>
        <v>0</v>
      </c>
      <c r="X129" s="74">
        <v>0</v>
      </c>
      <c r="Y129" s="71">
        <f t="shared" si="57"/>
        <v>0</v>
      </c>
      <c r="Z129" s="71">
        <f t="shared" si="58"/>
        <v>0</v>
      </c>
      <c r="AA129" s="72">
        <v>5</v>
      </c>
      <c r="AB129" s="71">
        <f t="shared" si="59"/>
        <v>3668500</v>
      </c>
      <c r="AC129" s="71">
        <f t="shared" si="60"/>
        <v>0</v>
      </c>
      <c r="AD129" s="55" t="s">
        <v>226</v>
      </c>
      <c r="AE129" s="1277">
        <f>'BI INTRA 2025'!AB129+'BI INTRA 2026 smt 1'!Y129</f>
        <v>3668500</v>
      </c>
      <c r="AF129" s="1278">
        <f t="shared" si="30"/>
        <v>0</v>
      </c>
      <c r="AG129" s="1106"/>
      <c r="AH129" s="1106"/>
    </row>
    <row r="130" spans="1:36" s="1138" customFormat="1" ht="19.5" customHeight="1">
      <c r="A130" s="1093"/>
      <c r="B130" s="1120" t="s">
        <v>284</v>
      </c>
      <c r="C130" s="1149" t="s">
        <v>80</v>
      </c>
      <c r="D130" s="1149"/>
      <c r="E130" s="1113" t="s">
        <v>285</v>
      </c>
      <c r="F130" s="1350" t="str">
        <f>VLOOKUP(B130,[1]Sheet1!$H$4:$I$15682,2,FALSE)</f>
        <v>A.C. Split</v>
      </c>
      <c r="G130" s="1115" t="s">
        <v>286</v>
      </c>
      <c r="H130" s="1115" t="s">
        <v>48</v>
      </c>
      <c r="I130" s="1115" t="s">
        <v>64</v>
      </c>
      <c r="J130" s="1115" t="s">
        <v>65</v>
      </c>
      <c r="K130" s="1115">
        <v>2009</v>
      </c>
      <c r="L130" s="1115" t="s">
        <v>48</v>
      </c>
      <c r="M130" s="77" t="s">
        <v>166</v>
      </c>
      <c r="N130" s="1115" t="s">
        <v>67</v>
      </c>
      <c r="O130" s="203">
        <v>1</v>
      </c>
      <c r="P130" s="70">
        <v>3668500</v>
      </c>
      <c r="Q130" s="139"/>
      <c r="R130" s="76">
        <v>0</v>
      </c>
      <c r="S130" s="71">
        <f t="shared" si="54"/>
        <v>3668500</v>
      </c>
      <c r="T130" s="72">
        <v>5</v>
      </c>
      <c r="U130" s="71">
        <f t="shared" si="55"/>
        <v>733700</v>
      </c>
      <c r="V130" s="73">
        <v>0</v>
      </c>
      <c r="W130" s="71">
        <f t="shared" si="56"/>
        <v>0</v>
      </c>
      <c r="X130" s="74">
        <v>0</v>
      </c>
      <c r="Y130" s="71">
        <f t="shared" si="57"/>
        <v>0</v>
      </c>
      <c r="Z130" s="71">
        <f t="shared" si="58"/>
        <v>0</v>
      </c>
      <c r="AA130" s="72">
        <v>5</v>
      </c>
      <c r="AB130" s="71">
        <f t="shared" si="59"/>
        <v>3668500</v>
      </c>
      <c r="AC130" s="71">
        <f t="shared" si="60"/>
        <v>0</v>
      </c>
      <c r="AD130" s="75" t="s">
        <v>174</v>
      </c>
      <c r="AE130" s="1277">
        <f>'BI INTRA 2025'!AB130+'BI INTRA 2026 smt 1'!Y130</f>
        <v>3668500</v>
      </c>
      <c r="AF130" s="1278">
        <f t="shared" si="30"/>
        <v>0</v>
      </c>
      <c r="AG130" s="1106"/>
      <c r="AH130" s="1106"/>
    </row>
    <row r="131" spans="1:36" s="1138" customFormat="1" ht="19.5" customHeight="1">
      <c r="A131" s="1165"/>
      <c r="B131" s="1166" t="s">
        <v>284</v>
      </c>
      <c r="C131" s="1167" t="s">
        <v>106</v>
      </c>
      <c r="D131" s="1167"/>
      <c r="E131" s="1168" t="s">
        <v>285</v>
      </c>
      <c r="F131" s="1350" t="str">
        <f>VLOOKUP(B131,[1]Sheet1!$H$4:$I$15682,2,FALSE)</f>
        <v>A.C. Split</v>
      </c>
      <c r="G131" s="1169" t="s">
        <v>286</v>
      </c>
      <c r="H131" s="1169" t="s">
        <v>48</v>
      </c>
      <c r="I131" s="1169" t="s">
        <v>64</v>
      </c>
      <c r="J131" s="1169" t="s">
        <v>65</v>
      </c>
      <c r="K131" s="1169">
        <v>2009</v>
      </c>
      <c r="L131" s="1169" t="s">
        <v>48</v>
      </c>
      <c r="M131" s="251" t="s">
        <v>166</v>
      </c>
      <c r="N131" s="1169" t="s">
        <v>67</v>
      </c>
      <c r="O131" s="252">
        <v>1</v>
      </c>
      <c r="P131" s="253">
        <v>3668500</v>
      </c>
      <c r="Q131" s="254"/>
      <c r="R131" s="255">
        <v>0</v>
      </c>
      <c r="S131" s="256">
        <f t="shared" si="54"/>
        <v>3668500</v>
      </c>
      <c r="T131" s="257">
        <v>5</v>
      </c>
      <c r="U131" s="256">
        <f t="shared" si="55"/>
        <v>733700</v>
      </c>
      <c r="V131" s="258">
        <v>0</v>
      </c>
      <c r="W131" s="256">
        <f t="shared" si="56"/>
        <v>0</v>
      </c>
      <c r="X131" s="259">
        <v>0</v>
      </c>
      <c r="Y131" s="256">
        <f t="shared" si="57"/>
        <v>0</v>
      </c>
      <c r="Z131" s="256">
        <f t="shared" si="58"/>
        <v>0</v>
      </c>
      <c r="AA131" s="257">
        <v>5</v>
      </c>
      <c r="AB131" s="256">
        <f t="shared" si="59"/>
        <v>3668500</v>
      </c>
      <c r="AC131" s="256">
        <f t="shared" si="60"/>
        <v>0</v>
      </c>
      <c r="AD131" s="260" t="s">
        <v>177</v>
      </c>
      <c r="AE131" s="1277">
        <f>'BI INTRA 2025'!AB131+'BI INTRA 2026 smt 1'!Y131</f>
        <v>3668500</v>
      </c>
      <c r="AF131" s="1278">
        <f t="shared" si="30"/>
        <v>0</v>
      </c>
      <c r="AG131" s="1106"/>
      <c r="AH131" s="1106"/>
    </row>
    <row r="132" spans="1:36" s="1138" customFormat="1" ht="19.5" customHeight="1">
      <c r="A132" s="1093"/>
      <c r="B132" s="1120" t="s">
        <v>284</v>
      </c>
      <c r="C132" s="1114" t="s">
        <v>287</v>
      </c>
      <c r="D132" s="1114"/>
      <c r="E132" s="1113" t="s">
        <v>285</v>
      </c>
      <c r="F132" s="1350" t="str">
        <f>VLOOKUP(B132,[1]Sheet1!$H$4:$I$15682,2,FALSE)</f>
        <v>A.C. Split</v>
      </c>
      <c r="G132" s="1115" t="s">
        <v>286</v>
      </c>
      <c r="H132" s="1115" t="s">
        <v>48</v>
      </c>
      <c r="I132" s="1115" t="s">
        <v>64</v>
      </c>
      <c r="J132" s="1115" t="s">
        <v>65</v>
      </c>
      <c r="K132" s="1115">
        <v>2009</v>
      </c>
      <c r="L132" s="1115" t="s">
        <v>48</v>
      </c>
      <c r="M132" s="77" t="s">
        <v>166</v>
      </c>
      <c r="N132" s="1115" t="s">
        <v>67</v>
      </c>
      <c r="O132" s="203">
        <v>6</v>
      </c>
      <c r="P132" s="70">
        <v>22011000</v>
      </c>
      <c r="Q132" s="139"/>
      <c r="R132" s="76">
        <v>0</v>
      </c>
      <c r="S132" s="71">
        <f t="shared" si="54"/>
        <v>22011000</v>
      </c>
      <c r="T132" s="72">
        <v>5</v>
      </c>
      <c r="U132" s="71">
        <f t="shared" si="55"/>
        <v>4402200</v>
      </c>
      <c r="V132" s="73">
        <v>0</v>
      </c>
      <c r="W132" s="71">
        <f t="shared" si="56"/>
        <v>0</v>
      </c>
      <c r="X132" s="74">
        <v>0</v>
      </c>
      <c r="Y132" s="71">
        <f t="shared" si="57"/>
        <v>0</v>
      </c>
      <c r="Z132" s="71">
        <f t="shared" si="58"/>
        <v>0</v>
      </c>
      <c r="AA132" s="72">
        <v>5</v>
      </c>
      <c r="AB132" s="71">
        <f t="shared" si="59"/>
        <v>22011000</v>
      </c>
      <c r="AC132" s="71">
        <f t="shared" si="60"/>
        <v>0</v>
      </c>
      <c r="AD132" s="55" t="s">
        <v>247</v>
      </c>
      <c r="AE132" s="1277">
        <f>'BI INTRA 2025'!AB132+'BI INTRA 2026 smt 1'!Y132</f>
        <v>22011000</v>
      </c>
      <c r="AF132" s="1278">
        <f t="shared" si="30"/>
        <v>0</v>
      </c>
      <c r="AG132" s="1106"/>
      <c r="AH132" s="1106"/>
    </row>
    <row r="133" spans="1:36" s="1138" customFormat="1" ht="19.5" customHeight="1">
      <c r="A133" s="1093"/>
      <c r="B133" s="1120" t="s">
        <v>284</v>
      </c>
      <c r="C133" s="1149" t="s">
        <v>77</v>
      </c>
      <c r="D133" s="1149"/>
      <c r="E133" s="1113" t="s">
        <v>288</v>
      </c>
      <c r="F133" s="1350" t="str">
        <f>VLOOKUP(B133,[1]Sheet1!$H$4:$I$15682,2,FALSE)</f>
        <v>A.C. Split</v>
      </c>
      <c r="G133" s="1115" t="s">
        <v>289</v>
      </c>
      <c r="H133" s="1115" t="s">
        <v>48</v>
      </c>
      <c r="I133" s="1115" t="s">
        <v>64</v>
      </c>
      <c r="J133" s="1115" t="s">
        <v>290</v>
      </c>
      <c r="K133" s="1115">
        <v>2009</v>
      </c>
      <c r="L133" s="1115" t="s">
        <v>48</v>
      </c>
      <c r="M133" s="77" t="s">
        <v>66</v>
      </c>
      <c r="N133" s="1115" t="s">
        <v>67</v>
      </c>
      <c r="O133" s="203">
        <v>1</v>
      </c>
      <c r="P133" s="76">
        <v>3867000</v>
      </c>
      <c r="Q133" s="139"/>
      <c r="R133" s="76">
        <v>0</v>
      </c>
      <c r="S133" s="71">
        <f>SUM(P133-R133)</f>
        <v>3867000</v>
      </c>
      <c r="T133" s="72">
        <v>5</v>
      </c>
      <c r="U133" s="71">
        <f t="shared" si="55"/>
        <v>773400</v>
      </c>
      <c r="V133" s="261"/>
      <c r="W133" s="71"/>
      <c r="X133" s="74"/>
      <c r="Y133" s="71"/>
      <c r="Z133" s="71"/>
      <c r="AA133" s="71">
        <v>5</v>
      </c>
      <c r="AB133" s="71">
        <f>SUM(U133*AA133)</f>
        <v>3867000</v>
      </c>
      <c r="AC133" s="71">
        <f t="shared" si="60"/>
        <v>0</v>
      </c>
      <c r="AD133" s="75" t="s">
        <v>291</v>
      </c>
      <c r="AE133" s="1277">
        <f>'BI INTRA 2025'!AB133+'BI INTRA 2026 smt 1'!Y133</f>
        <v>3867000</v>
      </c>
      <c r="AF133" s="1278">
        <f t="shared" si="30"/>
        <v>0</v>
      </c>
      <c r="AG133" s="1106"/>
      <c r="AH133" s="1106"/>
    </row>
    <row r="134" spans="1:36" s="1138" customFormat="1" ht="19.5" customHeight="1">
      <c r="A134" s="1093"/>
      <c r="B134" s="1120" t="s">
        <v>284</v>
      </c>
      <c r="C134" s="1149" t="s">
        <v>199</v>
      </c>
      <c r="D134" s="1149"/>
      <c r="E134" s="1113" t="s">
        <v>292</v>
      </c>
      <c r="F134" s="1350" t="str">
        <f>VLOOKUP(B134,[1]Sheet1!$H$4:$I$15682,2,FALSE)</f>
        <v>A.C. Split</v>
      </c>
      <c r="G134" s="1115" t="s">
        <v>293</v>
      </c>
      <c r="H134" s="1115" t="s">
        <v>48</v>
      </c>
      <c r="I134" s="1115" t="s">
        <v>64</v>
      </c>
      <c r="J134" s="1115" t="s">
        <v>65</v>
      </c>
      <c r="K134" s="1115">
        <v>2010</v>
      </c>
      <c r="L134" s="1115" t="s">
        <v>48</v>
      </c>
      <c r="M134" s="77" t="s">
        <v>166</v>
      </c>
      <c r="N134" s="1115" t="s">
        <v>67</v>
      </c>
      <c r="O134" s="203">
        <v>2</v>
      </c>
      <c r="P134" s="70">
        <v>43642500</v>
      </c>
      <c r="Q134" s="139"/>
      <c r="R134" s="76">
        <v>0</v>
      </c>
      <c r="S134" s="71">
        <f t="shared" si="54"/>
        <v>43642500</v>
      </c>
      <c r="T134" s="72">
        <v>5</v>
      </c>
      <c r="U134" s="71">
        <f t="shared" si="55"/>
        <v>8728500</v>
      </c>
      <c r="V134" s="73">
        <v>0</v>
      </c>
      <c r="W134" s="71">
        <f t="shared" si="56"/>
        <v>0</v>
      </c>
      <c r="X134" s="74">
        <v>0</v>
      </c>
      <c r="Y134" s="71">
        <f t="shared" si="57"/>
        <v>0</v>
      </c>
      <c r="Z134" s="71">
        <f t="shared" si="58"/>
        <v>0</v>
      </c>
      <c r="AA134" s="72">
        <v>5</v>
      </c>
      <c r="AB134" s="71">
        <f t="shared" si="59"/>
        <v>43642500</v>
      </c>
      <c r="AC134" s="71">
        <f t="shared" si="60"/>
        <v>0</v>
      </c>
      <c r="AD134" s="55" t="s">
        <v>247</v>
      </c>
      <c r="AE134" s="1277">
        <f>'BI INTRA 2025'!AB134+'BI INTRA 2026 smt 1'!Y134</f>
        <v>43642500</v>
      </c>
      <c r="AF134" s="1278">
        <f t="shared" si="30"/>
        <v>0</v>
      </c>
      <c r="AG134" s="1106"/>
      <c r="AH134" s="1106"/>
    </row>
    <row r="135" spans="1:36" s="1138" customFormat="1" ht="19.5" customHeight="1">
      <c r="A135" s="1093"/>
      <c r="B135" s="1120" t="s">
        <v>294</v>
      </c>
      <c r="C135" s="1112" t="s">
        <v>112</v>
      </c>
      <c r="D135" s="1112"/>
      <c r="E135" s="1088" t="s">
        <v>295</v>
      </c>
      <c r="F135" s="1350" t="str">
        <f>VLOOKUP(B135,[1]Sheet1!$H$4:$I$15682,2,FALSE)</f>
        <v>Lemari Es</v>
      </c>
      <c r="G135" s="1115" t="s">
        <v>293</v>
      </c>
      <c r="H135" s="1115" t="s">
        <v>48</v>
      </c>
      <c r="I135" s="1115" t="s">
        <v>64</v>
      </c>
      <c r="J135" s="1115" t="s">
        <v>65</v>
      </c>
      <c r="K135" s="1114">
        <v>2011</v>
      </c>
      <c r="L135" s="1115" t="s">
        <v>48</v>
      </c>
      <c r="M135" s="1115" t="s">
        <v>66</v>
      </c>
      <c r="N135" s="1115" t="s">
        <v>67</v>
      </c>
      <c r="O135" s="1115">
        <v>1</v>
      </c>
      <c r="P135" s="70">
        <v>2000000</v>
      </c>
      <c r="Q135" s="139"/>
      <c r="R135" s="76">
        <v>0</v>
      </c>
      <c r="S135" s="71">
        <f t="shared" si="54"/>
        <v>2000000</v>
      </c>
      <c r="T135" s="72">
        <v>5</v>
      </c>
      <c r="U135" s="71"/>
      <c r="V135" s="73"/>
      <c r="W135" s="71"/>
      <c r="X135" s="74"/>
      <c r="Y135" s="71"/>
      <c r="Z135" s="71"/>
      <c r="AA135" s="72">
        <v>5</v>
      </c>
      <c r="AB135" s="71">
        <v>2000000</v>
      </c>
      <c r="AC135" s="71">
        <f t="shared" si="60"/>
        <v>0</v>
      </c>
      <c r="AD135" s="55" t="s">
        <v>213</v>
      </c>
      <c r="AE135" s="1277">
        <f>'BI INTRA 2025'!AB135+'BI INTRA 2026 smt 1'!Y135</f>
        <v>2000000</v>
      </c>
      <c r="AF135" s="1278">
        <f t="shared" si="30"/>
        <v>0</v>
      </c>
      <c r="AG135" s="1106"/>
      <c r="AH135" s="1106"/>
    </row>
    <row r="136" spans="1:36" s="1138" customFormat="1" ht="19.5" customHeight="1">
      <c r="A136" s="1093"/>
      <c r="B136" s="1120" t="s">
        <v>284</v>
      </c>
      <c r="C136" s="1149" t="s">
        <v>199</v>
      </c>
      <c r="D136" s="1149"/>
      <c r="E136" s="1113" t="s">
        <v>296</v>
      </c>
      <c r="F136" s="1350" t="str">
        <f>VLOOKUP(B136,[1]Sheet1!$H$4:$I$15682,2,FALSE)</f>
        <v>A.C. Split</v>
      </c>
      <c r="G136" s="1115" t="s">
        <v>293</v>
      </c>
      <c r="H136" s="1115" t="s">
        <v>48</v>
      </c>
      <c r="I136" s="1115" t="s">
        <v>64</v>
      </c>
      <c r="J136" s="1115" t="s">
        <v>65</v>
      </c>
      <c r="K136" s="1115">
        <v>2012</v>
      </c>
      <c r="L136" s="1115" t="s">
        <v>48</v>
      </c>
      <c r="M136" s="77" t="s">
        <v>166</v>
      </c>
      <c r="N136" s="1115" t="s">
        <v>67</v>
      </c>
      <c r="O136" s="203">
        <v>2</v>
      </c>
      <c r="P136" s="70">
        <v>46100000</v>
      </c>
      <c r="Q136" s="139"/>
      <c r="R136" s="76">
        <v>0</v>
      </c>
      <c r="S136" s="71">
        <f t="shared" si="54"/>
        <v>46100000</v>
      </c>
      <c r="T136" s="72">
        <v>5</v>
      </c>
      <c r="U136" s="71">
        <f t="shared" si="55"/>
        <v>9220000</v>
      </c>
      <c r="V136" s="73">
        <v>0</v>
      </c>
      <c r="W136" s="71">
        <v>0</v>
      </c>
      <c r="X136" s="74">
        <v>0</v>
      </c>
      <c r="Y136" s="71">
        <f t="shared" si="57"/>
        <v>0</v>
      </c>
      <c r="Z136" s="71">
        <f t="shared" si="58"/>
        <v>0</v>
      </c>
      <c r="AA136" s="72">
        <v>5</v>
      </c>
      <c r="AB136" s="71">
        <f t="shared" si="59"/>
        <v>46100000</v>
      </c>
      <c r="AC136" s="71">
        <f t="shared" si="60"/>
        <v>0</v>
      </c>
      <c r="AD136" s="55" t="s">
        <v>247</v>
      </c>
      <c r="AE136" s="1277">
        <f>'BI INTRA 2025'!AB136+'BI INTRA 2026 smt 1'!Y136</f>
        <v>46100000</v>
      </c>
      <c r="AF136" s="1278">
        <f t="shared" si="30"/>
        <v>0</v>
      </c>
      <c r="AG136" s="1106"/>
      <c r="AH136" s="1106"/>
    </row>
    <row r="137" spans="1:36" s="1138" customFormat="1" ht="19.5" customHeight="1">
      <c r="A137" s="1093"/>
      <c r="B137" s="1120" t="s">
        <v>284</v>
      </c>
      <c r="C137" s="1149" t="s">
        <v>112</v>
      </c>
      <c r="D137" s="1149"/>
      <c r="E137" s="1113" t="s">
        <v>297</v>
      </c>
      <c r="F137" s="1350" t="str">
        <f>VLOOKUP(B137,[1]Sheet1!$H$4:$I$15682,2,FALSE)</f>
        <v>A.C. Split</v>
      </c>
      <c r="G137" s="1115" t="s">
        <v>286</v>
      </c>
      <c r="H137" s="1115" t="s">
        <v>48</v>
      </c>
      <c r="I137" s="1115" t="s">
        <v>64</v>
      </c>
      <c r="J137" s="1115" t="s">
        <v>65</v>
      </c>
      <c r="K137" s="1115">
        <v>2013</v>
      </c>
      <c r="L137" s="1115" t="s">
        <v>48</v>
      </c>
      <c r="M137" s="77" t="s">
        <v>66</v>
      </c>
      <c r="N137" s="1115" t="s">
        <v>67</v>
      </c>
      <c r="O137" s="203">
        <v>1</v>
      </c>
      <c r="P137" s="76">
        <v>3700000</v>
      </c>
      <c r="Q137" s="139"/>
      <c r="R137" s="76">
        <v>0</v>
      </c>
      <c r="S137" s="71">
        <f t="shared" si="54"/>
        <v>3700000</v>
      </c>
      <c r="T137" s="72">
        <v>5</v>
      </c>
      <c r="U137" s="71">
        <f t="shared" si="55"/>
        <v>740000</v>
      </c>
      <c r="V137" s="73">
        <v>0</v>
      </c>
      <c r="W137" s="71">
        <v>0</v>
      </c>
      <c r="X137" s="74">
        <v>0</v>
      </c>
      <c r="Y137" s="71">
        <f t="shared" si="57"/>
        <v>0</v>
      </c>
      <c r="Z137" s="71">
        <f t="shared" si="58"/>
        <v>0</v>
      </c>
      <c r="AA137" s="72">
        <v>5</v>
      </c>
      <c r="AB137" s="71">
        <v>3700000</v>
      </c>
      <c r="AC137" s="71"/>
      <c r="AD137" s="75" t="s">
        <v>167</v>
      </c>
      <c r="AE137" s="1277">
        <f>'BI INTRA 2025'!AB137+'BI INTRA 2026 smt 1'!Y137</f>
        <v>3700000</v>
      </c>
      <c r="AF137" s="1278">
        <f t="shared" si="30"/>
        <v>0</v>
      </c>
      <c r="AG137" s="1106"/>
      <c r="AH137" s="1106"/>
    </row>
    <row r="138" spans="1:36" s="1138" customFormat="1" ht="19.5" customHeight="1">
      <c r="A138" s="1093"/>
      <c r="B138" s="1120" t="s">
        <v>284</v>
      </c>
      <c r="C138" s="1149" t="s">
        <v>60</v>
      </c>
      <c r="D138" s="1149"/>
      <c r="E138" s="1113" t="s">
        <v>297</v>
      </c>
      <c r="F138" s="1350" t="str">
        <f>VLOOKUP(B138,[1]Sheet1!$H$4:$I$15682,2,FALSE)</f>
        <v>A.C. Split</v>
      </c>
      <c r="G138" s="1115" t="s">
        <v>286</v>
      </c>
      <c r="H138" s="1115" t="s">
        <v>48</v>
      </c>
      <c r="I138" s="1115" t="s">
        <v>64</v>
      </c>
      <c r="J138" s="1115" t="s">
        <v>65</v>
      </c>
      <c r="K138" s="1115">
        <v>2013</v>
      </c>
      <c r="L138" s="1115" t="s">
        <v>48</v>
      </c>
      <c r="M138" s="77" t="s">
        <v>66</v>
      </c>
      <c r="N138" s="1115" t="s">
        <v>67</v>
      </c>
      <c r="O138" s="203">
        <v>1</v>
      </c>
      <c r="P138" s="76">
        <v>3700000</v>
      </c>
      <c r="Q138" s="139"/>
      <c r="R138" s="76">
        <v>0</v>
      </c>
      <c r="S138" s="71">
        <f t="shared" si="54"/>
        <v>3700000</v>
      </c>
      <c r="T138" s="72">
        <v>5</v>
      </c>
      <c r="U138" s="71">
        <f t="shared" si="55"/>
        <v>740000</v>
      </c>
      <c r="V138" s="73">
        <v>0</v>
      </c>
      <c r="W138" s="71">
        <v>0</v>
      </c>
      <c r="X138" s="74">
        <v>0</v>
      </c>
      <c r="Y138" s="71">
        <f t="shared" si="57"/>
        <v>0</v>
      </c>
      <c r="Z138" s="71">
        <f t="shared" si="58"/>
        <v>0</v>
      </c>
      <c r="AA138" s="72">
        <v>5</v>
      </c>
      <c r="AB138" s="71">
        <v>3700000</v>
      </c>
      <c r="AC138" s="71"/>
      <c r="AD138" s="75" t="s">
        <v>298</v>
      </c>
      <c r="AE138" s="1277">
        <f>'BI INTRA 2025'!AB138+'BI INTRA 2026 smt 1'!Y138</f>
        <v>3700000</v>
      </c>
      <c r="AF138" s="1278">
        <f t="shared" si="30"/>
        <v>0</v>
      </c>
      <c r="AG138" s="1106"/>
      <c r="AH138" s="1106"/>
    </row>
    <row r="139" spans="1:36" s="1138" customFormat="1" ht="19.5" customHeight="1">
      <c r="A139" s="1093"/>
      <c r="B139" s="1120" t="s">
        <v>284</v>
      </c>
      <c r="C139" s="1100" t="s">
        <v>112</v>
      </c>
      <c r="D139" s="1100"/>
      <c r="E139" s="1110" t="s">
        <v>299</v>
      </c>
      <c r="F139" s="1350" t="str">
        <f>VLOOKUP(B139,[1]Sheet1!$H$4:$I$15682,2,FALSE)</f>
        <v>A.C. Split</v>
      </c>
      <c r="G139" s="1103" t="s">
        <v>289</v>
      </c>
      <c r="H139" s="1102" t="s">
        <v>48</v>
      </c>
      <c r="I139" s="1102" t="s">
        <v>64</v>
      </c>
      <c r="J139" s="1102" t="s">
        <v>290</v>
      </c>
      <c r="K139" s="1102">
        <v>2018</v>
      </c>
      <c r="L139" s="1102" t="s">
        <v>48</v>
      </c>
      <c r="M139" s="1102" t="s">
        <v>66</v>
      </c>
      <c r="N139" s="1102" t="s">
        <v>67</v>
      </c>
      <c r="O139" s="1102">
        <v>1</v>
      </c>
      <c r="P139" s="121">
        <v>6000000</v>
      </c>
      <c r="Q139" s="262"/>
      <c r="R139" s="121">
        <v>0</v>
      </c>
      <c r="S139" s="122">
        <f t="shared" si="54"/>
        <v>6000000</v>
      </c>
      <c r="T139" s="123">
        <v>5</v>
      </c>
      <c r="U139" s="122">
        <f t="shared" si="55"/>
        <v>1200000</v>
      </c>
      <c r="V139" s="263"/>
      <c r="W139" s="122"/>
      <c r="X139" s="264"/>
      <c r="Y139" s="122"/>
      <c r="Z139" s="122">
        <f>W139+Y139</f>
        <v>0</v>
      </c>
      <c r="AA139" s="264">
        <v>5</v>
      </c>
      <c r="AB139" s="122">
        <f>U139*AA139</f>
        <v>6000000</v>
      </c>
      <c r="AC139" s="122">
        <f>P139-AB139</f>
        <v>0</v>
      </c>
      <c r="AD139" s="265" t="s">
        <v>300</v>
      </c>
      <c r="AE139" s="1277">
        <f>'BI INTRA 2025'!AB139+'BI INTRA 2026 smt 1'!Y139</f>
        <v>6000000</v>
      </c>
      <c r="AF139" s="1278">
        <f t="shared" si="30"/>
        <v>0</v>
      </c>
      <c r="AG139" s="1106"/>
      <c r="AH139" s="1106"/>
      <c r="AJ139" s="1162"/>
    </row>
    <row r="140" spans="1:36" s="1138" customFormat="1" ht="19.5" customHeight="1">
      <c r="A140" s="1093"/>
      <c r="B140" s="1120" t="s">
        <v>284</v>
      </c>
      <c r="C140" s="1100" t="s">
        <v>60</v>
      </c>
      <c r="D140" s="1100"/>
      <c r="E140" s="1110" t="s">
        <v>299</v>
      </c>
      <c r="F140" s="1350" t="str">
        <f>VLOOKUP(B140,[1]Sheet1!$H$4:$I$15682,2,FALSE)</f>
        <v>A.C. Split</v>
      </c>
      <c r="G140" s="1103" t="s">
        <v>289</v>
      </c>
      <c r="H140" s="1102" t="s">
        <v>48</v>
      </c>
      <c r="I140" s="1102" t="s">
        <v>64</v>
      </c>
      <c r="J140" s="1102" t="s">
        <v>290</v>
      </c>
      <c r="K140" s="1102">
        <v>2018</v>
      </c>
      <c r="L140" s="1102" t="s">
        <v>48</v>
      </c>
      <c r="M140" s="1102" t="s">
        <v>66</v>
      </c>
      <c r="N140" s="1102" t="s">
        <v>67</v>
      </c>
      <c r="O140" s="1102">
        <v>1</v>
      </c>
      <c r="P140" s="121">
        <v>6000000</v>
      </c>
      <c r="Q140" s="262"/>
      <c r="R140" s="121">
        <v>0</v>
      </c>
      <c r="S140" s="122">
        <f t="shared" si="54"/>
        <v>6000000</v>
      </c>
      <c r="T140" s="123">
        <v>5</v>
      </c>
      <c r="U140" s="122">
        <f t="shared" si="55"/>
        <v>1200000</v>
      </c>
      <c r="V140" s="263"/>
      <c r="W140" s="122"/>
      <c r="X140" s="264"/>
      <c r="Y140" s="122"/>
      <c r="Z140" s="122"/>
      <c r="AA140" s="264">
        <v>5</v>
      </c>
      <c r="AB140" s="122">
        <f>U140*AA140</f>
        <v>6000000</v>
      </c>
      <c r="AC140" s="122">
        <f>P140-AB140</f>
        <v>0</v>
      </c>
      <c r="AD140" s="265" t="s">
        <v>300</v>
      </c>
      <c r="AE140" s="1277">
        <f>'BI INTRA 2025'!AB140+'BI INTRA 2026 smt 1'!Y140</f>
        <v>6000000</v>
      </c>
      <c r="AF140" s="1278">
        <f t="shared" si="30"/>
        <v>0</v>
      </c>
      <c r="AG140" s="1106"/>
      <c r="AH140" s="1106"/>
      <c r="AJ140" s="1162"/>
    </row>
    <row r="141" spans="1:36" s="1138" customFormat="1" ht="19.5" customHeight="1">
      <c r="A141" s="1093"/>
      <c r="B141" s="1120" t="s">
        <v>301</v>
      </c>
      <c r="C141" s="1150" t="s">
        <v>112</v>
      </c>
      <c r="D141" s="1150"/>
      <c r="E141" s="1110" t="s">
        <v>302</v>
      </c>
      <c r="F141" s="1350" t="str">
        <f>VLOOKUP(B141,[1]Sheet1!$H$4:$I$15682,2,FALSE)</f>
        <v>Up Right Chiller/Frezzer</v>
      </c>
      <c r="G141" s="1102" t="s">
        <v>303</v>
      </c>
      <c r="H141" s="1102" t="s">
        <v>48</v>
      </c>
      <c r="I141" s="1102" t="s">
        <v>64</v>
      </c>
      <c r="J141" s="1102" t="s">
        <v>65</v>
      </c>
      <c r="K141" s="1102">
        <v>2019</v>
      </c>
      <c r="L141" s="1102" t="s">
        <v>48</v>
      </c>
      <c r="M141" s="1151" t="s">
        <v>166</v>
      </c>
      <c r="N141" s="1102" t="s">
        <v>67</v>
      </c>
      <c r="O141" s="1152">
        <v>1</v>
      </c>
      <c r="P141" s="119">
        <v>3577000</v>
      </c>
      <c r="Q141" s="287"/>
      <c r="R141" s="121">
        <v>0</v>
      </c>
      <c r="S141" s="122">
        <f t="shared" si="54"/>
        <v>3577000</v>
      </c>
      <c r="T141" s="123">
        <v>5</v>
      </c>
      <c r="U141" s="122">
        <f t="shared" si="55"/>
        <v>715400</v>
      </c>
      <c r="V141" s="263">
        <v>0</v>
      </c>
      <c r="W141" s="122">
        <v>0</v>
      </c>
      <c r="X141" s="122">
        <v>0</v>
      </c>
      <c r="Y141" s="122">
        <v>0</v>
      </c>
      <c r="Z141" s="122">
        <v>0</v>
      </c>
      <c r="AA141" s="1170">
        <v>5</v>
      </c>
      <c r="AB141" s="122">
        <v>3577000</v>
      </c>
      <c r="AC141" s="122">
        <f t="shared" ref="AC141:AC143" si="61">SUM(S141-AB141)</f>
        <v>0</v>
      </c>
      <c r="AD141" s="125" t="s">
        <v>195</v>
      </c>
      <c r="AE141" s="1277">
        <f>'BI INTRA 2025'!AB141+'BI INTRA 2026 smt 1'!Y141</f>
        <v>3577000</v>
      </c>
      <c r="AF141" s="1278">
        <f t="shared" si="30"/>
        <v>0</v>
      </c>
      <c r="AG141" s="1106"/>
      <c r="AH141" s="1106"/>
    </row>
    <row r="142" spans="1:36" s="1138" customFormat="1" ht="19.5" customHeight="1">
      <c r="A142" s="1093"/>
      <c r="B142" s="1120" t="s">
        <v>284</v>
      </c>
      <c r="C142" s="1150" t="s">
        <v>69</v>
      </c>
      <c r="D142" s="1150"/>
      <c r="E142" s="1101" t="s">
        <v>304</v>
      </c>
      <c r="F142" s="1350" t="str">
        <f>VLOOKUP(B142,[1]Sheet1!$H$4:$I$15682,2,FALSE)</f>
        <v>A.C. Split</v>
      </c>
      <c r="G142" s="1102" t="s">
        <v>305</v>
      </c>
      <c r="H142" s="1102" t="s">
        <v>48</v>
      </c>
      <c r="I142" s="1102" t="s">
        <v>64</v>
      </c>
      <c r="J142" s="1102" t="s">
        <v>65</v>
      </c>
      <c r="K142" s="1102">
        <v>2019</v>
      </c>
      <c r="L142" s="1102" t="s">
        <v>48</v>
      </c>
      <c r="M142" s="1151" t="s">
        <v>66</v>
      </c>
      <c r="N142" s="1102" t="s">
        <v>67</v>
      </c>
      <c r="O142" s="1152">
        <v>1</v>
      </c>
      <c r="P142" s="121">
        <v>3967500</v>
      </c>
      <c r="Q142" s="287"/>
      <c r="R142" s="121">
        <v>0</v>
      </c>
      <c r="S142" s="122">
        <f t="shared" si="54"/>
        <v>3967500</v>
      </c>
      <c r="T142" s="123">
        <v>5</v>
      </c>
      <c r="U142" s="122">
        <f t="shared" si="55"/>
        <v>793500</v>
      </c>
      <c r="V142" s="1171">
        <v>0</v>
      </c>
      <c r="W142" s="122">
        <v>0</v>
      </c>
      <c r="X142" s="122">
        <v>0</v>
      </c>
      <c r="Y142" s="122">
        <v>0</v>
      </c>
      <c r="Z142" s="122">
        <v>0</v>
      </c>
      <c r="AA142" s="1170">
        <v>5</v>
      </c>
      <c r="AB142" s="122">
        <v>3967500</v>
      </c>
      <c r="AC142" s="122">
        <f t="shared" si="61"/>
        <v>0</v>
      </c>
      <c r="AD142" s="125" t="s">
        <v>195</v>
      </c>
      <c r="AE142" s="1277">
        <f>'BI INTRA 2025'!AB142+'BI INTRA 2026 smt 1'!Y142</f>
        <v>3967500</v>
      </c>
      <c r="AF142" s="1278">
        <f t="shared" si="30"/>
        <v>0</v>
      </c>
      <c r="AG142" s="1106"/>
      <c r="AH142" s="1106"/>
    </row>
    <row r="143" spans="1:36" s="1138" customFormat="1" ht="19.5" customHeight="1">
      <c r="A143" s="1093"/>
      <c r="B143" s="1120" t="s">
        <v>284</v>
      </c>
      <c r="C143" s="1150" t="s">
        <v>73</v>
      </c>
      <c r="D143" s="1150"/>
      <c r="E143" s="1101" t="s">
        <v>304</v>
      </c>
      <c r="F143" s="1350" t="str">
        <f>VLOOKUP(B143,[1]Sheet1!$H$4:$I$15682,2,FALSE)</f>
        <v>A.C. Split</v>
      </c>
      <c r="G143" s="1102" t="s">
        <v>305</v>
      </c>
      <c r="H143" s="1102" t="s">
        <v>48</v>
      </c>
      <c r="I143" s="1102" t="s">
        <v>64</v>
      </c>
      <c r="J143" s="1102" t="s">
        <v>65</v>
      </c>
      <c r="K143" s="1102">
        <v>2019</v>
      </c>
      <c r="L143" s="1102" t="s">
        <v>48</v>
      </c>
      <c r="M143" s="1151" t="s">
        <v>66</v>
      </c>
      <c r="N143" s="1102" t="s">
        <v>67</v>
      </c>
      <c r="O143" s="1152">
        <v>1</v>
      </c>
      <c r="P143" s="121">
        <v>3967500</v>
      </c>
      <c r="Q143" s="287"/>
      <c r="R143" s="121">
        <v>0</v>
      </c>
      <c r="S143" s="122">
        <f t="shared" si="54"/>
        <v>3967500</v>
      </c>
      <c r="T143" s="123">
        <v>5</v>
      </c>
      <c r="U143" s="122">
        <f t="shared" si="55"/>
        <v>793500</v>
      </c>
      <c r="V143" s="1171">
        <v>0</v>
      </c>
      <c r="W143" s="122">
        <v>0</v>
      </c>
      <c r="X143" s="122">
        <v>0</v>
      </c>
      <c r="Y143" s="122">
        <v>0</v>
      </c>
      <c r="Z143" s="122">
        <v>0</v>
      </c>
      <c r="AA143" s="1170">
        <v>5</v>
      </c>
      <c r="AB143" s="122">
        <v>3967500</v>
      </c>
      <c r="AC143" s="122">
        <f t="shared" si="61"/>
        <v>0</v>
      </c>
      <c r="AD143" s="125" t="s">
        <v>195</v>
      </c>
      <c r="AE143" s="1277">
        <f>'BI INTRA 2025'!AB143+'BI INTRA 2026 smt 1'!Y143</f>
        <v>3967500</v>
      </c>
      <c r="AF143" s="1278">
        <f t="shared" si="30"/>
        <v>0</v>
      </c>
      <c r="AG143" s="1106"/>
      <c r="AH143" s="1106"/>
    </row>
    <row r="144" spans="1:36" s="1138" customFormat="1" ht="5.0999999999999996" customHeight="1">
      <c r="A144" s="1093"/>
      <c r="B144" s="1140"/>
      <c r="C144" s="1285"/>
      <c r="D144" s="1285"/>
      <c r="E144" s="1289"/>
      <c r="F144" s="1290"/>
      <c r="G144" s="1289"/>
      <c r="H144" s="1289"/>
      <c r="I144" s="1093"/>
      <c r="J144" s="1142"/>
      <c r="K144" s="1141"/>
      <c r="L144" s="1141"/>
      <c r="M144" s="1141"/>
      <c r="N144" s="1141"/>
      <c r="O144" s="179"/>
      <c r="P144" s="180"/>
      <c r="Q144" s="181"/>
      <c r="R144" s="1143"/>
      <c r="S144" s="180"/>
      <c r="T144" s="1143"/>
      <c r="U144" s="64"/>
      <c r="V144" s="1143"/>
      <c r="W144" s="64"/>
      <c r="X144" s="264"/>
      <c r="Y144" s="180"/>
      <c r="Z144" s="64"/>
      <c r="AA144" s="1143"/>
      <c r="AB144" s="64"/>
      <c r="AC144" s="64"/>
      <c r="AD144" s="184"/>
      <c r="AE144" s="1277">
        <f>'BI INTRA 2025'!AB144+'BI INTRA 2026 smt 1'!Y144</f>
        <v>0</v>
      </c>
      <c r="AF144" s="1278">
        <f t="shared" si="30"/>
        <v>0</v>
      </c>
      <c r="AG144" s="1106"/>
      <c r="AH144" s="1106"/>
    </row>
    <row r="145" spans="1:34" s="1138" customFormat="1" ht="15" customHeight="1">
      <c r="A145" s="1093"/>
      <c r="B145" s="1089" t="s">
        <v>306</v>
      </c>
      <c r="C145" s="1090" t="s">
        <v>307</v>
      </c>
      <c r="D145" s="1090"/>
      <c r="E145" s="1090"/>
      <c r="F145" s="1357"/>
      <c r="G145" s="1289"/>
      <c r="H145" s="1289"/>
      <c r="I145" s="1093"/>
      <c r="J145" s="1142"/>
      <c r="K145" s="1141"/>
      <c r="L145" s="1141"/>
      <c r="M145" s="1141"/>
      <c r="N145" s="1141"/>
      <c r="O145" s="179">
        <f>SUM(O146:O146)</f>
        <v>0</v>
      </c>
      <c r="P145" s="180">
        <f>SUM(P146:P146)</f>
        <v>0</v>
      </c>
      <c r="Q145" s="181"/>
      <c r="R145" s="1143"/>
      <c r="S145" s="180">
        <f>SUM(S146:S146)</f>
        <v>0</v>
      </c>
      <c r="T145" s="1143"/>
      <c r="U145" s="64">
        <f>SUM(U146:U146)</f>
        <v>0</v>
      </c>
      <c r="V145" s="1143"/>
      <c r="W145" s="64">
        <f>SUM(W146:W146)</f>
        <v>0</v>
      </c>
      <c r="X145" s="183"/>
      <c r="Y145" s="180">
        <f>SUM(Y146:Y146)</f>
        <v>0</v>
      </c>
      <c r="Z145" s="64">
        <f>SUM(Z146:Z146)</f>
        <v>0</v>
      </c>
      <c r="AA145" s="1143"/>
      <c r="AB145" s="64">
        <f>SUM(AB146:AB146)</f>
        <v>0</v>
      </c>
      <c r="AC145" s="64">
        <f>SUM(AC146:AC146)</f>
        <v>0</v>
      </c>
      <c r="AD145" s="184"/>
      <c r="AE145" s="1277">
        <f>'BI INTRA 2025'!AB145+'BI INTRA 2026 smt 1'!Y145</f>
        <v>0</v>
      </c>
      <c r="AF145" s="1278">
        <f t="shared" ref="AF145:AF208" si="62">AB145-AE145</f>
        <v>0</v>
      </c>
      <c r="AG145" s="1106"/>
      <c r="AH145" s="1106"/>
    </row>
    <row r="146" spans="1:34" s="1138" customFormat="1" ht="5.0999999999999996" customHeight="1">
      <c r="A146" s="1093"/>
      <c r="B146" s="1140"/>
      <c r="C146" s="1285"/>
      <c r="D146" s="1286"/>
      <c r="E146" s="1286"/>
      <c r="F146" s="1286"/>
      <c r="G146" s="1286"/>
      <c r="H146" s="1288"/>
      <c r="I146" s="1093"/>
      <c r="J146" s="1142"/>
      <c r="K146" s="1141"/>
      <c r="L146" s="1141"/>
      <c r="M146" s="1141"/>
      <c r="N146" s="1141"/>
      <c r="O146" s="179"/>
      <c r="P146" s="180"/>
      <c r="Q146" s="181"/>
      <c r="R146" s="1143"/>
      <c r="S146" s="180"/>
      <c r="T146" s="1143"/>
      <c r="U146" s="64"/>
      <c r="V146" s="1143"/>
      <c r="W146" s="64"/>
      <c r="X146" s="183"/>
      <c r="Y146" s="180"/>
      <c r="Z146" s="64"/>
      <c r="AA146" s="1143"/>
      <c r="AB146" s="64"/>
      <c r="AC146" s="64"/>
      <c r="AD146" s="184"/>
      <c r="AE146" s="1277">
        <f>'BI INTRA 2025'!AB146+'BI INTRA 2026 smt 1'!Y146</f>
        <v>0</v>
      </c>
      <c r="AF146" s="1278">
        <f t="shared" si="62"/>
        <v>0</v>
      </c>
      <c r="AG146" s="1106"/>
      <c r="AH146" s="1106"/>
    </row>
    <row r="147" spans="1:34" s="1138" customFormat="1" ht="15" customHeight="1">
      <c r="A147" s="1093"/>
      <c r="B147" s="1089" t="s">
        <v>308</v>
      </c>
      <c r="C147" s="1090" t="s">
        <v>309</v>
      </c>
      <c r="D147" s="1090"/>
      <c r="E147" s="1090"/>
      <c r="F147" s="1359"/>
      <c r="G147" s="1090"/>
      <c r="H147" s="1090"/>
      <c r="I147" s="1093"/>
      <c r="J147" s="1142"/>
      <c r="K147" s="1141"/>
      <c r="L147" s="1141"/>
      <c r="M147" s="1141"/>
      <c r="N147" s="1141"/>
      <c r="O147" s="179">
        <f>SUM(O148:O170)</f>
        <v>28</v>
      </c>
      <c r="P147" s="180">
        <f>SUM(P148:P171)</f>
        <v>161070000</v>
      </c>
      <c r="Q147" s="181"/>
      <c r="R147" s="1143"/>
      <c r="S147" s="180">
        <f>SUM(S148:S171)</f>
        <v>161070000</v>
      </c>
      <c r="T147" s="1143"/>
      <c r="U147" s="64">
        <f>SUM(U148:U171)</f>
        <v>26414000</v>
      </c>
      <c r="V147" s="1143"/>
      <c r="W147" s="64">
        <f>SUM(W148:W171)</f>
        <v>0</v>
      </c>
      <c r="X147" s="183"/>
      <c r="Y147" s="180">
        <f>SUM(Y148:Y171)</f>
        <v>0</v>
      </c>
      <c r="Z147" s="64">
        <f>SUM(Z148:Z171)</f>
        <v>0</v>
      </c>
      <c r="AA147" s="1143"/>
      <c r="AB147" s="64">
        <f>SUM(AB148:AB171)</f>
        <v>161070000</v>
      </c>
      <c r="AC147" s="64">
        <f>SUM(AC148:AC171)</f>
        <v>0</v>
      </c>
      <c r="AD147" s="184">
        <f>P147-AB147</f>
        <v>0</v>
      </c>
      <c r="AE147" s="1277">
        <f>'BI INTRA 2025'!AB147+'BI INTRA 2026 smt 1'!Y147</f>
        <v>161070000</v>
      </c>
      <c r="AF147" s="1278">
        <f t="shared" si="62"/>
        <v>0</v>
      </c>
      <c r="AG147" s="1106"/>
      <c r="AH147" s="1106"/>
    </row>
    <row r="148" spans="1:34" s="1138" customFormat="1" ht="19.5" customHeight="1">
      <c r="A148" s="1093"/>
      <c r="B148" s="1120" t="s">
        <v>310</v>
      </c>
      <c r="C148" s="1149" t="s">
        <v>112</v>
      </c>
      <c r="D148" s="1149"/>
      <c r="E148" s="1113" t="s">
        <v>311</v>
      </c>
      <c r="F148" s="1350" t="str">
        <f>VLOOKUP(B148,[1]Sheet1!$H$4:$I$15682,2,FALSE)</f>
        <v>Dispenser</v>
      </c>
      <c r="G148" s="1115" t="s">
        <v>312</v>
      </c>
      <c r="H148" s="1115" t="s">
        <v>48</v>
      </c>
      <c r="I148" s="1115" t="s">
        <v>313</v>
      </c>
      <c r="J148" s="1115" t="s">
        <v>65</v>
      </c>
      <c r="K148" s="1112" t="s">
        <v>314</v>
      </c>
      <c r="L148" s="1115" t="s">
        <v>48</v>
      </c>
      <c r="M148" s="77" t="s">
        <v>262</v>
      </c>
      <c r="N148" s="1115" t="s">
        <v>67</v>
      </c>
      <c r="O148" s="203">
        <v>1</v>
      </c>
      <c r="P148" s="70">
        <v>1325000</v>
      </c>
      <c r="Q148" s="139"/>
      <c r="R148" s="76">
        <v>0</v>
      </c>
      <c r="S148" s="71">
        <f t="shared" ref="S148:S170" si="63">SUM(P148-R148)</f>
        <v>1325000</v>
      </c>
      <c r="T148" s="72">
        <v>5</v>
      </c>
      <c r="U148" s="71">
        <f t="shared" ref="U148:U156" si="64">SUM(S148/T148)</f>
        <v>265000</v>
      </c>
      <c r="V148" s="73">
        <v>0</v>
      </c>
      <c r="W148" s="71">
        <f t="shared" ref="W148:W156" si="65">SUM(U148*V148)</f>
        <v>0</v>
      </c>
      <c r="X148" s="74">
        <v>0</v>
      </c>
      <c r="Y148" s="71">
        <f t="shared" ref="Y148:Y156" si="66">SUM(U148*X148)</f>
        <v>0</v>
      </c>
      <c r="Z148" s="71">
        <f t="shared" ref="Z148:Z156" si="67">SUM(W148+Y148)</f>
        <v>0</v>
      </c>
      <c r="AA148" s="72">
        <v>5</v>
      </c>
      <c r="AB148" s="71">
        <f t="shared" ref="AB148:AB156" si="68">SUM(U148*AA148)</f>
        <v>1325000</v>
      </c>
      <c r="AC148" s="71">
        <f t="shared" ref="AC148:AC165" si="69">SUM(S148-AB148)</f>
        <v>0</v>
      </c>
      <c r="AD148" s="75" t="s">
        <v>167</v>
      </c>
      <c r="AE148" s="1277">
        <f>'BI INTRA 2025'!AB148+'BI INTRA 2026 smt 1'!Y148</f>
        <v>1325000</v>
      </c>
      <c r="AF148" s="1278">
        <f t="shared" si="62"/>
        <v>0</v>
      </c>
      <c r="AG148" s="1106"/>
      <c r="AH148" s="1106"/>
    </row>
    <row r="149" spans="1:34" s="1138" customFormat="1" ht="19.5" customHeight="1">
      <c r="A149" s="1137"/>
      <c r="B149" s="1126" t="s">
        <v>310</v>
      </c>
      <c r="C149" s="1127" t="s">
        <v>60</v>
      </c>
      <c r="D149" s="1127"/>
      <c r="E149" s="1390" t="s">
        <v>311</v>
      </c>
      <c r="F149" s="1360" t="str">
        <f>VLOOKUP(B149,[1]Sheet1!$H$4:$I$15682,2,FALSE)</f>
        <v>Dispenser</v>
      </c>
      <c r="G149" s="1130" t="s">
        <v>312</v>
      </c>
      <c r="H149" s="1130" t="s">
        <v>48</v>
      </c>
      <c r="I149" s="1130" t="s">
        <v>313</v>
      </c>
      <c r="J149" s="1130" t="s">
        <v>65</v>
      </c>
      <c r="K149" s="1130">
        <v>2009</v>
      </c>
      <c r="L149" s="1130" t="s">
        <v>48</v>
      </c>
      <c r="M149" s="1130" t="s">
        <v>262</v>
      </c>
      <c r="N149" s="1130" t="s">
        <v>222</v>
      </c>
      <c r="O149" s="1130">
        <v>1</v>
      </c>
      <c r="P149" s="1391">
        <v>1325000</v>
      </c>
      <c r="Q149" s="1072"/>
      <c r="R149" s="240">
        <v>0</v>
      </c>
      <c r="S149" s="241">
        <f t="shared" si="63"/>
        <v>1325000</v>
      </c>
      <c r="T149" s="242">
        <v>5</v>
      </c>
      <c r="U149" s="241">
        <f t="shared" si="64"/>
        <v>265000</v>
      </c>
      <c r="V149" s="243">
        <v>0</v>
      </c>
      <c r="W149" s="241">
        <f t="shared" si="65"/>
        <v>0</v>
      </c>
      <c r="X149" s="244">
        <v>0</v>
      </c>
      <c r="Y149" s="241">
        <f t="shared" si="66"/>
        <v>0</v>
      </c>
      <c r="Z149" s="241">
        <f t="shared" si="67"/>
        <v>0</v>
      </c>
      <c r="AA149" s="242">
        <v>5</v>
      </c>
      <c r="AB149" s="241">
        <f t="shared" si="68"/>
        <v>1325000</v>
      </c>
      <c r="AC149" s="241">
        <f t="shared" si="69"/>
        <v>0</v>
      </c>
      <c r="AD149" s="1392" t="s">
        <v>183</v>
      </c>
      <c r="AE149" s="1277">
        <f>'BI INTRA 2025'!AB149+'BI INTRA 2026 smt 1'!Y149</f>
        <v>1325000</v>
      </c>
      <c r="AF149" s="1278">
        <f t="shared" si="62"/>
        <v>0</v>
      </c>
      <c r="AG149" s="1106"/>
      <c r="AH149" s="1106"/>
    </row>
    <row r="150" spans="1:34" s="1138" customFormat="1" ht="19.5" customHeight="1">
      <c r="A150" s="1139"/>
      <c r="B150" s="1131" t="s">
        <v>310</v>
      </c>
      <c r="C150" s="1196" t="s">
        <v>69</v>
      </c>
      <c r="D150" s="1196"/>
      <c r="E150" s="1133" t="s">
        <v>311</v>
      </c>
      <c r="F150" s="1361" t="str">
        <f>VLOOKUP(B150,[1]Sheet1!$H$4:$I$15682,2,FALSE)</f>
        <v>Dispenser</v>
      </c>
      <c r="G150" s="1135" t="s">
        <v>312</v>
      </c>
      <c r="H150" s="1135" t="s">
        <v>48</v>
      </c>
      <c r="I150" s="1135" t="s">
        <v>313</v>
      </c>
      <c r="J150" s="1135" t="s">
        <v>65</v>
      </c>
      <c r="K150" s="1132" t="s">
        <v>314</v>
      </c>
      <c r="L150" s="1135" t="s">
        <v>48</v>
      </c>
      <c r="M150" s="1074" t="s">
        <v>262</v>
      </c>
      <c r="N150" s="1135" t="s">
        <v>67</v>
      </c>
      <c r="O150" s="1064">
        <v>1</v>
      </c>
      <c r="P150" s="314">
        <v>1325000</v>
      </c>
      <c r="Q150" s="1061"/>
      <c r="R150" s="316">
        <v>0</v>
      </c>
      <c r="S150" s="317">
        <f t="shared" si="63"/>
        <v>1325000</v>
      </c>
      <c r="T150" s="318">
        <v>5</v>
      </c>
      <c r="U150" s="317">
        <f t="shared" si="64"/>
        <v>265000</v>
      </c>
      <c r="V150" s="319">
        <v>0</v>
      </c>
      <c r="W150" s="317">
        <f t="shared" si="65"/>
        <v>0</v>
      </c>
      <c r="X150" s="320">
        <v>0</v>
      </c>
      <c r="Y150" s="317">
        <f t="shared" si="66"/>
        <v>0</v>
      </c>
      <c r="Z150" s="317">
        <f t="shared" si="67"/>
        <v>0</v>
      </c>
      <c r="AA150" s="318">
        <v>5</v>
      </c>
      <c r="AB150" s="317">
        <f t="shared" si="68"/>
        <v>1325000</v>
      </c>
      <c r="AC150" s="317">
        <f t="shared" si="69"/>
        <v>0</v>
      </c>
      <c r="AD150" s="1062" t="s">
        <v>185</v>
      </c>
      <c r="AE150" s="1277">
        <f>'BI INTRA 2025'!AB150+'BI INTRA 2026 smt 1'!Y150</f>
        <v>1325000</v>
      </c>
      <c r="AF150" s="1278">
        <f t="shared" si="62"/>
        <v>0</v>
      </c>
      <c r="AG150" s="1106"/>
      <c r="AH150" s="1106"/>
    </row>
    <row r="151" spans="1:34" s="1138" customFormat="1" ht="19.5" customHeight="1">
      <c r="A151" s="1093"/>
      <c r="B151" s="1120" t="s">
        <v>310</v>
      </c>
      <c r="C151" s="1149" t="s">
        <v>73</v>
      </c>
      <c r="D151" s="1149"/>
      <c r="E151" s="1113" t="s">
        <v>311</v>
      </c>
      <c r="F151" s="1350" t="str">
        <f>VLOOKUP(B151,[1]Sheet1!$H$4:$I$15682,2,FALSE)</f>
        <v>Dispenser</v>
      </c>
      <c r="G151" s="1115" t="s">
        <v>312</v>
      </c>
      <c r="H151" s="1115" t="s">
        <v>48</v>
      </c>
      <c r="I151" s="1115" t="s">
        <v>313</v>
      </c>
      <c r="J151" s="1115" t="s">
        <v>65</v>
      </c>
      <c r="K151" s="1112" t="s">
        <v>314</v>
      </c>
      <c r="L151" s="1115" t="s">
        <v>48</v>
      </c>
      <c r="M151" s="77" t="s">
        <v>262</v>
      </c>
      <c r="N151" s="1115" t="s">
        <v>67</v>
      </c>
      <c r="O151" s="203">
        <v>1</v>
      </c>
      <c r="P151" s="70">
        <v>1325000</v>
      </c>
      <c r="Q151" s="139"/>
      <c r="R151" s="76">
        <v>0</v>
      </c>
      <c r="S151" s="71">
        <f t="shared" si="63"/>
        <v>1325000</v>
      </c>
      <c r="T151" s="72">
        <v>5</v>
      </c>
      <c r="U151" s="71">
        <f t="shared" si="64"/>
        <v>265000</v>
      </c>
      <c r="V151" s="73">
        <v>0</v>
      </c>
      <c r="W151" s="71">
        <f t="shared" si="65"/>
        <v>0</v>
      </c>
      <c r="X151" s="74">
        <v>0</v>
      </c>
      <c r="Y151" s="71">
        <f t="shared" si="66"/>
        <v>0</v>
      </c>
      <c r="Z151" s="71">
        <f t="shared" si="67"/>
        <v>0</v>
      </c>
      <c r="AA151" s="72">
        <v>5</v>
      </c>
      <c r="AB151" s="71">
        <f t="shared" si="68"/>
        <v>1325000</v>
      </c>
      <c r="AC151" s="71">
        <f t="shared" si="69"/>
        <v>0</v>
      </c>
      <c r="AD151" s="75" t="s">
        <v>187</v>
      </c>
      <c r="AE151" s="1277">
        <f>'BI INTRA 2025'!AB151+'BI INTRA 2026 smt 1'!Y151</f>
        <v>1325000</v>
      </c>
      <c r="AF151" s="1278">
        <f t="shared" si="62"/>
        <v>0</v>
      </c>
      <c r="AG151" s="1106"/>
      <c r="AH151" s="1106"/>
    </row>
    <row r="152" spans="1:34" s="1138" customFormat="1" ht="19.5" customHeight="1">
      <c r="A152" s="1093"/>
      <c r="B152" s="1120" t="s">
        <v>310</v>
      </c>
      <c r="C152" s="1149" t="s">
        <v>77</v>
      </c>
      <c r="D152" s="1149"/>
      <c r="E152" s="1113" t="s">
        <v>311</v>
      </c>
      <c r="F152" s="1350" t="str">
        <f>VLOOKUP(B152,[1]Sheet1!$H$4:$I$15682,2,FALSE)</f>
        <v>Dispenser</v>
      </c>
      <c r="G152" s="1115" t="s">
        <v>312</v>
      </c>
      <c r="H152" s="1115" t="s">
        <v>48</v>
      </c>
      <c r="I152" s="1115" t="s">
        <v>313</v>
      </c>
      <c r="J152" s="1115" t="s">
        <v>65</v>
      </c>
      <c r="K152" s="1112" t="s">
        <v>314</v>
      </c>
      <c r="L152" s="1115" t="s">
        <v>48</v>
      </c>
      <c r="M152" s="77" t="s">
        <v>262</v>
      </c>
      <c r="N152" s="1115" t="s">
        <v>67</v>
      </c>
      <c r="O152" s="203">
        <v>1</v>
      </c>
      <c r="P152" s="70">
        <v>1325000</v>
      </c>
      <c r="Q152" s="139"/>
      <c r="R152" s="76">
        <v>0</v>
      </c>
      <c r="S152" s="71">
        <f t="shared" si="63"/>
        <v>1325000</v>
      </c>
      <c r="T152" s="72">
        <v>5</v>
      </c>
      <c r="U152" s="71">
        <f t="shared" si="64"/>
        <v>265000</v>
      </c>
      <c r="V152" s="73">
        <v>0</v>
      </c>
      <c r="W152" s="71">
        <f t="shared" si="65"/>
        <v>0</v>
      </c>
      <c r="X152" s="74">
        <v>0</v>
      </c>
      <c r="Y152" s="71">
        <f t="shared" si="66"/>
        <v>0</v>
      </c>
      <c r="Z152" s="71">
        <f t="shared" si="67"/>
        <v>0</v>
      </c>
      <c r="AA152" s="72">
        <v>5</v>
      </c>
      <c r="AB152" s="71">
        <f t="shared" si="68"/>
        <v>1325000</v>
      </c>
      <c r="AC152" s="71">
        <f t="shared" si="69"/>
        <v>0</v>
      </c>
      <c r="AD152" s="75" t="s">
        <v>189</v>
      </c>
      <c r="AE152" s="1277">
        <f>'BI INTRA 2025'!AB152+'BI INTRA 2026 smt 1'!Y152</f>
        <v>1325000</v>
      </c>
      <c r="AF152" s="1278">
        <f t="shared" si="62"/>
        <v>0</v>
      </c>
      <c r="AG152" s="1106"/>
      <c r="AH152" s="1106"/>
    </row>
    <row r="153" spans="1:34" s="1138" customFormat="1" ht="19.5" customHeight="1">
      <c r="A153" s="1093"/>
      <c r="B153" s="1120" t="s">
        <v>310</v>
      </c>
      <c r="C153" s="1149" t="s">
        <v>80</v>
      </c>
      <c r="D153" s="1149"/>
      <c r="E153" s="1113" t="s">
        <v>311</v>
      </c>
      <c r="F153" s="1350" t="str">
        <f>VLOOKUP(B153,[1]Sheet1!$H$4:$I$15682,2,FALSE)</f>
        <v>Dispenser</v>
      </c>
      <c r="G153" s="1115" t="s">
        <v>312</v>
      </c>
      <c r="H153" s="1115" t="s">
        <v>48</v>
      </c>
      <c r="I153" s="1115" t="s">
        <v>313</v>
      </c>
      <c r="J153" s="1115" t="s">
        <v>65</v>
      </c>
      <c r="K153" s="1112" t="s">
        <v>314</v>
      </c>
      <c r="L153" s="1115" t="s">
        <v>48</v>
      </c>
      <c r="M153" s="77" t="s">
        <v>262</v>
      </c>
      <c r="N153" s="1115" t="s">
        <v>67</v>
      </c>
      <c r="O153" s="203">
        <v>1</v>
      </c>
      <c r="P153" s="70">
        <v>1325000</v>
      </c>
      <c r="Q153" s="78"/>
      <c r="R153" s="76">
        <v>0</v>
      </c>
      <c r="S153" s="71">
        <f t="shared" si="63"/>
        <v>1325000</v>
      </c>
      <c r="T153" s="72">
        <v>5</v>
      </c>
      <c r="U153" s="71">
        <f t="shared" si="64"/>
        <v>265000</v>
      </c>
      <c r="V153" s="73">
        <v>0</v>
      </c>
      <c r="W153" s="71">
        <f t="shared" si="65"/>
        <v>0</v>
      </c>
      <c r="X153" s="74">
        <v>0</v>
      </c>
      <c r="Y153" s="71">
        <f t="shared" si="66"/>
        <v>0</v>
      </c>
      <c r="Z153" s="71">
        <f t="shared" si="67"/>
        <v>0</v>
      </c>
      <c r="AA153" s="72">
        <v>5</v>
      </c>
      <c r="AB153" s="71">
        <f t="shared" si="68"/>
        <v>1325000</v>
      </c>
      <c r="AC153" s="71">
        <f t="shared" si="69"/>
        <v>0</v>
      </c>
      <c r="AD153" s="75" t="s">
        <v>190</v>
      </c>
      <c r="AE153" s="1277">
        <f>'BI INTRA 2025'!AB153+'BI INTRA 2026 smt 1'!Y153</f>
        <v>1325000</v>
      </c>
      <c r="AF153" s="1278">
        <f t="shared" si="62"/>
        <v>0</v>
      </c>
      <c r="AG153" s="1106"/>
      <c r="AH153" s="1106"/>
    </row>
    <row r="154" spans="1:34" s="1138" customFormat="1" ht="19.5" customHeight="1">
      <c r="A154" s="1093"/>
      <c r="B154" s="1120" t="s">
        <v>310</v>
      </c>
      <c r="C154" s="1112" t="s">
        <v>106</v>
      </c>
      <c r="D154" s="1112"/>
      <c r="E154" s="1099" t="s">
        <v>311</v>
      </c>
      <c r="F154" s="1350" t="str">
        <f>VLOOKUP(B154,[1]Sheet1!$H$4:$I$15682,2,FALSE)</f>
        <v>Dispenser</v>
      </c>
      <c r="G154" s="1115" t="s">
        <v>312</v>
      </c>
      <c r="H154" s="1115" t="s">
        <v>48</v>
      </c>
      <c r="I154" s="1115" t="s">
        <v>313</v>
      </c>
      <c r="J154" s="1115" t="s">
        <v>65</v>
      </c>
      <c r="K154" s="1115">
        <v>2009</v>
      </c>
      <c r="L154" s="1115" t="s">
        <v>48</v>
      </c>
      <c r="M154" s="1115" t="s">
        <v>262</v>
      </c>
      <c r="N154" s="1115" t="s">
        <v>222</v>
      </c>
      <c r="O154" s="1115">
        <v>1</v>
      </c>
      <c r="P154" s="216">
        <v>1325000</v>
      </c>
      <c r="Q154" s="78"/>
      <c r="R154" s="76">
        <v>0</v>
      </c>
      <c r="S154" s="71">
        <f t="shared" si="63"/>
        <v>1325000</v>
      </c>
      <c r="T154" s="72">
        <v>5</v>
      </c>
      <c r="U154" s="71">
        <f t="shared" si="64"/>
        <v>265000</v>
      </c>
      <c r="V154" s="73">
        <v>0</v>
      </c>
      <c r="W154" s="71">
        <f t="shared" si="65"/>
        <v>0</v>
      </c>
      <c r="X154" s="74">
        <v>0</v>
      </c>
      <c r="Y154" s="71">
        <f t="shared" si="66"/>
        <v>0</v>
      </c>
      <c r="Z154" s="71">
        <f t="shared" si="67"/>
        <v>0</v>
      </c>
      <c r="AA154" s="72">
        <v>5</v>
      </c>
      <c r="AB154" s="71">
        <f t="shared" si="68"/>
        <v>1325000</v>
      </c>
      <c r="AC154" s="71">
        <f t="shared" si="69"/>
        <v>0</v>
      </c>
      <c r="AD154" s="186" t="s">
        <v>190</v>
      </c>
      <c r="AE154" s="1277">
        <f>'BI INTRA 2025'!AB154+'BI INTRA 2026 smt 1'!Y154</f>
        <v>1325000</v>
      </c>
      <c r="AF154" s="1278">
        <f t="shared" si="62"/>
        <v>0</v>
      </c>
      <c r="AG154" s="1106"/>
      <c r="AH154" s="1106"/>
    </row>
    <row r="155" spans="1:34" s="1138" customFormat="1" ht="19.5" customHeight="1">
      <c r="A155" s="1093"/>
      <c r="B155" s="1120" t="s">
        <v>310</v>
      </c>
      <c r="C155" s="1149" t="s">
        <v>84</v>
      </c>
      <c r="D155" s="1149"/>
      <c r="E155" s="1113" t="s">
        <v>311</v>
      </c>
      <c r="F155" s="1350" t="str">
        <f>VLOOKUP(B155,[1]Sheet1!$H$4:$I$15682,2,FALSE)</f>
        <v>Dispenser</v>
      </c>
      <c r="G155" s="1115" t="s">
        <v>312</v>
      </c>
      <c r="H155" s="1115" t="s">
        <v>48</v>
      </c>
      <c r="I155" s="1115" t="s">
        <v>313</v>
      </c>
      <c r="J155" s="1115" t="s">
        <v>65</v>
      </c>
      <c r="K155" s="1112" t="s">
        <v>314</v>
      </c>
      <c r="L155" s="1115" t="s">
        <v>48</v>
      </c>
      <c r="M155" s="77" t="s">
        <v>262</v>
      </c>
      <c r="N155" s="1115" t="s">
        <v>67</v>
      </c>
      <c r="O155" s="203">
        <v>1</v>
      </c>
      <c r="P155" s="70">
        <v>1325000</v>
      </c>
      <c r="Q155" s="78"/>
      <c r="R155" s="76">
        <v>0</v>
      </c>
      <c r="S155" s="71">
        <f t="shared" si="63"/>
        <v>1325000</v>
      </c>
      <c r="T155" s="72">
        <v>5</v>
      </c>
      <c r="U155" s="71">
        <f t="shared" si="64"/>
        <v>265000</v>
      </c>
      <c r="V155" s="73">
        <v>0</v>
      </c>
      <c r="W155" s="71">
        <f t="shared" si="65"/>
        <v>0</v>
      </c>
      <c r="X155" s="74">
        <v>0</v>
      </c>
      <c r="Y155" s="71">
        <f t="shared" si="66"/>
        <v>0</v>
      </c>
      <c r="Z155" s="71">
        <f t="shared" si="67"/>
        <v>0</v>
      </c>
      <c r="AA155" s="72">
        <v>5</v>
      </c>
      <c r="AB155" s="71">
        <f t="shared" si="68"/>
        <v>1325000</v>
      </c>
      <c r="AC155" s="71">
        <f t="shared" si="69"/>
        <v>0</v>
      </c>
      <c r="AD155" s="75" t="s">
        <v>207</v>
      </c>
      <c r="AE155" s="1277">
        <f>'BI INTRA 2025'!AB155+'BI INTRA 2026 smt 1'!Y155</f>
        <v>1325000</v>
      </c>
      <c r="AF155" s="1278">
        <f t="shared" si="62"/>
        <v>0</v>
      </c>
      <c r="AG155" s="1106"/>
      <c r="AH155" s="1106"/>
    </row>
    <row r="156" spans="1:34" s="1138" customFormat="1" ht="19.5" customHeight="1">
      <c r="A156" s="1093"/>
      <c r="B156" s="1120" t="s">
        <v>315</v>
      </c>
      <c r="C156" s="1149" t="s">
        <v>112</v>
      </c>
      <c r="D156" s="1149"/>
      <c r="E156" s="1113" t="s">
        <v>316</v>
      </c>
      <c r="F156" s="1350" t="str">
        <f>VLOOKUP(B156,[1]Sheet1!$H$4:$I$15682,2,FALSE)</f>
        <v>Mimbar/Podium</v>
      </c>
      <c r="G156" s="1115" t="s">
        <v>179</v>
      </c>
      <c r="H156" s="1115" t="s">
        <v>48</v>
      </c>
      <c r="I156" s="1115" t="s">
        <v>191</v>
      </c>
      <c r="J156" s="1115" t="s">
        <v>65</v>
      </c>
      <c r="K156" s="1115">
        <v>2009</v>
      </c>
      <c r="L156" s="1115" t="s">
        <v>48</v>
      </c>
      <c r="M156" s="77" t="s">
        <v>166</v>
      </c>
      <c r="N156" s="1115" t="s">
        <v>67</v>
      </c>
      <c r="O156" s="203">
        <v>1</v>
      </c>
      <c r="P156" s="70">
        <v>1500000</v>
      </c>
      <c r="Q156" s="139"/>
      <c r="R156" s="76">
        <v>0</v>
      </c>
      <c r="S156" s="71">
        <f t="shared" si="63"/>
        <v>1500000</v>
      </c>
      <c r="T156" s="72">
        <v>5</v>
      </c>
      <c r="U156" s="71">
        <f t="shared" si="64"/>
        <v>300000</v>
      </c>
      <c r="V156" s="73">
        <v>0</v>
      </c>
      <c r="W156" s="71">
        <f t="shared" si="65"/>
        <v>0</v>
      </c>
      <c r="X156" s="74">
        <v>0</v>
      </c>
      <c r="Y156" s="71">
        <f t="shared" si="66"/>
        <v>0</v>
      </c>
      <c r="Z156" s="71">
        <f t="shared" si="67"/>
        <v>0</v>
      </c>
      <c r="AA156" s="72">
        <v>5</v>
      </c>
      <c r="AB156" s="71">
        <f t="shared" si="68"/>
        <v>1500000</v>
      </c>
      <c r="AC156" s="71">
        <f t="shared" si="69"/>
        <v>0</v>
      </c>
      <c r="AD156" s="55" t="s">
        <v>247</v>
      </c>
      <c r="AE156" s="1277">
        <f>'BI INTRA 2025'!AB156+'BI INTRA 2026 smt 1'!Y156</f>
        <v>1500000</v>
      </c>
      <c r="AF156" s="1278">
        <f t="shared" si="62"/>
        <v>0</v>
      </c>
      <c r="AG156" s="1106"/>
      <c r="AH156" s="1106"/>
    </row>
    <row r="157" spans="1:34" s="1138" customFormat="1" ht="19.5" customHeight="1">
      <c r="A157" s="1093"/>
      <c r="B157" s="1120" t="s">
        <v>317</v>
      </c>
      <c r="C157" s="1149" t="s">
        <v>147</v>
      </c>
      <c r="D157" s="1149"/>
      <c r="E157" s="1113" t="s">
        <v>318</v>
      </c>
      <c r="F157" s="1350" t="str">
        <f>VLOOKUP(B157,[1]Sheet1!$H$4:$I$15682,2,FALSE)</f>
        <v>Unit Power Supply</v>
      </c>
      <c r="G157" s="1115" t="s">
        <v>319</v>
      </c>
      <c r="H157" s="1115" t="s">
        <v>48</v>
      </c>
      <c r="I157" s="1115" t="s">
        <v>64</v>
      </c>
      <c r="J157" s="1115" t="s">
        <v>65</v>
      </c>
      <c r="K157" s="1114">
        <v>2009</v>
      </c>
      <c r="L157" s="1115" t="s">
        <v>48</v>
      </c>
      <c r="M157" s="77" t="s">
        <v>166</v>
      </c>
      <c r="N157" s="1115" t="s">
        <v>67</v>
      </c>
      <c r="O157" s="203">
        <v>1</v>
      </c>
      <c r="P157" s="70">
        <v>1500000</v>
      </c>
      <c r="Q157" s="78"/>
      <c r="R157" s="76">
        <v>0</v>
      </c>
      <c r="S157" s="71">
        <f t="shared" si="63"/>
        <v>1500000</v>
      </c>
      <c r="T157" s="72">
        <v>5</v>
      </c>
      <c r="U157" s="71"/>
      <c r="V157" s="73"/>
      <c r="W157" s="71"/>
      <c r="X157" s="74"/>
      <c r="Y157" s="71"/>
      <c r="Z157" s="71"/>
      <c r="AA157" s="72">
        <v>5</v>
      </c>
      <c r="AB157" s="71">
        <v>1500000</v>
      </c>
      <c r="AC157" s="71">
        <f t="shared" si="69"/>
        <v>0</v>
      </c>
      <c r="AD157" s="75" t="s">
        <v>183</v>
      </c>
      <c r="AE157" s="1277">
        <f>'BI INTRA 2025'!AB157+'BI INTRA 2026 smt 1'!Y157</f>
        <v>1500000</v>
      </c>
      <c r="AF157" s="1278">
        <f t="shared" si="62"/>
        <v>0</v>
      </c>
      <c r="AG157" s="1106"/>
      <c r="AH157" s="1106"/>
    </row>
    <row r="158" spans="1:34" s="1138" customFormat="1" ht="19.5" customHeight="1">
      <c r="A158" s="1093"/>
      <c r="B158" s="1120" t="s">
        <v>320</v>
      </c>
      <c r="C158" s="1112" t="s">
        <v>112</v>
      </c>
      <c r="D158" s="1112"/>
      <c r="E158" s="1099" t="s">
        <v>321</v>
      </c>
      <c r="F158" s="1350" t="str">
        <f>VLOOKUP(B158,[1]Sheet1!$H$4:$I$15682,2,FALSE)</f>
        <v>Sound System</v>
      </c>
      <c r="G158" s="1115" t="s">
        <v>322</v>
      </c>
      <c r="H158" s="1115" t="s">
        <v>48</v>
      </c>
      <c r="I158" s="1115" t="s">
        <v>64</v>
      </c>
      <c r="J158" s="1115" t="s">
        <v>65</v>
      </c>
      <c r="K158" s="1115">
        <v>2009</v>
      </c>
      <c r="L158" s="1115" t="s">
        <v>48</v>
      </c>
      <c r="M158" s="1115" t="s">
        <v>66</v>
      </c>
      <c r="N158" s="1115" t="s">
        <v>67</v>
      </c>
      <c r="O158" s="1114">
        <v>1</v>
      </c>
      <c r="P158" s="70">
        <v>40310000</v>
      </c>
      <c r="Q158" s="78"/>
      <c r="R158" s="76">
        <v>0</v>
      </c>
      <c r="S158" s="71">
        <f t="shared" si="63"/>
        <v>40310000</v>
      </c>
      <c r="T158" s="72">
        <v>5</v>
      </c>
      <c r="U158" s="71">
        <f t="shared" ref="U158:U162" si="70">SUM(S158/T158)</f>
        <v>8062000</v>
      </c>
      <c r="V158" s="73">
        <v>0</v>
      </c>
      <c r="W158" s="71">
        <f t="shared" ref="W158:W162" si="71">SUM(U158*V158)</f>
        <v>0</v>
      </c>
      <c r="X158" s="74">
        <v>0</v>
      </c>
      <c r="Y158" s="71">
        <f t="shared" ref="Y158:Y162" si="72">SUM(U158*X158)</f>
        <v>0</v>
      </c>
      <c r="Z158" s="71">
        <f t="shared" ref="Z158:Z162" si="73">SUM(W158+Y158)</f>
        <v>0</v>
      </c>
      <c r="AA158" s="72">
        <v>5</v>
      </c>
      <c r="AB158" s="71">
        <f t="shared" ref="AB158:AB162" si="74">SUM(U158*AA158)</f>
        <v>40310000</v>
      </c>
      <c r="AC158" s="71">
        <f t="shared" si="69"/>
        <v>0</v>
      </c>
      <c r="AD158" s="1159" t="s">
        <v>247</v>
      </c>
      <c r="AE158" s="1277">
        <f>'BI INTRA 2025'!AB158+'BI INTRA 2026 smt 1'!Y158</f>
        <v>40310000</v>
      </c>
      <c r="AF158" s="1278">
        <f t="shared" si="62"/>
        <v>0</v>
      </c>
      <c r="AG158" s="1106"/>
      <c r="AH158" s="1106"/>
    </row>
    <row r="159" spans="1:34" s="1138" customFormat="1" ht="19.5" customHeight="1">
      <c r="A159" s="1093"/>
      <c r="B159" s="1120" t="s">
        <v>323</v>
      </c>
      <c r="C159" s="1112" t="s">
        <v>112</v>
      </c>
      <c r="D159" s="1112"/>
      <c r="E159" s="1099" t="s">
        <v>324</v>
      </c>
      <c r="F159" s="1350" t="str">
        <f>VLOOKUP(B159,[1]Sheet1!$H$4:$I$15682,2,FALSE)</f>
        <v>Wireless</v>
      </c>
      <c r="G159" s="1115" t="s">
        <v>325</v>
      </c>
      <c r="H159" s="1115" t="s">
        <v>48</v>
      </c>
      <c r="I159" s="1115" t="s">
        <v>64</v>
      </c>
      <c r="J159" s="1115" t="s">
        <v>65</v>
      </c>
      <c r="K159" s="1115">
        <v>2009</v>
      </c>
      <c r="L159" s="1115" t="s">
        <v>48</v>
      </c>
      <c r="M159" s="1115" t="s">
        <v>66</v>
      </c>
      <c r="N159" s="1115" t="s">
        <v>67</v>
      </c>
      <c r="O159" s="1114">
        <v>1</v>
      </c>
      <c r="P159" s="70">
        <v>2300000</v>
      </c>
      <c r="Q159" s="268"/>
      <c r="R159" s="76">
        <v>0</v>
      </c>
      <c r="S159" s="71">
        <f t="shared" si="63"/>
        <v>2300000</v>
      </c>
      <c r="T159" s="72">
        <v>5</v>
      </c>
      <c r="U159" s="71">
        <f t="shared" si="70"/>
        <v>460000</v>
      </c>
      <c r="V159" s="73">
        <v>0</v>
      </c>
      <c r="W159" s="71">
        <f t="shared" si="71"/>
        <v>0</v>
      </c>
      <c r="X159" s="74">
        <v>0</v>
      </c>
      <c r="Y159" s="71">
        <f t="shared" si="72"/>
        <v>0</v>
      </c>
      <c r="Z159" s="71">
        <f t="shared" si="73"/>
        <v>0</v>
      </c>
      <c r="AA159" s="72">
        <v>5</v>
      </c>
      <c r="AB159" s="71">
        <f t="shared" si="74"/>
        <v>2300000</v>
      </c>
      <c r="AC159" s="74">
        <f t="shared" si="69"/>
        <v>0</v>
      </c>
      <c r="AD159" s="1159" t="s">
        <v>247</v>
      </c>
      <c r="AE159" s="1277">
        <f>'BI INTRA 2025'!AB159+'BI INTRA 2026 smt 1'!Y159</f>
        <v>2300000</v>
      </c>
      <c r="AF159" s="1278">
        <f t="shared" si="62"/>
        <v>0</v>
      </c>
      <c r="AG159" s="1106"/>
      <c r="AH159" s="1106"/>
    </row>
    <row r="160" spans="1:34" s="1138" customFormat="1" ht="19.5" customHeight="1">
      <c r="A160" s="1093"/>
      <c r="B160" s="1120" t="s">
        <v>326</v>
      </c>
      <c r="C160" s="1112" t="s">
        <v>258</v>
      </c>
      <c r="D160" s="1112"/>
      <c r="E160" s="1099" t="s">
        <v>327</v>
      </c>
      <c r="F160" s="1350" t="str">
        <f>VLOOKUP(B160,[1]Sheet1!$H$4:$I$15682,2,FALSE)</f>
        <v>Microphone</v>
      </c>
      <c r="G160" s="1115" t="s">
        <v>328</v>
      </c>
      <c r="H160" s="1115" t="s">
        <v>48</v>
      </c>
      <c r="I160" s="1115" t="s">
        <v>64</v>
      </c>
      <c r="J160" s="1115" t="s">
        <v>65</v>
      </c>
      <c r="K160" s="1115">
        <v>2009</v>
      </c>
      <c r="L160" s="1115" t="s">
        <v>48</v>
      </c>
      <c r="M160" s="1115" t="s">
        <v>66</v>
      </c>
      <c r="N160" s="1115" t="s">
        <v>67</v>
      </c>
      <c r="O160" s="1114">
        <v>4</v>
      </c>
      <c r="P160" s="70">
        <v>8000000</v>
      </c>
      <c r="Q160" s="269"/>
      <c r="R160" s="76">
        <v>0</v>
      </c>
      <c r="S160" s="71">
        <f t="shared" si="63"/>
        <v>8000000</v>
      </c>
      <c r="T160" s="72">
        <v>5</v>
      </c>
      <c r="U160" s="71">
        <f t="shared" si="70"/>
        <v>1600000</v>
      </c>
      <c r="V160" s="73">
        <v>0</v>
      </c>
      <c r="W160" s="71">
        <f t="shared" si="71"/>
        <v>0</v>
      </c>
      <c r="X160" s="74">
        <v>0</v>
      </c>
      <c r="Y160" s="71">
        <f t="shared" si="72"/>
        <v>0</v>
      </c>
      <c r="Z160" s="71">
        <f t="shared" si="73"/>
        <v>0</v>
      </c>
      <c r="AA160" s="72">
        <v>5</v>
      </c>
      <c r="AB160" s="71">
        <f t="shared" si="74"/>
        <v>8000000</v>
      </c>
      <c r="AC160" s="74">
        <f t="shared" si="69"/>
        <v>0</v>
      </c>
      <c r="AD160" s="1159" t="s">
        <v>247</v>
      </c>
      <c r="AE160" s="1277">
        <f>'BI INTRA 2025'!AB160+'BI INTRA 2026 smt 1'!Y160</f>
        <v>8000000</v>
      </c>
      <c r="AF160" s="1278">
        <f t="shared" si="62"/>
        <v>0</v>
      </c>
      <c r="AG160" s="1106"/>
      <c r="AH160" s="1106"/>
    </row>
    <row r="161" spans="1:36" s="1138" customFormat="1" ht="19.5" customHeight="1">
      <c r="A161" s="1093"/>
      <c r="B161" s="1120" t="s">
        <v>329</v>
      </c>
      <c r="C161" s="1112" t="s">
        <v>112</v>
      </c>
      <c r="D161" s="1112"/>
      <c r="E161" s="1099" t="s">
        <v>330</v>
      </c>
      <c r="F161" s="1350" t="str">
        <f>VLOOKUP(B161,[1]Sheet1!$H$4:$I$15682,2,FALSE)</f>
        <v>Televisi</v>
      </c>
      <c r="G161" s="1114" t="s">
        <v>331</v>
      </c>
      <c r="H161" s="1115" t="s">
        <v>48</v>
      </c>
      <c r="I161" s="1115" t="s">
        <v>64</v>
      </c>
      <c r="J161" s="1115" t="s">
        <v>65</v>
      </c>
      <c r="K161" s="1115">
        <v>2010</v>
      </c>
      <c r="L161" s="1115" t="s">
        <v>48</v>
      </c>
      <c r="M161" s="1115" t="s">
        <v>66</v>
      </c>
      <c r="N161" s="1115" t="s">
        <v>67</v>
      </c>
      <c r="O161" s="1114">
        <v>1</v>
      </c>
      <c r="P161" s="70">
        <v>7795000</v>
      </c>
      <c r="Q161" s="139"/>
      <c r="R161" s="76">
        <v>0</v>
      </c>
      <c r="S161" s="71">
        <f t="shared" si="63"/>
        <v>7795000</v>
      </c>
      <c r="T161" s="72">
        <v>5</v>
      </c>
      <c r="U161" s="71">
        <f t="shared" si="70"/>
        <v>1559000</v>
      </c>
      <c r="V161" s="73">
        <v>0</v>
      </c>
      <c r="W161" s="71">
        <f t="shared" si="71"/>
        <v>0</v>
      </c>
      <c r="X161" s="74">
        <v>0</v>
      </c>
      <c r="Y161" s="71">
        <f t="shared" si="72"/>
        <v>0</v>
      </c>
      <c r="Z161" s="71">
        <f t="shared" si="73"/>
        <v>0</v>
      </c>
      <c r="AA161" s="72">
        <v>5</v>
      </c>
      <c r="AB161" s="71">
        <f t="shared" si="74"/>
        <v>7795000</v>
      </c>
      <c r="AC161" s="71">
        <f t="shared" si="69"/>
        <v>0</v>
      </c>
      <c r="AD161" s="1159" t="s">
        <v>265</v>
      </c>
      <c r="AE161" s="1277">
        <f>'BI INTRA 2025'!AB161+'BI INTRA 2026 smt 1'!Y161</f>
        <v>7795000</v>
      </c>
      <c r="AF161" s="1278">
        <f t="shared" si="62"/>
        <v>0</v>
      </c>
      <c r="AG161" s="1106"/>
      <c r="AH161" s="1106"/>
    </row>
    <row r="162" spans="1:36" s="1138" customFormat="1" ht="19.5" customHeight="1">
      <c r="A162" s="1093"/>
      <c r="B162" s="1120" t="s">
        <v>332</v>
      </c>
      <c r="C162" s="1115" t="s">
        <v>199</v>
      </c>
      <c r="D162" s="1115"/>
      <c r="E162" s="1099" t="s">
        <v>333</v>
      </c>
      <c r="F162" s="1350" t="str">
        <f>VLOOKUP(B162,[1]Sheet1!$H$4:$I$15682,2,FALSE)</f>
        <v>Handy Cam</v>
      </c>
      <c r="G162" s="1114" t="s">
        <v>334</v>
      </c>
      <c r="H162" s="1115" t="s">
        <v>48</v>
      </c>
      <c r="I162" s="1115" t="s">
        <v>64</v>
      </c>
      <c r="J162" s="1115" t="s">
        <v>65</v>
      </c>
      <c r="K162" s="1115">
        <v>2010</v>
      </c>
      <c r="L162" s="1115" t="s">
        <v>48</v>
      </c>
      <c r="M162" s="1115" t="s">
        <v>66</v>
      </c>
      <c r="N162" s="1115" t="s">
        <v>67</v>
      </c>
      <c r="O162" s="1114">
        <v>2</v>
      </c>
      <c r="P162" s="70">
        <v>19800000</v>
      </c>
      <c r="Q162" s="218"/>
      <c r="R162" s="76">
        <v>0</v>
      </c>
      <c r="S162" s="71">
        <f t="shared" si="63"/>
        <v>19800000</v>
      </c>
      <c r="T162" s="72">
        <v>5</v>
      </c>
      <c r="U162" s="71">
        <f t="shared" si="70"/>
        <v>3960000</v>
      </c>
      <c r="V162" s="73">
        <v>0</v>
      </c>
      <c r="W162" s="71">
        <f t="shared" si="71"/>
        <v>0</v>
      </c>
      <c r="X162" s="74">
        <v>0</v>
      </c>
      <c r="Y162" s="71">
        <f t="shared" si="72"/>
        <v>0</v>
      </c>
      <c r="Z162" s="71">
        <f t="shared" si="73"/>
        <v>0</v>
      </c>
      <c r="AA162" s="72">
        <v>5</v>
      </c>
      <c r="AB162" s="71">
        <f t="shared" si="74"/>
        <v>19800000</v>
      </c>
      <c r="AC162" s="71">
        <f t="shared" si="69"/>
        <v>0</v>
      </c>
      <c r="AD162" s="1159" t="s">
        <v>230</v>
      </c>
      <c r="AE162" s="1277">
        <f>'BI INTRA 2025'!AB162+'BI INTRA 2026 smt 1'!Y162</f>
        <v>19800000</v>
      </c>
      <c r="AF162" s="1278">
        <f t="shared" si="62"/>
        <v>0</v>
      </c>
      <c r="AG162" s="1106"/>
      <c r="AH162" s="1106"/>
    </row>
    <row r="163" spans="1:36" s="1138" customFormat="1" ht="19.5" customHeight="1">
      <c r="A163" s="1093"/>
      <c r="B163" s="1120" t="s">
        <v>329</v>
      </c>
      <c r="C163" s="1112" t="s">
        <v>60</v>
      </c>
      <c r="D163" s="1112"/>
      <c r="E163" s="1088" t="s">
        <v>335</v>
      </c>
      <c r="F163" s="1350" t="str">
        <f>VLOOKUP(B163,[1]Sheet1!$H$4:$I$15682,2,FALSE)</f>
        <v>Televisi</v>
      </c>
      <c r="G163" s="1114" t="s">
        <v>336</v>
      </c>
      <c r="H163" s="1115" t="s">
        <v>48</v>
      </c>
      <c r="I163" s="1115" t="s">
        <v>64</v>
      </c>
      <c r="J163" s="1115" t="s">
        <v>65</v>
      </c>
      <c r="K163" s="1114">
        <v>2011</v>
      </c>
      <c r="L163" s="1115" t="s">
        <v>48</v>
      </c>
      <c r="M163" s="1115" t="s">
        <v>66</v>
      </c>
      <c r="N163" s="1115" t="s">
        <v>67</v>
      </c>
      <c r="O163" s="1115">
        <v>1</v>
      </c>
      <c r="P163" s="70">
        <v>2500000</v>
      </c>
      <c r="Q163" s="139"/>
      <c r="R163" s="76">
        <v>0</v>
      </c>
      <c r="S163" s="71">
        <f t="shared" si="63"/>
        <v>2500000</v>
      </c>
      <c r="T163" s="72">
        <v>5</v>
      </c>
      <c r="U163" s="71"/>
      <c r="V163" s="73"/>
      <c r="W163" s="71"/>
      <c r="X163" s="74"/>
      <c r="Y163" s="71"/>
      <c r="Z163" s="71"/>
      <c r="AA163" s="72">
        <v>5</v>
      </c>
      <c r="AB163" s="71">
        <v>2500000</v>
      </c>
      <c r="AC163" s="71">
        <f t="shared" si="69"/>
        <v>0</v>
      </c>
      <c r="AD163" s="55" t="s">
        <v>213</v>
      </c>
      <c r="AE163" s="1277">
        <f>'BI INTRA 2025'!AB163+'BI INTRA 2026 smt 1'!Y163</f>
        <v>2500000</v>
      </c>
      <c r="AF163" s="1278">
        <f t="shared" si="62"/>
        <v>0</v>
      </c>
      <c r="AG163" s="1106"/>
      <c r="AH163" s="1106"/>
    </row>
    <row r="164" spans="1:36" s="1138" customFormat="1" ht="19.5" customHeight="1">
      <c r="A164" s="1093"/>
      <c r="B164" s="1120" t="s">
        <v>320</v>
      </c>
      <c r="C164" s="1112" t="s">
        <v>337</v>
      </c>
      <c r="D164" s="1112"/>
      <c r="E164" s="1099" t="s">
        <v>321</v>
      </c>
      <c r="F164" s="1350" t="str">
        <f>VLOOKUP(B164,[1]Sheet1!$H$4:$I$15682,2,FALSE)</f>
        <v>Sound System</v>
      </c>
      <c r="G164" s="1115" t="s">
        <v>322</v>
      </c>
      <c r="H164" s="1115" t="s">
        <v>48</v>
      </c>
      <c r="I164" s="1115" t="s">
        <v>64</v>
      </c>
      <c r="J164" s="1115" t="s">
        <v>65</v>
      </c>
      <c r="K164" s="1115">
        <v>2012</v>
      </c>
      <c r="L164" s="1115" t="s">
        <v>48</v>
      </c>
      <c r="M164" s="1115" t="s">
        <v>66</v>
      </c>
      <c r="N164" s="1115" t="s">
        <v>67</v>
      </c>
      <c r="O164" s="1114">
        <v>2</v>
      </c>
      <c r="P164" s="70">
        <v>19500000</v>
      </c>
      <c r="Q164" s="78"/>
      <c r="R164" s="76">
        <v>0</v>
      </c>
      <c r="S164" s="71">
        <f t="shared" si="63"/>
        <v>19500000</v>
      </c>
      <c r="T164" s="72">
        <v>5</v>
      </c>
      <c r="U164" s="71">
        <f t="shared" ref="U164:U165" si="75">SUM(S164/T164)</f>
        <v>3900000</v>
      </c>
      <c r="V164" s="73">
        <v>0</v>
      </c>
      <c r="W164" s="71">
        <f t="shared" ref="W164" si="76">SUM(U164*V164)</f>
        <v>0</v>
      </c>
      <c r="X164" s="74">
        <v>0</v>
      </c>
      <c r="Y164" s="71">
        <f t="shared" ref="Y164" si="77">SUM(U164*X164)</f>
        <v>0</v>
      </c>
      <c r="Z164" s="71">
        <f t="shared" ref="Z164" si="78">SUM(W164+Y164)</f>
        <v>0</v>
      </c>
      <c r="AA164" s="72">
        <v>5</v>
      </c>
      <c r="AB164" s="71">
        <f t="shared" ref="AB164:AB165" si="79">SUM(U164*AA164)</f>
        <v>19500000</v>
      </c>
      <c r="AC164" s="71">
        <f t="shared" si="69"/>
        <v>0</v>
      </c>
      <c r="AD164" s="1159" t="s">
        <v>247</v>
      </c>
      <c r="AE164" s="1277">
        <f>'BI INTRA 2025'!AB164+'BI INTRA 2026 smt 1'!Y164</f>
        <v>19500000</v>
      </c>
      <c r="AF164" s="1278">
        <f t="shared" si="62"/>
        <v>0</v>
      </c>
      <c r="AG164" s="1106"/>
      <c r="AH164" s="1106"/>
    </row>
    <row r="165" spans="1:36" s="1138" customFormat="1" ht="19.5" customHeight="1">
      <c r="A165" s="1093"/>
      <c r="B165" s="1120" t="s">
        <v>338</v>
      </c>
      <c r="C165" s="1115" t="s">
        <v>48</v>
      </c>
      <c r="D165" s="1115"/>
      <c r="E165" s="1099" t="s">
        <v>339</v>
      </c>
      <c r="F165" s="1350" t="str">
        <f>VLOOKUP(B165,[1]Sheet1!$H$4:$I$15682,2,FALSE)</f>
        <v>Mic Conference</v>
      </c>
      <c r="G165" s="1115" t="s">
        <v>179</v>
      </c>
      <c r="H165" s="1115" t="s">
        <v>48</v>
      </c>
      <c r="I165" s="1115" t="s">
        <v>64</v>
      </c>
      <c r="J165" s="1115" t="s">
        <v>65</v>
      </c>
      <c r="K165" s="1115">
        <v>2013</v>
      </c>
      <c r="L165" s="1115" t="s">
        <v>48</v>
      </c>
      <c r="M165" s="1115" t="s">
        <v>262</v>
      </c>
      <c r="N165" s="1115" t="s">
        <v>67</v>
      </c>
      <c r="O165" s="1114">
        <v>1</v>
      </c>
      <c r="P165" s="70">
        <v>8500000</v>
      </c>
      <c r="Q165" s="269"/>
      <c r="R165" s="76">
        <v>0</v>
      </c>
      <c r="S165" s="71">
        <f t="shared" si="63"/>
        <v>8500000</v>
      </c>
      <c r="T165" s="72">
        <v>5</v>
      </c>
      <c r="U165" s="71">
        <f t="shared" si="75"/>
        <v>1700000</v>
      </c>
      <c r="V165" s="73">
        <v>0</v>
      </c>
      <c r="W165" s="71">
        <v>0</v>
      </c>
      <c r="X165" s="71">
        <v>0</v>
      </c>
      <c r="Y165" s="71">
        <v>0</v>
      </c>
      <c r="Z165" s="71">
        <v>0</v>
      </c>
      <c r="AA165" s="72">
        <v>5</v>
      </c>
      <c r="AB165" s="71">
        <f t="shared" si="79"/>
        <v>8500000</v>
      </c>
      <c r="AC165" s="74">
        <f t="shared" si="69"/>
        <v>0</v>
      </c>
      <c r="AD165" s="1159" t="s">
        <v>247</v>
      </c>
      <c r="AE165" s="1277">
        <f>'BI INTRA 2025'!AB165+'BI INTRA 2026 smt 1'!Y165</f>
        <v>8500000</v>
      </c>
      <c r="AF165" s="1278">
        <f t="shared" si="62"/>
        <v>0</v>
      </c>
      <c r="AG165" s="1106"/>
      <c r="AH165" s="1106"/>
    </row>
    <row r="166" spans="1:36" s="1138" customFormat="1" ht="19.5" customHeight="1">
      <c r="A166" s="1165"/>
      <c r="B166" s="1166" t="s">
        <v>340</v>
      </c>
      <c r="C166" s="1169" t="s">
        <v>48</v>
      </c>
      <c r="D166" s="1169"/>
      <c r="E166" s="1172" t="s">
        <v>341</v>
      </c>
      <c r="F166" s="1350" t="str">
        <f>VLOOKUP(B166,[1]Sheet1!$H$4:$I$15682,2,FALSE)</f>
        <v>Gorden</v>
      </c>
      <c r="G166" s="1169" t="s">
        <v>179</v>
      </c>
      <c r="H166" s="1169" t="s">
        <v>48</v>
      </c>
      <c r="I166" s="1169" t="s">
        <v>342</v>
      </c>
      <c r="J166" s="1169" t="s">
        <v>65</v>
      </c>
      <c r="K166" s="1173">
        <v>2013</v>
      </c>
      <c r="L166" s="1169" t="s">
        <v>48</v>
      </c>
      <c r="M166" s="1169" t="s">
        <v>262</v>
      </c>
      <c r="N166" s="1169" t="s">
        <v>67</v>
      </c>
      <c r="O166" s="1169">
        <v>1</v>
      </c>
      <c r="P166" s="255">
        <v>25000000</v>
      </c>
      <c r="Q166" s="272"/>
      <c r="R166" s="255">
        <v>0</v>
      </c>
      <c r="S166" s="256">
        <f t="shared" si="63"/>
        <v>25000000</v>
      </c>
      <c r="T166" s="257">
        <v>5</v>
      </c>
      <c r="U166" s="256"/>
      <c r="V166" s="73">
        <v>0</v>
      </c>
      <c r="W166" s="71">
        <v>0</v>
      </c>
      <c r="X166" s="71">
        <v>0</v>
      </c>
      <c r="Y166" s="71">
        <v>0</v>
      </c>
      <c r="Z166" s="71">
        <v>0</v>
      </c>
      <c r="AA166" s="257">
        <v>5</v>
      </c>
      <c r="AB166" s="256">
        <v>25000000</v>
      </c>
      <c r="AC166" s="256"/>
      <c r="AD166" s="260" t="s">
        <v>343</v>
      </c>
      <c r="AE166" s="1277">
        <f>'BI INTRA 2025'!AB166+'BI INTRA 2026 smt 1'!Y166</f>
        <v>25000000</v>
      </c>
      <c r="AF166" s="1278">
        <f t="shared" si="62"/>
        <v>0</v>
      </c>
      <c r="AG166" s="1106"/>
      <c r="AH166" s="1106"/>
    </row>
    <row r="167" spans="1:36" s="1138" customFormat="1" ht="19.5" customHeight="1">
      <c r="A167" s="1093"/>
      <c r="B167" s="1120" t="s">
        <v>344</v>
      </c>
      <c r="C167" s="1112" t="s">
        <v>112</v>
      </c>
      <c r="D167" s="1112"/>
      <c r="E167" s="1088" t="s">
        <v>345</v>
      </c>
      <c r="F167" s="1350" t="str">
        <f>VLOOKUP(B167,[1]Sheet1!$H$4:$I$15682,2,FALSE)</f>
        <v>Tedmon</v>
      </c>
      <c r="G167" s="1115" t="s">
        <v>345</v>
      </c>
      <c r="H167" s="1115" t="s">
        <v>48</v>
      </c>
      <c r="I167" s="1115" t="s">
        <v>346</v>
      </c>
      <c r="J167" s="1115" t="s">
        <v>290</v>
      </c>
      <c r="K167" s="1114">
        <v>2014</v>
      </c>
      <c r="L167" s="1115" t="s">
        <v>48</v>
      </c>
      <c r="M167" s="1115" t="s">
        <v>166</v>
      </c>
      <c r="N167" s="1115" t="s">
        <v>67</v>
      </c>
      <c r="O167" s="1115">
        <v>1</v>
      </c>
      <c r="P167" s="76">
        <v>2450000</v>
      </c>
      <c r="Q167" s="139"/>
      <c r="R167" s="76">
        <v>0</v>
      </c>
      <c r="S167" s="71">
        <f t="shared" si="63"/>
        <v>2450000</v>
      </c>
      <c r="T167" s="72">
        <v>5</v>
      </c>
      <c r="U167" s="71">
        <f>S167/T167</f>
        <v>490000</v>
      </c>
      <c r="V167" s="73">
        <v>0</v>
      </c>
      <c r="W167" s="71">
        <v>0</v>
      </c>
      <c r="X167" s="71">
        <v>0</v>
      </c>
      <c r="Y167" s="71">
        <v>0</v>
      </c>
      <c r="Z167" s="71">
        <v>0</v>
      </c>
      <c r="AA167" s="72">
        <v>5</v>
      </c>
      <c r="AB167" s="71">
        <v>2450000</v>
      </c>
      <c r="AC167" s="71">
        <f t="shared" ref="AC167:AC170" si="80">SUM(S167-AB167)</f>
        <v>0</v>
      </c>
      <c r="AD167" s="186"/>
      <c r="AE167" s="1277">
        <f>'BI INTRA 2025'!AB167+'BI INTRA 2026 smt 1'!Y167</f>
        <v>2450000</v>
      </c>
      <c r="AF167" s="1278">
        <f t="shared" si="62"/>
        <v>0</v>
      </c>
      <c r="AG167" s="1106"/>
      <c r="AH167" s="1106"/>
    </row>
    <row r="168" spans="1:36" s="1138" customFormat="1" ht="19.5" customHeight="1">
      <c r="A168" s="1093"/>
      <c r="B168" s="1120" t="s">
        <v>315</v>
      </c>
      <c r="C168" s="1112" t="s">
        <v>60</v>
      </c>
      <c r="D168" s="1112"/>
      <c r="E168" s="1099" t="s">
        <v>347</v>
      </c>
      <c r="F168" s="1350" t="str">
        <f>VLOOKUP(B168,[1]Sheet1!$H$4:$I$15682,2,FALSE)</f>
        <v>Mimbar/Podium</v>
      </c>
      <c r="G168" s="1114" t="s">
        <v>179</v>
      </c>
      <c r="H168" s="1115" t="s">
        <v>48</v>
      </c>
      <c r="I168" s="1115" t="s">
        <v>64</v>
      </c>
      <c r="J168" s="1115" t="s">
        <v>65</v>
      </c>
      <c r="K168" s="1115">
        <v>2015</v>
      </c>
      <c r="L168" s="1115" t="s">
        <v>48</v>
      </c>
      <c r="M168" s="1115" t="s">
        <v>66</v>
      </c>
      <c r="N168" s="1115" t="s">
        <v>67</v>
      </c>
      <c r="O168" s="1115">
        <v>1</v>
      </c>
      <c r="P168" s="76">
        <v>3350000</v>
      </c>
      <c r="Q168" s="78"/>
      <c r="R168" s="76">
        <v>0</v>
      </c>
      <c r="S168" s="71">
        <f t="shared" si="63"/>
        <v>3350000</v>
      </c>
      <c r="T168" s="72">
        <v>5</v>
      </c>
      <c r="U168" s="71">
        <f t="shared" ref="U168:U170" si="81">SUM(S168/T168)</f>
        <v>670000</v>
      </c>
      <c r="V168" s="73">
        <v>0</v>
      </c>
      <c r="W168" s="71">
        <v>0</v>
      </c>
      <c r="X168" s="71">
        <v>0</v>
      </c>
      <c r="Y168" s="71">
        <v>0</v>
      </c>
      <c r="Z168" s="71">
        <v>0</v>
      </c>
      <c r="AA168" s="74">
        <v>5</v>
      </c>
      <c r="AB168" s="71">
        <v>3350000</v>
      </c>
      <c r="AC168" s="71">
        <f t="shared" si="80"/>
        <v>0</v>
      </c>
      <c r="AD168" s="186" t="s">
        <v>167</v>
      </c>
      <c r="AE168" s="1277">
        <f>'BI INTRA 2025'!AB168+'BI INTRA 2026 smt 1'!Y168</f>
        <v>3350000</v>
      </c>
      <c r="AF168" s="1278">
        <f t="shared" si="62"/>
        <v>0</v>
      </c>
      <c r="AG168" s="1106"/>
      <c r="AH168" s="1106"/>
    </row>
    <row r="169" spans="1:36" s="1138" customFormat="1" ht="19.5" customHeight="1">
      <c r="A169" s="1093"/>
      <c r="B169" s="1120" t="s">
        <v>317</v>
      </c>
      <c r="C169" s="1150" t="s">
        <v>348</v>
      </c>
      <c r="D169" s="1150"/>
      <c r="E169" s="1101" t="s">
        <v>349</v>
      </c>
      <c r="F169" s="1350" t="str">
        <f>VLOOKUP(B169,[1]Sheet1!$H$4:$I$15682,2,FALSE)</f>
        <v>Unit Power Supply</v>
      </c>
      <c r="G169" s="1102" t="s">
        <v>350</v>
      </c>
      <c r="H169" s="1102" t="s">
        <v>48</v>
      </c>
      <c r="I169" s="1102" t="s">
        <v>64</v>
      </c>
      <c r="J169" s="1102" t="s">
        <v>65</v>
      </c>
      <c r="K169" s="1103">
        <v>2019</v>
      </c>
      <c r="L169" s="1102" t="s">
        <v>48</v>
      </c>
      <c r="M169" s="1151" t="s">
        <v>166</v>
      </c>
      <c r="N169" s="1102" t="s">
        <v>67</v>
      </c>
      <c r="O169" s="1152">
        <v>1</v>
      </c>
      <c r="P169" s="119">
        <v>3215000</v>
      </c>
      <c r="Q169" s="262"/>
      <c r="R169" s="121">
        <v>0</v>
      </c>
      <c r="S169" s="122">
        <f t="shared" si="63"/>
        <v>3215000</v>
      </c>
      <c r="T169" s="123">
        <v>5</v>
      </c>
      <c r="U169" s="122">
        <f t="shared" si="81"/>
        <v>643000</v>
      </c>
      <c r="V169" s="73">
        <v>0</v>
      </c>
      <c r="W169" s="122">
        <v>0</v>
      </c>
      <c r="X169" s="122">
        <v>0</v>
      </c>
      <c r="Y169" s="122">
        <v>0</v>
      </c>
      <c r="Z169" s="122">
        <v>0</v>
      </c>
      <c r="AA169" s="288">
        <v>5</v>
      </c>
      <c r="AB169" s="122">
        <v>3215000</v>
      </c>
      <c r="AC169" s="122">
        <f t="shared" si="80"/>
        <v>0</v>
      </c>
      <c r="AD169" s="125" t="s">
        <v>132</v>
      </c>
      <c r="AE169" s="1277">
        <f>'BI INTRA 2025'!AB169+'BI INTRA 2026 smt 1'!Y169</f>
        <v>3215000</v>
      </c>
      <c r="AF169" s="1278">
        <f t="shared" si="62"/>
        <v>0</v>
      </c>
      <c r="AG169" s="1106"/>
      <c r="AH169" s="1106"/>
    </row>
    <row r="170" spans="1:36" s="1138" customFormat="1" ht="19.5" customHeight="1">
      <c r="A170" s="1093"/>
      <c r="B170" s="1120" t="s">
        <v>310</v>
      </c>
      <c r="C170" s="1100" t="s">
        <v>60</v>
      </c>
      <c r="D170" s="1100"/>
      <c r="E170" s="1174" t="s">
        <v>351</v>
      </c>
      <c r="F170" s="1350" t="str">
        <f>VLOOKUP(B170,[1]Sheet1!$H$4:$I$15682,2,FALSE)</f>
        <v>Dispenser</v>
      </c>
      <c r="G170" s="1102" t="s">
        <v>352</v>
      </c>
      <c r="H170" s="1102" t="s">
        <v>48</v>
      </c>
      <c r="I170" s="1102" t="s">
        <v>64</v>
      </c>
      <c r="J170" s="1102" t="s">
        <v>65</v>
      </c>
      <c r="K170" s="1103">
        <v>2019</v>
      </c>
      <c r="L170" s="1102" t="s">
        <v>48</v>
      </c>
      <c r="M170" s="1102" t="s">
        <v>66</v>
      </c>
      <c r="N170" s="1102" t="s">
        <v>67</v>
      </c>
      <c r="O170" s="1102">
        <v>1</v>
      </c>
      <c r="P170" s="119">
        <v>4750000</v>
      </c>
      <c r="Q170" s="287"/>
      <c r="R170" s="121">
        <v>0</v>
      </c>
      <c r="S170" s="122">
        <f t="shared" si="63"/>
        <v>4750000</v>
      </c>
      <c r="T170" s="123">
        <v>5</v>
      </c>
      <c r="U170" s="122">
        <f t="shared" si="81"/>
        <v>950000</v>
      </c>
      <c r="V170" s="73">
        <v>0</v>
      </c>
      <c r="W170" s="122">
        <v>0</v>
      </c>
      <c r="X170" s="122">
        <v>0</v>
      </c>
      <c r="Y170" s="122">
        <v>0</v>
      </c>
      <c r="Z170" s="122">
        <v>0</v>
      </c>
      <c r="AA170" s="288">
        <v>5</v>
      </c>
      <c r="AB170" s="122">
        <v>4750000</v>
      </c>
      <c r="AC170" s="122">
        <f t="shared" si="80"/>
        <v>0</v>
      </c>
      <c r="AD170" s="1163" t="s">
        <v>195</v>
      </c>
      <c r="AE170" s="1277">
        <f>'BI INTRA 2025'!AB170+'BI INTRA 2026 smt 1'!Y170</f>
        <v>4750000</v>
      </c>
      <c r="AF170" s="1278">
        <f t="shared" si="62"/>
        <v>0</v>
      </c>
      <c r="AG170" s="1106"/>
      <c r="AH170" s="1106"/>
    </row>
    <row r="171" spans="1:36" s="1138" customFormat="1" ht="5.0999999999999996" customHeight="1">
      <c r="A171" s="1093"/>
      <c r="B171" s="1140"/>
      <c r="C171" s="1289"/>
      <c r="D171" s="1289"/>
      <c r="E171" s="1289"/>
      <c r="F171" s="1290"/>
      <c r="G171" s="1289"/>
      <c r="H171" s="1289"/>
      <c r="I171" s="1093"/>
      <c r="J171" s="1142"/>
      <c r="K171" s="1141"/>
      <c r="L171" s="1141"/>
      <c r="M171" s="1141"/>
      <c r="N171" s="1141"/>
      <c r="O171" s="179"/>
      <c r="P171" s="180"/>
      <c r="Q171" s="181"/>
      <c r="R171" s="1143"/>
      <c r="S171" s="180"/>
      <c r="T171" s="1143"/>
      <c r="U171" s="64"/>
      <c r="V171" s="1143"/>
      <c r="W171" s="64"/>
      <c r="X171" s="183"/>
      <c r="Y171" s="180"/>
      <c r="Z171" s="64"/>
      <c r="AA171" s="1143"/>
      <c r="AB171" s="64"/>
      <c r="AC171" s="64"/>
      <c r="AD171" s="184"/>
      <c r="AE171" s="1277">
        <f>'BI INTRA 2025'!AB171+'BI INTRA 2026 smt 1'!Y171</f>
        <v>0</v>
      </c>
      <c r="AF171" s="1278">
        <f t="shared" si="62"/>
        <v>0</v>
      </c>
      <c r="AG171" s="1106"/>
      <c r="AH171" s="1106"/>
    </row>
    <row r="172" spans="1:36" s="1138" customFormat="1" ht="15" customHeight="1">
      <c r="A172" s="1093"/>
      <c r="B172" s="1089" t="s">
        <v>353</v>
      </c>
      <c r="C172" s="1480" t="s">
        <v>354</v>
      </c>
      <c r="D172" s="1481"/>
      <c r="E172" s="1482"/>
      <c r="F172" s="1283"/>
      <c r="G172" s="1289"/>
      <c r="H172" s="1289"/>
      <c r="I172" s="1093"/>
      <c r="J172" s="1142"/>
      <c r="K172" s="1141"/>
      <c r="L172" s="1141"/>
      <c r="M172" s="1141"/>
      <c r="N172" s="1141"/>
      <c r="O172" s="179"/>
      <c r="P172" s="180"/>
      <c r="Q172" s="181"/>
      <c r="R172" s="1143"/>
      <c r="S172" s="180"/>
      <c r="T172" s="1143"/>
      <c r="U172" s="64"/>
      <c r="V172" s="1143"/>
      <c r="W172" s="64"/>
      <c r="X172" s="183"/>
      <c r="Y172" s="180"/>
      <c r="Z172" s="64"/>
      <c r="AA172" s="1143"/>
      <c r="AB172" s="64"/>
      <c r="AC172" s="64"/>
      <c r="AD172" s="184"/>
      <c r="AE172" s="1277">
        <f>'BI INTRA 2025'!AB172+'BI INTRA 2026 smt 1'!Y172</f>
        <v>0</v>
      </c>
      <c r="AF172" s="1278">
        <f t="shared" si="62"/>
        <v>0</v>
      </c>
      <c r="AG172" s="1106"/>
      <c r="AH172" s="1106"/>
    </row>
    <row r="173" spans="1:36" s="1176" customFormat="1" ht="19.5" customHeight="1">
      <c r="A173" s="1093"/>
      <c r="B173" s="1141" t="s">
        <v>48</v>
      </c>
      <c r="C173" s="1291" t="s">
        <v>48</v>
      </c>
      <c r="D173" s="1291"/>
      <c r="E173" s="1291" t="s">
        <v>48</v>
      </c>
      <c r="F173" s="1291"/>
      <c r="G173" s="1291" t="s">
        <v>48</v>
      </c>
      <c r="H173" s="1291" t="s">
        <v>48</v>
      </c>
      <c r="I173" s="1093" t="s">
        <v>48</v>
      </c>
      <c r="J173" s="1142" t="s">
        <v>48</v>
      </c>
      <c r="K173" s="1093" t="s">
        <v>48</v>
      </c>
      <c r="L173" s="1093" t="s">
        <v>48</v>
      </c>
      <c r="M173" s="1093" t="s">
        <v>48</v>
      </c>
      <c r="N173" s="1093" t="s">
        <v>48</v>
      </c>
      <c r="O173" s="179" t="s">
        <v>48</v>
      </c>
      <c r="P173" s="180" t="s">
        <v>48</v>
      </c>
      <c r="Q173" s="275" t="s">
        <v>48</v>
      </c>
      <c r="R173" s="1175" t="s">
        <v>48</v>
      </c>
      <c r="S173" s="180" t="s">
        <v>48</v>
      </c>
      <c r="T173" s="1175" t="s">
        <v>48</v>
      </c>
      <c r="U173" s="64" t="s">
        <v>48</v>
      </c>
      <c r="V173" s="1175" t="s">
        <v>48</v>
      </c>
      <c r="W173" s="64" t="s">
        <v>48</v>
      </c>
      <c r="X173" s="277" t="s">
        <v>48</v>
      </c>
      <c r="Y173" s="180" t="s">
        <v>48</v>
      </c>
      <c r="Z173" s="64" t="s">
        <v>48</v>
      </c>
      <c r="AA173" s="1175" t="s">
        <v>48</v>
      </c>
      <c r="AB173" s="64" t="s">
        <v>48</v>
      </c>
      <c r="AC173" s="64" t="s">
        <v>48</v>
      </c>
      <c r="AD173" s="278" t="s">
        <v>48</v>
      </c>
      <c r="AE173" s="1277" t="e">
        <f>'BI INTRA 2025'!AB173+'BI INTRA 2026 smt 1'!Y173</f>
        <v>#VALUE!</v>
      </c>
      <c r="AF173" s="1278" t="e">
        <f t="shared" si="62"/>
        <v>#VALUE!</v>
      </c>
      <c r="AG173" s="1106"/>
      <c r="AH173" s="1106"/>
    </row>
    <row r="174" spans="1:36" s="1138" customFormat="1" ht="5.0999999999999996" customHeight="1">
      <c r="A174" s="1093"/>
      <c r="B174" s="1140"/>
      <c r="C174" s="1289"/>
      <c r="D174" s="1289"/>
      <c r="E174" s="1289"/>
      <c r="F174" s="1289"/>
      <c r="G174" s="1289"/>
      <c r="H174" s="1289"/>
      <c r="I174" s="1093"/>
      <c r="J174" s="1142"/>
      <c r="K174" s="1141"/>
      <c r="L174" s="1141"/>
      <c r="M174" s="1141"/>
      <c r="N174" s="1141"/>
      <c r="O174" s="179"/>
      <c r="P174" s="180"/>
      <c r="Q174" s="181"/>
      <c r="R174" s="1143"/>
      <c r="S174" s="180"/>
      <c r="T174" s="1143"/>
      <c r="U174" s="64"/>
      <c r="V174" s="1143"/>
      <c r="W174" s="64"/>
      <c r="X174" s="183"/>
      <c r="Y174" s="180"/>
      <c r="Z174" s="64"/>
      <c r="AA174" s="1143"/>
      <c r="AB174" s="64"/>
      <c r="AC174" s="64"/>
      <c r="AD174" s="184"/>
      <c r="AE174" s="1277">
        <f>'BI INTRA 2025'!AB174+'BI INTRA 2026 smt 1'!Y174</f>
        <v>0</v>
      </c>
      <c r="AF174" s="1278">
        <f t="shared" si="62"/>
        <v>0</v>
      </c>
      <c r="AG174" s="1106"/>
      <c r="AH174" s="1106"/>
    </row>
    <row r="175" spans="1:36" s="1138" customFormat="1" ht="15" customHeight="1">
      <c r="A175" s="1165"/>
      <c r="B175" s="1393" t="s">
        <v>355</v>
      </c>
      <c r="C175" s="1240" t="s">
        <v>356</v>
      </c>
      <c r="D175" s="1240"/>
      <c r="E175" s="1240"/>
      <c r="F175" s="1358"/>
      <c r="G175" s="1240"/>
      <c r="H175" s="1394"/>
      <c r="I175" s="1165"/>
      <c r="J175" s="1242"/>
      <c r="K175" s="1241"/>
      <c r="L175" s="1241"/>
      <c r="M175" s="1241"/>
      <c r="N175" s="1241"/>
      <c r="O175" s="1243">
        <f>O176+O183+O185+O187+O190</f>
        <v>23</v>
      </c>
      <c r="P175" s="1244">
        <f>P176+P183+P185+P187+P190</f>
        <v>60600000</v>
      </c>
      <c r="Q175" s="1245"/>
      <c r="R175" s="1246"/>
      <c r="S175" s="1244">
        <f>S176+S183+S185+S187+S190</f>
        <v>60600000</v>
      </c>
      <c r="T175" s="1246"/>
      <c r="U175" s="1247">
        <f>U176+U183+U185+U187+U190</f>
        <v>12120000</v>
      </c>
      <c r="V175" s="1246"/>
      <c r="W175" s="1247">
        <f>W176+W183+W185+W187+W190</f>
        <v>0</v>
      </c>
      <c r="X175" s="1248"/>
      <c r="Y175" s="1244">
        <f>Y176+Y183+Y185+Y187+Y190</f>
        <v>0</v>
      </c>
      <c r="Z175" s="1247">
        <f>Z176+Z183+Z185+Z187+Z190</f>
        <v>0</v>
      </c>
      <c r="AA175" s="1246"/>
      <c r="AB175" s="1247">
        <f>AB176+AB183+AB185+AB187+AB190</f>
        <v>60600000</v>
      </c>
      <c r="AC175" s="1247">
        <f>AC176+AC183+AC185+AC187+AC190</f>
        <v>0</v>
      </c>
      <c r="AD175" s="1249">
        <f>P175-AB175</f>
        <v>0</v>
      </c>
      <c r="AE175" s="1277">
        <f>'BI INTRA 2025'!AB175+'BI INTRA 2026 smt 1'!Y175</f>
        <v>60600000</v>
      </c>
      <c r="AF175" s="1278">
        <f t="shared" si="62"/>
        <v>0</v>
      </c>
      <c r="AG175" s="1106"/>
      <c r="AH175" s="1106"/>
      <c r="AJ175" s="1162"/>
    </row>
    <row r="176" spans="1:36" s="1138" customFormat="1" ht="15" customHeight="1">
      <c r="A176" s="1093"/>
      <c r="B176" s="1089" t="s">
        <v>357</v>
      </c>
      <c r="C176" s="1090" t="s">
        <v>358</v>
      </c>
      <c r="D176" s="1090"/>
      <c r="E176" s="1090"/>
      <c r="F176" s="1359"/>
      <c r="G176" s="1177"/>
      <c r="H176" s="1177"/>
      <c r="I176" s="1093"/>
      <c r="J176" s="1142"/>
      <c r="K176" s="1141"/>
      <c r="L176" s="1141"/>
      <c r="M176" s="1141"/>
      <c r="N176" s="1141"/>
      <c r="O176" s="179">
        <f>SUM(O177:O182)</f>
        <v>14</v>
      </c>
      <c r="P176" s="180">
        <f>SUM(P177:P182)</f>
        <v>36600000</v>
      </c>
      <c r="Q176" s="181"/>
      <c r="R176" s="1143"/>
      <c r="S176" s="180">
        <f>SUM(S177:S182)</f>
        <v>36600000</v>
      </c>
      <c r="T176" s="1143"/>
      <c r="U176" s="64">
        <f>SUM(U177:U182)</f>
        <v>7320000</v>
      </c>
      <c r="V176" s="1143"/>
      <c r="W176" s="64">
        <f>SUM(W177:W182)</f>
        <v>0</v>
      </c>
      <c r="X176" s="183"/>
      <c r="Y176" s="180">
        <f>SUM(Y177:Y182)</f>
        <v>0</v>
      </c>
      <c r="Z176" s="64">
        <f>SUM(Z177:Z182)</f>
        <v>0</v>
      </c>
      <c r="AA176" s="1143"/>
      <c r="AB176" s="64">
        <f>SUM(AB177:AB182)</f>
        <v>36600000</v>
      </c>
      <c r="AC176" s="64">
        <f>SUM(AC177:AC182)</f>
        <v>0</v>
      </c>
      <c r="AD176" s="184"/>
      <c r="AE176" s="1277">
        <f>'BI INTRA 2025'!AB176+'BI INTRA 2026 smt 1'!Y176</f>
        <v>36600000</v>
      </c>
      <c r="AF176" s="1278">
        <f t="shared" si="62"/>
        <v>0</v>
      </c>
      <c r="AG176" s="1106"/>
      <c r="AH176" s="1106"/>
    </row>
    <row r="177" spans="1:36" s="1087" customFormat="1" ht="15" customHeight="1">
      <c r="A177" s="1115"/>
      <c r="B177" s="1120" t="s">
        <v>359</v>
      </c>
      <c r="C177" s="1112" t="s">
        <v>112</v>
      </c>
      <c r="D177" s="1112"/>
      <c r="E177" s="1113" t="s">
        <v>360</v>
      </c>
      <c r="F177" s="1350" t="str">
        <f>VLOOKUP(B177,[1]Sheet1!$H$4:$I$15682,2,FALSE)</f>
        <v>Meja Kerja Pejabat Eselon II</v>
      </c>
      <c r="G177" s="1115" t="s">
        <v>179</v>
      </c>
      <c r="H177" s="1115" t="s">
        <v>48</v>
      </c>
      <c r="I177" s="1115" t="s">
        <v>191</v>
      </c>
      <c r="J177" s="1115" t="s">
        <v>65</v>
      </c>
      <c r="K177" s="1115">
        <v>2009</v>
      </c>
      <c r="L177" s="1115" t="s">
        <v>48</v>
      </c>
      <c r="M177" s="1115" t="s">
        <v>166</v>
      </c>
      <c r="N177" s="1115" t="s">
        <v>67</v>
      </c>
      <c r="O177" s="1115">
        <v>1</v>
      </c>
      <c r="P177" s="228">
        <v>3800000</v>
      </c>
      <c r="Q177" s="139"/>
      <c r="R177" s="76">
        <v>0</v>
      </c>
      <c r="S177" s="71">
        <f>SUM(P177-R177)</f>
        <v>3800000</v>
      </c>
      <c r="T177" s="72">
        <v>5</v>
      </c>
      <c r="U177" s="71">
        <f>SUM(S177/T177)</f>
        <v>760000</v>
      </c>
      <c r="V177" s="73">
        <v>0</v>
      </c>
      <c r="W177" s="71">
        <f>SUM(U177*V177)</f>
        <v>0</v>
      </c>
      <c r="X177" s="74">
        <v>0</v>
      </c>
      <c r="Y177" s="71">
        <f>SUM(U177*X177)</f>
        <v>0</v>
      </c>
      <c r="Z177" s="71">
        <f>SUM(W177+Y177)</f>
        <v>0</v>
      </c>
      <c r="AA177" s="72">
        <v>5</v>
      </c>
      <c r="AB177" s="71">
        <f>SUM(U177*AA177)</f>
        <v>3800000</v>
      </c>
      <c r="AC177" s="71">
        <f>SUM(S177-AB177)</f>
        <v>0</v>
      </c>
      <c r="AD177" s="1111" t="s">
        <v>180</v>
      </c>
      <c r="AE177" s="1277">
        <f>'BI INTRA 2025'!AB177+'BI INTRA 2026 smt 1'!Y177</f>
        <v>3800000</v>
      </c>
      <c r="AF177" s="1278">
        <f t="shared" si="62"/>
        <v>0</v>
      </c>
      <c r="AG177" s="1106"/>
      <c r="AH177" s="1106"/>
    </row>
    <row r="178" spans="1:36" s="1087" customFormat="1" ht="27" customHeight="1">
      <c r="A178" s="1115"/>
      <c r="B178" s="1120" t="s">
        <v>361</v>
      </c>
      <c r="C178" s="1112" t="s">
        <v>60</v>
      </c>
      <c r="D178" s="1112"/>
      <c r="E178" s="1113" t="s">
        <v>362</v>
      </c>
      <c r="F178" s="1350" t="str">
        <f>VLOOKUP(B178,[1]Sheet1!$H$4:$I$15682,2,FALSE)</f>
        <v>Meja Kerja Pejabat Eselon III</v>
      </c>
      <c r="G178" s="1115" t="s">
        <v>179</v>
      </c>
      <c r="H178" s="1115" t="s">
        <v>48</v>
      </c>
      <c r="I178" s="1115" t="s">
        <v>191</v>
      </c>
      <c r="J178" s="1115" t="s">
        <v>65</v>
      </c>
      <c r="K178" s="1115">
        <v>2009</v>
      </c>
      <c r="L178" s="1115" t="s">
        <v>48</v>
      </c>
      <c r="M178" s="1115" t="s">
        <v>166</v>
      </c>
      <c r="N178" s="1115" t="s">
        <v>67</v>
      </c>
      <c r="O178" s="1115">
        <v>1</v>
      </c>
      <c r="P178" s="228">
        <v>1600000</v>
      </c>
      <c r="Q178" s="139"/>
      <c r="R178" s="76">
        <v>0</v>
      </c>
      <c r="S178" s="71">
        <f>SUM(P178-R178)</f>
        <v>1600000</v>
      </c>
      <c r="T178" s="72">
        <v>5</v>
      </c>
      <c r="U178" s="71">
        <f>SUM(S178/T178)</f>
        <v>320000</v>
      </c>
      <c r="V178" s="73">
        <v>0</v>
      </c>
      <c r="W178" s="71">
        <f>SUM(U178*V178)</f>
        <v>0</v>
      </c>
      <c r="X178" s="74">
        <v>0</v>
      </c>
      <c r="Y178" s="71">
        <f>SUM(U178*X178)</f>
        <v>0</v>
      </c>
      <c r="Z178" s="71">
        <f>SUM(W178+Y178)</f>
        <v>0</v>
      </c>
      <c r="AA178" s="72">
        <v>5</v>
      </c>
      <c r="AB178" s="71">
        <f>SUM(U178*AA178)</f>
        <v>1600000</v>
      </c>
      <c r="AC178" s="71">
        <f>SUM(S178-AB178)</f>
        <v>0</v>
      </c>
      <c r="AD178" s="1111" t="s">
        <v>181</v>
      </c>
      <c r="AE178" s="1277">
        <f>'BI INTRA 2025'!AB178+'BI INTRA 2026 smt 1'!Y178</f>
        <v>1600000</v>
      </c>
      <c r="AF178" s="1278">
        <f t="shared" si="62"/>
        <v>0</v>
      </c>
      <c r="AG178" s="1106"/>
      <c r="AH178" s="1106"/>
    </row>
    <row r="179" spans="1:36" s="1087" customFormat="1" ht="27" customHeight="1">
      <c r="A179" s="1111"/>
      <c r="B179" s="1120" t="s">
        <v>363</v>
      </c>
      <c r="C179" s="1112" t="s">
        <v>364</v>
      </c>
      <c r="D179" s="1112"/>
      <c r="E179" s="1113" t="s">
        <v>365</v>
      </c>
      <c r="F179" s="1350" t="str">
        <f>VLOOKUP(B179,[1]Sheet1!$H$4:$I$15682,2,FALSE)</f>
        <v>Meja Kerja Pegawai Non Struktural</v>
      </c>
      <c r="G179" s="1115" t="s">
        <v>179</v>
      </c>
      <c r="H179" s="1115" t="s">
        <v>48</v>
      </c>
      <c r="I179" s="1115" t="s">
        <v>191</v>
      </c>
      <c r="J179" s="1115" t="s">
        <v>65</v>
      </c>
      <c r="K179" s="1115">
        <v>2013</v>
      </c>
      <c r="L179" s="1115" t="s">
        <v>48</v>
      </c>
      <c r="M179" s="1115" t="s">
        <v>66</v>
      </c>
      <c r="N179" s="1115" t="s">
        <v>67</v>
      </c>
      <c r="O179" s="1115">
        <v>1</v>
      </c>
      <c r="P179" s="76">
        <v>2600000</v>
      </c>
      <c r="Q179" s="78"/>
      <c r="R179" s="76">
        <v>0</v>
      </c>
      <c r="S179" s="71">
        <f t="shared" ref="S179:S181" si="82">SUM(P179-R179)</f>
        <v>2600000</v>
      </c>
      <c r="T179" s="72">
        <v>5</v>
      </c>
      <c r="U179" s="71">
        <f t="shared" ref="U179:U181" si="83">SUM(S179/T179)</f>
        <v>520000</v>
      </c>
      <c r="V179" s="73"/>
      <c r="W179" s="71"/>
      <c r="X179" s="74">
        <v>0</v>
      </c>
      <c r="Y179" s="71">
        <f t="shared" ref="Y179" si="84">SUM(U179*X179)</f>
        <v>0</v>
      </c>
      <c r="Z179" s="71"/>
      <c r="AA179" s="72">
        <v>5</v>
      </c>
      <c r="AB179" s="71">
        <f t="shared" ref="AB179" si="85">SUM(U179*AA179)</f>
        <v>2600000</v>
      </c>
      <c r="AC179" s="71"/>
      <c r="AD179" s="75" t="s">
        <v>207</v>
      </c>
      <c r="AE179" s="1277">
        <f>'BI INTRA 2025'!AB179+'BI INTRA 2026 smt 1'!Y179</f>
        <v>2600000</v>
      </c>
      <c r="AF179" s="1278">
        <f t="shared" si="62"/>
        <v>0</v>
      </c>
      <c r="AG179" s="1106"/>
      <c r="AH179" s="1106"/>
    </row>
    <row r="180" spans="1:36" s="1087" customFormat="1" ht="27" customHeight="1">
      <c r="A180" s="1111"/>
      <c r="B180" s="1120" t="s">
        <v>363</v>
      </c>
      <c r="C180" s="1115" t="s">
        <v>366</v>
      </c>
      <c r="D180" s="1115"/>
      <c r="E180" s="1113" t="s">
        <v>365</v>
      </c>
      <c r="F180" s="1350" t="str">
        <f>VLOOKUP(B180,[1]Sheet1!$H$4:$I$15682,2,FALSE)</f>
        <v>Meja Kerja Pegawai Non Struktural</v>
      </c>
      <c r="G180" s="1115" t="s">
        <v>179</v>
      </c>
      <c r="H180" s="1115" t="s">
        <v>48</v>
      </c>
      <c r="I180" s="1115" t="s">
        <v>191</v>
      </c>
      <c r="J180" s="1115" t="s">
        <v>65</v>
      </c>
      <c r="K180" s="1115">
        <v>2013</v>
      </c>
      <c r="L180" s="1115" t="s">
        <v>48</v>
      </c>
      <c r="M180" s="1115" t="s">
        <v>66</v>
      </c>
      <c r="N180" s="1115" t="s">
        <v>67</v>
      </c>
      <c r="O180" s="1115">
        <v>2</v>
      </c>
      <c r="P180" s="228">
        <v>5200000</v>
      </c>
      <c r="Q180" s="78"/>
      <c r="R180" s="76">
        <v>0</v>
      </c>
      <c r="S180" s="71">
        <f t="shared" si="82"/>
        <v>5200000</v>
      </c>
      <c r="T180" s="72">
        <v>5</v>
      </c>
      <c r="U180" s="71">
        <f t="shared" si="83"/>
        <v>1040000</v>
      </c>
      <c r="V180" s="73">
        <v>0.5</v>
      </c>
      <c r="W180" s="71"/>
      <c r="X180" s="74"/>
      <c r="Y180" s="71"/>
      <c r="Z180" s="71"/>
      <c r="AA180" s="72">
        <v>5</v>
      </c>
      <c r="AB180" s="71">
        <v>5200000</v>
      </c>
      <c r="AC180" s="71"/>
      <c r="AD180" s="75" t="s">
        <v>185</v>
      </c>
      <c r="AE180" s="1277">
        <f>'BI INTRA 2025'!AB180+'BI INTRA 2026 smt 1'!Y180</f>
        <v>5200000</v>
      </c>
      <c r="AF180" s="1278">
        <f t="shared" si="62"/>
        <v>0</v>
      </c>
      <c r="AG180" s="1106"/>
      <c r="AH180" s="1106"/>
    </row>
    <row r="181" spans="1:36" s="1087" customFormat="1" ht="27" customHeight="1">
      <c r="A181" s="1115"/>
      <c r="B181" s="1120" t="s">
        <v>363</v>
      </c>
      <c r="C181" s="1112" t="s">
        <v>367</v>
      </c>
      <c r="D181" s="1112"/>
      <c r="E181" s="1113" t="s">
        <v>365</v>
      </c>
      <c r="F181" s="1350" t="str">
        <f>VLOOKUP(B181,[1]Sheet1!$H$4:$I$15682,2,FALSE)</f>
        <v>Meja Kerja Pegawai Non Struktural</v>
      </c>
      <c r="G181" s="1115" t="s">
        <v>179</v>
      </c>
      <c r="H181" s="1115" t="s">
        <v>48</v>
      </c>
      <c r="I181" s="1115" t="s">
        <v>191</v>
      </c>
      <c r="J181" s="1115" t="s">
        <v>65</v>
      </c>
      <c r="K181" s="1115">
        <v>2013</v>
      </c>
      <c r="L181" s="1115" t="s">
        <v>48</v>
      </c>
      <c r="M181" s="1115" t="s">
        <v>66</v>
      </c>
      <c r="N181" s="1115" t="s">
        <v>67</v>
      </c>
      <c r="O181" s="1115">
        <v>9</v>
      </c>
      <c r="P181" s="228">
        <v>23400000</v>
      </c>
      <c r="Q181" s="78"/>
      <c r="R181" s="76">
        <v>0</v>
      </c>
      <c r="S181" s="71">
        <f t="shared" si="82"/>
        <v>23400000</v>
      </c>
      <c r="T181" s="72">
        <v>5</v>
      </c>
      <c r="U181" s="71">
        <f t="shared" si="83"/>
        <v>4680000</v>
      </c>
      <c r="V181" s="73">
        <v>0.5</v>
      </c>
      <c r="W181" s="71"/>
      <c r="X181" s="74"/>
      <c r="Y181" s="71"/>
      <c r="Z181" s="71"/>
      <c r="AA181" s="72">
        <v>5</v>
      </c>
      <c r="AB181" s="71">
        <v>23400000</v>
      </c>
      <c r="AC181" s="71"/>
      <c r="AD181" s="75" t="s">
        <v>167</v>
      </c>
      <c r="AE181" s="1277">
        <f>'BI INTRA 2025'!AB181+'BI INTRA 2026 smt 1'!Y181</f>
        <v>23400000</v>
      </c>
      <c r="AF181" s="1278">
        <f t="shared" si="62"/>
        <v>0</v>
      </c>
      <c r="AG181" s="1106"/>
      <c r="AH181" s="1106"/>
    </row>
    <row r="182" spans="1:36" s="1087" customFormat="1" ht="5.0999999999999996" customHeight="1">
      <c r="A182" s="1115"/>
      <c r="B182" s="1157"/>
      <c r="C182" s="1112"/>
      <c r="D182" s="1112"/>
      <c r="E182" s="1113"/>
      <c r="F182" s="1363"/>
      <c r="G182" s="1115"/>
      <c r="H182" s="1115"/>
      <c r="I182" s="1115"/>
      <c r="J182" s="1115"/>
      <c r="K182" s="1115"/>
      <c r="L182" s="1115"/>
      <c r="M182" s="1115"/>
      <c r="N182" s="1115"/>
      <c r="O182" s="1115"/>
      <c r="P182" s="228"/>
      <c r="Q182" s="78"/>
      <c r="R182" s="76"/>
      <c r="S182" s="71"/>
      <c r="T182" s="72"/>
      <c r="U182" s="71"/>
      <c r="V182" s="73"/>
      <c r="W182" s="71"/>
      <c r="X182" s="74"/>
      <c r="Y182" s="71"/>
      <c r="Z182" s="71"/>
      <c r="AA182" s="72"/>
      <c r="AB182" s="71"/>
      <c r="AC182" s="71"/>
      <c r="AD182" s="75"/>
      <c r="AE182" s="1277">
        <f>'BI INTRA 2025'!AB182+'BI INTRA 2026 smt 1'!Y182</f>
        <v>0</v>
      </c>
      <c r="AF182" s="1278">
        <f t="shared" si="62"/>
        <v>0</v>
      </c>
      <c r="AG182" s="1106"/>
      <c r="AH182" s="1106"/>
    </row>
    <row r="183" spans="1:36" s="1087" customFormat="1" ht="15" customHeight="1">
      <c r="A183" s="1115"/>
      <c r="B183" s="1089" t="s">
        <v>368</v>
      </c>
      <c r="C183" s="1090" t="s">
        <v>369</v>
      </c>
      <c r="D183" s="1090"/>
      <c r="E183" s="1090"/>
      <c r="F183" s="1357"/>
      <c r="G183" s="1090"/>
      <c r="H183" s="1115"/>
      <c r="I183" s="1115"/>
      <c r="J183" s="1115"/>
      <c r="K183" s="1115"/>
      <c r="L183" s="1115"/>
      <c r="M183" s="1115"/>
      <c r="N183" s="1115"/>
      <c r="O183" s="1115"/>
      <c r="P183" s="228"/>
      <c r="Q183" s="78"/>
      <c r="R183" s="76"/>
      <c r="S183" s="71"/>
      <c r="T183" s="72"/>
      <c r="U183" s="71"/>
      <c r="V183" s="73"/>
      <c r="W183" s="71"/>
      <c r="X183" s="74"/>
      <c r="Y183" s="71"/>
      <c r="Z183" s="71"/>
      <c r="AA183" s="72"/>
      <c r="AB183" s="71"/>
      <c r="AC183" s="71"/>
      <c r="AD183" s="75"/>
      <c r="AE183" s="1277">
        <f>'BI INTRA 2025'!AB183+'BI INTRA 2026 smt 1'!Y183</f>
        <v>0</v>
      </c>
      <c r="AF183" s="1278">
        <f t="shared" si="62"/>
        <v>0</v>
      </c>
      <c r="AG183" s="1106"/>
      <c r="AH183" s="1106"/>
    </row>
    <row r="184" spans="1:36" s="1087" customFormat="1" ht="15" customHeight="1">
      <c r="A184" s="1115"/>
      <c r="B184" s="1099" t="s">
        <v>48</v>
      </c>
      <c r="C184" s="1115" t="s">
        <v>48</v>
      </c>
      <c r="D184" s="1115"/>
      <c r="E184" s="1115" t="s">
        <v>48</v>
      </c>
      <c r="F184" s="1364"/>
      <c r="G184" s="1115" t="s">
        <v>48</v>
      </c>
      <c r="H184" s="1115" t="s">
        <v>48</v>
      </c>
      <c r="I184" s="1115" t="s">
        <v>48</v>
      </c>
      <c r="J184" s="1115" t="s">
        <v>48</v>
      </c>
      <c r="K184" s="1115" t="s">
        <v>48</v>
      </c>
      <c r="L184" s="1115" t="s">
        <v>48</v>
      </c>
      <c r="M184" s="1115" t="s">
        <v>48</v>
      </c>
      <c r="N184" s="1115" t="s">
        <v>48</v>
      </c>
      <c r="O184" s="1115" t="s">
        <v>48</v>
      </c>
      <c r="P184" s="1115" t="s">
        <v>48</v>
      </c>
      <c r="Q184" s="1115" t="s">
        <v>48</v>
      </c>
      <c r="R184" s="1115" t="s">
        <v>48</v>
      </c>
      <c r="S184" s="1115" t="s">
        <v>48</v>
      </c>
      <c r="T184" s="1115" t="s">
        <v>48</v>
      </c>
      <c r="U184" s="1115" t="s">
        <v>48</v>
      </c>
      <c r="V184" s="1115" t="s">
        <v>48</v>
      </c>
      <c r="W184" s="1115" t="s">
        <v>48</v>
      </c>
      <c r="X184" s="1115" t="s">
        <v>48</v>
      </c>
      <c r="Y184" s="1115" t="s">
        <v>48</v>
      </c>
      <c r="Z184" s="1115" t="s">
        <v>48</v>
      </c>
      <c r="AA184" s="1115" t="s">
        <v>48</v>
      </c>
      <c r="AB184" s="1115" t="s">
        <v>48</v>
      </c>
      <c r="AC184" s="1115" t="s">
        <v>48</v>
      </c>
      <c r="AD184" s="1115" t="s">
        <v>48</v>
      </c>
      <c r="AE184" s="1277" t="e">
        <f>'BI INTRA 2025'!AB184+'BI INTRA 2026 smt 1'!Y184</f>
        <v>#VALUE!</v>
      </c>
      <c r="AF184" s="1278" t="e">
        <f t="shared" si="62"/>
        <v>#VALUE!</v>
      </c>
      <c r="AG184" s="1106"/>
      <c r="AH184" s="1106"/>
    </row>
    <row r="185" spans="1:36" s="1178" customFormat="1" ht="15" customHeight="1">
      <c r="A185" s="1111"/>
      <c r="B185" s="1089" t="s">
        <v>370</v>
      </c>
      <c r="C185" s="1121" t="s">
        <v>371</v>
      </c>
      <c r="D185" s="1121"/>
      <c r="E185" s="1090"/>
      <c r="F185" s="1357"/>
      <c r="G185" s="1283"/>
      <c r="H185" s="1111"/>
      <c r="I185" s="1111"/>
      <c r="J185" s="1111"/>
      <c r="K185" s="1111"/>
      <c r="L185" s="1111"/>
      <c r="M185" s="1111"/>
      <c r="N185" s="1111"/>
      <c r="O185" s="1111">
        <f>SUM(O186:O186)</f>
        <v>0</v>
      </c>
      <c r="P185" s="281">
        <f>SUM(P186:P186)</f>
        <v>0</v>
      </c>
      <c r="Q185" s="218"/>
      <c r="R185" s="64"/>
      <c r="S185" s="281">
        <f>SUM(S186:S186)</f>
        <v>0</v>
      </c>
      <c r="T185" s="51"/>
      <c r="U185" s="281">
        <f>SUM(U186:U186)</f>
        <v>0</v>
      </c>
      <c r="V185" s="282"/>
      <c r="W185" s="281">
        <f>SUM(W186:W186)</f>
        <v>0</v>
      </c>
      <c r="X185" s="283"/>
      <c r="Y185" s="281">
        <f>SUM(Y186:Y186)</f>
        <v>0</v>
      </c>
      <c r="Z185" s="281">
        <f>SUM(Z186:Z186)</f>
        <v>0</v>
      </c>
      <c r="AA185" s="51"/>
      <c r="AB185" s="281">
        <f>SUM(AB186:AB186)</f>
        <v>0</v>
      </c>
      <c r="AC185" s="281">
        <f>SUM(AC186:AC186)</f>
        <v>0</v>
      </c>
      <c r="AD185" s="75"/>
      <c r="AE185" s="1277">
        <f>'BI INTRA 2025'!AB185+'BI INTRA 2026 smt 1'!Y185</f>
        <v>0</v>
      </c>
      <c r="AF185" s="1278">
        <f t="shared" si="62"/>
        <v>0</v>
      </c>
      <c r="AG185" s="1106"/>
      <c r="AH185" s="1106"/>
      <c r="AJ185" s="1106"/>
    </row>
    <row r="186" spans="1:36" s="1107" customFormat="1" ht="5.0999999999999996" customHeight="1">
      <c r="A186" s="1102"/>
      <c r="B186" s="1157"/>
      <c r="C186" s="1100"/>
      <c r="D186" s="1100"/>
      <c r="E186" s="1101"/>
      <c r="F186" s="1365"/>
      <c r="G186" s="1102"/>
      <c r="H186" s="1102"/>
      <c r="I186" s="1102"/>
      <c r="J186" s="1102"/>
      <c r="K186" s="1102"/>
      <c r="L186" s="1102"/>
      <c r="M186" s="1102"/>
      <c r="N186" s="1102"/>
      <c r="O186" s="1102"/>
      <c r="P186" s="286"/>
      <c r="Q186" s="287"/>
      <c r="R186" s="121"/>
      <c r="S186" s="122"/>
      <c r="T186" s="123"/>
      <c r="U186" s="122"/>
      <c r="V186" s="263"/>
      <c r="W186" s="122"/>
      <c r="X186" s="264"/>
      <c r="Y186" s="122"/>
      <c r="Z186" s="122"/>
      <c r="AA186" s="288"/>
      <c r="AB186" s="122"/>
      <c r="AC186" s="122"/>
      <c r="AD186" s="1179"/>
      <c r="AE186" s="1277">
        <f>'BI INTRA 2025'!AB186+'BI INTRA 2026 smt 1'!Y186</f>
        <v>0</v>
      </c>
      <c r="AF186" s="1278">
        <f t="shared" si="62"/>
        <v>0</v>
      </c>
      <c r="AG186" s="1106"/>
      <c r="AH186" s="1106"/>
    </row>
    <row r="187" spans="1:36" s="1181" customFormat="1" ht="15" customHeight="1">
      <c r="A187" s="1098"/>
      <c r="B187" s="1089" t="s">
        <v>372</v>
      </c>
      <c r="C187" s="1089" t="s">
        <v>373</v>
      </c>
      <c r="D187" s="1089"/>
      <c r="E187" s="1180"/>
      <c r="F187" s="1366"/>
      <c r="G187" s="1098"/>
      <c r="H187" s="1098"/>
      <c r="I187" s="1098"/>
      <c r="J187" s="1098"/>
      <c r="K187" s="1098"/>
      <c r="L187" s="1098"/>
      <c r="M187" s="1098"/>
      <c r="N187" s="1098"/>
      <c r="O187" s="1098">
        <f>O188</f>
        <v>0</v>
      </c>
      <c r="P187" s="292">
        <f>P188</f>
        <v>0</v>
      </c>
      <c r="Q187" s="293"/>
      <c r="R187" s="294"/>
      <c r="S187" s="292">
        <f>S188</f>
        <v>0</v>
      </c>
      <c r="T187" s="295"/>
      <c r="U187" s="292">
        <f>U188</f>
        <v>0</v>
      </c>
      <c r="V187" s="296"/>
      <c r="W187" s="292">
        <f>W188</f>
        <v>0</v>
      </c>
      <c r="X187" s="297"/>
      <c r="Y187" s="292">
        <f>Y188</f>
        <v>0</v>
      </c>
      <c r="Z187" s="292">
        <f>Z188</f>
        <v>0</v>
      </c>
      <c r="AA187" s="298"/>
      <c r="AB187" s="292">
        <f>AB188</f>
        <v>0</v>
      </c>
      <c r="AC187" s="292">
        <f>AC188</f>
        <v>0</v>
      </c>
      <c r="AD187" s="1179"/>
      <c r="AE187" s="1277">
        <f>'BI INTRA 2025'!AB187+'BI INTRA 2026 smt 1'!Y187</f>
        <v>0</v>
      </c>
      <c r="AF187" s="1278">
        <f t="shared" si="62"/>
        <v>0</v>
      </c>
      <c r="AG187" s="1106"/>
      <c r="AH187" s="1106"/>
    </row>
    <row r="188" spans="1:36" s="1107" customFormat="1" ht="15" customHeight="1">
      <c r="A188" s="1102"/>
      <c r="B188" s="1120"/>
      <c r="C188" s="1112"/>
      <c r="D188" s="1112"/>
      <c r="E188" s="1113"/>
      <c r="F188" s="1350"/>
      <c r="G188" s="1115"/>
      <c r="H188" s="1115"/>
      <c r="I188" s="1115"/>
      <c r="J188" s="1115"/>
      <c r="K188" s="1115"/>
      <c r="L188" s="1115"/>
      <c r="M188" s="1115"/>
      <c r="N188" s="1115"/>
      <c r="O188" s="1115"/>
      <c r="P188" s="228">
        <v>0</v>
      </c>
      <c r="Q188" s="139"/>
      <c r="R188" s="76">
        <v>0</v>
      </c>
      <c r="S188" s="71">
        <f t="shared" ref="S188" si="86">SUM(P188-R188)</f>
        <v>0</v>
      </c>
      <c r="T188" s="72"/>
      <c r="U188" s="71"/>
      <c r="V188" s="73"/>
      <c r="W188" s="71">
        <f t="shared" ref="W188" si="87">SUM(U188*V188)</f>
        <v>0</v>
      </c>
      <c r="X188" s="74">
        <v>0</v>
      </c>
      <c r="Y188" s="71">
        <f t="shared" ref="Y188" si="88">SUM(U188*X188)</f>
        <v>0</v>
      </c>
      <c r="Z188" s="71">
        <f t="shared" ref="Z188" si="89">SUM(W188+Y188)</f>
        <v>0</v>
      </c>
      <c r="AA188" s="72"/>
      <c r="AB188" s="71">
        <f t="shared" ref="AB188" si="90">SUM(U188*AA188)</f>
        <v>0</v>
      </c>
      <c r="AC188" s="71">
        <f t="shared" ref="AC188" si="91">SUM(S188-AB188)</f>
        <v>0</v>
      </c>
      <c r="AD188" s="75"/>
      <c r="AE188" s="1277">
        <f>'BI INTRA 2025'!AB188+'BI INTRA 2026 smt 1'!Y188</f>
        <v>0</v>
      </c>
      <c r="AF188" s="1278">
        <f t="shared" si="62"/>
        <v>0</v>
      </c>
      <c r="AG188" s="1106"/>
      <c r="AH188" s="1106"/>
    </row>
    <row r="189" spans="1:36" s="1107" customFormat="1" ht="5.0999999999999996" customHeight="1">
      <c r="A189" s="1102"/>
      <c r="B189" s="1157"/>
      <c r="C189" s="1100"/>
      <c r="D189" s="1100"/>
      <c r="E189" s="1101"/>
      <c r="F189" s="1351"/>
      <c r="G189" s="1102"/>
      <c r="H189" s="1102"/>
      <c r="I189" s="1102"/>
      <c r="J189" s="1102"/>
      <c r="K189" s="1102"/>
      <c r="L189" s="1102"/>
      <c r="M189" s="1102"/>
      <c r="N189" s="1102"/>
      <c r="O189" s="1102"/>
      <c r="P189" s="286"/>
      <c r="Q189" s="287"/>
      <c r="R189" s="121"/>
      <c r="S189" s="122"/>
      <c r="T189" s="123"/>
      <c r="U189" s="122"/>
      <c r="V189" s="263"/>
      <c r="W189" s="122"/>
      <c r="X189" s="264"/>
      <c r="Y189" s="122"/>
      <c r="Z189" s="122"/>
      <c r="AA189" s="288"/>
      <c r="AB189" s="122"/>
      <c r="AC189" s="122"/>
      <c r="AD189" s="1179"/>
      <c r="AE189" s="1277">
        <f>'BI INTRA 2025'!AB189+'BI INTRA 2026 smt 1'!Y189</f>
        <v>0</v>
      </c>
      <c r="AF189" s="1278">
        <f t="shared" si="62"/>
        <v>0</v>
      </c>
      <c r="AG189" s="1106"/>
      <c r="AH189" s="1106"/>
    </row>
    <row r="190" spans="1:36" s="1181" customFormat="1" ht="15" customHeight="1">
      <c r="A190" s="1098"/>
      <c r="B190" s="1089" t="s">
        <v>374</v>
      </c>
      <c r="C190" s="1090" t="s">
        <v>375</v>
      </c>
      <c r="D190" s="1090"/>
      <c r="E190" s="1090"/>
      <c r="F190" s="1359"/>
      <c r="G190" s="1090"/>
      <c r="H190" s="1098"/>
      <c r="I190" s="1098"/>
      <c r="J190" s="1098"/>
      <c r="K190" s="1098"/>
      <c r="L190" s="1098"/>
      <c r="M190" s="1098"/>
      <c r="N190" s="1098"/>
      <c r="O190" s="1098">
        <f>SUM(O191:O199)</f>
        <v>9</v>
      </c>
      <c r="P190" s="294">
        <f>SUM(P191:P199)</f>
        <v>24000000</v>
      </c>
      <c r="Q190" s="293"/>
      <c r="R190" s="294"/>
      <c r="S190" s="294">
        <f>SUM(S191:S199)</f>
        <v>24000000</v>
      </c>
      <c r="T190" s="295"/>
      <c r="U190" s="294">
        <f>SUM(U191:U199)</f>
        <v>4800000</v>
      </c>
      <c r="V190" s="296"/>
      <c r="W190" s="1098">
        <f>SUM(W191:W199)</f>
        <v>0</v>
      </c>
      <c r="X190" s="297"/>
      <c r="Y190" s="1098">
        <f>SUM(Y191:Y199)</f>
        <v>0</v>
      </c>
      <c r="Z190" s="1098">
        <f>SUM(Z191:Z199)</f>
        <v>0</v>
      </c>
      <c r="AA190" s="298"/>
      <c r="AB190" s="294">
        <f>SUM(AB191:AB199)</f>
        <v>24000000</v>
      </c>
      <c r="AC190" s="1098">
        <v>0</v>
      </c>
      <c r="AD190" s="1179"/>
      <c r="AE190" s="1277">
        <f>'BI INTRA 2025'!AB190+'BI INTRA 2026 smt 1'!Y190</f>
        <v>24000000</v>
      </c>
      <c r="AF190" s="1278">
        <f t="shared" si="62"/>
        <v>0</v>
      </c>
      <c r="AG190" s="1106"/>
      <c r="AH190" s="1106"/>
    </row>
    <row r="191" spans="1:36" s="1107" customFormat="1" ht="27" customHeight="1">
      <c r="A191" s="1102"/>
      <c r="B191" s="1120" t="s">
        <v>376</v>
      </c>
      <c r="C191" s="1149" t="s">
        <v>112</v>
      </c>
      <c r="D191" s="1149"/>
      <c r="E191" s="1113" t="s">
        <v>377</v>
      </c>
      <c r="F191" s="1350" t="str">
        <f>VLOOKUP(B191,[1]Sheet1!$H$4:$I$15682,2,FALSE)</f>
        <v>Kursi Tamu di Ruangan Pejabat Eselon III</v>
      </c>
      <c r="G191" s="1115" t="s">
        <v>179</v>
      </c>
      <c r="H191" s="1115" t="s">
        <v>48</v>
      </c>
      <c r="I191" s="1115" t="s">
        <v>191</v>
      </c>
      <c r="J191" s="1115" t="s">
        <v>65</v>
      </c>
      <c r="K191" s="1115">
        <v>2009</v>
      </c>
      <c r="L191" s="1115" t="s">
        <v>48</v>
      </c>
      <c r="M191" s="1115" t="s">
        <v>262</v>
      </c>
      <c r="N191" s="1115" t="s">
        <v>67</v>
      </c>
      <c r="O191" s="203">
        <v>1</v>
      </c>
      <c r="P191" s="70">
        <v>2375000</v>
      </c>
      <c r="Q191" s="139"/>
      <c r="R191" s="76">
        <v>0</v>
      </c>
      <c r="S191" s="71">
        <f t="shared" ref="S191:S198" si="92">SUM(P191-R191)</f>
        <v>2375000</v>
      </c>
      <c r="T191" s="72">
        <v>5</v>
      </c>
      <c r="U191" s="71">
        <f t="shared" ref="U191:U198" si="93">SUM(S191/T191)</f>
        <v>475000</v>
      </c>
      <c r="V191" s="73">
        <v>0</v>
      </c>
      <c r="W191" s="71">
        <f t="shared" ref="W191:W198" si="94">SUM(U191*V191)</f>
        <v>0</v>
      </c>
      <c r="X191" s="74">
        <v>0</v>
      </c>
      <c r="Y191" s="71">
        <f t="shared" ref="Y191:Y198" si="95">SUM(U191*X191)</f>
        <v>0</v>
      </c>
      <c r="Z191" s="71">
        <f t="shared" ref="Z191:Z198" si="96">SUM(W191+Y191)</f>
        <v>0</v>
      </c>
      <c r="AA191" s="72">
        <v>5</v>
      </c>
      <c r="AB191" s="71">
        <f t="shared" ref="AB191:AB198" si="97">SUM(U191*AA191)</f>
        <v>2375000</v>
      </c>
      <c r="AC191" s="71">
        <f t="shared" ref="AC191:AC198" si="98">SUM(S191-AB191)</f>
        <v>0</v>
      </c>
      <c r="AD191" s="75" t="s">
        <v>181</v>
      </c>
      <c r="AE191" s="1277">
        <f>'BI INTRA 2025'!AB191+'BI INTRA 2026 smt 1'!Y191</f>
        <v>2375000</v>
      </c>
      <c r="AF191" s="1278">
        <f t="shared" si="62"/>
        <v>0</v>
      </c>
      <c r="AG191" s="1106"/>
      <c r="AH191" s="1106"/>
    </row>
    <row r="192" spans="1:36" s="1107" customFormat="1" ht="27" customHeight="1">
      <c r="A192" s="1102"/>
      <c r="B192" s="1120" t="s">
        <v>378</v>
      </c>
      <c r="C192" s="1149" t="s">
        <v>60</v>
      </c>
      <c r="D192" s="1149"/>
      <c r="E192" s="1113" t="s">
        <v>377</v>
      </c>
      <c r="F192" s="1350" t="str">
        <f>VLOOKUP(B192,[1]Sheet1!$H$4:$I$15682,2,FALSE)</f>
        <v>Kursi Tamu di Ruangan Pejabat Lain-lain</v>
      </c>
      <c r="G192" s="1115" t="s">
        <v>179</v>
      </c>
      <c r="H192" s="1115" t="s">
        <v>48</v>
      </c>
      <c r="I192" s="1115" t="s">
        <v>191</v>
      </c>
      <c r="J192" s="1115" t="s">
        <v>65</v>
      </c>
      <c r="K192" s="1115">
        <v>2009</v>
      </c>
      <c r="L192" s="1115" t="s">
        <v>48</v>
      </c>
      <c r="M192" s="1115" t="s">
        <v>262</v>
      </c>
      <c r="N192" s="1115" t="s">
        <v>67</v>
      </c>
      <c r="O192" s="203">
        <v>1</v>
      </c>
      <c r="P192" s="70">
        <v>2375000</v>
      </c>
      <c r="Q192" s="139"/>
      <c r="R192" s="76">
        <v>0</v>
      </c>
      <c r="S192" s="71">
        <f t="shared" si="92"/>
        <v>2375000</v>
      </c>
      <c r="T192" s="72">
        <v>5</v>
      </c>
      <c r="U192" s="71">
        <f t="shared" si="93"/>
        <v>475000</v>
      </c>
      <c r="V192" s="73">
        <v>0</v>
      </c>
      <c r="W192" s="71">
        <f t="shared" si="94"/>
        <v>0</v>
      </c>
      <c r="X192" s="74">
        <v>0</v>
      </c>
      <c r="Y192" s="71">
        <f t="shared" si="95"/>
        <v>0</v>
      </c>
      <c r="Z192" s="71">
        <f t="shared" si="96"/>
        <v>0</v>
      </c>
      <c r="AA192" s="72">
        <v>5</v>
      </c>
      <c r="AB192" s="71">
        <f t="shared" si="97"/>
        <v>2375000</v>
      </c>
      <c r="AC192" s="71">
        <f t="shared" si="98"/>
        <v>0</v>
      </c>
      <c r="AD192" s="75" t="s">
        <v>167</v>
      </c>
      <c r="AE192" s="1277">
        <f>'BI INTRA 2025'!AB192+'BI INTRA 2026 smt 1'!Y192</f>
        <v>2375000</v>
      </c>
      <c r="AF192" s="1278">
        <f t="shared" si="62"/>
        <v>0</v>
      </c>
      <c r="AG192" s="1106"/>
      <c r="AH192" s="1106"/>
    </row>
    <row r="193" spans="1:34" s="1107" customFormat="1" ht="27" customHeight="1">
      <c r="A193" s="1102"/>
      <c r="B193" s="1120" t="s">
        <v>376</v>
      </c>
      <c r="C193" s="1149" t="s">
        <v>69</v>
      </c>
      <c r="D193" s="1149"/>
      <c r="E193" s="1113" t="s">
        <v>377</v>
      </c>
      <c r="F193" s="1350" t="str">
        <f>VLOOKUP(B193,[1]Sheet1!$H$4:$I$15682,2,FALSE)</f>
        <v>Kursi Tamu di Ruangan Pejabat Eselon III</v>
      </c>
      <c r="G193" s="1115" t="s">
        <v>179</v>
      </c>
      <c r="H193" s="1115" t="s">
        <v>48</v>
      </c>
      <c r="I193" s="1115" t="s">
        <v>191</v>
      </c>
      <c r="J193" s="1115" t="s">
        <v>65</v>
      </c>
      <c r="K193" s="1115">
        <v>2009</v>
      </c>
      <c r="L193" s="1115" t="s">
        <v>48</v>
      </c>
      <c r="M193" s="1115" t="s">
        <v>262</v>
      </c>
      <c r="N193" s="1115" t="s">
        <v>67</v>
      </c>
      <c r="O193" s="203">
        <v>1</v>
      </c>
      <c r="P193" s="70">
        <v>2375000</v>
      </c>
      <c r="Q193" s="139"/>
      <c r="R193" s="76">
        <v>0</v>
      </c>
      <c r="S193" s="71">
        <f t="shared" si="92"/>
        <v>2375000</v>
      </c>
      <c r="T193" s="72">
        <v>5</v>
      </c>
      <c r="U193" s="71">
        <f t="shared" si="93"/>
        <v>475000</v>
      </c>
      <c r="V193" s="73">
        <v>0</v>
      </c>
      <c r="W193" s="71">
        <f t="shared" si="94"/>
        <v>0</v>
      </c>
      <c r="X193" s="74">
        <v>0</v>
      </c>
      <c r="Y193" s="71">
        <f t="shared" si="95"/>
        <v>0</v>
      </c>
      <c r="Z193" s="71">
        <f t="shared" si="96"/>
        <v>0</v>
      </c>
      <c r="AA193" s="72">
        <v>5</v>
      </c>
      <c r="AB193" s="71">
        <f t="shared" si="97"/>
        <v>2375000</v>
      </c>
      <c r="AC193" s="71">
        <f t="shared" si="98"/>
        <v>0</v>
      </c>
      <c r="AD193" s="75" t="s">
        <v>174</v>
      </c>
      <c r="AE193" s="1277">
        <f>'BI INTRA 2025'!AB193+'BI INTRA 2026 smt 1'!Y193</f>
        <v>2375000</v>
      </c>
      <c r="AF193" s="1278">
        <f t="shared" si="62"/>
        <v>0</v>
      </c>
      <c r="AG193" s="1106"/>
      <c r="AH193" s="1106"/>
    </row>
    <row r="194" spans="1:34" s="1107" customFormat="1" ht="27" customHeight="1">
      <c r="A194" s="1102"/>
      <c r="B194" s="1120" t="s">
        <v>376</v>
      </c>
      <c r="C194" s="1149" t="s">
        <v>73</v>
      </c>
      <c r="D194" s="1149"/>
      <c r="E194" s="1113" t="s">
        <v>377</v>
      </c>
      <c r="F194" s="1350" t="str">
        <f>VLOOKUP(B194,[1]Sheet1!$H$4:$I$15682,2,FALSE)</f>
        <v>Kursi Tamu di Ruangan Pejabat Eselon III</v>
      </c>
      <c r="G194" s="1115" t="s">
        <v>179</v>
      </c>
      <c r="H194" s="1115" t="s">
        <v>48</v>
      </c>
      <c r="I194" s="1115" t="s">
        <v>191</v>
      </c>
      <c r="J194" s="1115" t="s">
        <v>65</v>
      </c>
      <c r="K194" s="1115">
        <v>2009</v>
      </c>
      <c r="L194" s="1115" t="s">
        <v>48</v>
      </c>
      <c r="M194" s="1115" t="s">
        <v>262</v>
      </c>
      <c r="N194" s="1115" t="s">
        <v>67</v>
      </c>
      <c r="O194" s="203">
        <v>1</v>
      </c>
      <c r="P194" s="70">
        <v>2375000</v>
      </c>
      <c r="Q194" s="139"/>
      <c r="R194" s="76">
        <v>0</v>
      </c>
      <c r="S194" s="71">
        <f t="shared" si="92"/>
        <v>2375000</v>
      </c>
      <c r="T194" s="72">
        <v>5</v>
      </c>
      <c r="U194" s="71">
        <f t="shared" si="93"/>
        <v>475000</v>
      </c>
      <c r="V194" s="73">
        <v>0</v>
      </c>
      <c r="W194" s="71">
        <f t="shared" si="94"/>
        <v>0</v>
      </c>
      <c r="X194" s="74">
        <v>0</v>
      </c>
      <c r="Y194" s="71">
        <f t="shared" si="95"/>
        <v>0</v>
      </c>
      <c r="Z194" s="71">
        <f t="shared" si="96"/>
        <v>0</v>
      </c>
      <c r="AA194" s="72">
        <v>5</v>
      </c>
      <c r="AB194" s="71">
        <f t="shared" si="97"/>
        <v>2375000</v>
      </c>
      <c r="AC194" s="71">
        <f t="shared" si="98"/>
        <v>0</v>
      </c>
      <c r="AD194" s="75" t="s">
        <v>175</v>
      </c>
      <c r="AE194" s="1277">
        <f>'BI INTRA 2025'!AB194+'BI INTRA 2026 smt 1'!Y194</f>
        <v>2375000</v>
      </c>
      <c r="AF194" s="1278">
        <f t="shared" si="62"/>
        <v>0</v>
      </c>
      <c r="AG194" s="1106"/>
      <c r="AH194" s="1106"/>
    </row>
    <row r="195" spans="1:34" s="1107" customFormat="1" ht="27" customHeight="1">
      <c r="A195" s="1102"/>
      <c r="B195" s="1120" t="s">
        <v>376</v>
      </c>
      <c r="C195" s="1149" t="s">
        <v>77</v>
      </c>
      <c r="D195" s="1149"/>
      <c r="E195" s="1113" t="s">
        <v>377</v>
      </c>
      <c r="F195" s="1350" t="str">
        <f>VLOOKUP(B195,[1]Sheet1!$H$4:$I$15682,2,FALSE)</f>
        <v>Kursi Tamu di Ruangan Pejabat Eselon III</v>
      </c>
      <c r="G195" s="1115" t="s">
        <v>179</v>
      </c>
      <c r="H195" s="1115" t="s">
        <v>48</v>
      </c>
      <c r="I195" s="1115" t="s">
        <v>191</v>
      </c>
      <c r="J195" s="1115" t="s">
        <v>65</v>
      </c>
      <c r="K195" s="1115">
        <v>2009</v>
      </c>
      <c r="L195" s="1115" t="s">
        <v>48</v>
      </c>
      <c r="M195" s="1115" t="s">
        <v>262</v>
      </c>
      <c r="N195" s="1115" t="s">
        <v>67</v>
      </c>
      <c r="O195" s="203">
        <v>1</v>
      </c>
      <c r="P195" s="70">
        <v>2375000</v>
      </c>
      <c r="Q195" s="139"/>
      <c r="R195" s="76">
        <v>0</v>
      </c>
      <c r="S195" s="71">
        <f t="shared" si="92"/>
        <v>2375000</v>
      </c>
      <c r="T195" s="72">
        <v>5</v>
      </c>
      <c r="U195" s="71">
        <f t="shared" si="93"/>
        <v>475000</v>
      </c>
      <c r="V195" s="73">
        <v>0</v>
      </c>
      <c r="W195" s="71">
        <f t="shared" si="94"/>
        <v>0</v>
      </c>
      <c r="X195" s="74">
        <v>0</v>
      </c>
      <c r="Y195" s="71">
        <f t="shared" si="95"/>
        <v>0</v>
      </c>
      <c r="Z195" s="71">
        <f t="shared" si="96"/>
        <v>0</v>
      </c>
      <c r="AA195" s="72">
        <v>5</v>
      </c>
      <c r="AB195" s="71">
        <f t="shared" si="97"/>
        <v>2375000</v>
      </c>
      <c r="AC195" s="71">
        <f t="shared" si="98"/>
        <v>0</v>
      </c>
      <c r="AD195" s="75" t="s">
        <v>176</v>
      </c>
      <c r="AE195" s="1277">
        <f>'BI INTRA 2025'!AB195+'BI INTRA 2026 smt 1'!Y195</f>
        <v>2375000</v>
      </c>
      <c r="AF195" s="1278">
        <f t="shared" si="62"/>
        <v>0</v>
      </c>
      <c r="AG195" s="1106"/>
      <c r="AH195" s="1106"/>
    </row>
    <row r="196" spans="1:34" s="1107" customFormat="1" ht="27" customHeight="1">
      <c r="A196" s="1102"/>
      <c r="B196" s="1120" t="s">
        <v>376</v>
      </c>
      <c r="C196" s="1149" t="s">
        <v>379</v>
      </c>
      <c r="D196" s="1149"/>
      <c r="E196" s="1113" t="s">
        <v>377</v>
      </c>
      <c r="F196" s="1350" t="str">
        <f>VLOOKUP(B196,[1]Sheet1!$H$4:$I$15682,2,FALSE)</f>
        <v>Kursi Tamu di Ruangan Pejabat Eselon III</v>
      </c>
      <c r="G196" s="1115" t="s">
        <v>179</v>
      </c>
      <c r="H196" s="1115" t="s">
        <v>48</v>
      </c>
      <c r="I196" s="1115" t="s">
        <v>191</v>
      </c>
      <c r="J196" s="1115" t="s">
        <v>65</v>
      </c>
      <c r="K196" s="1115">
        <v>2009</v>
      </c>
      <c r="L196" s="1115" t="s">
        <v>48</v>
      </c>
      <c r="M196" s="1115" t="s">
        <v>262</v>
      </c>
      <c r="N196" s="1115" t="s">
        <v>67</v>
      </c>
      <c r="O196" s="203">
        <v>2</v>
      </c>
      <c r="P196" s="70">
        <v>4750000</v>
      </c>
      <c r="Q196" s="78"/>
      <c r="R196" s="76">
        <v>0</v>
      </c>
      <c r="S196" s="71">
        <f t="shared" si="92"/>
        <v>4750000</v>
      </c>
      <c r="T196" s="72">
        <v>5</v>
      </c>
      <c r="U196" s="71">
        <f t="shared" si="93"/>
        <v>950000</v>
      </c>
      <c r="V196" s="73">
        <v>0</v>
      </c>
      <c r="W196" s="71">
        <f t="shared" si="94"/>
        <v>0</v>
      </c>
      <c r="X196" s="74">
        <v>0</v>
      </c>
      <c r="Y196" s="71">
        <f t="shared" si="95"/>
        <v>0</v>
      </c>
      <c r="Z196" s="71">
        <f t="shared" si="96"/>
        <v>0</v>
      </c>
      <c r="AA196" s="72">
        <v>5</v>
      </c>
      <c r="AB196" s="71">
        <f t="shared" si="97"/>
        <v>4750000</v>
      </c>
      <c r="AC196" s="71">
        <f t="shared" si="98"/>
        <v>0</v>
      </c>
      <c r="AD196" s="75" t="s">
        <v>380</v>
      </c>
      <c r="AE196" s="1277">
        <f>'BI INTRA 2025'!AB196+'BI INTRA 2026 smt 1'!Y196</f>
        <v>4750000</v>
      </c>
      <c r="AF196" s="1278">
        <f t="shared" si="62"/>
        <v>0</v>
      </c>
      <c r="AG196" s="1106"/>
      <c r="AH196" s="1106"/>
    </row>
    <row r="197" spans="1:34" s="1107" customFormat="1" ht="27" customHeight="1">
      <c r="A197" s="1102"/>
      <c r="B197" s="1120" t="s">
        <v>376</v>
      </c>
      <c r="C197" s="1149" t="s">
        <v>84</v>
      </c>
      <c r="D197" s="1149"/>
      <c r="E197" s="1113" t="s">
        <v>377</v>
      </c>
      <c r="F197" s="1367" t="str">
        <f>VLOOKUP(B197,[1]Sheet1!$H$4:$I$15682,2,FALSE)</f>
        <v>Kursi Tamu di Ruangan Pejabat Eselon III</v>
      </c>
      <c r="G197" s="1115" t="s">
        <v>179</v>
      </c>
      <c r="H197" s="1115" t="s">
        <v>48</v>
      </c>
      <c r="I197" s="1115" t="s">
        <v>191</v>
      </c>
      <c r="J197" s="1115" t="s">
        <v>65</v>
      </c>
      <c r="K197" s="1115">
        <v>2009</v>
      </c>
      <c r="L197" s="1115" t="s">
        <v>48</v>
      </c>
      <c r="M197" s="1115" t="s">
        <v>262</v>
      </c>
      <c r="N197" s="1115" t="s">
        <v>67</v>
      </c>
      <c r="O197" s="203">
        <v>1</v>
      </c>
      <c r="P197" s="70">
        <v>2375000</v>
      </c>
      <c r="Q197" s="139"/>
      <c r="R197" s="76">
        <v>0</v>
      </c>
      <c r="S197" s="71">
        <f t="shared" si="92"/>
        <v>2375000</v>
      </c>
      <c r="T197" s="72">
        <v>5</v>
      </c>
      <c r="U197" s="71">
        <f t="shared" si="93"/>
        <v>475000</v>
      </c>
      <c r="V197" s="73">
        <v>0</v>
      </c>
      <c r="W197" s="71">
        <f t="shared" si="94"/>
        <v>0</v>
      </c>
      <c r="X197" s="74">
        <v>0</v>
      </c>
      <c r="Y197" s="71">
        <f t="shared" si="95"/>
        <v>0</v>
      </c>
      <c r="Z197" s="71">
        <f t="shared" si="96"/>
        <v>0</v>
      </c>
      <c r="AA197" s="72">
        <v>5</v>
      </c>
      <c r="AB197" s="71">
        <f t="shared" si="97"/>
        <v>2375000</v>
      </c>
      <c r="AC197" s="71">
        <f t="shared" si="98"/>
        <v>0</v>
      </c>
      <c r="AD197" s="75" t="s">
        <v>177</v>
      </c>
      <c r="AE197" s="1277">
        <f>'BI INTRA 2025'!AB197+'BI INTRA 2026 smt 1'!Y197</f>
        <v>2375000</v>
      </c>
      <c r="AF197" s="1278">
        <f t="shared" si="62"/>
        <v>0</v>
      </c>
      <c r="AG197" s="1106"/>
      <c r="AH197" s="1106"/>
    </row>
    <row r="198" spans="1:34" s="1107" customFormat="1" ht="27" customHeight="1">
      <c r="A198" s="1102"/>
      <c r="B198" s="1120" t="s">
        <v>381</v>
      </c>
      <c r="C198" s="1149" t="s">
        <v>112</v>
      </c>
      <c r="D198" s="1149"/>
      <c r="E198" s="1113" t="s">
        <v>382</v>
      </c>
      <c r="F198" s="1350" t="str">
        <f>VLOOKUP(B198,[1]Sheet1!$H$4:$I$15682,2,FALSE)</f>
        <v>Kursi Tamu di Ruangan Pejabat Eselon II</v>
      </c>
      <c r="G198" s="1115" t="s">
        <v>179</v>
      </c>
      <c r="H198" s="1115" t="s">
        <v>48</v>
      </c>
      <c r="I198" s="1115" t="s">
        <v>191</v>
      </c>
      <c r="J198" s="1115" t="s">
        <v>65</v>
      </c>
      <c r="K198" s="1114">
        <v>2009</v>
      </c>
      <c r="L198" s="1115" t="s">
        <v>48</v>
      </c>
      <c r="M198" s="77" t="s">
        <v>262</v>
      </c>
      <c r="N198" s="1115" t="s">
        <v>67</v>
      </c>
      <c r="O198" s="203">
        <v>1</v>
      </c>
      <c r="P198" s="70">
        <v>5000000</v>
      </c>
      <c r="Q198" s="139"/>
      <c r="R198" s="76">
        <v>0</v>
      </c>
      <c r="S198" s="71">
        <f t="shared" si="92"/>
        <v>5000000</v>
      </c>
      <c r="T198" s="72">
        <v>5</v>
      </c>
      <c r="U198" s="71">
        <f t="shared" si="93"/>
        <v>1000000</v>
      </c>
      <c r="V198" s="73">
        <v>0</v>
      </c>
      <c r="W198" s="71">
        <f t="shared" si="94"/>
        <v>0</v>
      </c>
      <c r="X198" s="74">
        <v>0</v>
      </c>
      <c r="Y198" s="71">
        <f t="shared" si="95"/>
        <v>0</v>
      </c>
      <c r="Z198" s="71">
        <f t="shared" si="96"/>
        <v>0</v>
      </c>
      <c r="AA198" s="72">
        <v>5</v>
      </c>
      <c r="AB198" s="71">
        <f t="shared" si="97"/>
        <v>5000000</v>
      </c>
      <c r="AC198" s="71">
        <f t="shared" si="98"/>
        <v>0</v>
      </c>
      <c r="AD198" s="75" t="s">
        <v>265</v>
      </c>
      <c r="AE198" s="1277">
        <f>'BI INTRA 2025'!AB198+'BI INTRA 2026 smt 1'!Y198</f>
        <v>5000000</v>
      </c>
      <c r="AF198" s="1278">
        <f t="shared" si="62"/>
        <v>0</v>
      </c>
      <c r="AG198" s="1106"/>
      <c r="AH198" s="1106"/>
    </row>
    <row r="199" spans="1:34" s="1107" customFormat="1" ht="5.0999999999999996" customHeight="1">
      <c r="A199" s="1102"/>
      <c r="B199" s="1157"/>
      <c r="C199" s="1100"/>
      <c r="D199" s="1100"/>
      <c r="E199" s="1101"/>
      <c r="F199" s="1351"/>
      <c r="G199" s="1102"/>
      <c r="H199" s="1102"/>
      <c r="I199" s="1102"/>
      <c r="J199" s="1102"/>
      <c r="K199" s="1102"/>
      <c r="L199" s="1102"/>
      <c r="M199" s="1102"/>
      <c r="N199" s="1102"/>
      <c r="O199" s="1102"/>
      <c r="P199" s="286"/>
      <c r="Q199" s="287"/>
      <c r="R199" s="121"/>
      <c r="S199" s="122"/>
      <c r="T199" s="123"/>
      <c r="U199" s="122"/>
      <c r="V199" s="263"/>
      <c r="W199" s="122"/>
      <c r="X199" s="264"/>
      <c r="Y199" s="122"/>
      <c r="Z199" s="122"/>
      <c r="AA199" s="288"/>
      <c r="AB199" s="122"/>
      <c r="AC199" s="122"/>
      <c r="AD199" s="1179"/>
      <c r="AE199" s="1277">
        <f>'BI INTRA 2025'!AB199+'BI INTRA 2026 smt 1'!Y199</f>
        <v>0</v>
      </c>
      <c r="AF199" s="1278">
        <f t="shared" si="62"/>
        <v>0</v>
      </c>
      <c r="AG199" s="1106"/>
      <c r="AH199" s="1106"/>
    </row>
    <row r="200" spans="1:34" s="1087" customFormat="1" ht="15" customHeight="1">
      <c r="A200" s="1111">
        <v>4</v>
      </c>
      <c r="B200" s="1089" t="s">
        <v>383</v>
      </c>
      <c r="C200" s="1090" t="s">
        <v>384</v>
      </c>
      <c r="D200" s="1090"/>
      <c r="E200" s="1090"/>
      <c r="F200" s="1357"/>
      <c r="G200" s="1090"/>
      <c r="H200" s="1090"/>
      <c r="I200" s="1182"/>
      <c r="J200" s="1182"/>
      <c r="K200" s="1182"/>
      <c r="L200" s="1182"/>
      <c r="M200" s="1182"/>
      <c r="N200" s="1182"/>
      <c r="O200" s="1159">
        <f>O201+O215</f>
        <v>12</v>
      </c>
      <c r="P200" s="1183">
        <f>P201+P215</f>
        <v>82003999</v>
      </c>
      <c r="Q200" s="78"/>
      <c r="R200" s="76"/>
      <c r="S200" s="1183">
        <f>S201+S215</f>
        <v>82003999</v>
      </c>
      <c r="T200" s="72"/>
      <c r="U200" s="1183">
        <f>U201+U215</f>
        <v>16400799.800000001</v>
      </c>
      <c r="V200" s="73"/>
      <c r="W200" s="1183">
        <f>W201+W215</f>
        <v>0</v>
      </c>
      <c r="X200" s="74"/>
      <c r="Y200" s="1183">
        <f>Y201+Y215</f>
        <v>0</v>
      </c>
      <c r="Z200" s="1183">
        <f>Z201+Z215</f>
        <v>0</v>
      </c>
      <c r="AA200" s="72"/>
      <c r="AB200" s="1183">
        <f>AB201+AB215</f>
        <v>82003999</v>
      </c>
      <c r="AC200" s="1183">
        <f>AC201+AC215</f>
        <v>0</v>
      </c>
      <c r="AD200" s="1184">
        <f>P200-AB200</f>
        <v>0</v>
      </c>
      <c r="AE200" s="1277">
        <f>'BI INTRA 2025'!AB200+'BI INTRA 2026 smt 1'!Y200</f>
        <v>82003999</v>
      </c>
      <c r="AF200" s="1278">
        <f t="shared" si="62"/>
        <v>0</v>
      </c>
      <c r="AG200" s="1106"/>
      <c r="AH200" s="1106"/>
    </row>
    <row r="201" spans="1:34" s="1087" customFormat="1" ht="15" customHeight="1">
      <c r="A201" s="1115"/>
      <c r="B201" s="1089" t="s">
        <v>385</v>
      </c>
      <c r="C201" s="1090" t="s">
        <v>386</v>
      </c>
      <c r="D201" s="1090"/>
      <c r="E201" s="1090"/>
      <c r="F201" s="1357"/>
      <c r="G201" s="1182"/>
      <c r="H201" s="1182"/>
      <c r="I201" s="1182"/>
      <c r="J201" s="1182"/>
      <c r="K201" s="1182"/>
      <c r="L201" s="1182"/>
      <c r="M201" s="1182"/>
      <c r="N201" s="1182"/>
      <c r="O201" s="1159">
        <f>O202+O208</f>
        <v>11</v>
      </c>
      <c r="P201" s="186">
        <f>P202+P208</f>
        <v>59003999</v>
      </c>
      <c r="Q201" s="78"/>
      <c r="R201" s="76"/>
      <c r="S201" s="186">
        <f>S202+S208</f>
        <v>59003999</v>
      </c>
      <c r="T201" s="72"/>
      <c r="U201" s="186">
        <f>U202+U208</f>
        <v>11800799.800000001</v>
      </c>
      <c r="V201" s="73"/>
      <c r="W201" s="186">
        <f>W202+W208</f>
        <v>0</v>
      </c>
      <c r="X201" s="74"/>
      <c r="Y201" s="186">
        <f>Y202+Y208</f>
        <v>0</v>
      </c>
      <c r="Z201" s="186">
        <f>Z202+Z208</f>
        <v>0</v>
      </c>
      <c r="AA201" s="72"/>
      <c r="AB201" s="186">
        <f>AB202+AB208</f>
        <v>59003999</v>
      </c>
      <c r="AC201" s="186">
        <f>AC202+AC208</f>
        <v>0</v>
      </c>
      <c r="AD201" s="1185"/>
      <c r="AE201" s="1277">
        <f>'BI INTRA 2025'!AB201+'BI INTRA 2026 smt 1'!Y201</f>
        <v>59003999</v>
      </c>
      <c r="AF201" s="1278">
        <f t="shared" si="62"/>
        <v>0</v>
      </c>
      <c r="AG201" s="1106"/>
      <c r="AH201" s="1106"/>
    </row>
    <row r="202" spans="1:34" s="1087" customFormat="1" ht="15" customHeight="1">
      <c r="A202" s="1115"/>
      <c r="B202" s="1089" t="s">
        <v>387</v>
      </c>
      <c r="C202" s="1090" t="s">
        <v>388</v>
      </c>
      <c r="D202" s="1090"/>
      <c r="E202" s="1090"/>
      <c r="F202" s="1359"/>
      <c r="G202" s="1090"/>
      <c r="H202" s="1182"/>
      <c r="I202" s="1182"/>
      <c r="J202" s="1182"/>
      <c r="K202" s="1182"/>
      <c r="L202" s="1182"/>
      <c r="M202" s="1182"/>
      <c r="N202" s="1182"/>
      <c r="O202" s="1159">
        <f>SUM(O203:O207)</f>
        <v>4</v>
      </c>
      <c r="P202" s="186">
        <f>SUM(P203:P207)</f>
        <v>26781999</v>
      </c>
      <c r="Q202" s="78"/>
      <c r="R202" s="76"/>
      <c r="S202" s="186">
        <f>SUM(S203:S207)</f>
        <v>26781999</v>
      </c>
      <c r="T202" s="72"/>
      <c r="U202" s="186">
        <f>SUM(U203:U207)</f>
        <v>5356399.8</v>
      </c>
      <c r="V202" s="73"/>
      <c r="W202" s="186">
        <f>SUM(W203:W207)</f>
        <v>0</v>
      </c>
      <c r="X202" s="74"/>
      <c r="Y202" s="186">
        <f>SUM(Y203:Y207)</f>
        <v>0</v>
      </c>
      <c r="Z202" s="186">
        <f>SUM(Z203:Z207)</f>
        <v>0</v>
      </c>
      <c r="AA202" s="72"/>
      <c r="AB202" s="186">
        <f>SUM(AB203:AB207)</f>
        <v>26781999</v>
      </c>
      <c r="AC202" s="186">
        <f>SUM(AC203:AC207)</f>
        <v>0</v>
      </c>
      <c r="AD202" s="1185"/>
      <c r="AE202" s="1277">
        <f>'BI INTRA 2025'!AB202+'BI INTRA 2026 smt 1'!Y202</f>
        <v>26781999</v>
      </c>
      <c r="AF202" s="1278">
        <f t="shared" si="62"/>
        <v>0</v>
      </c>
      <c r="AG202" s="1106"/>
      <c r="AH202" s="1106"/>
    </row>
    <row r="203" spans="1:34" s="1087" customFormat="1" ht="27" customHeight="1">
      <c r="A203" s="1115"/>
      <c r="B203" s="1120" t="s">
        <v>389</v>
      </c>
      <c r="C203" s="1112" t="s">
        <v>112</v>
      </c>
      <c r="D203" s="1112"/>
      <c r="E203" s="1113" t="s">
        <v>390</v>
      </c>
      <c r="F203" s="1350" t="str">
        <f>VLOOKUP(B203,[1]Sheet1!$H$4:$I$15682,2,FALSE)</f>
        <v>Audio Video Selector (Peralatan Studio Audio)</v>
      </c>
      <c r="G203" s="1115" t="s">
        <v>179</v>
      </c>
      <c r="H203" s="1115" t="s">
        <v>48</v>
      </c>
      <c r="I203" s="1115" t="s">
        <v>64</v>
      </c>
      <c r="J203" s="1115" t="s">
        <v>65</v>
      </c>
      <c r="K203" s="1115">
        <v>2009</v>
      </c>
      <c r="L203" s="1115" t="s">
        <v>48</v>
      </c>
      <c r="M203" s="1115" t="s">
        <v>66</v>
      </c>
      <c r="N203" s="1115" t="s">
        <v>67</v>
      </c>
      <c r="O203" s="1114">
        <v>1</v>
      </c>
      <c r="P203" s="70">
        <v>4138000</v>
      </c>
      <c r="Q203" s="139"/>
      <c r="R203" s="76">
        <v>0</v>
      </c>
      <c r="S203" s="71">
        <f t="shared" ref="S203:S213" si="99">SUM(P203-R203)</f>
        <v>4138000</v>
      </c>
      <c r="T203" s="72">
        <v>5</v>
      </c>
      <c r="U203" s="71">
        <f t="shared" ref="U203:U213" si="100">SUM(S203/T203)</f>
        <v>827600</v>
      </c>
      <c r="V203" s="73">
        <v>0</v>
      </c>
      <c r="W203" s="71">
        <f t="shared" ref="W203:W212" si="101">SUM(U203*V203)</f>
        <v>0</v>
      </c>
      <c r="X203" s="74">
        <v>0</v>
      </c>
      <c r="Y203" s="71">
        <f t="shared" ref="Y203:Y213" si="102">SUM(U203*X203)</f>
        <v>0</v>
      </c>
      <c r="Z203" s="71">
        <f t="shared" ref="Z203:Z213" si="103">SUM(W203+Y203)</f>
        <v>0</v>
      </c>
      <c r="AA203" s="72">
        <v>5</v>
      </c>
      <c r="AB203" s="71">
        <f t="shared" ref="AB203:AB213" si="104">SUM(U203*AA203)</f>
        <v>4138000</v>
      </c>
      <c r="AC203" s="74">
        <f t="shared" ref="AC203:AC212" si="105">SUM(S203-AB203)</f>
        <v>0</v>
      </c>
      <c r="AD203" s="1159" t="s">
        <v>247</v>
      </c>
      <c r="AE203" s="1277">
        <f>'BI INTRA 2025'!AB203+'BI INTRA 2026 smt 1'!Y203</f>
        <v>4138000</v>
      </c>
      <c r="AF203" s="1278">
        <f t="shared" si="62"/>
        <v>0</v>
      </c>
      <c r="AG203" s="1106"/>
      <c r="AH203" s="1106"/>
    </row>
    <row r="204" spans="1:34" s="1087" customFormat="1" ht="15" customHeight="1">
      <c r="A204" s="1115"/>
      <c r="B204" s="1120" t="s">
        <v>389</v>
      </c>
      <c r="C204" s="1112" t="s">
        <v>112</v>
      </c>
      <c r="D204" s="1112"/>
      <c r="E204" s="1113" t="s">
        <v>391</v>
      </c>
      <c r="F204" s="1350" t="str">
        <f>VLOOKUP(B204,[1]Sheet1!$H$4:$I$15682,2,FALSE)</f>
        <v>Audio Video Selector (Peralatan Studio Audio)</v>
      </c>
      <c r="G204" s="1115" t="s">
        <v>392</v>
      </c>
      <c r="H204" s="1115" t="s">
        <v>48</v>
      </c>
      <c r="I204" s="1115" t="s">
        <v>64</v>
      </c>
      <c r="J204" s="1115" t="s">
        <v>65</v>
      </c>
      <c r="K204" s="1115">
        <v>2009</v>
      </c>
      <c r="L204" s="1115" t="s">
        <v>48</v>
      </c>
      <c r="M204" s="1115" t="s">
        <v>66</v>
      </c>
      <c r="N204" s="1115" t="s">
        <v>67</v>
      </c>
      <c r="O204" s="1114">
        <v>1</v>
      </c>
      <c r="P204" s="70">
        <v>10800000</v>
      </c>
      <c r="Q204" s="139"/>
      <c r="R204" s="76">
        <v>0</v>
      </c>
      <c r="S204" s="71">
        <f t="shared" si="99"/>
        <v>10800000</v>
      </c>
      <c r="T204" s="72">
        <v>5</v>
      </c>
      <c r="U204" s="71">
        <f t="shared" si="100"/>
        <v>2160000</v>
      </c>
      <c r="V204" s="73">
        <v>0</v>
      </c>
      <c r="W204" s="71">
        <f t="shared" si="101"/>
        <v>0</v>
      </c>
      <c r="X204" s="74">
        <v>0</v>
      </c>
      <c r="Y204" s="71">
        <f t="shared" si="102"/>
        <v>0</v>
      </c>
      <c r="Z204" s="71">
        <f t="shared" si="103"/>
        <v>0</v>
      </c>
      <c r="AA204" s="72">
        <v>5</v>
      </c>
      <c r="AB204" s="71">
        <f t="shared" si="104"/>
        <v>10800000</v>
      </c>
      <c r="AC204" s="74">
        <f t="shared" si="105"/>
        <v>0</v>
      </c>
      <c r="AD204" s="1159" t="s">
        <v>247</v>
      </c>
      <c r="AE204" s="1277">
        <f>'BI INTRA 2025'!AB204+'BI INTRA 2026 smt 1'!Y204</f>
        <v>10800000</v>
      </c>
      <c r="AF204" s="1278">
        <f t="shared" si="62"/>
        <v>0</v>
      </c>
      <c r="AG204" s="1106"/>
      <c r="AH204" s="1106"/>
    </row>
    <row r="205" spans="1:34" s="1087" customFormat="1" ht="27" customHeight="1">
      <c r="A205" s="1115"/>
      <c r="B205" s="1120" t="s">
        <v>389</v>
      </c>
      <c r="C205" s="1112" t="s">
        <v>112</v>
      </c>
      <c r="D205" s="1112"/>
      <c r="E205" s="1113" t="s">
        <v>393</v>
      </c>
      <c r="F205" s="1350" t="str">
        <f>VLOOKUP(B205,[1]Sheet1!$H$4:$I$15682,2,FALSE)</f>
        <v>Audio Video Selector (Peralatan Studio Audio)</v>
      </c>
      <c r="G205" s="1115" t="s">
        <v>394</v>
      </c>
      <c r="H205" s="1115" t="s">
        <v>48</v>
      </c>
      <c r="I205" s="1115" t="s">
        <v>64</v>
      </c>
      <c r="J205" s="1115" t="s">
        <v>65</v>
      </c>
      <c r="K205" s="1115">
        <v>2009</v>
      </c>
      <c r="L205" s="1115" t="s">
        <v>48</v>
      </c>
      <c r="M205" s="1115" t="s">
        <v>66</v>
      </c>
      <c r="N205" s="1115" t="s">
        <v>67</v>
      </c>
      <c r="O205" s="1114">
        <v>1</v>
      </c>
      <c r="P205" s="70">
        <v>9100000</v>
      </c>
      <c r="Q205" s="268"/>
      <c r="R205" s="76">
        <v>0</v>
      </c>
      <c r="S205" s="71">
        <f t="shared" si="99"/>
        <v>9100000</v>
      </c>
      <c r="T205" s="72">
        <v>5</v>
      </c>
      <c r="U205" s="71">
        <f t="shared" si="100"/>
        <v>1820000</v>
      </c>
      <c r="V205" s="73">
        <v>0</v>
      </c>
      <c r="W205" s="71">
        <f t="shared" si="101"/>
        <v>0</v>
      </c>
      <c r="X205" s="74">
        <v>0</v>
      </c>
      <c r="Y205" s="71">
        <f t="shared" si="102"/>
        <v>0</v>
      </c>
      <c r="Z205" s="71">
        <f t="shared" si="103"/>
        <v>0</v>
      </c>
      <c r="AA205" s="72">
        <v>5</v>
      </c>
      <c r="AB205" s="71">
        <f t="shared" si="104"/>
        <v>9100000</v>
      </c>
      <c r="AC205" s="74">
        <f t="shared" si="105"/>
        <v>0</v>
      </c>
      <c r="AD205" s="1159" t="s">
        <v>247</v>
      </c>
      <c r="AE205" s="1277">
        <f>'BI INTRA 2025'!AB205+'BI INTRA 2026 smt 1'!Y205</f>
        <v>9100000</v>
      </c>
      <c r="AF205" s="1278">
        <f t="shared" si="62"/>
        <v>0</v>
      </c>
      <c r="AG205" s="1106"/>
      <c r="AH205" s="1106"/>
    </row>
    <row r="206" spans="1:34" s="1087" customFormat="1" ht="27" customHeight="1">
      <c r="A206" s="1115"/>
      <c r="B206" s="1120" t="s">
        <v>389</v>
      </c>
      <c r="C206" s="1149" t="s">
        <v>112</v>
      </c>
      <c r="D206" s="1149"/>
      <c r="E206" s="1113" t="s">
        <v>395</v>
      </c>
      <c r="F206" s="1350" t="str">
        <f>VLOOKUP(B206,[1]Sheet1!$H$4:$I$15682,2,FALSE)</f>
        <v>Audio Video Selector (Peralatan Studio Audio)</v>
      </c>
      <c r="G206" s="1115" t="s">
        <v>396</v>
      </c>
      <c r="H206" s="1115" t="s">
        <v>48</v>
      </c>
      <c r="I206" s="1115" t="s">
        <v>64</v>
      </c>
      <c r="J206" s="1115" t="s">
        <v>65</v>
      </c>
      <c r="K206" s="1114">
        <v>2009</v>
      </c>
      <c r="L206" s="1115" t="s">
        <v>48</v>
      </c>
      <c r="M206" s="77" t="s">
        <v>66</v>
      </c>
      <c r="N206" s="1115" t="s">
        <v>67</v>
      </c>
      <c r="O206" s="203">
        <v>1</v>
      </c>
      <c r="P206" s="70">
        <v>2743999</v>
      </c>
      <c r="Q206" s="139"/>
      <c r="R206" s="76">
        <v>0</v>
      </c>
      <c r="S206" s="71">
        <f t="shared" si="99"/>
        <v>2743999</v>
      </c>
      <c r="T206" s="72">
        <v>5</v>
      </c>
      <c r="U206" s="71">
        <f t="shared" si="100"/>
        <v>548799.80000000005</v>
      </c>
      <c r="V206" s="73">
        <v>0</v>
      </c>
      <c r="W206" s="71">
        <f t="shared" si="101"/>
        <v>0</v>
      </c>
      <c r="X206" s="74">
        <v>0</v>
      </c>
      <c r="Y206" s="71">
        <f t="shared" si="102"/>
        <v>0</v>
      </c>
      <c r="Z206" s="71">
        <f t="shared" si="103"/>
        <v>0</v>
      </c>
      <c r="AA206" s="72">
        <v>5</v>
      </c>
      <c r="AB206" s="71">
        <f t="shared" si="104"/>
        <v>2743999</v>
      </c>
      <c r="AC206" s="71">
        <f t="shared" si="105"/>
        <v>0</v>
      </c>
      <c r="AD206" s="55" t="s">
        <v>247</v>
      </c>
      <c r="AE206" s="1277">
        <f>'BI INTRA 2025'!AB206+'BI INTRA 2026 smt 1'!Y206</f>
        <v>2743999</v>
      </c>
      <c r="AF206" s="1278">
        <f t="shared" si="62"/>
        <v>0</v>
      </c>
      <c r="AG206" s="1106"/>
      <c r="AH206" s="1106"/>
    </row>
    <row r="207" spans="1:34" s="1087" customFormat="1" ht="5.0999999999999996" customHeight="1">
      <c r="A207" s="1115"/>
      <c r="B207" s="1099"/>
      <c r="C207" s="1112"/>
      <c r="D207" s="1112"/>
      <c r="E207" s="1113"/>
      <c r="F207" s="1363"/>
      <c r="G207" s="1115"/>
      <c r="H207" s="1115"/>
      <c r="I207" s="1115"/>
      <c r="J207" s="1115"/>
      <c r="K207" s="1115"/>
      <c r="L207" s="1115"/>
      <c r="M207" s="1115"/>
      <c r="N207" s="1115"/>
      <c r="O207" s="1114"/>
      <c r="P207" s="70"/>
      <c r="Q207" s="218"/>
      <c r="R207" s="76"/>
      <c r="S207" s="71"/>
      <c r="T207" s="72"/>
      <c r="U207" s="71"/>
      <c r="V207" s="73"/>
      <c r="W207" s="71"/>
      <c r="X207" s="74"/>
      <c r="Y207" s="71"/>
      <c r="Z207" s="71"/>
      <c r="AA207" s="72"/>
      <c r="AB207" s="71"/>
      <c r="AC207" s="71"/>
      <c r="AD207" s="1159"/>
      <c r="AE207" s="1277">
        <f>'BI INTRA 2025'!AB207+'BI INTRA 2026 smt 1'!Y207</f>
        <v>0</v>
      </c>
      <c r="AF207" s="1278">
        <f t="shared" si="62"/>
        <v>0</v>
      </c>
      <c r="AG207" s="1106"/>
      <c r="AH207" s="1106"/>
    </row>
    <row r="208" spans="1:34" s="1087" customFormat="1" ht="15" customHeight="1">
      <c r="A208" s="1111"/>
      <c r="B208" s="1089" t="s">
        <v>397</v>
      </c>
      <c r="C208" s="1089" t="s">
        <v>398</v>
      </c>
      <c r="D208" s="1089"/>
      <c r="E208" s="1123"/>
      <c r="F208" s="1368"/>
      <c r="G208" s="1111"/>
      <c r="H208" s="1111"/>
      <c r="I208" s="1111"/>
      <c r="J208" s="1111"/>
      <c r="K208" s="1111"/>
      <c r="L208" s="1111"/>
      <c r="M208" s="1111"/>
      <c r="N208" s="1111"/>
      <c r="O208" s="1159">
        <f>SUM(O209:O214)</f>
        <v>7</v>
      </c>
      <c r="P208" s="130">
        <f>SUM(P209:P214)</f>
        <v>32222000</v>
      </c>
      <c r="Q208" s="218"/>
      <c r="R208" s="64"/>
      <c r="S208" s="130">
        <f>SUM(S209:S214)</f>
        <v>32222000</v>
      </c>
      <c r="T208" s="51"/>
      <c r="U208" s="130">
        <f>SUM(U209:U214)</f>
        <v>6444400</v>
      </c>
      <c r="V208" s="282"/>
      <c r="W208" s="130">
        <f>SUM(W209:W214)</f>
        <v>0</v>
      </c>
      <c r="X208" s="283"/>
      <c r="Y208" s="130">
        <f>SUM(Y209:Y214)</f>
        <v>0</v>
      </c>
      <c r="Z208" s="130">
        <f>SUM(Z209:Z214)</f>
        <v>0</v>
      </c>
      <c r="AA208" s="51"/>
      <c r="AB208" s="130">
        <f>SUM(AB209:AB214)</f>
        <v>32222000</v>
      </c>
      <c r="AC208" s="130">
        <f>SUM(AC209:AC214)</f>
        <v>0</v>
      </c>
      <c r="AD208" s="1159"/>
      <c r="AE208" s="1277">
        <f>'BI INTRA 2025'!AB208+'BI INTRA 2026 smt 1'!Y208</f>
        <v>32222000</v>
      </c>
      <c r="AF208" s="1278">
        <f t="shared" si="62"/>
        <v>0</v>
      </c>
      <c r="AG208" s="1106"/>
      <c r="AH208" s="1106"/>
    </row>
    <row r="209" spans="1:34" s="1087" customFormat="1" ht="15" customHeight="1">
      <c r="A209" s="1111"/>
      <c r="B209" s="1120" t="s">
        <v>399</v>
      </c>
      <c r="C209" s="1112" t="s">
        <v>112</v>
      </c>
      <c r="D209" s="1112"/>
      <c r="E209" s="1099" t="s">
        <v>400</v>
      </c>
      <c r="F209" s="1350" t="str">
        <f>VLOOKUP(B209,[1]Sheet1!$H$4:$I$15682,2,FALSE)</f>
        <v>Mixer PVC</v>
      </c>
      <c r="G209" s="1115">
        <v>3700</v>
      </c>
      <c r="H209" s="1115" t="s">
        <v>48</v>
      </c>
      <c r="I209" s="1115" t="s">
        <v>64</v>
      </c>
      <c r="J209" s="1115" t="s">
        <v>65</v>
      </c>
      <c r="K209" s="1115">
        <v>2009</v>
      </c>
      <c r="L209" s="1115" t="s">
        <v>48</v>
      </c>
      <c r="M209" s="1115" t="s">
        <v>66</v>
      </c>
      <c r="N209" s="1115" t="s">
        <v>67</v>
      </c>
      <c r="O209" s="1114">
        <v>1</v>
      </c>
      <c r="P209" s="70">
        <v>3700000</v>
      </c>
      <c r="Q209" s="139"/>
      <c r="R209" s="76">
        <v>0</v>
      </c>
      <c r="S209" s="71">
        <f t="shared" ref="S209" si="106">SUM(P209-R209)</f>
        <v>3700000</v>
      </c>
      <c r="T209" s="72">
        <v>5</v>
      </c>
      <c r="U209" s="71">
        <f t="shared" ref="U209" si="107">SUM(S209/T209)</f>
        <v>740000</v>
      </c>
      <c r="V209" s="73">
        <v>0</v>
      </c>
      <c r="W209" s="71">
        <f t="shared" ref="W209" si="108">SUM(U209*V209)</f>
        <v>0</v>
      </c>
      <c r="X209" s="74">
        <v>0</v>
      </c>
      <c r="Y209" s="71">
        <f t="shared" ref="Y209" si="109">SUM(U209*X209)</f>
        <v>0</v>
      </c>
      <c r="Z209" s="71">
        <f t="shared" ref="Z209" si="110">SUM(W209+Y209)</f>
        <v>0</v>
      </c>
      <c r="AA209" s="72">
        <v>5</v>
      </c>
      <c r="AB209" s="71">
        <f t="shared" ref="AB209" si="111">SUM(U209*AA209)</f>
        <v>3700000</v>
      </c>
      <c r="AC209" s="74">
        <f t="shared" ref="AC209" si="112">SUM(S209-AB209)</f>
        <v>0</v>
      </c>
      <c r="AD209" s="1159" t="s">
        <v>247</v>
      </c>
      <c r="AE209" s="1277">
        <f>'BI INTRA 2025'!AB209+'BI INTRA 2026 smt 1'!Y209</f>
        <v>3700000</v>
      </c>
      <c r="AF209" s="1278">
        <f t="shared" ref="AF209:AF272" si="113">AB209-AE209</f>
        <v>0</v>
      </c>
      <c r="AG209" s="1106"/>
      <c r="AH209" s="1106"/>
    </row>
    <row r="210" spans="1:34" s="1087" customFormat="1" ht="15" customHeight="1">
      <c r="A210" s="1115"/>
      <c r="B210" s="1120" t="s">
        <v>401</v>
      </c>
      <c r="C210" s="1115" t="s">
        <v>199</v>
      </c>
      <c r="D210" s="1115"/>
      <c r="E210" s="1099" t="s">
        <v>402</v>
      </c>
      <c r="F210" s="1350" t="str">
        <f>VLOOKUP(B210,[1]Sheet1!$H$4:$I$15682,2,FALSE)</f>
        <v>Camera Digital</v>
      </c>
      <c r="G210" s="1115" t="s">
        <v>403</v>
      </c>
      <c r="H210" s="1115" t="s">
        <v>48</v>
      </c>
      <c r="I210" s="1115" t="s">
        <v>64</v>
      </c>
      <c r="J210" s="1115" t="s">
        <v>65</v>
      </c>
      <c r="K210" s="1115">
        <v>2010</v>
      </c>
      <c r="L210" s="1115" t="s">
        <v>48</v>
      </c>
      <c r="M210" s="1115" t="s">
        <v>66</v>
      </c>
      <c r="N210" s="1115" t="s">
        <v>67</v>
      </c>
      <c r="O210" s="1114">
        <v>2</v>
      </c>
      <c r="P210" s="70">
        <v>9100000</v>
      </c>
      <c r="Q210" s="218"/>
      <c r="R210" s="76">
        <v>0</v>
      </c>
      <c r="S210" s="71">
        <f t="shared" si="99"/>
        <v>9100000</v>
      </c>
      <c r="T210" s="72">
        <v>5</v>
      </c>
      <c r="U210" s="71">
        <f t="shared" si="100"/>
        <v>1820000</v>
      </c>
      <c r="V210" s="73">
        <v>0</v>
      </c>
      <c r="W210" s="71">
        <f t="shared" si="101"/>
        <v>0</v>
      </c>
      <c r="X210" s="74">
        <v>0</v>
      </c>
      <c r="Y210" s="71">
        <f t="shared" si="102"/>
        <v>0</v>
      </c>
      <c r="Z210" s="71">
        <f t="shared" si="103"/>
        <v>0</v>
      </c>
      <c r="AA210" s="72">
        <v>5</v>
      </c>
      <c r="AB210" s="71">
        <f t="shared" si="104"/>
        <v>9100000</v>
      </c>
      <c r="AC210" s="71">
        <f t="shared" si="105"/>
        <v>0</v>
      </c>
      <c r="AD210" s="1159" t="s">
        <v>230</v>
      </c>
      <c r="AE210" s="1277">
        <f>'BI INTRA 2025'!AB210+'BI INTRA 2026 smt 1'!Y210</f>
        <v>9100000</v>
      </c>
      <c r="AF210" s="1278">
        <f t="shared" si="113"/>
        <v>0</v>
      </c>
      <c r="AG210" s="1106"/>
      <c r="AH210" s="1106"/>
    </row>
    <row r="211" spans="1:34" s="1087" customFormat="1" ht="15" customHeight="1">
      <c r="A211" s="1115"/>
      <c r="B211" s="1120" t="s">
        <v>401</v>
      </c>
      <c r="C211" s="1112" t="s">
        <v>112</v>
      </c>
      <c r="D211" s="1112"/>
      <c r="E211" s="1099" t="s">
        <v>402</v>
      </c>
      <c r="F211" s="1350" t="str">
        <f>VLOOKUP(B211,[1]Sheet1!$H$4:$I$15682,2,FALSE)</f>
        <v>Camera Digital</v>
      </c>
      <c r="G211" s="1115" t="s">
        <v>165</v>
      </c>
      <c r="H211" s="1115" t="s">
        <v>48</v>
      </c>
      <c r="I211" s="1115" t="s">
        <v>64</v>
      </c>
      <c r="J211" s="1115" t="s">
        <v>65</v>
      </c>
      <c r="K211" s="1115">
        <v>2013</v>
      </c>
      <c r="L211" s="1115" t="s">
        <v>48</v>
      </c>
      <c r="M211" s="1115" t="s">
        <v>66</v>
      </c>
      <c r="N211" s="1115" t="s">
        <v>67</v>
      </c>
      <c r="O211" s="1114">
        <v>1</v>
      </c>
      <c r="P211" s="70">
        <v>5700000</v>
      </c>
      <c r="Q211" s="218"/>
      <c r="R211" s="76">
        <v>0</v>
      </c>
      <c r="S211" s="71">
        <f t="shared" si="99"/>
        <v>5700000</v>
      </c>
      <c r="T211" s="72">
        <v>5</v>
      </c>
      <c r="U211" s="71">
        <f t="shared" si="100"/>
        <v>1140000</v>
      </c>
      <c r="V211" s="73">
        <v>0.5</v>
      </c>
      <c r="W211" s="71"/>
      <c r="X211" s="74"/>
      <c r="Y211" s="71"/>
      <c r="Z211" s="71">
        <f t="shared" si="103"/>
        <v>0</v>
      </c>
      <c r="AA211" s="72">
        <v>5</v>
      </c>
      <c r="AB211" s="71">
        <v>5700000</v>
      </c>
      <c r="AC211" s="71"/>
      <c r="AD211" s="1159" t="s">
        <v>230</v>
      </c>
      <c r="AE211" s="1277">
        <f>'BI INTRA 2025'!AB211+'BI INTRA 2026 smt 1'!Y211</f>
        <v>5700000</v>
      </c>
      <c r="AF211" s="1278">
        <f t="shared" si="113"/>
        <v>0</v>
      </c>
      <c r="AG211" s="1106"/>
      <c r="AH211" s="1106"/>
    </row>
    <row r="212" spans="1:34" s="1087" customFormat="1" ht="15" customHeight="1">
      <c r="A212" s="1169"/>
      <c r="B212" s="1166" t="s">
        <v>401</v>
      </c>
      <c r="C212" s="1169" t="s">
        <v>199</v>
      </c>
      <c r="D212" s="1169"/>
      <c r="E212" s="1186" t="s">
        <v>404</v>
      </c>
      <c r="F212" s="1353" t="str">
        <f>VLOOKUP(B212,[1]Sheet1!$H$4:$I$15682,2,FALSE)</f>
        <v>Camera Digital</v>
      </c>
      <c r="G212" s="1173" t="s">
        <v>405</v>
      </c>
      <c r="H212" s="1169" t="s">
        <v>48</v>
      </c>
      <c r="I212" s="1169" t="s">
        <v>64</v>
      </c>
      <c r="J212" s="1169" t="s">
        <v>65</v>
      </c>
      <c r="K212" s="1169">
        <v>2012</v>
      </c>
      <c r="L212" s="1169" t="s">
        <v>48</v>
      </c>
      <c r="M212" s="1169" t="s">
        <v>66</v>
      </c>
      <c r="N212" s="1169" t="s">
        <v>67</v>
      </c>
      <c r="O212" s="1173">
        <v>2</v>
      </c>
      <c r="P212" s="253">
        <v>10622000</v>
      </c>
      <c r="Q212" s="1068"/>
      <c r="R212" s="255">
        <v>0</v>
      </c>
      <c r="S212" s="256">
        <f t="shared" si="99"/>
        <v>10622000</v>
      </c>
      <c r="T212" s="257">
        <v>5</v>
      </c>
      <c r="U212" s="256">
        <f t="shared" si="100"/>
        <v>2124400</v>
      </c>
      <c r="V212" s="258">
        <v>0</v>
      </c>
      <c r="W212" s="256">
        <f t="shared" si="101"/>
        <v>0</v>
      </c>
      <c r="X212" s="259">
        <v>0</v>
      </c>
      <c r="Y212" s="256">
        <f t="shared" si="102"/>
        <v>0</v>
      </c>
      <c r="Z212" s="256">
        <f t="shared" si="103"/>
        <v>0</v>
      </c>
      <c r="AA212" s="257">
        <v>5</v>
      </c>
      <c r="AB212" s="256">
        <f t="shared" si="104"/>
        <v>10622000</v>
      </c>
      <c r="AC212" s="256">
        <f t="shared" si="105"/>
        <v>0</v>
      </c>
      <c r="AD212" s="1187" t="s">
        <v>230</v>
      </c>
      <c r="AE212" s="1277">
        <f>'BI INTRA 2025'!AB212+'BI INTRA 2026 smt 1'!Y212</f>
        <v>10622000</v>
      </c>
      <c r="AF212" s="1278">
        <f t="shared" si="113"/>
        <v>0</v>
      </c>
      <c r="AG212" s="1106"/>
      <c r="AH212" s="1106"/>
    </row>
    <row r="213" spans="1:34" s="1087" customFormat="1" ht="15" customHeight="1">
      <c r="A213" s="1115"/>
      <c r="B213" s="1120" t="s">
        <v>401</v>
      </c>
      <c r="C213" s="1112" t="s">
        <v>112</v>
      </c>
      <c r="D213" s="1112"/>
      <c r="E213" s="1099" t="s">
        <v>406</v>
      </c>
      <c r="F213" s="1350" t="str">
        <f>VLOOKUP(B213,[1]Sheet1!$H$4:$I$15682,2,FALSE)</f>
        <v>Camera Digital</v>
      </c>
      <c r="G213" s="1114" t="s">
        <v>165</v>
      </c>
      <c r="H213" s="1115" t="s">
        <v>48</v>
      </c>
      <c r="I213" s="1115" t="s">
        <v>64</v>
      </c>
      <c r="J213" s="1115" t="s">
        <v>65</v>
      </c>
      <c r="K213" s="1115">
        <v>2013</v>
      </c>
      <c r="L213" s="1115" t="s">
        <v>48</v>
      </c>
      <c r="M213" s="1115" t="s">
        <v>66</v>
      </c>
      <c r="N213" s="1115" t="s">
        <v>67</v>
      </c>
      <c r="O213" s="1114">
        <v>1</v>
      </c>
      <c r="P213" s="70">
        <v>3100000</v>
      </c>
      <c r="Q213" s="218"/>
      <c r="R213" s="76">
        <v>0</v>
      </c>
      <c r="S213" s="71">
        <f t="shared" si="99"/>
        <v>3100000</v>
      </c>
      <c r="T213" s="72">
        <v>5</v>
      </c>
      <c r="U213" s="71">
        <f t="shared" si="100"/>
        <v>620000</v>
      </c>
      <c r="V213" s="73">
        <f>6/12</f>
        <v>0.5</v>
      </c>
      <c r="W213" s="71"/>
      <c r="X213" s="74">
        <v>0</v>
      </c>
      <c r="Y213" s="71">
        <f t="shared" si="102"/>
        <v>0</v>
      </c>
      <c r="Z213" s="71">
        <f t="shared" si="103"/>
        <v>0</v>
      </c>
      <c r="AA213" s="72">
        <v>5</v>
      </c>
      <c r="AB213" s="71">
        <f t="shared" si="104"/>
        <v>3100000</v>
      </c>
      <c r="AC213" s="71"/>
      <c r="AD213" s="1159" t="s">
        <v>230</v>
      </c>
      <c r="AE213" s="1277">
        <f>'BI INTRA 2025'!AB213+'BI INTRA 2026 smt 1'!Y213</f>
        <v>3100000</v>
      </c>
      <c r="AF213" s="1278">
        <f t="shared" si="113"/>
        <v>0</v>
      </c>
      <c r="AG213" s="1106"/>
      <c r="AH213" s="1106"/>
    </row>
    <row r="214" spans="1:34" s="1087" customFormat="1" ht="5.0999999999999996" customHeight="1">
      <c r="A214" s="1115"/>
      <c r="B214" s="1099"/>
      <c r="C214" s="1112"/>
      <c r="D214" s="1112"/>
      <c r="E214" s="1099"/>
      <c r="F214" s="1369"/>
      <c r="G214" s="1114"/>
      <c r="H214" s="1115"/>
      <c r="I214" s="1115"/>
      <c r="J214" s="1115"/>
      <c r="K214" s="1115"/>
      <c r="L214" s="1115"/>
      <c r="M214" s="1115"/>
      <c r="N214" s="1115"/>
      <c r="O214" s="1114"/>
      <c r="P214" s="70"/>
      <c r="Q214" s="218"/>
      <c r="R214" s="76"/>
      <c r="S214" s="71"/>
      <c r="T214" s="72"/>
      <c r="U214" s="71"/>
      <c r="V214" s="73"/>
      <c r="W214" s="71"/>
      <c r="X214" s="74"/>
      <c r="Y214" s="71"/>
      <c r="Z214" s="71"/>
      <c r="AA214" s="72"/>
      <c r="AB214" s="71"/>
      <c r="AC214" s="71"/>
      <c r="AD214" s="1159"/>
      <c r="AE214" s="1277">
        <f>'BI INTRA 2025'!AB214+'BI INTRA 2026 smt 1'!Y214</f>
        <v>0</v>
      </c>
      <c r="AF214" s="1278">
        <f t="shared" si="113"/>
        <v>0</v>
      </c>
      <c r="AG214" s="1106"/>
      <c r="AH214" s="1106"/>
    </row>
    <row r="215" spans="1:34" s="1087" customFormat="1" ht="15" customHeight="1">
      <c r="A215" s="1115"/>
      <c r="B215" s="1089" t="s">
        <v>407</v>
      </c>
      <c r="C215" s="1090" t="s">
        <v>408</v>
      </c>
      <c r="D215" s="1090"/>
      <c r="E215" s="1090"/>
      <c r="F215" s="1357"/>
      <c r="G215" s="1115"/>
      <c r="H215" s="1115"/>
      <c r="I215" s="1115"/>
      <c r="J215" s="1115"/>
      <c r="K215" s="1115"/>
      <c r="L215" s="1115"/>
      <c r="M215" s="1115"/>
      <c r="N215" s="1115"/>
      <c r="O215" s="1159">
        <f>O216</f>
        <v>1</v>
      </c>
      <c r="P215" s="130">
        <f>P216</f>
        <v>23000000</v>
      </c>
      <c r="Q215" s="218"/>
      <c r="R215" s="64"/>
      <c r="S215" s="50">
        <f>S216</f>
        <v>23000000</v>
      </c>
      <c r="T215" s="51"/>
      <c r="U215" s="50">
        <f>U216</f>
        <v>4600000</v>
      </c>
      <c r="V215" s="282"/>
      <c r="W215" s="50">
        <f>W216</f>
        <v>0</v>
      </c>
      <c r="X215" s="283"/>
      <c r="Y215" s="50">
        <f>Y216</f>
        <v>0</v>
      </c>
      <c r="Z215" s="50">
        <f>Z216</f>
        <v>0</v>
      </c>
      <c r="AA215" s="50"/>
      <c r="AB215" s="50">
        <f>AB216</f>
        <v>23000000</v>
      </c>
      <c r="AC215" s="50">
        <f>AC216</f>
        <v>0</v>
      </c>
      <c r="AD215" s="1159"/>
      <c r="AE215" s="1277">
        <f>'BI INTRA 2025'!AB215+'BI INTRA 2026 smt 1'!Y215</f>
        <v>23000000</v>
      </c>
      <c r="AF215" s="1278">
        <f t="shared" si="113"/>
        <v>0</v>
      </c>
      <c r="AG215" s="1106"/>
      <c r="AH215" s="1106"/>
    </row>
    <row r="216" spans="1:34" s="1178" customFormat="1" ht="15" customHeight="1">
      <c r="A216" s="1111"/>
      <c r="B216" s="1188" t="s">
        <v>409</v>
      </c>
      <c r="C216" s="1090" t="s">
        <v>410</v>
      </c>
      <c r="D216" s="1090"/>
      <c r="E216" s="1090"/>
      <c r="F216" s="1359"/>
      <c r="G216" s="1090"/>
      <c r="H216" s="1111"/>
      <c r="I216" s="1111"/>
      <c r="J216" s="1111"/>
      <c r="K216" s="1111"/>
      <c r="L216" s="1111"/>
      <c r="M216" s="1111"/>
      <c r="N216" s="1111"/>
      <c r="O216" s="1159">
        <f>O217</f>
        <v>1</v>
      </c>
      <c r="P216" s="130">
        <f>P217</f>
        <v>23000000</v>
      </c>
      <c r="Q216" s="218"/>
      <c r="R216" s="64"/>
      <c r="S216" s="130">
        <f>S217</f>
        <v>23000000</v>
      </c>
      <c r="T216" s="51"/>
      <c r="U216" s="130">
        <f>U217</f>
        <v>4600000</v>
      </c>
      <c r="V216" s="282"/>
      <c r="W216" s="130">
        <f>W217</f>
        <v>0</v>
      </c>
      <c r="X216" s="283"/>
      <c r="Y216" s="130">
        <f>Y217</f>
        <v>0</v>
      </c>
      <c r="Z216" s="130">
        <f>Z217</f>
        <v>0</v>
      </c>
      <c r="AA216" s="51"/>
      <c r="AB216" s="130">
        <f>AB217</f>
        <v>23000000</v>
      </c>
      <c r="AC216" s="130">
        <f>AC217</f>
        <v>0</v>
      </c>
      <c r="AD216" s="1159"/>
      <c r="AE216" s="1277">
        <f>'BI INTRA 2025'!AB216+'BI INTRA 2026 smt 1'!Y216</f>
        <v>23000000</v>
      </c>
      <c r="AF216" s="1278">
        <f t="shared" si="113"/>
        <v>0</v>
      </c>
      <c r="AG216" s="1106"/>
      <c r="AH216" s="1106"/>
    </row>
    <row r="217" spans="1:34" s="1087" customFormat="1" ht="15" customHeight="1">
      <c r="A217" s="1115"/>
      <c r="B217" s="1292" t="s">
        <v>411</v>
      </c>
      <c r="C217" s="1112" t="s">
        <v>112</v>
      </c>
      <c r="D217" s="1112"/>
      <c r="E217" s="1099" t="s">
        <v>412</v>
      </c>
      <c r="F217" s="1350" t="str">
        <f>VLOOKUP(B217,[1]Sheet1!$H$4:$I$15682,2,FALSE)</f>
        <v>Telephone (PABX)</v>
      </c>
      <c r="G217" s="1115" t="s">
        <v>293</v>
      </c>
      <c r="H217" s="1115" t="s">
        <v>48</v>
      </c>
      <c r="I217" s="1115" t="s">
        <v>64</v>
      </c>
      <c r="J217" s="1115" t="s">
        <v>65</v>
      </c>
      <c r="K217" s="1115">
        <v>2009</v>
      </c>
      <c r="L217" s="1115" t="s">
        <v>48</v>
      </c>
      <c r="M217" s="1115" t="s">
        <v>413</v>
      </c>
      <c r="N217" s="1115" t="s">
        <v>67</v>
      </c>
      <c r="O217" s="1114">
        <v>1</v>
      </c>
      <c r="P217" s="70">
        <v>23000000</v>
      </c>
      <c r="Q217" s="218"/>
      <c r="R217" s="76">
        <v>0</v>
      </c>
      <c r="S217" s="71">
        <f t="shared" ref="S217" si="114">SUM(P217-R217)</f>
        <v>23000000</v>
      </c>
      <c r="T217" s="72">
        <v>5</v>
      </c>
      <c r="U217" s="71">
        <f t="shared" ref="U217" si="115">SUM(S217/T217)</f>
        <v>4600000</v>
      </c>
      <c r="V217" s="73">
        <v>0</v>
      </c>
      <c r="W217" s="71">
        <f t="shared" ref="W217" si="116">SUM(U217*V217)</f>
        <v>0</v>
      </c>
      <c r="X217" s="74">
        <v>0</v>
      </c>
      <c r="Y217" s="71">
        <f t="shared" ref="Y217" si="117">SUM(U217*X217)</f>
        <v>0</v>
      </c>
      <c r="Z217" s="71">
        <f t="shared" ref="Z217" si="118">SUM(W217+Y217)</f>
        <v>0</v>
      </c>
      <c r="AA217" s="72">
        <v>5</v>
      </c>
      <c r="AB217" s="71">
        <f t="shared" ref="AB217" si="119">SUM(U217*AA217)</f>
        <v>23000000</v>
      </c>
      <c r="AC217" s="71">
        <f t="shared" ref="AC217" si="120">SUM(S217-AB217)</f>
        <v>0</v>
      </c>
      <c r="AD217" s="1159" t="s">
        <v>226</v>
      </c>
      <c r="AE217" s="1277">
        <f>'BI INTRA 2025'!AB217+'BI INTRA 2026 smt 1'!Y217</f>
        <v>23000000</v>
      </c>
      <c r="AF217" s="1278">
        <f t="shared" si="113"/>
        <v>0</v>
      </c>
      <c r="AG217" s="1106"/>
      <c r="AH217" s="1106"/>
    </row>
    <row r="218" spans="1:34" s="1087" customFormat="1" ht="5.0999999999999996" customHeight="1">
      <c r="A218" s="1115"/>
      <c r="B218" s="1186"/>
      <c r="C218" s="1112"/>
      <c r="D218" s="1112"/>
      <c r="E218" s="1099"/>
      <c r="F218" s="1369"/>
      <c r="G218" s="1114"/>
      <c r="H218" s="1115"/>
      <c r="I218" s="1115"/>
      <c r="J218" s="1115"/>
      <c r="K218" s="1115"/>
      <c r="L218" s="1115"/>
      <c r="M218" s="1115"/>
      <c r="N218" s="1115"/>
      <c r="O218" s="1114"/>
      <c r="P218" s="70"/>
      <c r="Q218" s="218"/>
      <c r="R218" s="76"/>
      <c r="S218" s="71"/>
      <c r="T218" s="72"/>
      <c r="U218" s="71"/>
      <c r="V218" s="73"/>
      <c r="W218" s="71"/>
      <c r="X218" s="74"/>
      <c r="Y218" s="71"/>
      <c r="Z218" s="71"/>
      <c r="AA218" s="72"/>
      <c r="AB218" s="71"/>
      <c r="AC218" s="71"/>
      <c r="AD218" s="1159"/>
      <c r="AE218" s="1277">
        <f>'BI INTRA 2025'!AB218+'BI INTRA 2026 smt 1'!Y218</f>
        <v>0</v>
      </c>
      <c r="AF218" s="1278">
        <f t="shared" si="113"/>
        <v>0</v>
      </c>
      <c r="AG218" s="1106"/>
      <c r="AH218" s="1106"/>
    </row>
    <row r="219" spans="1:34" s="1087" customFormat="1" ht="15" customHeight="1">
      <c r="A219" s="1111">
        <v>5</v>
      </c>
      <c r="B219" s="1089" t="s">
        <v>414</v>
      </c>
      <c r="C219" s="1090" t="s">
        <v>415</v>
      </c>
      <c r="D219" s="1090"/>
      <c r="E219" s="1090"/>
      <c r="F219" s="1357"/>
      <c r="G219" s="1090"/>
      <c r="H219" s="1182"/>
      <c r="I219" s="1182"/>
      <c r="J219" s="1182"/>
      <c r="K219" s="1182"/>
      <c r="L219" s="1182"/>
      <c r="M219" s="1182"/>
      <c r="N219" s="1182"/>
      <c r="O219" s="1159">
        <f>O220</f>
        <v>2</v>
      </c>
      <c r="P219" s="186">
        <f>P220</f>
        <v>2600000</v>
      </c>
      <c r="Q219" s="218"/>
      <c r="R219" s="64"/>
      <c r="S219" s="186">
        <f>S220</f>
        <v>2600000</v>
      </c>
      <c r="T219" s="51"/>
      <c r="U219" s="186">
        <f>U220</f>
        <v>520000</v>
      </c>
      <c r="V219" s="282"/>
      <c r="W219" s="186">
        <f>W220</f>
        <v>130000</v>
      </c>
      <c r="X219" s="283"/>
      <c r="Y219" s="186">
        <f>Y220</f>
        <v>0</v>
      </c>
      <c r="Z219" s="186">
        <f>Z220</f>
        <v>130000</v>
      </c>
      <c r="AA219" s="51"/>
      <c r="AB219" s="186">
        <f>AB220</f>
        <v>2600000</v>
      </c>
      <c r="AC219" s="186">
        <f>AC220</f>
        <v>0</v>
      </c>
      <c r="AD219" s="1189">
        <f>P219-AB219</f>
        <v>0</v>
      </c>
      <c r="AE219" s="1277">
        <f>'BI INTRA 2025'!AB219+'BI INTRA 2026 smt 1'!Y219</f>
        <v>2600000</v>
      </c>
      <c r="AF219" s="1278">
        <f t="shared" si="113"/>
        <v>0</v>
      </c>
      <c r="AG219" s="1106"/>
      <c r="AH219" s="1106"/>
    </row>
    <row r="220" spans="1:34" s="1087" customFormat="1" ht="15" customHeight="1">
      <c r="A220" s="1111"/>
      <c r="B220" s="1089" t="s">
        <v>416</v>
      </c>
      <c r="C220" s="1090" t="s">
        <v>417</v>
      </c>
      <c r="D220" s="1090"/>
      <c r="E220" s="1090"/>
      <c r="F220" s="1357"/>
      <c r="G220" s="1182"/>
      <c r="H220" s="1182"/>
      <c r="I220" s="1182"/>
      <c r="J220" s="1182"/>
      <c r="K220" s="1182"/>
      <c r="L220" s="1182"/>
      <c r="M220" s="1182"/>
      <c r="N220" s="1182"/>
      <c r="O220" s="1159">
        <f>O221</f>
        <v>2</v>
      </c>
      <c r="P220" s="186">
        <f>P221</f>
        <v>2600000</v>
      </c>
      <c r="Q220" s="218"/>
      <c r="R220" s="64"/>
      <c r="S220" s="186">
        <f>S221</f>
        <v>2600000</v>
      </c>
      <c r="T220" s="51"/>
      <c r="U220" s="186">
        <f>U221</f>
        <v>520000</v>
      </c>
      <c r="V220" s="282"/>
      <c r="W220" s="186">
        <f>W221</f>
        <v>130000</v>
      </c>
      <c r="X220" s="283"/>
      <c r="Y220" s="186">
        <f>Y221</f>
        <v>0</v>
      </c>
      <c r="Z220" s="186">
        <f>Z221</f>
        <v>130000</v>
      </c>
      <c r="AA220" s="51"/>
      <c r="AB220" s="186">
        <f>AB221</f>
        <v>2600000</v>
      </c>
      <c r="AC220" s="186">
        <f>AC221</f>
        <v>0</v>
      </c>
      <c r="AD220" s="1190"/>
      <c r="AE220" s="1277">
        <f>'BI INTRA 2025'!AB220+'BI INTRA 2026 smt 1'!Y220</f>
        <v>2600000</v>
      </c>
      <c r="AF220" s="1278">
        <f t="shared" si="113"/>
        <v>0</v>
      </c>
      <c r="AG220" s="1106"/>
      <c r="AH220" s="1106"/>
    </row>
    <row r="221" spans="1:34" s="1087" customFormat="1" ht="15" customHeight="1">
      <c r="A221" s="1111"/>
      <c r="B221" s="1089" t="s">
        <v>418</v>
      </c>
      <c r="C221" s="1090" t="s">
        <v>419</v>
      </c>
      <c r="D221" s="1090"/>
      <c r="E221" s="1090"/>
      <c r="F221" s="1359"/>
      <c r="G221" s="1182"/>
      <c r="H221" s="1182"/>
      <c r="I221" s="1182"/>
      <c r="J221" s="1182"/>
      <c r="K221" s="1182"/>
      <c r="L221" s="1182"/>
      <c r="M221" s="1182"/>
      <c r="N221" s="1182"/>
      <c r="O221" s="1159">
        <f>SUM(O222:O223)</f>
        <v>2</v>
      </c>
      <c r="P221" s="186">
        <f>SUM(P222:P223)</f>
        <v>2600000</v>
      </c>
      <c r="Q221" s="218"/>
      <c r="R221" s="64"/>
      <c r="S221" s="186">
        <f>SUM(S222:S223)</f>
        <v>2600000</v>
      </c>
      <c r="T221" s="51"/>
      <c r="U221" s="186">
        <f>SUM(U222:U223)</f>
        <v>520000</v>
      </c>
      <c r="V221" s="282"/>
      <c r="W221" s="186">
        <f>SUM(W222:W223)</f>
        <v>130000</v>
      </c>
      <c r="X221" s="283"/>
      <c r="Y221" s="186">
        <f>SUM(Y222:Y223)</f>
        <v>0</v>
      </c>
      <c r="Z221" s="186">
        <f>SUM(Z222:Z223)</f>
        <v>130000</v>
      </c>
      <c r="AA221" s="51"/>
      <c r="AB221" s="186">
        <f>SUM(AB222:AB223)</f>
        <v>2600000</v>
      </c>
      <c r="AC221" s="186">
        <f>SUM(AC222:AC223)</f>
        <v>0</v>
      </c>
      <c r="AD221" s="1190"/>
      <c r="AE221" s="1277">
        <f>'BI INTRA 2025'!AB221+'BI INTRA 2026 smt 1'!Y221</f>
        <v>2600000</v>
      </c>
      <c r="AF221" s="1278">
        <f t="shared" si="113"/>
        <v>0</v>
      </c>
      <c r="AG221" s="1106"/>
      <c r="AH221" s="1106"/>
    </row>
    <row r="222" spans="1:34" s="1107" customFormat="1" ht="27" customHeight="1">
      <c r="A222" s="1102"/>
      <c r="B222" s="1157" t="s">
        <v>420</v>
      </c>
      <c r="C222" s="1100" t="s">
        <v>112</v>
      </c>
      <c r="D222" s="1100"/>
      <c r="E222" s="1110" t="s">
        <v>421</v>
      </c>
      <c r="F222" s="1350" t="str">
        <f>VLOOKUP(B222,[1]Sheet1!$H$4:$I$15682,2,FALSE)</f>
        <v>Clinical Thermometer (Alat Kedokteran Umum)</v>
      </c>
      <c r="G222" s="1103" t="s">
        <v>422</v>
      </c>
      <c r="H222" s="1102"/>
      <c r="I222" s="1102" t="s">
        <v>313</v>
      </c>
      <c r="J222" s="1102" t="s">
        <v>290</v>
      </c>
      <c r="K222" s="1102">
        <v>2020</v>
      </c>
      <c r="L222" s="1102" t="s">
        <v>48</v>
      </c>
      <c r="M222" s="1102" t="s">
        <v>166</v>
      </c>
      <c r="N222" s="1102" t="s">
        <v>67</v>
      </c>
      <c r="O222" s="1102">
        <v>1</v>
      </c>
      <c r="P222" s="121">
        <v>1300000</v>
      </c>
      <c r="Q222" s="262"/>
      <c r="R222" s="121">
        <v>0</v>
      </c>
      <c r="S222" s="122">
        <f t="shared" ref="S222:S223" si="121">SUM(P222-R222)</f>
        <v>1300000</v>
      </c>
      <c r="T222" s="123">
        <v>5</v>
      </c>
      <c r="U222" s="122">
        <f t="shared" ref="U222:U223" si="122">SUM(S222/T222)</f>
        <v>260000</v>
      </c>
      <c r="V222" s="263">
        <f>3/12</f>
        <v>0.25</v>
      </c>
      <c r="W222" s="122">
        <f t="shared" ref="W222:W223" si="123">SUM(U222*V222)</f>
        <v>65000</v>
      </c>
      <c r="X222" s="264"/>
      <c r="Y222" s="122"/>
      <c r="Z222" s="122">
        <f t="shared" ref="Z222:Z223" si="124">SUM(W222+Y222)</f>
        <v>65000</v>
      </c>
      <c r="AA222" s="124">
        <f>2025-K222+V222+X222-3/12</f>
        <v>5</v>
      </c>
      <c r="AB222" s="122">
        <f t="shared" ref="AB222:AB223" si="125">SUM(U222*AA222)</f>
        <v>1300000</v>
      </c>
      <c r="AC222" s="121">
        <f>P222-AB222</f>
        <v>0</v>
      </c>
      <c r="AD222" s="1191" t="s">
        <v>167</v>
      </c>
      <c r="AE222" s="1277">
        <f>'BI INTRA 2025'!AB222+'BI INTRA 2026 smt 1'!Y222</f>
        <v>1300000</v>
      </c>
      <c r="AF222" s="1278">
        <f t="shared" si="113"/>
        <v>0</v>
      </c>
      <c r="AG222" s="1106"/>
      <c r="AH222" s="1106"/>
    </row>
    <row r="223" spans="1:34" s="1107" customFormat="1" ht="27" customHeight="1">
      <c r="A223" s="1102"/>
      <c r="B223" s="1157" t="s">
        <v>420</v>
      </c>
      <c r="C223" s="1100" t="s">
        <v>60</v>
      </c>
      <c r="D223" s="1100"/>
      <c r="E223" s="1110" t="s">
        <v>421</v>
      </c>
      <c r="F223" s="1350" t="str">
        <f>VLOOKUP(B223,[1]Sheet1!$H$4:$I$15682,2,FALSE)</f>
        <v>Clinical Thermometer (Alat Kedokteran Umum)</v>
      </c>
      <c r="G223" s="1103" t="s">
        <v>422</v>
      </c>
      <c r="H223" s="1102"/>
      <c r="I223" s="1102" t="s">
        <v>313</v>
      </c>
      <c r="J223" s="1102" t="s">
        <v>290</v>
      </c>
      <c r="K223" s="1102">
        <v>2020</v>
      </c>
      <c r="L223" s="1102" t="s">
        <v>48</v>
      </c>
      <c r="M223" s="1102" t="s">
        <v>166</v>
      </c>
      <c r="N223" s="1102" t="s">
        <v>67</v>
      </c>
      <c r="O223" s="1102">
        <v>1</v>
      </c>
      <c r="P223" s="121">
        <v>1300000</v>
      </c>
      <c r="Q223" s="262"/>
      <c r="R223" s="121">
        <v>0</v>
      </c>
      <c r="S223" s="122">
        <f t="shared" si="121"/>
        <v>1300000</v>
      </c>
      <c r="T223" s="123">
        <v>5</v>
      </c>
      <c r="U223" s="122">
        <f t="shared" si="122"/>
        <v>260000</v>
      </c>
      <c r="V223" s="263">
        <f>3/12</f>
        <v>0.25</v>
      </c>
      <c r="W223" s="122">
        <f t="shared" si="123"/>
        <v>65000</v>
      </c>
      <c r="X223" s="264"/>
      <c r="Y223" s="122"/>
      <c r="Z223" s="122">
        <f t="shared" si="124"/>
        <v>65000</v>
      </c>
      <c r="AA223" s="124">
        <f>2025-K223+V223+X223-3/12</f>
        <v>5</v>
      </c>
      <c r="AB223" s="122">
        <f t="shared" si="125"/>
        <v>1300000</v>
      </c>
      <c r="AC223" s="121">
        <f>P223-AB223</f>
        <v>0</v>
      </c>
      <c r="AD223" s="1191" t="s">
        <v>167</v>
      </c>
      <c r="AE223" s="1277">
        <f>'BI INTRA 2025'!AB223+'BI INTRA 2026 smt 1'!Y223</f>
        <v>1300000</v>
      </c>
      <c r="AF223" s="1278">
        <f t="shared" si="113"/>
        <v>0</v>
      </c>
      <c r="AG223" s="1106"/>
      <c r="AH223" s="1106"/>
    </row>
    <row r="224" spans="1:34" s="1087" customFormat="1" ht="15" customHeight="1">
      <c r="A224" s="1111">
        <v>6</v>
      </c>
      <c r="B224" s="1089" t="s">
        <v>423</v>
      </c>
      <c r="C224" s="1192" t="s">
        <v>424</v>
      </c>
      <c r="D224" s="1192"/>
      <c r="E224" s="1182"/>
      <c r="F224" s="1370"/>
      <c r="G224" s="1182"/>
      <c r="H224" s="1182"/>
      <c r="I224" s="1182"/>
      <c r="J224" s="1182"/>
      <c r="K224" s="1182"/>
      <c r="L224" s="1182"/>
      <c r="M224" s="1182"/>
      <c r="N224" s="1182"/>
      <c r="O224" s="329"/>
      <c r="P224" s="78"/>
      <c r="Q224" s="218"/>
      <c r="R224" s="76"/>
      <c r="S224" s="146"/>
      <c r="T224" s="1136"/>
      <c r="U224" s="146"/>
      <c r="V224" s="1136"/>
      <c r="W224" s="146"/>
      <c r="X224" s="1136"/>
      <c r="Y224" s="146"/>
      <c r="Z224" s="146"/>
      <c r="AA224" s="1136"/>
      <c r="AB224" s="146"/>
      <c r="AC224" s="146"/>
      <c r="AD224" s="78"/>
      <c r="AE224" s="1277">
        <f>'BI INTRA 2025'!AB224+'BI INTRA 2026 smt 1'!Y224</f>
        <v>0</v>
      </c>
      <c r="AF224" s="1278">
        <f t="shared" si="113"/>
        <v>0</v>
      </c>
      <c r="AG224" s="1106"/>
    </row>
    <row r="225" spans="1:34" s="1087" customFormat="1" ht="15" customHeight="1">
      <c r="A225" s="1115"/>
      <c r="B225" s="1124"/>
      <c r="C225" s="1182"/>
      <c r="D225" s="1182"/>
      <c r="E225" s="1182"/>
      <c r="F225" s="1371"/>
      <c r="G225" s="1182"/>
      <c r="H225" s="1182"/>
      <c r="I225" s="1182"/>
      <c r="J225" s="1182"/>
      <c r="K225" s="1182"/>
      <c r="L225" s="1182"/>
      <c r="M225" s="1182"/>
      <c r="N225" s="1182"/>
      <c r="O225" s="329"/>
      <c r="P225" s="78"/>
      <c r="Q225" s="218"/>
      <c r="R225" s="76"/>
      <c r="S225" s="146"/>
      <c r="T225" s="1136"/>
      <c r="U225" s="146"/>
      <c r="V225" s="1136"/>
      <c r="W225" s="146"/>
      <c r="X225" s="1136"/>
      <c r="Y225" s="146"/>
      <c r="Z225" s="146"/>
      <c r="AA225" s="1136"/>
      <c r="AB225" s="146"/>
      <c r="AC225" s="146"/>
      <c r="AD225" s="78"/>
      <c r="AE225" s="1277">
        <f>'BI INTRA 2025'!AB225+'BI INTRA 2026 smt 1'!Y225</f>
        <v>0</v>
      </c>
      <c r="AF225" s="1278">
        <f t="shared" si="113"/>
        <v>0</v>
      </c>
      <c r="AG225" s="1106"/>
    </row>
    <row r="226" spans="1:34" s="1087" customFormat="1" ht="15" customHeight="1">
      <c r="A226" s="1111">
        <v>7</v>
      </c>
      <c r="B226" s="1089" t="s">
        <v>425</v>
      </c>
      <c r="C226" s="1480" t="s">
        <v>426</v>
      </c>
      <c r="D226" s="1481"/>
      <c r="E226" s="1482"/>
      <c r="F226" s="1295"/>
      <c r="G226" s="1182"/>
      <c r="H226" s="1182"/>
      <c r="I226" s="1182"/>
      <c r="J226" s="1182"/>
      <c r="K226" s="1182"/>
      <c r="L226" s="1182"/>
      <c r="M226" s="1182"/>
      <c r="N226" s="1182"/>
      <c r="O226" s="329"/>
      <c r="P226" s="78"/>
      <c r="Q226" s="218"/>
      <c r="R226" s="76"/>
      <c r="S226" s="146"/>
      <c r="T226" s="1136"/>
      <c r="U226" s="146"/>
      <c r="V226" s="1136"/>
      <c r="W226" s="146"/>
      <c r="X226" s="1136"/>
      <c r="Y226" s="146"/>
      <c r="Z226" s="146"/>
      <c r="AA226" s="1136"/>
      <c r="AB226" s="146"/>
      <c r="AC226" s="146"/>
      <c r="AD226" s="78"/>
      <c r="AE226" s="1277">
        <f>'BI INTRA 2025'!AB226+'BI INTRA 2026 smt 1'!Y226</f>
        <v>0</v>
      </c>
      <c r="AF226" s="1278">
        <f t="shared" si="113"/>
        <v>0</v>
      </c>
      <c r="AG226" s="1106"/>
    </row>
    <row r="227" spans="1:34" s="1087" customFormat="1" ht="15" customHeight="1">
      <c r="A227" s="1115"/>
      <c r="B227" s="1124"/>
      <c r="C227" s="1182"/>
      <c r="D227" s="1182"/>
      <c r="E227" s="1182"/>
      <c r="F227" s="1371"/>
      <c r="G227" s="1182"/>
      <c r="H227" s="1182"/>
      <c r="I227" s="1182"/>
      <c r="J227" s="1182"/>
      <c r="K227" s="1182"/>
      <c r="L227" s="1182"/>
      <c r="M227" s="1182"/>
      <c r="N227" s="1182"/>
      <c r="O227" s="329"/>
      <c r="P227" s="78"/>
      <c r="Q227" s="218"/>
      <c r="R227" s="76"/>
      <c r="S227" s="146"/>
      <c r="T227" s="1136"/>
      <c r="U227" s="146"/>
      <c r="V227" s="1136"/>
      <c r="W227" s="146"/>
      <c r="X227" s="1136"/>
      <c r="Y227" s="146"/>
      <c r="Z227" s="146"/>
      <c r="AA227" s="1136"/>
      <c r="AB227" s="146"/>
      <c r="AC227" s="146"/>
      <c r="AD227" s="78"/>
      <c r="AE227" s="1277">
        <f>'BI INTRA 2025'!AB227+'BI INTRA 2026 smt 1'!Y227</f>
        <v>0</v>
      </c>
      <c r="AF227" s="1278">
        <f t="shared" si="113"/>
        <v>0</v>
      </c>
      <c r="AG227" s="1106"/>
    </row>
    <row r="228" spans="1:34" s="1087" customFormat="1" ht="15" customHeight="1">
      <c r="A228" s="1115"/>
      <c r="B228" s="1089" t="s">
        <v>427</v>
      </c>
      <c r="C228" s="1090" t="s">
        <v>428</v>
      </c>
      <c r="D228" s="1090"/>
      <c r="E228" s="1090"/>
      <c r="F228" s="1357"/>
      <c r="G228" s="1182"/>
      <c r="H228" s="1182"/>
      <c r="I228" s="1182"/>
      <c r="J228" s="1182"/>
      <c r="K228" s="1182"/>
      <c r="L228" s="1182"/>
      <c r="M228" s="1182"/>
      <c r="N228" s="1182"/>
      <c r="O228" s="330">
        <f>O229+O270</f>
        <v>55</v>
      </c>
      <c r="P228" s="218">
        <f>P229+P270</f>
        <v>550709720</v>
      </c>
      <c r="Q228" s="218"/>
      <c r="R228" s="64"/>
      <c r="S228" s="218">
        <f>S229+S270</f>
        <v>550709720</v>
      </c>
      <c r="T228" s="1193"/>
      <c r="U228" s="218">
        <f>U229+U270</f>
        <v>69960944</v>
      </c>
      <c r="V228" s="1193"/>
      <c r="W228" s="218">
        <f>W229+W270</f>
        <v>0</v>
      </c>
      <c r="X228" s="1193"/>
      <c r="Y228" s="218">
        <f>Y229+Y270</f>
        <v>0</v>
      </c>
      <c r="Z228" s="218">
        <f>Z229+Z270</f>
        <v>0</v>
      </c>
      <c r="AA228" s="1193"/>
      <c r="AB228" s="218">
        <f>AB229+AB270</f>
        <v>550709720</v>
      </c>
      <c r="AC228" s="218">
        <f>AC229+AC270</f>
        <v>0</v>
      </c>
      <c r="AD228" s="218">
        <f>P228-AB228</f>
        <v>0</v>
      </c>
      <c r="AE228" s="1277">
        <f>'BI INTRA 2025'!AB228+'BI INTRA 2026 smt 1'!Y228</f>
        <v>550709720</v>
      </c>
      <c r="AF228" s="1278">
        <f t="shared" si="113"/>
        <v>0</v>
      </c>
      <c r="AG228" s="1106"/>
      <c r="AH228" s="1106"/>
    </row>
    <row r="229" spans="1:34" s="1087" customFormat="1" ht="15" customHeight="1">
      <c r="A229" s="1115"/>
      <c r="B229" s="1089" t="s">
        <v>429</v>
      </c>
      <c r="C229" s="1090" t="s">
        <v>430</v>
      </c>
      <c r="D229" s="1090"/>
      <c r="E229" s="1090"/>
      <c r="F229" s="1357"/>
      <c r="G229" s="1182"/>
      <c r="H229" s="1182"/>
      <c r="I229" s="1182"/>
      <c r="J229" s="1182"/>
      <c r="K229" s="1182"/>
      <c r="L229" s="1182"/>
      <c r="M229" s="1182"/>
      <c r="N229" s="1182"/>
      <c r="O229" s="330">
        <f>O230</f>
        <v>51</v>
      </c>
      <c r="P229" s="218">
        <f>P230</f>
        <v>512749950</v>
      </c>
      <c r="Q229" s="218"/>
      <c r="R229" s="64"/>
      <c r="S229" s="218">
        <f>S230</f>
        <v>512749950</v>
      </c>
      <c r="T229" s="1193"/>
      <c r="U229" s="218">
        <f>U230</f>
        <v>62368990</v>
      </c>
      <c r="V229" s="1193"/>
      <c r="W229" s="218">
        <f>W230</f>
        <v>0</v>
      </c>
      <c r="X229" s="1193"/>
      <c r="Y229" s="218">
        <f>Y230</f>
        <v>0</v>
      </c>
      <c r="Z229" s="218">
        <f>Z230</f>
        <v>0</v>
      </c>
      <c r="AA229" s="1193"/>
      <c r="AB229" s="218">
        <f>AB230</f>
        <v>512749950</v>
      </c>
      <c r="AC229" s="218">
        <f>AC230</f>
        <v>0</v>
      </c>
      <c r="AD229" s="218"/>
      <c r="AE229" s="1277">
        <f>'BI INTRA 2025'!AB229+'BI INTRA 2026 smt 1'!Y229</f>
        <v>512749950</v>
      </c>
      <c r="AF229" s="1278">
        <f t="shared" si="113"/>
        <v>0</v>
      </c>
      <c r="AG229" s="1106"/>
      <c r="AH229" s="1106"/>
    </row>
    <row r="230" spans="1:34" s="1087" customFormat="1" ht="15" customHeight="1">
      <c r="A230" s="1115"/>
      <c r="B230" s="1089" t="s">
        <v>431</v>
      </c>
      <c r="C230" s="1090" t="s">
        <v>432</v>
      </c>
      <c r="D230" s="1090"/>
      <c r="E230" s="1090"/>
      <c r="F230" s="1359"/>
      <c r="G230" s="1182"/>
      <c r="H230" s="1182"/>
      <c r="I230" s="1182"/>
      <c r="J230" s="1182"/>
      <c r="K230" s="1182"/>
      <c r="L230" s="1182"/>
      <c r="M230" s="1182"/>
      <c r="N230" s="1182"/>
      <c r="O230" s="330">
        <f>SUM(O231:O269)</f>
        <v>51</v>
      </c>
      <c r="P230" s="218">
        <f>SUM(P231:P269)</f>
        <v>512749950</v>
      </c>
      <c r="Q230" s="218"/>
      <c r="R230" s="64"/>
      <c r="S230" s="218">
        <f>SUM(S231:S269)</f>
        <v>512749950</v>
      </c>
      <c r="T230" s="1193"/>
      <c r="U230" s="218">
        <f>SUM(U231:U269)</f>
        <v>62368990</v>
      </c>
      <c r="V230" s="1193"/>
      <c r="W230" s="218">
        <f>SUM(W231:W269)</f>
        <v>0</v>
      </c>
      <c r="X230" s="1193"/>
      <c r="Y230" s="218">
        <f>SUM(Y231:Y269)</f>
        <v>0</v>
      </c>
      <c r="Z230" s="218">
        <f>SUM(Z231:Z269)</f>
        <v>0</v>
      </c>
      <c r="AA230" s="1193"/>
      <c r="AB230" s="218">
        <f>SUM(AB231:AB269)</f>
        <v>512749950</v>
      </c>
      <c r="AC230" s="218">
        <f>SUM(AC231:AC269)</f>
        <v>0</v>
      </c>
      <c r="AD230" s="218"/>
      <c r="AE230" s="1277">
        <f>'BI INTRA 2025'!AB230+'BI INTRA 2026 smt 1'!Y230</f>
        <v>512749950</v>
      </c>
      <c r="AF230" s="1278">
        <f t="shared" si="113"/>
        <v>0</v>
      </c>
      <c r="AG230" s="1106"/>
      <c r="AH230" s="1106"/>
    </row>
    <row r="231" spans="1:34" s="1087" customFormat="1" ht="15" customHeight="1">
      <c r="A231" s="1115"/>
      <c r="B231" s="1120" t="s">
        <v>433</v>
      </c>
      <c r="C231" s="1149" t="s">
        <v>112</v>
      </c>
      <c r="D231" s="1149"/>
      <c r="E231" s="1113" t="s">
        <v>434</v>
      </c>
      <c r="F231" s="1350" t="str">
        <f>VLOOKUP(B231,[1]Sheet1!$H$4:$I$15682,2,FALSE)</f>
        <v>Lap Top</v>
      </c>
      <c r="G231" s="1114" t="s">
        <v>435</v>
      </c>
      <c r="H231" s="1115" t="s">
        <v>48</v>
      </c>
      <c r="I231" s="1115" t="s">
        <v>64</v>
      </c>
      <c r="J231" s="1115" t="s">
        <v>65</v>
      </c>
      <c r="K231" s="1115">
        <v>2007</v>
      </c>
      <c r="L231" s="1115" t="s">
        <v>48</v>
      </c>
      <c r="M231" s="77" t="s">
        <v>166</v>
      </c>
      <c r="N231" s="1115" t="s">
        <v>67</v>
      </c>
      <c r="O231" s="203">
        <v>1</v>
      </c>
      <c r="P231" s="70">
        <v>16550000</v>
      </c>
      <c r="Q231" s="78"/>
      <c r="R231" s="76">
        <v>0</v>
      </c>
      <c r="S231" s="71">
        <f t="shared" ref="S231:S259" si="126">SUM(P231-R231)</f>
        <v>16550000</v>
      </c>
      <c r="T231" s="72">
        <v>5</v>
      </c>
      <c r="U231" s="71">
        <f t="shared" ref="U231:U237" si="127">SUM(S231/T231)</f>
        <v>3310000</v>
      </c>
      <c r="V231" s="73">
        <v>0</v>
      </c>
      <c r="W231" s="71">
        <f t="shared" ref="W231:W237" si="128">SUM(U231*V231)</f>
        <v>0</v>
      </c>
      <c r="X231" s="74">
        <v>0</v>
      </c>
      <c r="Y231" s="71">
        <f t="shared" ref="Y231:Y237" si="129">SUM(U231*X231)</f>
        <v>0</v>
      </c>
      <c r="Z231" s="71">
        <f t="shared" ref="Z231:Z237" si="130">SUM(W231+Y231)</f>
        <v>0</v>
      </c>
      <c r="AA231" s="72">
        <v>5</v>
      </c>
      <c r="AB231" s="71">
        <f t="shared" ref="AB231:AB237" si="131">SUM(U231*AA231)</f>
        <v>16550000</v>
      </c>
      <c r="AC231" s="71">
        <f t="shared" ref="AC231:AC254" si="132">SUM(S231-AB231)</f>
        <v>0</v>
      </c>
      <c r="AD231" s="75" t="s">
        <v>167</v>
      </c>
      <c r="AE231" s="1277">
        <f>'BI INTRA 2025'!AB231+'BI INTRA 2026 smt 1'!Y231</f>
        <v>16550000</v>
      </c>
      <c r="AF231" s="1278">
        <f t="shared" si="113"/>
        <v>0</v>
      </c>
      <c r="AG231" s="1106"/>
      <c r="AH231" s="1106"/>
    </row>
    <row r="232" spans="1:34" s="1087" customFormat="1" ht="15" customHeight="1">
      <c r="A232" s="1130"/>
      <c r="B232" s="1126" t="s">
        <v>433</v>
      </c>
      <c r="C232" s="1164" t="s">
        <v>60</v>
      </c>
      <c r="D232" s="1164"/>
      <c r="E232" s="1128" t="s">
        <v>434</v>
      </c>
      <c r="F232" s="1360" t="str">
        <f>VLOOKUP(B232,[1]Sheet1!$H$4:$I$15682,2,FALSE)</f>
        <v>Lap Top</v>
      </c>
      <c r="G232" s="1129" t="s">
        <v>435</v>
      </c>
      <c r="H232" s="1130" t="s">
        <v>48</v>
      </c>
      <c r="I232" s="1130" t="s">
        <v>64</v>
      </c>
      <c r="J232" s="1130" t="s">
        <v>65</v>
      </c>
      <c r="K232" s="1130">
        <v>2007</v>
      </c>
      <c r="L232" s="1130" t="s">
        <v>48</v>
      </c>
      <c r="M232" s="1071" t="s">
        <v>166</v>
      </c>
      <c r="N232" s="1130" t="s">
        <v>67</v>
      </c>
      <c r="O232" s="237">
        <v>1</v>
      </c>
      <c r="P232" s="238">
        <v>16550000</v>
      </c>
      <c r="Q232" s="239"/>
      <c r="R232" s="240">
        <v>0</v>
      </c>
      <c r="S232" s="241">
        <f t="shared" si="126"/>
        <v>16550000</v>
      </c>
      <c r="T232" s="242">
        <v>5</v>
      </c>
      <c r="U232" s="241">
        <f t="shared" si="127"/>
        <v>3310000</v>
      </c>
      <c r="V232" s="243">
        <v>0</v>
      </c>
      <c r="W232" s="241">
        <f t="shared" si="128"/>
        <v>0</v>
      </c>
      <c r="X232" s="244">
        <v>0</v>
      </c>
      <c r="Y232" s="241">
        <f t="shared" si="129"/>
        <v>0</v>
      </c>
      <c r="Z232" s="241">
        <f t="shared" si="130"/>
        <v>0</v>
      </c>
      <c r="AA232" s="242">
        <v>5</v>
      </c>
      <c r="AB232" s="241">
        <f t="shared" si="131"/>
        <v>16550000</v>
      </c>
      <c r="AC232" s="241">
        <f t="shared" si="132"/>
        <v>0</v>
      </c>
      <c r="AD232" s="1058" t="s">
        <v>132</v>
      </c>
      <c r="AE232" s="1277">
        <f>'BI INTRA 2025'!AB232+'BI INTRA 2026 smt 1'!Y232</f>
        <v>16550000</v>
      </c>
      <c r="AF232" s="1278">
        <f t="shared" si="113"/>
        <v>0</v>
      </c>
      <c r="AG232" s="1106"/>
      <c r="AH232" s="1106"/>
    </row>
    <row r="233" spans="1:34" s="1087" customFormat="1" ht="15" customHeight="1">
      <c r="A233" s="1135"/>
      <c r="B233" s="1131" t="s">
        <v>433</v>
      </c>
      <c r="C233" s="1196" t="s">
        <v>112</v>
      </c>
      <c r="D233" s="1196"/>
      <c r="E233" s="1133" t="s">
        <v>434</v>
      </c>
      <c r="F233" s="1361" t="str">
        <f>VLOOKUP(B233,[1]Sheet1!$H$4:$I$15682,2,FALSE)</f>
        <v>Lap Top</v>
      </c>
      <c r="G233" s="1134" t="s">
        <v>435</v>
      </c>
      <c r="H233" s="1135" t="s">
        <v>48</v>
      </c>
      <c r="I233" s="1135" t="s">
        <v>64</v>
      </c>
      <c r="J233" s="1135" t="s">
        <v>65</v>
      </c>
      <c r="K233" s="1135">
        <v>2009</v>
      </c>
      <c r="L233" s="1135" t="s">
        <v>48</v>
      </c>
      <c r="M233" s="1074" t="s">
        <v>166</v>
      </c>
      <c r="N233" s="1135" t="s">
        <v>67</v>
      </c>
      <c r="O233" s="1064">
        <v>1</v>
      </c>
      <c r="P233" s="314">
        <v>11800000</v>
      </c>
      <c r="Q233" s="1395"/>
      <c r="R233" s="316">
        <v>0</v>
      </c>
      <c r="S233" s="317">
        <f t="shared" si="126"/>
        <v>11800000</v>
      </c>
      <c r="T233" s="318">
        <v>5</v>
      </c>
      <c r="U233" s="317">
        <f t="shared" si="127"/>
        <v>2360000</v>
      </c>
      <c r="V233" s="319">
        <v>0</v>
      </c>
      <c r="W233" s="317">
        <f t="shared" si="128"/>
        <v>0</v>
      </c>
      <c r="X233" s="320">
        <v>0</v>
      </c>
      <c r="Y233" s="317">
        <f t="shared" si="129"/>
        <v>0</v>
      </c>
      <c r="Z233" s="317">
        <f t="shared" si="130"/>
        <v>0</v>
      </c>
      <c r="AA233" s="318">
        <v>5</v>
      </c>
      <c r="AB233" s="317">
        <f t="shared" si="131"/>
        <v>11800000</v>
      </c>
      <c r="AC233" s="317">
        <f t="shared" si="132"/>
        <v>0</v>
      </c>
      <c r="AD233" s="1062" t="s">
        <v>174</v>
      </c>
      <c r="AE233" s="1277">
        <f>'BI INTRA 2025'!AB233+'BI INTRA 2026 smt 1'!Y233</f>
        <v>11800000</v>
      </c>
      <c r="AF233" s="1278">
        <f t="shared" si="113"/>
        <v>0</v>
      </c>
      <c r="AG233" s="1106"/>
      <c r="AH233" s="1106"/>
    </row>
    <row r="234" spans="1:34" s="1087" customFormat="1" ht="15" customHeight="1">
      <c r="A234" s="1115"/>
      <c r="B234" s="1120" t="s">
        <v>433</v>
      </c>
      <c r="C234" s="1194" t="s">
        <v>337</v>
      </c>
      <c r="D234" s="1194"/>
      <c r="E234" s="1113" t="s">
        <v>434</v>
      </c>
      <c r="F234" s="1350" t="str">
        <f>VLOOKUP(B234,[1]Sheet1!$H$4:$I$15682,2,FALSE)</f>
        <v>Lap Top</v>
      </c>
      <c r="G234" s="1114" t="s">
        <v>435</v>
      </c>
      <c r="H234" s="1115" t="s">
        <v>48</v>
      </c>
      <c r="I234" s="1115" t="s">
        <v>64</v>
      </c>
      <c r="J234" s="1115" t="s">
        <v>65</v>
      </c>
      <c r="K234" s="1115">
        <v>2009</v>
      </c>
      <c r="L234" s="1115" t="s">
        <v>48</v>
      </c>
      <c r="M234" s="77" t="s">
        <v>166</v>
      </c>
      <c r="N234" s="1115" t="s">
        <v>67</v>
      </c>
      <c r="O234" s="203">
        <v>2</v>
      </c>
      <c r="P234" s="70">
        <v>23600000</v>
      </c>
      <c r="Q234" s="78"/>
      <c r="R234" s="76">
        <v>0</v>
      </c>
      <c r="S234" s="71">
        <f t="shared" si="126"/>
        <v>23600000</v>
      </c>
      <c r="T234" s="72">
        <v>5</v>
      </c>
      <c r="U234" s="71">
        <f t="shared" si="127"/>
        <v>4720000</v>
      </c>
      <c r="V234" s="73">
        <v>0</v>
      </c>
      <c r="W234" s="71">
        <f t="shared" si="128"/>
        <v>0</v>
      </c>
      <c r="X234" s="74">
        <v>0</v>
      </c>
      <c r="Y234" s="71">
        <f t="shared" si="129"/>
        <v>0</v>
      </c>
      <c r="Z234" s="71">
        <f t="shared" si="130"/>
        <v>0</v>
      </c>
      <c r="AA234" s="72">
        <v>5</v>
      </c>
      <c r="AB234" s="71">
        <f t="shared" si="131"/>
        <v>23600000</v>
      </c>
      <c r="AC234" s="71">
        <f t="shared" si="132"/>
        <v>0</v>
      </c>
      <c r="AD234" s="75" t="s">
        <v>175</v>
      </c>
      <c r="AE234" s="1277">
        <f>'BI INTRA 2025'!AB234+'BI INTRA 2026 smt 1'!Y234</f>
        <v>23600000</v>
      </c>
      <c r="AF234" s="1278">
        <f t="shared" si="113"/>
        <v>0</v>
      </c>
      <c r="AG234" s="1106"/>
      <c r="AH234" s="1106"/>
    </row>
    <row r="235" spans="1:34" s="1087" customFormat="1" ht="15" customHeight="1">
      <c r="A235" s="1169"/>
      <c r="B235" s="1166" t="s">
        <v>433</v>
      </c>
      <c r="C235" s="1195" t="s">
        <v>436</v>
      </c>
      <c r="D235" s="1195"/>
      <c r="E235" s="1168" t="s">
        <v>434</v>
      </c>
      <c r="F235" s="1350" t="str">
        <f>VLOOKUP(B235,[1]Sheet1!$H$4:$I$15682,2,FALSE)</f>
        <v>Lap Top</v>
      </c>
      <c r="G235" s="1173" t="s">
        <v>435</v>
      </c>
      <c r="H235" s="1169" t="s">
        <v>48</v>
      </c>
      <c r="I235" s="1169" t="s">
        <v>64</v>
      </c>
      <c r="J235" s="1169" t="s">
        <v>65</v>
      </c>
      <c r="K235" s="1169">
        <v>2009</v>
      </c>
      <c r="L235" s="1169" t="s">
        <v>48</v>
      </c>
      <c r="M235" s="251" t="s">
        <v>166</v>
      </c>
      <c r="N235" s="1169" t="s">
        <v>67</v>
      </c>
      <c r="O235" s="252">
        <v>2</v>
      </c>
      <c r="P235" s="253">
        <v>23600000</v>
      </c>
      <c r="Q235" s="272"/>
      <c r="R235" s="255">
        <v>0</v>
      </c>
      <c r="S235" s="256">
        <f t="shared" si="126"/>
        <v>23600000</v>
      </c>
      <c r="T235" s="257">
        <v>5</v>
      </c>
      <c r="U235" s="256">
        <f t="shared" si="127"/>
        <v>4720000</v>
      </c>
      <c r="V235" s="258">
        <v>0</v>
      </c>
      <c r="W235" s="256">
        <f t="shared" si="128"/>
        <v>0</v>
      </c>
      <c r="X235" s="259">
        <v>0</v>
      </c>
      <c r="Y235" s="256">
        <f t="shared" si="129"/>
        <v>0</v>
      </c>
      <c r="Z235" s="256">
        <f t="shared" si="130"/>
        <v>0</v>
      </c>
      <c r="AA235" s="257">
        <v>5</v>
      </c>
      <c r="AB235" s="256">
        <f t="shared" si="131"/>
        <v>23600000</v>
      </c>
      <c r="AC235" s="256">
        <f t="shared" si="132"/>
        <v>0</v>
      </c>
      <c r="AD235" s="260" t="s">
        <v>176</v>
      </c>
      <c r="AE235" s="1277">
        <f>'BI INTRA 2025'!AB235+'BI INTRA 2026 smt 1'!Y235</f>
        <v>23600000</v>
      </c>
      <c r="AF235" s="1278">
        <f t="shared" si="113"/>
        <v>0</v>
      </c>
      <c r="AG235" s="1106"/>
      <c r="AH235" s="1106"/>
    </row>
    <row r="236" spans="1:34" s="1087" customFormat="1" ht="15" customHeight="1">
      <c r="A236" s="1115"/>
      <c r="B236" s="1120" t="s">
        <v>433</v>
      </c>
      <c r="C236" s="1149" t="s">
        <v>80</v>
      </c>
      <c r="D236" s="1149"/>
      <c r="E236" s="1113" t="s">
        <v>434</v>
      </c>
      <c r="F236" s="1350" t="str">
        <f>VLOOKUP(B236,[1]Sheet1!$H$4:$I$15682,2,FALSE)</f>
        <v>Lap Top</v>
      </c>
      <c r="G236" s="1114" t="s">
        <v>435</v>
      </c>
      <c r="H236" s="1115" t="s">
        <v>48</v>
      </c>
      <c r="I236" s="1115" t="s">
        <v>64</v>
      </c>
      <c r="J236" s="1115" t="s">
        <v>65</v>
      </c>
      <c r="K236" s="1115">
        <v>2009</v>
      </c>
      <c r="L236" s="1115" t="s">
        <v>48</v>
      </c>
      <c r="M236" s="77" t="s">
        <v>166</v>
      </c>
      <c r="N236" s="1115" t="s">
        <v>67</v>
      </c>
      <c r="O236" s="203">
        <v>1</v>
      </c>
      <c r="P236" s="70">
        <v>11800000</v>
      </c>
      <c r="Q236" s="78"/>
      <c r="R236" s="76">
        <v>0</v>
      </c>
      <c r="S236" s="71">
        <f t="shared" si="126"/>
        <v>11800000</v>
      </c>
      <c r="T236" s="72">
        <v>5</v>
      </c>
      <c r="U236" s="71">
        <f t="shared" si="127"/>
        <v>2360000</v>
      </c>
      <c r="V236" s="73">
        <v>0</v>
      </c>
      <c r="W236" s="71">
        <f t="shared" si="128"/>
        <v>0</v>
      </c>
      <c r="X236" s="74">
        <v>0</v>
      </c>
      <c r="Y236" s="71">
        <f t="shared" si="129"/>
        <v>0</v>
      </c>
      <c r="Z236" s="71">
        <f t="shared" si="130"/>
        <v>0</v>
      </c>
      <c r="AA236" s="72">
        <v>5</v>
      </c>
      <c r="AB236" s="71">
        <f t="shared" si="131"/>
        <v>11800000</v>
      </c>
      <c r="AC236" s="71">
        <f t="shared" si="132"/>
        <v>0</v>
      </c>
      <c r="AD236" s="75" t="s">
        <v>190</v>
      </c>
      <c r="AE236" s="1277">
        <f>'BI INTRA 2025'!AB236+'BI INTRA 2026 smt 1'!Y236</f>
        <v>11800000</v>
      </c>
      <c r="AF236" s="1278">
        <f t="shared" si="113"/>
        <v>0</v>
      </c>
      <c r="AG236" s="1106"/>
      <c r="AH236" s="1106"/>
    </row>
    <row r="237" spans="1:34" s="1087" customFormat="1" ht="15" customHeight="1">
      <c r="A237" s="1115"/>
      <c r="B237" s="1120" t="s">
        <v>433</v>
      </c>
      <c r="C237" s="1194" t="s">
        <v>184</v>
      </c>
      <c r="D237" s="1194"/>
      <c r="E237" s="1113" t="s">
        <v>434</v>
      </c>
      <c r="F237" s="1350" t="str">
        <f>VLOOKUP(B237,[1]Sheet1!$H$4:$I$15682,2,FALSE)</f>
        <v>Lap Top</v>
      </c>
      <c r="G237" s="1114" t="s">
        <v>435</v>
      </c>
      <c r="H237" s="1115" t="s">
        <v>48</v>
      </c>
      <c r="I237" s="1115" t="s">
        <v>64</v>
      </c>
      <c r="J237" s="1115" t="s">
        <v>65</v>
      </c>
      <c r="K237" s="1115">
        <v>2009</v>
      </c>
      <c r="L237" s="1115" t="s">
        <v>48</v>
      </c>
      <c r="M237" s="77" t="s">
        <v>166</v>
      </c>
      <c r="N237" s="1115" t="s">
        <v>67</v>
      </c>
      <c r="O237" s="203">
        <v>2</v>
      </c>
      <c r="P237" s="70">
        <v>23600000</v>
      </c>
      <c r="Q237" s="78"/>
      <c r="R237" s="76">
        <v>0</v>
      </c>
      <c r="S237" s="71">
        <f t="shared" si="126"/>
        <v>23600000</v>
      </c>
      <c r="T237" s="72">
        <v>5</v>
      </c>
      <c r="U237" s="71">
        <f t="shared" si="127"/>
        <v>4720000</v>
      </c>
      <c r="V237" s="73">
        <v>0</v>
      </c>
      <c r="W237" s="71">
        <f t="shared" si="128"/>
        <v>0</v>
      </c>
      <c r="X237" s="74">
        <v>0</v>
      </c>
      <c r="Y237" s="71">
        <f t="shared" si="129"/>
        <v>0</v>
      </c>
      <c r="Z237" s="71">
        <f t="shared" si="130"/>
        <v>0</v>
      </c>
      <c r="AA237" s="72">
        <v>5</v>
      </c>
      <c r="AB237" s="71">
        <f t="shared" si="131"/>
        <v>23600000</v>
      </c>
      <c r="AC237" s="71">
        <f t="shared" si="132"/>
        <v>0</v>
      </c>
      <c r="AD237" s="75" t="s">
        <v>207</v>
      </c>
      <c r="AE237" s="1277">
        <f>'BI INTRA 2025'!AB237+'BI INTRA 2026 smt 1'!Y237</f>
        <v>23600000</v>
      </c>
      <c r="AF237" s="1278">
        <f t="shared" si="113"/>
        <v>0</v>
      </c>
      <c r="AG237" s="1106"/>
      <c r="AH237" s="1106"/>
    </row>
    <row r="238" spans="1:34" s="1087" customFormat="1" ht="15" customHeight="1">
      <c r="A238" s="1115"/>
      <c r="B238" s="1120" t="s">
        <v>437</v>
      </c>
      <c r="C238" s="1149" t="s">
        <v>112</v>
      </c>
      <c r="D238" s="1149"/>
      <c r="E238" s="1113" t="s">
        <v>438</v>
      </c>
      <c r="F238" s="1350" t="str">
        <f>VLOOKUP(B238,[1]Sheet1!$H$4:$I$15682,2,FALSE)</f>
        <v>P.C Unit</v>
      </c>
      <c r="G238" s="1114" t="s">
        <v>439</v>
      </c>
      <c r="H238" s="1115" t="s">
        <v>48</v>
      </c>
      <c r="I238" s="1115" t="s">
        <v>64</v>
      </c>
      <c r="J238" s="1115" t="s">
        <v>65</v>
      </c>
      <c r="K238" s="1114">
        <v>2010</v>
      </c>
      <c r="L238" s="1115" t="s">
        <v>48</v>
      </c>
      <c r="M238" s="77" t="s">
        <v>66</v>
      </c>
      <c r="N238" s="1115" t="s">
        <v>67</v>
      </c>
      <c r="O238" s="203">
        <v>1</v>
      </c>
      <c r="P238" s="70">
        <v>7950000</v>
      </c>
      <c r="Q238" s="139"/>
      <c r="R238" s="76">
        <v>0</v>
      </c>
      <c r="S238" s="71">
        <f t="shared" si="126"/>
        <v>7950000</v>
      </c>
      <c r="T238" s="72">
        <v>5</v>
      </c>
      <c r="U238" s="71"/>
      <c r="V238" s="73"/>
      <c r="W238" s="71"/>
      <c r="X238" s="74"/>
      <c r="Y238" s="71"/>
      <c r="Z238" s="71"/>
      <c r="AA238" s="72">
        <v>5</v>
      </c>
      <c r="AB238" s="71">
        <v>7950000</v>
      </c>
      <c r="AC238" s="71">
        <f t="shared" si="132"/>
        <v>0</v>
      </c>
      <c r="AD238" s="55" t="s">
        <v>226</v>
      </c>
      <c r="AE238" s="1277">
        <f>'BI INTRA 2025'!AB238+'BI INTRA 2026 smt 1'!Y238</f>
        <v>7950000</v>
      </c>
      <c r="AF238" s="1278">
        <f t="shared" si="113"/>
        <v>0</v>
      </c>
      <c r="AG238" s="1106"/>
      <c r="AH238" s="1106"/>
    </row>
    <row r="239" spans="1:34" s="1087" customFormat="1" ht="15" customHeight="1">
      <c r="A239" s="1115"/>
      <c r="B239" s="1120" t="s">
        <v>437</v>
      </c>
      <c r="C239" s="1194" t="s">
        <v>337</v>
      </c>
      <c r="D239" s="1194"/>
      <c r="E239" s="1113" t="s">
        <v>438</v>
      </c>
      <c r="F239" s="1350" t="str">
        <f>VLOOKUP(B239,[1]Sheet1!$H$4:$I$15682,2,FALSE)</f>
        <v>P.C Unit</v>
      </c>
      <c r="G239" s="1114" t="s">
        <v>439</v>
      </c>
      <c r="H239" s="1115" t="s">
        <v>48</v>
      </c>
      <c r="I239" s="1115" t="s">
        <v>64</v>
      </c>
      <c r="J239" s="1115" t="s">
        <v>65</v>
      </c>
      <c r="K239" s="1114">
        <v>2010</v>
      </c>
      <c r="L239" s="1115" t="s">
        <v>48</v>
      </c>
      <c r="M239" s="77" t="s">
        <v>66</v>
      </c>
      <c r="N239" s="1115" t="s">
        <v>67</v>
      </c>
      <c r="O239" s="203">
        <v>2</v>
      </c>
      <c r="P239" s="70">
        <v>15900000</v>
      </c>
      <c r="Q239" s="139"/>
      <c r="R239" s="76">
        <v>0</v>
      </c>
      <c r="S239" s="71">
        <f t="shared" si="126"/>
        <v>15900000</v>
      </c>
      <c r="T239" s="72">
        <v>5</v>
      </c>
      <c r="U239" s="71"/>
      <c r="V239" s="73"/>
      <c r="W239" s="71"/>
      <c r="X239" s="74"/>
      <c r="Y239" s="71"/>
      <c r="Z239" s="71"/>
      <c r="AA239" s="72">
        <v>5</v>
      </c>
      <c r="AB239" s="71">
        <v>15900000</v>
      </c>
      <c r="AC239" s="71">
        <f t="shared" si="132"/>
        <v>0</v>
      </c>
      <c r="AD239" s="75" t="s">
        <v>183</v>
      </c>
      <c r="AE239" s="1277">
        <f>'BI INTRA 2025'!AB239+'BI INTRA 2026 smt 1'!Y239</f>
        <v>15900000</v>
      </c>
      <c r="AF239" s="1278">
        <f t="shared" si="113"/>
        <v>0</v>
      </c>
      <c r="AG239" s="1106"/>
      <c r="AH239" s="1106"/>
    </row>
    <row r="240" spans="1:34" s="1087" customFormat="1" ht="15" customHeight="1">
      <c r="A240" s="1115"/>
      <c r="B240" s="1120" t="s">
        <v>437</v>
      </c>
      <c r="C240" s="1194" t="s">
        <v>436</v>
      </c>
      <c r="D240" s="1194"/>
      <c r="E240" s="1113" t="s">
        <v>438</v>
      </c>
      <c r="F240" s="1350" t="str">
        <f>VLOOKUP(B240,[1]Sheet1!$H$4:$I$15682,2,FALSE)</f>
        <v>P.C Unit</v>
      </c>
      <c r="G240" s="1114" t="s">
        <v>439</v>
      </c>
      <c r="H240" s="1115" t="s">
        <v>48</v>
      </c>
      <c r="I240" s="1115" t="s">
        <v>64</v>
      </c>
      <c r="J240" s="1115" t="s">
        <v>65</v>
      </c>
      <c r="K240" s="1114">
        <v>2010</v>
      </c>
      <c r="L240" s="1115" t="s">
        <v>48</v>
      </c>
      <c r="M240" s="77" t="s">
        <v>66</v>
      </c>
      <c r="N240" s="1115" t="s">
        <v>67</v>
      </c>
      <c r="O240" s="203">
        <v>2</v>
      </c>
      <c r="P240" s="70">
        <v>15900000</v>
      </c>
      <c r="Q240" s="139"/>
      <c r="R240" s="76">
        <v>0</v>
      </c>
      <c r="S240" s="71">
        <f t="shared" si="126"/>
        <v>15900000</v>
      </c>
      <c r="T240" s="72">
        <v>5</v>
      </c>
      <c r="U240" s="71"/>
      <c r="V240" s="73"/>
      <c r="W240" s="71"/>
      <c r="X240" s="74"/>
      <c r="Y240" s="71"/>
      <c r="Z240" s="71"/>
      <c r="AA240" s="72">
        <v>5</v>
      </c>
      <c r="AB240" s="71">
        <v>15900000</v>
      </c>
      <c r="AC240" s="71">
        <f t="shared" si="132"/>
        <v>0</v>
      </c>
      <c r="AD240" s="75" t="s">
        <v>132</v>
      </c>
      <c r="AE240" s="1277">
        <f>'BI INTRA 2025'!AB240+'BI INTRA 2026 smt 1'!Y240</f>
        <v>15900000</v>
      </c>
      <c r="AF240" s="1278">
        <f t="shared" si="113"/>
        <v>0</v>
      </c>
      <c r="AG240" s="1106"/>
      <c r="AH240" s="1106"/>
    </row>
    <row r="241" spans="1:34" s="1087" customFormat="1" ht="15" customHeight="1">
      <c r="A241" s="1169"/>
      <c r="B241" s="1166" t="s">
        <v>437</v>
      </c>
      <c r="C241" s="1167" t="s">
        <v>80</v>
      </c>
      <c r="D241" s="1167"/>
      <c r="E241" s="1168" t="s">
        <v>438</v>
      </c>
      <c r="F241" s="1353" t="str">
        <f>VLOOKUP(B241,[1]Sheet1!$H$4:$I$15682,2,FALSE)</f>
        <v>P.C Unit</v>
      </c>
      <c r="G241" s="1173" t="s">
        <v>439</v>
      </c>
      <c r="H241" s="1169" t="s">
        <v>48</v>
      </c>
      <c r="I241" s="1169" t="s">
        <v>64</v>
      </c>
      <c r="J241" s="1169" t="s">
        <v>65</v>
      </c>
      <c r="K241" s="1173">
        <v>2010</v>
      </c>
      <c r="L241" s="1169" t="s">
        <v>48</v>
      </c>
      <c r="M241" s="251" t="s">
        <v>66</v>
      </c>
      <c r="N241" s="1169" t="s">
        <v>67</v>
      </c>
      <c r="O241" s="252">
        <v>1</v>
      </c>
      <c r="P241" s="253">
        <v>7950000</v>
      </c>
      <c r="Q241" s="254"/>
      <c r="R241" s="255">
        <v>0</v>
      </c>
      <c r="S241" s="256">
        <f t="shared" si="126"/>
        <v>7950000</v>
      </c>
      <c r="T241" s="257">
        <v>5</v>
      </c>
      <c r="U241" s="256"/>
      <c r="V241" s="258"/>
      <c r="W241" s="256"/>
      <c r="X241" s="259"/>
      <c r="Y241" s="256"/>
      <c r="Z241" s="256"/>
      <c r="AA241" s="257">
        <v>5</v>
      </c>
      <c r="AB241" s="256">
        <v>7950000</v>
      </c>
      <c r="AC241" s="256">
        <f t="shared" si="132"/>
        <v>0</v>
      </c>
      <c r="AD241" s="260" t="s">
        <v>174</v>
      </c>
      <c r="AE241" s="1277">
        <f>'BI INTRA 2025'!AB241+'BI INTRA 2026 smt 1'!Y241</f>
        <v>7950000</v>
      </c>
      <c r="AF241" s="1278">
        <f t="shared" si="113"/>
        <v>0</v>
      </c>
      <c r="AG241" s="1106"/>
      <c r="AH241" s="1106"/>
    </row>
    <row r="242" spans="1:34" s="1087" customFormat="1" ht="15" customHeight="1">
      <c r="A242" s="1115"/>
      <c r="B242" s="1120" t="s">
        <v>437</v>
      </c>
      <c r="C242" s="1149" t="s">
        <v>106</v>
      </c>
      <c r="D242" s="1149"/>
      <c r="E242" s="1113" t="s">
        <v>438</v>
      </c>
      <c r="F242" s="1350" t="str">
        <f>VLOOKUP(B242,[1]Sheet1!$H$4:$I$15682,2,FALSE)</f>
        <v>P.C Unit</v>
      </c>
      <c r="G242" s="1114" t="s">
        <v>439</v>
      </c>
      <c r="H242" s="1115" t="s">
        <v>48</v>
      </c>
      <c r="I242" s="1115" t="s">
        <v>64</v>
      </c>
      <c r="J242" s="1115" t="s">
        <v>65</v>
      </c>
      <c r="K242" s="1114">
        <v>2010</v>
      </c>
      <c r="L242" s="1115" t="s">
        <v>48</v>
      </c>
      <c r="M242" s="77" t="s">
        <v>66</v>
      </c>
      <c r="N242" s="1115" t="s">
        <v>67</v>
      </c>
      <c r="O242" s="203">
        <v>1</v>
      </c>
      <c r="P242" s="70">
        <v>7950000</v>
      </c>
      <c r="Q242" s="139"/>
      <c r="R242" s="76">
        <v>0</v>
      </c>
      <c r="S242" s="71">
        <f t="shared" si="126"/>
        <v>7950000</v>
      </c>
      <c r="T242" s="72">
        <v>5</v>
      </c>
      <c r="U242" s="71"/>
      <c r="V242" s="73"/>
      <c r="W242" s="71"/>
      <c r="X242" s="74"/>
      <c r="Y242" s="71"/>
      <c r="Z242" s="71"/>
      <c r="AA242" s="72">
        <v>5</v>
      </c>
      <c r="AB242" s="71">
        <v>7950000</v>
      </c>
      <c r="AC242" s="71">
        <f t="shared" si="132"/>
        <v>0</v>
      </c>
      <c r="AD242" s="75" t="s">
        <v>185</v>
      </c>
      <c r="AE242" s="1277">
        <f>'BI INTRA 2025'!AB242+'BI INTRA 2026 smt 1'!Y242</f>
        <v>7950000</v>
      </c>
      <c r="AF242" s="1278">
        <f t="shared" si="113"/>
        <v>0</v>
      </c>
      <c r="AG242" s="1106"/>
      <c r="AH242" s="1106"/>
    </row>
    <row r="243" spans="1:34" s="1087" customFormat="1" ht="15" customHeight="1">
      <c r="A243" s="1115"/>
      <c r="B243" s="1120" t="s">
        <v>437</v>
      </c>
      <c r="C243" s="1197" t="s">
        <v>440</v>
      </c>
      <c r="D243" s="1197"/>
      <c r="E243" s="1113" t="s">
        <v>438</v>
      </c>
      <c r="F243" s="1350" t="str">
        <f>VLOOKUP(B243,[1]Sheet1!$H$4:$I$15682,2,FALSE)</f>
        <v>P.C Unit</v>
      </c>
      <c r="G243" s="1114" t="s">
        <v>439</v>
      </c>
      <c r="H243" s="1115" t="s">
        <v>48</v>
      </c>
      <c r="I243" s="1115" t="s">
        <v>64</v>
      </c>
      <c r="J243" s="1115" t="s">
        <v>65</v>
      </c>
      <c r="K243" s="1114">
        <v>2010</v>
      </c>
      <c r="L243" s="1115" t="s">
        <v>48</v>
      </c>
      <c r="M243" s="77" t="s">
        <v>66</v>
      </c>
      <c r="N243" s="1115" t="s">
        <v>67</v>
      </c>
      <c r="O243" s="203">
        <v>3</v>
      </c>
      <c r="P243" s="70">
        <v>23850000</v>
      </c>
      <c r="Q243" s="139"/>
      <c r="R243" s="76">
        <v>0</v>
      </c>
      <c r="S243" s="71">
        <f t="shared" si="126"/>
        <v>23850000</v>
      </c>
      <c r="T243" s="72">
        <v>5</v>
      </c>
      <c r="U243" s="71"/>
      <c r="V243" s="73"/>
      <c r="W243" s="71"/>
      <c r="X243" s="74"/>
      <c r="Y243" s="71"/>
      <c r="Z243" s="71"/>
      <c r="AA243" s="72">
        <v>5</v>
      </c>
      <c r="AB243" s="71">
        <v>23850000</v>
      </c>
      <c r="AC243" s="71">
        <f t="shared" si="132"/>
        <v>0</v>
      </c>
      <c r="AD243" s="75" t="s">
        <v>189</v>
      </c>
      <c r="AE243" s="1277">
        <f>'BI INTRA 2025'!AB243+'BI INTRA 2026 smt 1'!Y243</f>
        <v>23850000</v>
      </c>
      <c r="AF243" s="1278">
        <f t="shared" si="113"/>
        <v>0</v>
      </c>
      <c r="AG243" s="1106"/>
      <c r="AH243" s="1106"/>
    </row>
    <row r="244" spans="1:34" s="1087" customFormat="1" ht="15" customHeight="1">
      <c r="A244" s="1115"/>
      <c r="B244" s="1120" t="s">
        <v>437</v>
      </c>
      <c r="C244" s="1194" t="s">
        <v>441</v>
      </c>
      <c r="D244" s="1194"/>
      <c r="E244" s="1113" t="s">
        <v>438</v>
      </c>
      <c r="F244" s="1350" t="str">
        <f>VLOOKUP(B244,[1]Sheet1!$H$4:$I$15682,2,FALSE)</f>
        <v>P.C Unit</v>
      </c>
      <c r="G244" s="1114" t="s">
        <v>439</v>
      </c>
      <c r="H244" s="1115" t="s">
        <v>48</v>
      </c>
      <c r="I244" s="1115" t="s">
        <v>64</v>
      </c>
      <c r="J244" s="1115" t="s">
        <v>65</v>
      </c>
      <c r="K244" s="1114">
        <v>2010</v>
      </c>
      <c r="L244" s="1115" t="s">
        <v>48</v>
      </c>
      <c r="M244" s="77" t="s">
        <v>66</v>
      </c>
      <c r="N244" s="1115" t="s">
        <v>67</v>
      </c>
      <c r="O244" s="203">
        <v>2</v>
      </c>
      <c r="P244" s="70">
        <v>15900000</v>
      </c>
      <c r="Q244" s="139"/>
      <c r="R244" s="76">
        <v>0</v>
      </c>
      <c r="S244" s="71">
        <f t="shared" si="126"/>
        <v>15900000</v>
      </c>
      <c r="T244" s="72">
        <v>5</v>
      </c>
      <c r="U244" s="71"/>
      <c r="V244" s="73"/>
      <c r="W244" s="71"/>
      <c r="X244" s="74"/>
      <c r="Y244" s="71"/>
      <c r="Z244" s="71"/>
      <c r="AA244" s="72">
        <v>5</v>
      </c>
      <c r="AB244" s="71">
        <v>15900000</v>
      </c>
      <c r="AC244" s="71">
        <f t="shared" si="132"/>
        <v>0</v>
      </c>
      <c r="AD244" s="75" t="s">
        <v>207</v>
      </c>
      <c r="AE244" s="1277">
        <f>'BI INTRA 2025'!AB244+'BI INTRA 2026 smt 1'!Y244</f>
        <v>15900000</v>
      </c>
      <c r="AF244" s="1278">
        <f t="shared" si="113"/>
        <v>0</v>
      </c>
      <c r="AG244" s="1106"/>
      <c r="AH244" s="1106"/>
    </row>
    <row r="245" spans="1:34" s="1087" customFormat="1" ht="15" customHeight="1">
      <c r="A245" s="1115"/>
      <c r="B245" s="1120" t="s">
        <v>437</v>
      </c>
      <c r="C245" s="1194" t="s">
        <v>442</v>
      </c>
      <c r="D245" s="1194"/>
      <c r="E245" s="1113" t="s">
        <v>438</v>
      </c>
      <c r="F245" s="1350" t="str">
        <f>VLOOKUP(B245,[1]Sheet1!$H$4:$I$15682,2,FALSE)</f>
        <v>P.C Unit</v>
      </c>
      <c r="G245" s="1114" t="s">
        <v>439</v>
      </c>
      <c r="H245" s="1115" t="s">
        <v>48</v>
      </c>
      <c r="I245" s="1115" t="s">
        <v>64</v>
      </c>
      <c r="J245" s="1115" t="s">
        <v>65</v>
      </c>
      <c r="K245" s="1114">
        <v>2010</v>
      </c>
      <c r="L245" s="1115" t="s">
        <v>48</v>
      </c>
      <c r="M245" s="77" t="s">
        <v>66</v>
      </c>
      <c r="N245" s="1115" t="s">
        <v>67</v>
      </c>
      <c r="O245" s="203">
        <v>3</v>
      </c>
      <c r="P245" s="70">
        <v>23850000</v>
      </c>
      <c r="Q245" s="139"/>
      <c r="R245" s="76">
        <v>0</v>
      </c>
      <c r="S245" s="71">
        <f t="shared" si="126"/>
        <v>23850000</v>
      </c>
      <c r="T245" s="72">
        <v>5</v>
      </c>
      <c r="U245" s="71"/>
      <c r="V245" s="73"/>
      <c r="W245" s="71"/>
      <c r="X245" s="74"/>
      <c r="Y245" s="71"/>
      <c r="Z245" s="71"/>
      <c r="AA245" s="72">
        <v>5</v>
      </c>
      <c r="AB245" s="71">
        <v>23850000</v>
      </c>
      <c r="AC245" s="71">
        <f t="shared" si="132"/>
        <v>0</v>
      </c>
      <c r="AD245" s="75" t="s">
        <v>190</v>
      </c>
      <c r="AE245" s="1277">
        <f>'BI INTRA 2025'!AB245+'BI INTRA 2026 smt 1'!Y245</f>
        <v>23850000</v>
      </c>
      <c r="AF245" s="1278">
        <f t="shared" si="113"/>
        <v>0</v>
      </c>
      <c r="AG245" s="1106"/>
      <c r="AH245" s="1106"/>
    </row>
    <row r="246" spans="1:34" s="1087" customFormat="1" ht="15" customHeight="1">
      <c r="A246" s="1115"/>
      <c r="B246" s="1120" t="s">
        <v>437</v>
      </c>
      <c r="C246" s="1149" t="s">
        <v>112</v>
      </c>
      <c r="D246" s="1149"/>
      <c r="E246" s="1113" t="s">
        <v>438</v>
      </c>
      <c r="F246" s="1350" t="str">
        <f>VLOOKUP(B246,[1]Sheet1!$H$4:$I$15682,2,FALSE)</f>
        <v>P.C Unit</v>
      </c>
      <c r="G246" s="1114" t="s">
        <v>443</v>
      </c>
      <c r="H246" s="1115" t="s">
        <v>48</v>
      </c>
      <c r="I246" s="1115" t="s">
        <v>64</v>
      </c>
      <c r="J246" s="1115" t="s">
        <v>65</v>
      </c>
      <c r="K246" s="1114">
        <v>2010</v>
      </c>
      <c r="L246" s="1115" t="s">
        <v>48</v>
      </c>
      <c r="M246" s="77" t="s">
        <v>66</v>
      </c>
      <c r="N246" s="1115" t="s">
        <v>67</v>
      </c>
      <c r="O246" s="203">
        <v>1</v>
      </c>
      <c r="P246" s="70">
        <v>7700000</v>
      </c>
      <c r="Q246" s="139"/>
      <c r="R246" s="76">
        <v>0</v>
      </c>
      <c r="S246" s="71">
        <f t="shared" si="126"/>
        <v>7700000</v>
      </c>
      <c r="T246" s="72">
        <v>5</v>
      </c>
      <c r="U246" s="71"/>
      <c r="V246" s="73"/>
      <c r="W246" s="71"/>
      <c r="X246" s="74"/>
      <c r="Y246" s="71"/>
      <c r="Z246" s="71"/>
      <c r="AA246" s="72">
        <v>5</v>
      </c>
      <c r="AB246" s="71">
        <v>7700000</v>
      </c>
      <c r="AC246" s="71">
        <f t="shared" si="132"/>
        <v>0</v>
      </c>
      <c r="AD246" s="75" t="s">
        <v>167</v>
      </c>
      <c r="AE246" s="1277">
        <f>'BI INTRA 2025'!AB246+'BI INTRA 2026 smt 1'!Y246</f>
        <v>7700000</v>
      </c>
      <c r="AF246" s="1278">
        <f t="shared" si="113"/>
        <v>0</v>
      </c>
      <c r="AG246" s="1106"/>
      <c r="AH246" s="1106"/>
    </row>
    <row r="247" spans="1:34" s="1087" customFormat="1" ht="15" customHeight="1">
      <c r="A247" s="1115"/>
      <c r="B247" s="1120" t="s">
        <v>437</v>
      </c>
      <c r="C247" s="1149" t="s">
        <v>112</v>
      </c>
      <c r="D247" s="1149"/>
      <c r="E247" s="1113" t="s">
        <v>444</v>
      </c>
      <c r="F247" s="1350" t="str">
        <f>VLOOKUP(B247,[1]Sheet1!$H$4:$I$15682,2,FALSE)</f>
        <v>P.C Unit</v>
      </c>
      <c r="G247" s="1114" t="s">
        <v>445</v>
      </c>
      <c r="H247" s="1115" t="s">
        <v>48</v>
      </c>
      <c r="I247" s="1115" t="s">
        <v>64</v>
      </c>
      <c r="J247" s="1115" t="s">
        <v>65</v>
      </c>
      <c r="K247" s="1114">
        <v>2010</v>
      </c>
      <c r="L247" s="1115" t="s">
        <v>48</v>
      </c>
      <c r="M247" s="77" t="s">
        <v>66</v>
      </c>
      <c r="N247" s="1115" t="s">
        <v>67</v>
      </c>
      <c r="O247" s="203">
        <v>1</v>
      </c>
      <c r="P247" s="70">
        <v>10725000</v>
      </c>
      <c r="Q247" s="139"/>
      <c r="R247" s="76">
        <v>0</v>
      </c>
      <c r="S247" s="71">
        <f t="shared" si="126"/>
        <v>10725000</v>
      </c>
      <c r="T247" s="72">
        <v>5</v>
      </c>
      <c r="U247" s="71"/>
      <c r="V247" s="73"/>
      <c r="W247" s="71"/>
      <c r="X247" s="74"/>
      <c r="Y247" s="71"/>
      <c r="Z247" s="71"/>
      <c r="AA247" s="72">
        <v>5</v>
      </c>
      <c r="AB247" s="71">
        <v>10725000</v>
      </c>
      <c r="AC247" s="71">
        <f t="shared" si="132"/>
        <v>0</v>
      </c>
      <c r="AD247" s="75" t="s">
        <v>183</v>
      </c>
      <c r="AE247" s="1277">
        <f>'BI INTRA 2025'!AB247+'BI INTRA 2026 smt 1'!Y247</f>
        <v>10725000</v>
      </c>
      <c r="AF247" s="1278">
        <f t="shared" si="113"/>
        <v>0</v>
      </c>
      <c r="AG247" s="1106"/>
      <c r="AH247" s="1106"/>
    </row>
    <row r="248" spans="1:34" s="1087" customFormat="1" ht="15" customHeight="1">
      <c r="A248" s="1115"/>
      <c r="B248" s="1120" t="s">
        <v>437</v>
      </c>
      <c r="C248" s="1149" t="s">
        <v>112</v>
      </c>
      <c r="D248" s="1149"/>
      <c r="E248" s="1113" t="s">
        <v>444</v>
      </c>
      <c r="F248" s="1350" t="str">
        <f>VLOOKUP(B248,[1]Sheet1!$H$4:$I$15682,2,FALSE)</f>
        <v>P.C Unit</v>
      </c>
      <c r="G248" s="1115" t="s">
        <v>446</v>
      </c>
      <c r="H248" s="1115" t="s">
        <v>48</v>
      </c>
      <c r="I248" s="1115" t="s">
        <v>64</v>
      </c>
      <c r="J248" s="1115" t="s">
        <v>65</v>
      </c>
      <c r="K248" s="1114">
        <v>2011</v>
      </c>
      <c r="L248" s="1115" t="s">
        <v>48</v>
      </c>
      <c r="M248" s="77" t="s">
        <v>66</v>
      </c>
      <c r="N248" s="1115" t="s">
        <v>67</v>
      </c>
      <c r="O248" s="203">
        <v>1</v>
      </c>
      <c r="P248" s="76">
        <v>6125000</v>
      </c>
      <c r="Q248" s="139"/>
      <c r="R248" s="76">
        <v>0</v>
      </c>
      <c r="S248" s="71">
        <f t="shared" si="126"/>
        <v>6125000</v>
      </c>
      <c r="T248" s="72">
        <v>5</v>
      </c>
      <c r="U248" s="71"/>
      <c r="V248" s="73"/>
      <c r="W248" s="71"/>
      <c r="X248" s="74"/>
      <c r="Y248" s="71"/>
      <c r="Z248" s="71"/>
      <c r="AA248" s="72">
        <v>5</v>
      </c>
      <c r="AB248" s="71">
        <v>6125000</v>
      </c>
      <c r="AC248" s="71">
        <f t="shared" si="132"/>
        <v>0</v>
      </c>
      <c r="AD248" s="75" t="s">
        <v>167</v>
      </c>
      <c r="AE248" s="1277">
        <f>'BI INTRA 2025'!AB248+'BI INTRA 2026 smt 1'!Y248</f>
        <v>6125000</v>
      </c>
      <c r="AF248" s="1278">
        <f t="shared" si="113"/>
        <v>0</v>
      </c>
      <c r="AG248" s="1106"/>
      <c r="AH248" s="1106"/>
    </row>
    <row r="249" spans="1:34" s="1087" customFormat="1" ht="15" customHeight="1">
      <c r="A249" s="1115"/>
      <c r="B249" s="1120" t="s">
        <v>437</v>
      </c>
      <c r="C249" s="1149" t="s">
        <v>60</v>
      </c>
      <c r="D249" s="1149"/>
      <c r="E249" s="1113" t="s">
        <v>444</v>
      </c>
      <c r="F249" s="1350" t="str">
        <f>VLOOKUP(B249,[1]Sheet1!$H$4:$I$15682,2,FALSE)</f>
        <v>P.C Unit</v>
      </c>
      <c r="G249" s="1115" t="s">
        <v>446</v>
      </c>
      <c r="H249" s="1115" t="s">
        <v>48</v>
      </c>
      <c r="I249" s="1115" t="s">
        <v>64</v>
      </c>
      <c r="J249" s="1115" t="s">
        <v>65</v>
      </c>
      <c r="K249" s="1114">
        <v>2011</v>
      </c>
      <c r="L249" s="1115" t="s">
        <v>48</v>
      </c>
      <c r="M249" s="77" t="s">
        <v>66</v>
      </c>
      <c r="N249" s="1115" t="s">
        <v>67</v>
      </c>
      <c r="O249" s="203">
        <v>1</v>
      </c>
      <c r="P249" s="76">
        <v>6125000</v>
      </c>
      <c r="Q249" s="78"/>
      <c r="R249" s="76">
        <v>0</v>
      </c>
      <c r="S249" s="71">
        <f t="shared" si="126"/>
        <v>6125000</v>
      </c>
      <c r="T249" s="72">
        <v>5</v>
      </c>
      <c r="U249" s="71"/>
      <c r="V249" s="73"/>
      <c r="W249" s="71"/>
      <c r="X249" s="74"/>
      <c r="Y249" s="71"/>
      <c r="Z249" s="71"/>
      <c r="AA249" s="72">
        <v>5</v>
      </c>
      <c r="AB249" s="71">
        <v>6125000</v>
      </c>
      <c r="AC249" s="71">
        <f t="shared" si="132"/>
        <v>0</v>
      </c>
      <c r="AD249" s="75" t="s">
        <v>183</v>
      </c>
      <c r="AE249" s="1277">
        <f>'BI INTRA 2025'!AB249+'BI INTRA 2026 smt 1'!Y249</f>
        <v>6125000</v>
      </c>
      <c r="AF249" s="1278">
        <f t="shared" si="113"/>
        <v>0</v>
      </c>
      <c r="AG249" s="1106"/>
      <c r="AH249" s="1106"/>
    </row>
    <row r="250" spans="1:34" s="1087" customFormat="1" ht="15" customHeight="1">
      <c r="A250" s="1115"/>
      <c r="B250" s="1120" t="s">
        <v>447</v>
      </c>
      <c r="C250" s="1149" t="s">
        <v>112</v>
      </c>
      <c r="D250" s="1149"/>
      <c r="E250" s="1113" t="s">
        <v>448</v>
      </c>
      <c r="F250" s="1350" t="str">
        <f>VLOOKUP(B250,[1]Sheet1!$H$4:$I$15682,2,FALSE)</f>
        <v>Note Book</v>
      </c>
      <c r="G250" s="1115" t="s">
        <v>449</v>
      </c>
      <c r="H250" s="1115" t="s">
        <v>48</v>
      </c>
      <c r="I250" s="1115" t="s">
        <v>64</v>
      </c>
      <c r="J250" s="1115" t="s">
        <v>65</v>
      </c>
      <c r="K250" s="1114">
        <v>2011</v>
      </c>
      <c r="L250" s="1115" t="s">
        <v>48</v>
      </c>
      <c r="M250" s="77" t="s">
        <v>66</v>
      </c>
      <c r="N250" s="1115" t="s">
        <v>67</v>
      </c>
      <c r="O250" s="203">
        <v>1</v>
      </c>
      <c r="P250" s="76">
        <v>7290000</v>
      </c>
      <c r="Q250" s="139"/>
      <c r="R250" s="76">
        <v>0</v>
      </c>
      <c r="S250" s="71">
        <f t="shared" si="126"/>
        <v>7290000</v>
      </c>
      <c r="T250" s="72">
        <v>5</v>
      </c>
      <c r="U250" s="71"/>
      <c r="V250" s="73"/>
      <c r="W250" s="71"/>
      <c r="X250" s="74"/>
      <c r="Y250" s="71"/>
      <c r="Z250" s="71"/>
      <c r="AA250" s="72">
        <v>5</v>
      </c>
      <c r="AB250" s="71">
        <v>7290000</v>
      </c>
      <c r="AC250" s="71">
        <f t="shared" si="132"/>
        <v>0</v>
      </c>
      <c r="AD250" s="75" t="s">
        <v>450</v>
      </c>
      <c r="AE250" s="1277">
        <f>'BI INTRA 2025'!AB250+'BI INTRA 2026 smt 1'!Y250</f>
        <v>7290000</v>
      </c>
      <c r="AF250" s="1278">
        <f t="shared" si="113"/>
        <v>0</v>
      </c>
      <c r="AG250" s="1106"/>
      <c r="AH250" s="1106"/>
    </row>
    <row r="251" spans="1:34" s="1087" customFormat="1" ht="15" customHeight="1">
      <c r="A251" s="1115"/>
      <c r="B251" s="1120" t="s">
        <v>447</v>
      </c>
      <c r="C251" s="1149" t="s">
        <v>60</v>
      </c>
      <c r="D251" s="1149"/>
      <c r="E251" s="1113" t="s">
        <v>448</v>
      </c>
      <c r="F251" s="1350" t="str">
        <f>VLOOKUP(B251,[1]Sheet1!$H$4:$I$15682,2,FALSE)</f>
        <v>Note Book</v>
      </c>
      <c r="G251" s="1115" t="s">
        <v>449</v>
      </c>
      <c r="H251" s="1115" t="s">
        <v>48</v>
      </c>
      <c r="I251" s="1115" t="s">
        <v>64</v>
      </c>
      <c r="J251" s="1115" t="s">
        <v>65</v>
      </c>
      <c r="K251" s="1114">
        <v>2011</v>
      </c>
      <c r="L251" s="1115" t="s">
        <v>48</v>
      </c>
      <c r="M251" s="77" t="s">
        <v>66</v>
      </c>
      <c r="N251" s="1115" t="s">
        <v>67</v>
      </c>
      <c r="O251" s="203">
        <v>1</v>
      </c>
      <c r="P251" s="76">
        <v>7290000</v>
      </c>
      <c r="Q251" s="139"/>
      <c r="R251" s="76">
        <v>0</v>
      </c>
      <c r="S251" s="71">
        <f t="shared" si="126"/>
        <v>7290000</v>
      </c>
      <c r="T251" s="72">
        <v>5</v>
      </c>
      <c r="U251" s="71"/>
      <c r="V251" s="73"/>
      <c r="W251" s="71"/>
      <c r="X251" s="74"/>
      <c r="Y251" s="71"/>
      <c r="Z251" s="71"/>
      <c r="AA251" s="72">
        <v>5</v>
      </c>
      <c r="AB251" s="71">
        <v>7290000</v>
      </c>
      <c r="AC251" s="71">
        <f t="shared" si="132"/>
        <v>0</v>
      </c>
      <c r="AD251" s="75" t="s">
        <v>451</v>
      </c>
      <c r="AE251" s="1277">
        <f>'BI INTRA 2025'!AB251+'BI INTRA 2026 smt 1'!Y251</f>
        <v>7290000</v>
      </c>
      <c r="AF251" s="1278">
        <f t="shared" si="113"/>
        <v>0</v>
      </c>
      <c r="AG251" s="1106"/>
      <c r="AH251" s="1106"/>
    </row>
    <row r="252" spans="1:34" s="1087" customFormat="1" ht="15" customHeight="1">
      <c r="A252" s="1115"/>
      <c r="B252" s="1120" t="s">
        <v>433</v>
      </c>
      <c r="C252" s="1149" t="s">
        <v>112</v>
      </c>
      <c r="D252" s="1149"/>
      <c r="E252" s="1113" t="s">
        <v>434</v>
      </c>
      <c r="F252" s="1350" t="str">
        <f>VLOOKUP(B252,[1]Sheet1!$H$4:$I$15682,2,FALSE)</f>
        <v>Lap Top</v>
      </c>
      <c r="G252" s="1114" t="s">
        <v>452</v>
      </c>
      <c r="H252" s="1115" t="s">
        <v>48</v>
      </c>
      <c r="I252" s="1115" t="s">
        <v>64</v>
      </c>
      <c r="J252" s="1115" t="s">
        <v>65</v>
      </c>
      <c r="K252" s="1114">
        <v>2012</v>
      </c>
      <c r="L252" s="1115" t="s">
        <v>48</v>
      </c>
      <c r="M252" s="77" t="s">
        <v>166</v>
      </c>
      <c r="N252" s="1115" t="s">
        <v>67</v>
      </c>
      <c r="O252" s="203">
        <v>1</v>
      </c>
      <c r="P252" s="70">
        <v>10377000</v>
      </c>
      <c r="Q252" s="139"/>
      <c r="R252" s="76">
        <v>0</v>
      </c>
      <c r="S252" s="71">
        <f t="shared" si="126"/>
        <v>10377000</v>
      </c>
      <c r="T252" s="72">
        <v>5</v>
      </c>
      <c r="U252" s="71">
        <f t="shared" ref="U252:U253" si="133">SUM(S252/T252)</f>
        <v>2075400</v>
      </c>
      <c r="V252" s="73">
        <v>0</v>
      </c>
      <c r="W252" s="71">
        <f t="shared" ref="W252:W253" si="134">SUM(U252*V252)</f>
        <v>0</v>
      </c>
      <c r="X252" s="74">
        <v>0</v>
      </c>
      <c r="Y252" s="71">
        <f t="shared" ref="Y252:Y253" si="135">SUM(U252*X252)</f>
        <v>0</v>
      </c>
      <c r="Z252" s="71">
        <f t="shared" ref="Z252:Z253" si="136">SUM(W252+Y252)</f>
        <v>0</v>
      </c>
      <c r="AA252" s="72">
        <v>5</v>
      </c>
      <c r="AB252" s="71">
        <f t="shared" ref="AB252:AB253" si="137">SUM(U252*AA252)</f>
        <v>10377000</v>
      </c>
      <c r="AC252" s="71">
        <f t="shared" si="132"/>
        <v>0</v>
      </c>
      <c r="AD252" s="75" t="s">
        <v>167</v>
      </c>
      <c r="AE252" s="1277">
        <f>'BI INTRA 2025'!AB252+'BI INTRA 2026 smt 1'!Y252</f>
        <v>10377000</v>
      </c>
      <c r="AF252" s="1278">
        <f t="shared" si="113"/>
        <v>0</v>
      </c>
      <c r="AG252" s="1106"/>
      <c r="AH252" s="1106"/>
    </row>
    <row r="253" spans="1:34" s="1087" customFormat="1" ht="15" customHeight="1">
      <c r="A253" s="1115"/>
      <c r="B253" s="1120" t="s">
        <v>433</v>
      </c>
      <c r="C253" s="1149" t="s">
        <v>60</v>
      </c>
      <c r="D253" s="1149"/>
      <c r="E253" s="1113" t="s">
        <v>434</v>
      </c>
      <c r="F253" s="1350" t="str">
        <f>VLOOKUP(B253,[1]Sheet1!$H$4:$I$15682,2,FALSE)</f>
        <v>Lap Top</v>
      </c>
      <c r="G253" s="1114" t="s">
        <v>452</v>
      </c>
      <c r="H253" s="1115" t="s">
        <v>48</v>
      </c>
      <c r="I253" s="1115" t="s">
        <v>64</v>
      </c>
      <c r="J253" s="1115" t="s">
        <v>65</v>
      </c>
      <c r="K253" s="1114">
        <v>2012</v>
      </c>
      <c r="L253" s="1115" t="s">
        <v>48</v>
      </c>
      <c r="M253" s="77" t="s">
        <v>166</v>
      </c>
      <c r="N253" s="1115" t="s">
        <v>67</v>
      </c>
      <c r="O253" s="203">
        <v>1</v>
      </c>
      <c r="P253" s="70">
        <v>10377000</v>
      </c>
      <c r="Q253" s="139"/>
      <c r="R253" s="76">
        <v>0</v>
      </c>
      <c r="S253" s="71">
        <f t="shared" si="126"/>
        <v>10377000</v>
      </c>
      <c r="T253" s="72">
        <v>5</v>
      </c>
      <c r="U253" s="71">
        <f t="shared" si="133"/>
        <v>2075400</v>
      </c>
      <c r="V253" s="73">
        <v>0</v>
      </c>
      <c r="W253" s="71">
        <f t="shared" si="134"/>
        <v>0</v>
      </c>
      <c r="X253" s="74">
        <v>0</v>
      </c>
      <c r="Y253" s="71">
        <f t="shared" si="135"/>
        <v>0</v>
      </c>
      <c r="Z253" s="71">
        <f t="shared" si="136"/>
        <v>0</v>
      </c>
      <c r="AA253" s="72">
        <v>5</v>
      </c>
      <c r="AB253" s="71">
        <f t="shared" si="137"/>
        <v>10377000</v>
      </c>
      <c r="AC253" s="71">
        <f t="shared" si="132"/>
        <v>0</v>
      </c>
      <c r="AD253" s="75" t="s">
        <v>132</v>
      </c>
      <c r="AE253" s="1277">
        <f>'BI INTRA 2025'!AB253+'BI INTRA 2026 smt 1'!Y253</f>
        <v>10377000</v>
      </c>
      <c r="AF253" s="1278">
        <f t="shared" si="113"/>
        <v>0</v>
      </c>
      <c r="AG253" s="1106"/>
      <c r="AH253" s="1106"/>
    </row>
    <row r="254" spans="1:34" s="1087" customFormat="1" ht="15" customHeight="1">
      <c r="A254" s="1115"/>
      <c r="B254" s="1120" t="s">
        <v>437</v>
      </c>
      <c r="C254" s="1194" t="s">
        <v>245</v>
      </c>
      <c r="D254" s="1194"/>
      <c r="E254" s="1113" t="s">
        <v>444</v>
      </c>
      <c r="F254" s="1350" t="str">
        <f>VLOOKUP(B254,[1]Sheet1!$H$4:$I$15682,2,FALSE)</f>
        <v>P.C Unit</v>
      </c>
      <c r="G254" s="1114" t="s">
        <v>449</v>
      </c>
      <c r="H254" s="1115" t="s">
        <v>48</v>
      </c>
      <c r="I254" s="1115" t="s">
        <v>64</v>
      </c>
      <c r="J254" s="1115" t="s">
        <v>65</v>
      </c>
      <c r="K254" s="1114">
        <v>2013</v>
      </c>
      <c r="L254" s="1115" t="s">
        <v>48</v>
      </c>
      <c r="M254" s="77" t="s">
        <v>66</v>
      </c>
      <c r="N254" s="1115" t="s">
        <v>67</v>
      </c>
      <c r="O254" s="203">
        <v>3</v>
      </c>
      <c r="P254" s="70">
        <v>21600000</v>
      </c>
      <c r="Q254" s="78"/>
      <c r="R254" s="76">
        <v>0</v>
      </c>
      <c r="S254" s="71">
        <f t="shared" si="126"/>
        <v>21600000</v>
      </c>
      <c r="T254" s="72">
        <v>5</v>
      </c>
      <c r="U254" s="71"/>
      <c r="V254" s="73"/>
      <c r="W254" s="71"/>
      <c r="X254" s="74"/>
      <c r="Y254" s="71"/>
      <c r="Z254" s="71"/>
      <c r="AA254" s="72">
        <v>5</v>
      </c>
      <c r="AB254" s="71">
        <v>21600000</v>
      </c>
      <c r="AC254" s="71">
        <f t="shared" si="132"/>
        <v>0</v>
      </c>
      <c r="AD254" s="75" t="s">
        <v>167</v>
      </c>
      <c r="AE254" s="1277">
        <f>'BI INTRA 2025'!AB254+'BI INTRA 2026 smt 1'!Y254</f>
        <v>21600000</v>
      </c>
      <c r="AF254" s="1278">
        <f t="shared" si="113"/>
        <v>0</v>
      </c>
      <c r="AG254" s="1106"/>
      <c r="AH254" s="1106"/>
    </row>
    <row r="255" spans="1:34" s="1087" customFormat="1" ht="15" customHeight="1">
      <c r="A255" s="1115"/>
      <c r="B255" s="1120" t="s">
        <v>447</v>
      </c>
      <c r="C255" s="1194" t="s">
        <v>199</v>
      </c>
      <c r="D255" s="1194"/>
      <c r="E255" s="1113" t="s">
        <v>453</v>
      </c>
      <c r="F255" s="1350" t="str">
        <f>VLOOKUP(B255,[1]Sheet1!$H$4:$I$15682,2,FALSE)</f>
        <v>Note Book</v>
      </c>
      <c r="G255" s="1115" t="s">
        <v>449</v>
      </c>
      <c r="H255" s="1115" t="s">
        <v>48</v>
      </c>
      <c r="I255" s="1115" t="s">
        <v>64</v>
      </c>
      <c r="J255" s="1115" t="s">
        <v>65</v>
      </c>
      <c r="K255" s="1114">
        <v>2013</v>
      </c>
      <c r="L255" s="1115" t="s">
        <v>48</v>
      </c>
      <c r="M255" s="77" t="s">
        <v>66</v>
      </c>
      <c r="N255" s="1115" t="s">
        <v>67</v>
      </c>
      <c r="O255" s="203">
        <v>2</v>
      </c>
      <c r="P255" s="70">
        <v>14800000</v>
      </c>
      <c r="Q255" s="139"/>
      <c r="R255" s="76">
        <v>0</v>
      </c>
      <c r="S255" s="71">
        <f t="shared" si="126"/>
        <v>14800000</v>
      </c>
      <c r="T255" s="72">
        <v>5</v>
      </c>
      <c r="U255" s="71"/>
      <c r="V255" s="73"/>
      <c r="W255" s="71"/>
      <c r="X255" s="74"/>
      <c r="Y255" s="71"/>
      <c r="Z255" s="71"/>
      <c r="AA255" s="72">
        <v>5</v>
      </c>
      <c r="AB255" s="71">
        <v>14800000</v>
      </c>
      <c r="AC255" s="71"/>
      <c r="AD255" s="75" t="s">
        <v>167</v>
      </c>
      <c r="AE255" s="1277">
        <f>'BI INTRA 2025'!AB255+'BI INTRA 2026 smt 1'!Y255</f>
        <v>14800000</v>
      </c>
      <c r="AF255" s="1278">
        <f t="shared" si="113"/>
        <v>0</v>
      </c>
      <c r="AG255" s="1106"/>
      <c r="AH255" s="1106"/>
    </row>
    <row r="256" spans="1:34" s="1087" customFormat="1" ht="15" customHeight="1">
      <c r="A256" s="1115"/>
      <c r="B256" s="1120" t="s">
        <v>433</v>
      </c>
      <c r="C256" s="1112" t="s">
        <v>112</v>
      </c>
      <c r="D256" s="1112"/>
      <c r="E256" s="1099" t="s">
        <v>434</v>
      </c>
      <c r="F256" s="1350" t="str">
        <f>VLOOKUP(B256,[1]Sheet1!$H$4:$I$15682,2,FALSE)</f>
        <v>Lap Top</v>
      </c>
      <c r="G256" s="1114" t="s">
        <v>454</v>
      </c>
      <c r="H256" s="1115" t="s">
        <v>48</v>
      </c>
      <c r="I256" s="1115" t="s">
        <v>237</v>
      </c>
      <c r="J256" s="1115" t="s">
        <v>65</v>
      </c>
      <c r="K256" s="1115">
        <v>2015</v>
      </c>
      <c r="L256" s="1115" t="s">
        <v>48</v>
      </c>
      <c r="M256" s="1115" t="s">
        <v>66</v>
      </c>
      <c r="N256" s="1115" t="s">
        <v>67</v>
      </c>
      <c r="O256" s="1115">
        <v>1</v>
      </c>
      <c r="P256" s="76">
        <v>7350000</v>
      </c>
      <c r="Q256" s="139"/>
      <c r="R256" s="76">
        <v>0</v>
      </c>
      <c r="S256" s="71">
        <f t="shared" si="126"/>
        <v>7350000</v>
      </c>
      <c r="T256" s="72">
        <v>5</v>
      </c>
      <c r="U256" s="71">
        <f t="shared" ref="U256:U257" si="138">S256/T256</f>
        <v>1470000</v>
      </c>
      <c r="V256" s="73"/>
      <c r="W256" s="71"/>
      <c r="X256" s="74"/>
      <c r="Y256" s="71"/>
      <c r="Z256" s="71"/>
      <c r="AA256" s="74">
        <v>5</v>
      </c>
      <c r="AB256" s="71">
        <v>7350000</v>
      </c>
      <c r="AC256" s="71">
        <f t="shared" ref="AC256:AC259" si="139">SUM(S256-AB256)</f>
        <v>0</v>
      </c>
      <c r="AD256" s="186" t="s">
        <v>380</v>
      </c>
      <c r="AE256" s="1277">
        <f>'BI INTRA 2025'!AB256+'BI INTRA 2026 smt 1'!Y256</f>
        <v>7350000</v>
      </c>
      <c r="AF256" s="1278">
        <f t="shared" si="113"/>
        <v>0</v>
      </c>
      <c r="AG256" s="1106"/>
      <c r="AH256" s="1106"/>
    </row>
    <row r="257" spans="1:36" s="1087" customFormat="1" ht="15" customHeight="1">
      <c r="A257" s="1115"/>
      <c r="B257" s="1120" t="s">
        <v>433</v>
      </c>
      <c r="C257" s="1112" t="s">
        <v>60</v>
      </c>
      <c r="D257" s="1112"/>
      <c r="E257" s="1099" t="s">
        <v>434</v>
      </c>
      <c r="F257" s="1350" t="str">
        <f>VLOOKUP(B257,[1]Sheet1!$H$4:$I$15682,2,FALSE)</f>
        <v>Lap Top</v>
      </c>
      <c r="G257" s="1114" t="s">
        <v>449</v>
      </c>
      <c r="H257" s="1115" t="s">
        <v>48</v>
      </c>
      <c r="I257" s="1115" t="s">
        <v>237</v>
      </c>
      <c r="J257" s="1115" t="s">
        <v>65</v>
      </c>
      <c r="K257" s="1115">
        <v>2015</v>
      </c>
      <c r="L257" s="1115" t="s">
        <v>48</v>
      </c>
      <c r="M257" s="1115" t="s">
        <v>66</v>
      </c>
      <c r="N257" s="1115" t="s">
        <v>67</v>
      </c>
      <c r="O257" s="1115">
        <v>1</v>
      </c>
      <c r="P257" s="76">
        <v>7350000</v>
      </c>
      <c r="Q257" s="335"/>
      <c r="R257" s="76">
        <v>0</v>
      </c>
      <c r="S257" s="71">
        <f t="shared" si="126"/>
        <v>7350000</v>
      </c>
      <c r="T257" s="72">
        <v>5</v>
      </c>
      <c r="U257" s="71">
        <f t="shared" si="138"/>
        <v>1470000</v>
      </c>
      <c r="V257" s="73"/>
      <c r="W257" s="71"/>
      <c r="X257" s="74"/>
      <c r="Y257" s="71"/>
      <c r="Z257" s="71"/>
      <c r="AA257" s="74">
        <v>5</v>
      </c>
      <c r="AB257" s="71">
        <v>7350000</v>
      </c>
      <c r="AC257" s="71">
        <f t="shared" si="139"/>
        <v>0</v>
      </c>
      <c r="AD257" s="186" t="s">
        <v>167</v>
      </c>
      <c r="AE257" s="1277">
        <f>'BI INTRA 2025'!AB257+'BI INTRA 2026 smt 1'!Y257</f>
        <v>7350000</v>
      </c>
      <c r="AF257" s="1278">
        <f t="shared" si="113"/>
        <v>0</v>
      </c>
      <c r="AG257" s="1106"/>
      <c r="AH257" s="1106"/>
    </row>
    <row r="258" spans="1:36" s="1087" customFormat="1" ht="15" customHeight="1">
      <c r="A258" s="1115"/>
      <c r="B258" s="1120" t="s">
        <v>437</v>
      </c>
      <c r="C258" s="1112" t="s">
        <v>112</v>
      </c>
      <c r="D258" s="1112"/>
      <c r="E258" s="1099" t="s">
        <v>444</v>
      </c>
      <c r="F258" s="1350" t="str">
        <f>VLOOKUP(B258,[1]Sheet1!$H$4:$I$15682,2,FALSE)</f>
        <v>P.C Unit</v>
      </c>
      <c r="G258" s="1114" t="s">
        <v>455</v>
      </c>
      <c r="H258" s="1115" t="s">
        <v>48</v>
      </c>
      <c r="I258" s="1115" t="s">
        <v>237</v>
      </c>
      <c r="J258" s="1115" t="s">
        <v>65</v>
      </c>
      <c r="K258" s="1115">
        <v>2015</v>
      </c>
      <c r="L258" s="1115" t="s">
        <v>48</v>
      </c>
      <c r="M258" s="1115" t="s">
        <v>66</v>
      </c>
      <c r="N258" s="1115" t="s">
        <v>67</v>
      </c>
      <c r="O258" s="1115">
        <v>1</v>
      </c>
      <c r="P258" s="76">
        <v>6750000</v>
      </c>
      <c r="Q258" s="139"/>
      <c r="R258" s="76">
        <v>0</v>
      </c>
      <c r="S258" s="71">
        <f t="shared" si="126"/>
        <v>6750000</v>
      </c>
      <c r="T258" s="72">
        <v>5</v>
      </c>
      <c r="U258" s="71">
        <f t="shared" ref="U258:U268" si="140">SUM(S258/T258)</f>
        <v>1350000</v>
      </c>
      <c r="V258" s="73"/>
      <c r="W258" s="71"/>
      <c r="X258" s="74"/>
      <c r="Y258" s="71"/>
      <c r="Z258" s="71"/>
      <c r="AA258" s="74">
        <v>5</v>
      </c>
      <c r="AB258" s="71">
        <v>6750000</v>
      </c>
      <c r="AC258" s="71">
        <f t="shared" si="139"/>
        <v>0</v>
      </c>
      <c r="AD258" s="186" t="s">
        <v>167</v>
      </c>
      <c r="AE258" s="1277">
        <f>'BI INTRA 2025'!AB258+'BI INTRA 2026 smt 1'!Y258</f>
        <v>6750000</v>
      </c>
      <c r="AF258" s="1278">
        <f t="shared" si="113"/>
        <v>0</v>
      </c>
      <c r="AG258" s="1106"/>
      <c r="AH258" s="1106"/>
    </row>
    <row r="259" spans="1:36" s="1087" customFormat="1" ht="15" customHeight="1">
      <c r="A259" s="1115"/>
      <c r="B259" s="1120" t="s">
        <v>437</v>
      </c>
      <c r="C259" s="1112" t="s">
        <v>60</v>
      </c>
      <c r="D259" s="1112"/>
      <c r="E259" s="1099" t="s">
        <v>444</v>
      </c>
      <c r="F259" s="1350" t="str">
        <f>VLOOKUP(B259,[1]Sheet1!$H$4:$I$15682,2,FALSE)</f>
        <v>P.C Unit</v>
      </c>
      <c r="G259" s="1114" t="s">
        <v>455</v>
      </c>
      <c r="H259" s="1115" t="s">
        <v>48</v>
      </c>
      <c r="I259" s="1115" t="s">
        <v>237</v>
      </c>
      <c r="J259" s="1115" t="s">
        <v>65</v>
      </c>
      <c r="K259" s="1115">
        <v>2015</v>
      </c>
      <c r="L259" s="1115" t="s">
        <v>48</v>
      </c>
      <c r="M259" s="1115" t="s">
        <v>66</v>
      </c>
      <c r="N259" s="1115" t="s">
        <v>67</v>
      </c>
      <c r="O259" s="1115">
        <v>1</v>
      </c>
      <c r="P259" s="76">
        <v>6750000</v>
      </c>
      <c r="Q259" s="78"/>
      <c r="R259" s="76">
        <v>0</v>
      </c>
      <c r="S259" s="71">
        <f t="shared" si="126"/>
        <v>6750000</v>
      </c>
      <c r="T259" s="72">
        <v>5</v>
      </c>
      <c r="U259" s="71">
        <f t="shared" si="140"/>
        <v>1350000</v>
      </c>
      <c r="V259" s="73"/>
      <c r="W259" s="71"/>
      <c r="X259" s="74"/>
      <c r="Y259" s="71"/>
      <c r="Z259" s="71"/>
      <c r="AA259" s="74">
        <v>5</v>
      </c>
      <c r="AB259" s="71">
        <v>6750000</v>
      </c>
      <c r="AC259" s="71">
        <f t="shared" si="139"/>
        <v>0</v>
      </c>
      <c r="AD259" s="186" t="s">
        <v>167</v>
      </c>
      <c r="AE259" s="1277">
        <f>'BI INTRA 2025'!AB259+'BI INTRA 2026 smt 1'!Y259</f>
        <v>6750000</v>
      </c>
      <c r="AF259" s="1278">
        <f t="shared" si="113"/>
        <v>0</v>
      </c>
      <c r="AG259" s="1106"/>
      <c r="AH259" s="1106"/>
    </row>
    <row r="260" spans="1:36" s="1087" customFormat="1" ht="15" customHeight="1">
      <c r="A260" s="1115"/>
      <c r="B260" s="1120" t="s">
        <v>437</v>
      </c>
      <c r="C260" s="1100" t="s">
        <v>456</v>
      </c>
      <c r="D260" s="1100"/>
      <c r="E260" s="1101" t="s">
        <v>444</v>
      </c>
      <c r="F260" s="1350" t="str">
        <f>VLOOKUP(B260,[1]Sheet1!$H$4:$I$15682,2,FALSE)</f>
        <v>P.C Unit</v>
      </c>
      <c r="G260" s="1102" t="s">
        <v>457</v>
      </c>
      <c r="H260" s="1102" t="s">
        <v>48</v>
      </c>
      <c r="I260" s="1102" t="s">
        <v>64</v>
      </c>
      <c r="J260" s="1102" t="s">
        <v>65</v>
      </c>
      <c r="K260" s="1102">
        <v>2018</v>
      </c>
      <c r="L260" s="1102" t="s">
        <v>48</v>
      </c>
      <c r="M260" s="1102" t="s">
        <v>166</v>
      </c>
      <c r="N260" s="1102" t="s">
        <v>67</v>
      </c>
      <c r="O260" s="1102">
        <v>1</v>
      </c>
      <c r="P260" s="286">
        <v>32400000</v>
      </c>
      <c r="Q260" s="287"/>
      <c r="R260" s="121">
        <v>0</v>
      </c>
      <c r="S260" s="122">
        <f t="shared" ref="S260:S268" si="141">P260-R260</f>
        <v>32400000</v>
      </c>
      <c r="T260" s="123">
        <v>5</v>
      </c>
      <c r="U260" s="122">
        <f t="shared" si="140"/>
        <v>6480000</v>
      </c>
      <c r="V260" s="263"/>
      <c r="W260" s="122"/>
      <c r="X260" s="264"/>
      <c r="Y260" s="122"/>
      <c r="Z260" s="122">
        <f t="shared" ref="Z260:Z265" si="142">SUM(W260+Y260)</f>
        <v>0</v>
      </c>
      <c r="AA260" s="336">
        <v>5</v>
      </c>
      <c r="AB260" s="122">
        <f t="shared" ref="AB260:AB265" si="143">U260*AA260</f>
        <v>32400000</v>
      </c>
      <c r="AC260" s="122">
        <f t="shared" ref="AC260:AC268" si="144">SUM(S260-AB260)</f>
        <v>0</v>
      </c>
      <c r="AD260" s="1179" t="s">
        <v>167</v>
      </c>
      <c r="AE260" s="1277">
        <f>'BI INTRA 2025'!AB260+'BI INTRA 2026 smt 1'!Y260</f>
        <v>32400000</v>
      </c>
      <c r="AF260" s="1278">
        <f t="shared" si="113"/>
        <v>0</v>
      </c>
      <c r="AG260" s="1106"/>
      <c r="AH260" s="1106"/>
      <c r="AJ260" s="1106"/>
    </row>
    <row r="261" spans="1:36" s="1087" customFormat="1" ht="15" customHeight="1">
      <c r="A261" s="1115"/>
      <c r="B261" s="1120" t="s">
        <v>437</v>
      </c>
      <c r="C261" s="1100" t="s">
        <v>458</v>
      </c>
      <c r="D261" s="1100"/>
      <c r="E261" s="1101" t="s">
        <v>444</v>
      </c>
      <c r="F261" s="1350" t="str">
        <f>VLOOKUP(B261,[1]Sheet1!$H$4:$I$15682,2,FALSE)</f>
        <v>P.C Unit</v>
      </c>
      <c r="G261" s="1102" t="s">
        <v>457</v>
      </c>
      <c r="H261" s="1102" t="s">
        <v>48</v>
      </c>
      <c r="I261" s="1102" t="s">
        <v>64</v>
      </c>
      <c r="J261" s="1102" t="s">
        <v>65</v>
      </c>
      <c r="K261" s="1102">
        <v>2018</v>
      </c>
      <c r="L261" s="1102" t="s">
        <v>48</v>
      </c>
      <c r="M261" s="1102" t="s">
        <v>166</v>
      </c>
      <c r="N261" s="1102" t="s">
        <v>67</v>
      </c>
      <c r="O261" s="1102">
        <v>1</v>
      </c>
      <c r="P261" s="286">
        <v>32400000</v>
      </c>
      <c r="Q261" s="287"/>
      <c r="R261" s="121">
        <v>0</v>
      </c>
      <c r="S261" s="122">
        <f t="shared" si="141"/>
        <v>32400000</v>
      </c>
      <c r="T261" s="123">
        <v>5</v>
      </c>
      <c r="U261" s="122">
        <f t="shared" si="140"/>
        <v>6480000</v>
      </c>
      <c r="V261" s="263"/>
      <c r="W261" s="122"/>
      <c r="X261" s="264"/>
      <c r="Y261" s="122"/>
      <c r="Z261" s="122">
        <f t="shared" si="142"/>
        <v>0</v>
      </c>
      <c r="AA261" s="336">
        <v>5</v>
      </c>
      <c r="AB261" s="122">
        <f t="shared" si="143"/>
        <v>32400000</v>
      </c>
      <c r="AC261" s="122">
        <f t="shared" si="144"/>
        <v>0</v>
      </c>
      <c r="AD261" s="1179" t="s">
        <v>167</v>
      </c>
      <c r="AE261" s="1277">
        <f>'BI INTRA 2025'!AB261+'BI INTRA 2026 smt 1'!Y261</f>
        <v>32400000</v>
      </c>
      <c r="AF261" s="1278">
        <f t="shared" si="113"/>
        <v>0</v>
      </c>
      <c r="AG261" s="1106"/>
      <c r="AH261" s="1106"/>
      <c r="AJ261" s="1106"/>
    </row>
    <row r="262" spans="1:36" s="1087" customFormat="1" ht="15" customHeight="1">
      <c r="A262" s="1115"/>
      <c r="B262" s="1120" t="s">
        <v>433</v>
      </c>
      <c r="C262" s="1100" t="s">
        <v>459</v>
      </c>
      <c r="D262" s="1100"/>
      <c r="E262" s="1101" t="s">
        <v>434</v>
      </c>
      <c r="F262" s="1350" t="str">
        <f>VLOOKUP(B262,[1]Sheet1!$H$4:$I$15682,2,FALSE)</f>
        <v>Lap Top</v>
      </c>
      <c r="G262" s="1102" t="s">
        <v>460</v>
      </c>
      <c r="H262" s="1102" t="s">
        <v>48</v>
      </c>
      <c r="I262" s="1102" t="s">
        <v>64</v>
      </c>
      <c r="J262" s="1102" t="s">
        <v>65</v>
      </c>
      <c r="K262" s="1102">
        <v>2018</v>
      </c>
      <c r="L262" s="1102" t="s">
        <v>48</v>
      </c>
      <c r="M262" s="1102" t="s">
        <v>166</v>
      </c>
      <c r="N262" s="1102" t="s">
        <v>67</v>
      </c>
      <c r="O262" s="1102">
        <v>1</v>
      </c>
      <c r="P262" s="286">
        <v>8233900</v>
      </c>
      <c r="Q262" s="287"/>
      <c r="R262" s="121">
        <v>0</v>
      </c>
      <c r="S262" s="122">
        <f t="shared" si="141"/>
        <v>8233900</v>
      </c>
      <c r="T262" s="123">
        <v>5</v>
      </c>
      <c r="U262" s="122">
        <f t="shared" si="140"/>
        <v>1646780</v>
      </c>
      <c r="V262" s="263"/>
      <c r="W262" s="122"/>
      <c r="X262" s="264"/>
      <c r="Y262" s="122"/>
      <c r="Z262" s="122">
        <f t="shared" si="142"/>
        <v>0</v>
      </c>
      <c r="AA262" s="336">
        <v>5</v>
      </c>
      <c r="AB262" s="122">
        <f t="shared" si="143"/>
        <v>8233900</v>
      </c>
      <c r="AC262" s="122">
        <f t="shared" si="144"/>
        <v>0</v>
      </c>
      <c r="AD262" s="1179" t="s">
        <v>167</v>
      </c>
      <c r="AE262" s="1277">
        <f>'BI INTRA 2025'!AB262+'BI INTRA 2026 smt 1'!Y262</f>
        <v>8233900</v>
      </c>
      <c r="AF262" s="1278">
        <f t="shared" si="113"/>
        <v>0</v>
      </c>
      <c r="AG262" s="1106"/>
      <c r="AH262" s="1106"/>
      <c r="AJ262" s="1106"/>
    </row>
    <row r="263" spans="1:36" s="1087" customFormat="1" ht="15" customHeight="1">
      <c r="A263" s="1115"/>
      <c r="B263" s="1120" t="s">
        <v>433</v>
      </c>
      <c r="C263" s="1100" t="s">
        <v>461</v>
      </c>
      <c r="D263" s="1100"/>
      <c r="E263" s="1101" t="s">
        <v>434</v>
      </c>
      <c r="F263" s="1350" t="str">
        <f>VLOOKUP(B263,[1]Sheet1!$H$4:$I$15682,2,FALSE)</f>
        <v>Lap Top</v>
      </c>
      <c r="G263" s="1102" t="s">
        <v>460</v>
      </c>
      <c r="H263" s="1102" t="s">
        <v>48</v>
      </c>
      <c r="I263" s="1102" t="s">
        <v>64</v>
      </c>
      <c r="J263" s="1102" t="s">
        <v>65</v>
      </c>
      <c r="K263" s="1102">
        <v>2018</v>
      </c>
      <c r="L263" s="1102" t="s">
        <v>48</v>
      </c>
      <c r="M263" s="1102" t="s">
        <v>166</v>
      </c>
      <c r="N263" s="1102" t="s">
        <v>67</v>
      </c>
      <c r="O263" s="1102">
        <v>1</v>
      </c>
      <c r="P263" s="286">
        <v>8233900</v>
      </c>
      <c r="Q263" s="287"/>
      <c r="R263" s="121">
        <v>0</v>
      </c>
      <c r="S263" s="122">
        <f t="shared" si="141"/>
        <v>8233900</v>
      </c>
      <c r="T263" s="123">
        <v>5</v>
      </c>
      <c r="U263" s="122">
        <f t="shared" si="140"/>
        <v>1646780</v>
      </c>
      <c r="V263" s="263"/>
      <c r="W263" s="122"/>
      <c r="X263" s="264"/>
      <c r="Y263" s="122"/>
      <c r="Z263" s="122">
        <f t="shared" si="142"/>
        <v>0</v>
      </c>
      <c r="AA263" s="336">
        <v>5</v>
      </c>
      <c r="AB263" s="122">
        <f t="shared" si="143"/>
        <v>8233900</v>
      </c>
      <c r="AC263" s="122">
        <f t="shared" si="144"/>
        <v>0</v>
      </c>
      <c r="AD263" s="1179" t="s">
        <v>167</v>
      </c>
      <c r="AE263" s="1277">
        <f>'BI INTRA 2025'!AB263+'BI INTRA 2026 smt 1'!Y263</f>
        <v>8233900</v>
      </c>
      <c r="AF263" s="1278">
        <f t="shared" si="113"/>
        <v>0</v>
      </c>
      <c r="AG263" s="1106"/>
      <c r="AH263" s="1106"/>
      <c r="AJ263" s="1106"/>
    </row>
    <row r="264" spans="1:36" s="1087" customFormat="1" ht="15" customHeight="1">
      <c r="A264" s="1115"/>
      <c r="B264" s="1120" t="s">
        <v>433</v>
      </c>
      <c r="C264" s="1100" t="s">
        <v>462</v>
      </c>
      <c r="D264" s="1100"/>
      <c r="E264" s="1101" t="s">
        <v>434</v>
      </c>
      <c r="F264" s="1350" t="str">
        <f>VLOOKUP(B264,[1]Sheet1!$H$4:$I$15682,2,FALSE)</f>
        <v>Lap Top</v>
      </c>
      <c r="G264" s="1102" t="s">
        <v>460</v>
      </c>
      <c r="H264" s="1102" t="s">
        <v>48</v>
      </c>
      <c r="I264" s="1102" t="s">
        <v>64</v>
      </c>
      <c r="J264" s="1102" t="s">
        <v>65</v>
      </c>
      <c r="K264" s="1102">
        <v>2018</v>
      </c>
      <c r="L264" s="1102" t="s">
        <v>48</v>
      </c>
      <c r="M264" s="1102" t="s">
        <v>166</v>
      </c>
      <c r="N264" s="1102" t="s">
        <v>67</v>
      </c>
      <c r="O264" s="1102">
        <v>1</v>
      </c>
      <c r="P264" s="286">
        <v>8233900</v>
      </c>
      <c r="Q264" s="287"/>
      <c r="R264" s="121">
        <v>0</v>
      </c>
      <c r="S264" s="122">
        <f t="shared" si="141"/>
        <v>8233900</v>
      </c>
      <c r="T264" s="123">
        <v>5</v>
      </c>
      <c r="U264" s="122">
        <f t="shared" si="140"/>
        <v>1646780</v>
      </c>
      <c r="V264" s="263"/>
      <c r="W264" s="122"/>
      <c r="X264" s="264"/>
      <c r="Y264" s="122"/>
      <c r="Z264" s="122">
        <f t="shared" si="142"/>
        <v>0</v>
      </c>
      <c r="AA264" s="336">
        <v>5</v>
      </c>
      <c r="AB264" s="122">
        <f t="shared" si="143"/>
        <v>8233900</v>
      </c>
      <c r="AC264" s="122">
        <f t="shared" si="144"/>
        <v>0</v>
      </c>
      <c r="AD264" s="1179" t="s">
        <v>167</v>
      </c>
      <c r="AE264" s="1277">
        <f>'BI INTRA 2025'!AB264+'BI INTRA 2026 smt 1'!Y264</f>
        <v>8233900</v>
      </c>
      <c r="AF264" s="1278">
        <f t="shared" si="113"/>
        <v>0</v>
      </c>
      <c r="AG264" s="1106"/>
      <c r="AH264" s="1106"/>
      <c r="AJ264" s="1106"/>
    </row>
    <row r="265" spans="1:36" s="1087" customFormat="1" ht="15" customHeight="1">
      <c r="A265" s="1115"/>
      <c r="B265" s="1120" t="s">
        <v>433</v>
      </c>
      <c r="C265" s="1100" t="s">
        <v>456</v>
      </c>
      <c r="D265" s="1100"/>
      <c r="E265" s="1101" t="s">
        <v>434</v>
      </c>
      <c r="F265" s="1350" t="str">
        <f>VLOOKUP(B265,[1]Sheet1!$H$4:$I$15682,2,FALSE)</f>
        <v>Lap Top</v>
      </c>
      <c r="G265" s="1102" t="s">
        <v>460</v>
      </c>
      <c r="H265" s="1102" t="s">
        <v>48</v>
      </c>
      <c r="I265" s="1102" t="s">
        <v>64</v>
      </c>
      <c r="J265" s="1102" t="s">
        <v>65</v>
      </c>
      <c r="K265" s="1102">
        <v>2018</v>
      </c>
      <c r="L265" s="1102" t="s">
        <v>48</v>
      </c>
      <c r="M265" s="1102" t="s">
        <v>166</v>
      </c>
      <c r="N265" s="1102" t="s">
        <v>67</v>
      </c>
      <c r="O265" s="1102">
        <v>1</v>
      </c>
      <c r="P265" s="286">
        <v>8233900</v>
      </c>
      <c r="Q265" s="287"/>
      <c r="R265" s="121">
        <v>0</v>
      </c>
      <c r="S265" s="122">
        <f t="shared" si="141"/>
        <v>8233900</v>
      </c>
      <c r="T265" s="123">
        <v>5</v>
      </c>
      <c r="U265" s="122">
        <f t="shared" si="140"/>
        <v>1646780</v>
      </c>
      <c r="V265" s="263"/>
      <c r="W265" s="122"/>
      <c r="X265" s="264"/>
      <c r="Y265" s="122"/>
      <c r="Z265" s="122">
        <f t="shared" si="142"/>
        <v>0</v>
      </c>
      <c r="AA265" s="336">
        <v>5</v>
      </c>
      <c r="AB265" s="122">
        <f t="shared" si="143"/>
        <v>8233900</v>
      </c>
      <c r="AC265" s="122">
        <f t="shared" si="144"/>
        <v>0</v>
      </c>
      <c r="AD265" s="1179" t="s">
        <v>167</v>
      </c>
      <c r="AE265" s="1277">
        <f>'BI INTRA 2025'!AB265+'BI INTRA 2026 smt 1'!Y265</f>
        <v>8233900</v>
      </c>
      <c r="AF265" s="1278">
        <f t="shared" si="113"/>
        <v>0</v>
      </c>
      <c r="AG265" s="1106"/>
      <c r="AH265" s="1106"/>
      <c r="AJ265" s="1106"/>
    </row>
    <row r="266" spans="1:36" s="1087" customFormat="1" ht="15" customHeight="1">
      <c r="A266" s="1115"/>
      <c r="B266" s="1120" t="s">
        <v>437</v>
      </c>
      <c r="C266" s="1100" t="s">
        <v>463</v>
      </c>
      <c r="D266" s="1100"/>
      <c r="E266" s="1101" t="s">
        <v>444</v>
      </c>
      <c r="F266" s="1350" t="str">
        <f>VLOOKUP(B266,[1]Sheet1!$H$4:$I$15682,2,FALSE)</f>
        <v>P.C Unit</v>
      </c>
      <c r="G266" s="1102" t="s">
        <v>457</v>
      </c>
      <c r="H266" s="1102" t="s">
        <v>48</v>
      </c>
      <c r="I266" s="1102" t="s">
        <v>64</v>
      </c>
      <c r="J266" s="1102" t="s">
        <v>65</v>
      </c>
      <c r="K266" s="1102">
        <v>2019</v>
      </c>
      <c r="L266" s="1102" t="s">
        <v>48</v>
      </c>
      <c r="M266" s="1102" t="s">
        <v>166</v>
      </c>
      <c r="N266" s="1102" t="s">
        <v>67</v>
      </c>
      <c r="O266" s="1102">
        <v>1</v>
      </c>
      <c r="P266" s="286">
        <v>10012000</v>
      </c>
      <c r="Q266" s="287"/>
      <c r="R266" s="121">
        <v>0</v>
      </c>
      <c r="S266" s="122">
        <f t="shared" si="141"/>
        <v>10012000</v>
      </c>
      <c r="T266" s="123">
        <v>5</v>
      </c>
      <c r="U266" s="122">
        <f t="shared" si="140"/>
        <v>2002400</v>
      </c>
      <c r="V266" s="263">
        <v>0</v>
      </c>
      <c r="W266" s="122">
        <v>0</v>
      </c>
      <c r="X266" s="122">
        <v>0</v>
      </c>
      <c r="Y266" s="122">
        <v>0</v>
      </c>
      <c r="Z266" s="122">
        <v>0</v>
      </c>
      <c r="AA266" s="288">
        <v>5</v>
      </c>
      <c r="AB266" s="122">
        <v>10012000</v>
      </c>
      <c r="AC266" s="122">
        <f t="shared" si="144"/>
        <v>0</v>
      </c>
      <c r="AD266" s="1179" t="s">
        <v>195</v>
      </c>
      <c r="AE266" s="1277">
        <f>'BI INTRA 2025'!AB266+'BI INTRA 2026 smt 1'!Y266</f>
        <v>10012000</v>
      </c>
      <c r="AF266" s="1278">
        <f t="shared" si="113"/>
        <v>0</v>
      </c>
      <c r="AG266" s="1106"/>
      <c r="AH266" s="1106"/>
    </row>
    <row r="267" spans="1:36" s="1087" customFormat="1" ht="15" customHeight="1">
      <c r="A267" s="1115"/>
      <c r="B267" s="1120" t="s">
        <v>437</v>
      </c>
      <c r="C267" s="1100" t="s">
        <v>464</v>
      </c>
      <c r="D267" s="1100"/>
      <c r="E267" s="1101" t="s">
        <v>438</v>
      </c>
      <c r="F267" s="1350" t="str">
        <f>VLOOKUP(B267,[1]Sheet1!$H$4:$I$15682,2,FALSE)</f>
        <v>P.C Unit</v>
      </c>
      <c r="G267" s="1102" t="s">
        <v>465</v>
      </c>
      <c r="H267" s="1102" t="s">
        <v>48</v>
      </c>
      <c r="I267" s="1102" t="s">
        <v>64</v>
      </c>
      <c r="J267" s="1102" t="s">
        <v>65</v>
      </c>
      <c r="K267" s="1102">
        <v>2019</v>
      </c>
      <c r="L267" s="1102" t="s">
        <v>48</v>
      </c>
      <c r="M267" s="1102" t="s">
        <v>166</v>
      </c>
      <c r="N267" s="1102" t="s">
        <v>67</v>
      </c>
      <c r="O267" s="1102">
        <v>1</v>
      </c>
      <c r="P267" s="286">
        <v>14960000</v>
      </c>
      <c r="Q267" s="287"/>
      <c r="R267" s="121">
        <v>0</v>
      </c>
      <c r="S267" s="122">
        <f t="shared" si="141"/>
        <v>14960000</v>
      </c>
      <c r="T267" s="123">
        <v>5</v>
      </c>
      <c r="U267" s="122">
        <f t="shared" si="140"/>
        <v>2992000</v>
      </c>
      <c r="V267" s="263">
        <v>0</v>
      </c>
      <c r="W267" s="122">
        <v>0</v>
      </c>
      <c r="X267" s="122">
        <v>0</v>
      </c>
      <c r="Y267" s="122">
        <v>0</v>
      </c>
      <c r="Z267" s="122">
        <v>0</v>
      </c>
      <c r="AA267" s="288">
        <v>5</v>
      </c>
      <c r="AB267" s="122">
        <v>14960000</v>
      </c>
      <c r="AC267" s="122">
        <f t="shared" si="144"/>
        <v>0</v>
      </c>
      <c r="AD267" s="1179" t="s">
        <v>132</v>
      </c>
      <c r="AE267" s="1277">
        <f>'BI INTRA 2025'!AB267+'BI INTRA 2026 smt 1'!Y267</f>
        <v>14960000</v>
      </c>
      <c r="AF267" s="1278">
        <f t="shared" si="113"/>
        <v>0</v>
      </c>
      <c r="AG267" s="1106"/>
      <c r="AH267" s="1106"/>
    </row>
    <row r="268" spans="1:36" s="1087" customFormat="1" ht="15" customHeight="1">
      <c r="A268" s="1115"/>
      <c r="B268" s="1120" t="s">
        <v>433</v>
      </c>
      <c r="C268" s="1100" t="s">
        <v>458</v>
      </c>
      <c r="D268" s="1100"/>
      <c r="E268" s="1101" t="s">
        <v>434</v>
      </c>
      <c r="F268" s="1350" t="str">
        <f>VLOOKUP(B268,[1]Sheet1!$H$4:$I$15682,2,FALSE)</f>
        <v>Lap Top</v>
      </c>
      <c r="G268" s="1102" t="s">
        <v>466</v>
      </c>
      <c r="H268" s="1102" t="s">
        <v>48</v>
      </c>
      <c r="I268" s="1102" t="s">
        <v>64</v>
      </c>
      <c r="J268" s="1102" t="s">
        <v>65</v>
      </c>
      <c r="K268" s="1102">
        <v>2019</v>
      </c>
      <c r="L268" s="1102" t="s">
        <v>48</v>
      </c>
      <c r="M268" s="1102" t="s">
        <v>166</v>
      </c>
      <c r="N268" s="1102" t="s">
        <v>67</v>
      </c>
      <c r="O268" s="1102">
        <v>1</v>
      </c>
      <c r="P268" s="286">
        <v>12683350</v>
      </c>
      <c r="Q268" s="287"/>
      <c r="R268" s="121">
        <v>0</v>
      </c>
      <c r="S268" s="122">
        <f t="shared" si="141"/>
        <v>12683350</v>
      </c>
      <c r="T268" s="123">
        <v>5</v>
      </c>
      <c r="U268" s="122">
        <f t="shared" si="140"/>
        <v>2536670</v>
      </c>
      <c r="V268" s="263">
        <v>0</v>
      </c>
      <c r="W268" s="122">
        <v>0</v>
      </c>
      <c r="X268" s="122">
        <v>0</v>
      </c>
      <c r="Y268" s="122">
        <v>0</v>
      </c>
      <c r="Z268" s="122">
        <v>0</v>
      </c>
      <c r="AA268" s="288">
        <v>5</v>
      </c>
      <c r="AB268" s="122">
        <v>12683350</v>
      </c>
      <c r="AC268" s="122">
        <f t="shared" si="144"/>
        <v>0</v>
      </c>
      <c r="AD268" s="1179" t="s">
        <v>195</v>
      </c>
      <c r="AE268" s="1277">
        <f>'BI INTRA 2025'!AB268+'BI INTRA 2026 smt 1'!Y268</f>
        <v>12683350</v>
      </c>
      <c r="AF268" s="1278">
        <f t="shared" si="113"/>
        <v>0</v>
      </c>
      <c r="AG268" s="1106"/>
      <c r="AH268" s="1106"/>
    </row>
    <row r="269" spans="1:36" s="1087" customFormat="1" ht="5.0999999999999996" customHeight="1">
      <c r="A269" s="1115"/>
      <c r="B269" s="1089"/>
      <c r="C269" s="1293"/>
      <c r="D269" s="1294"/>
      <c r="E269" s="1295"/>
      <c r="F269" s="1296"/>
      <c r="G269" s="1182"/>
      <c r="H269" s="1182"/>
      <c r="I269" s="1182"/>
      <c r="J269" s="1182"/>
      <c r="K269" s="1182"/>
      <c r="L269" s="1182"/>
      <c r="M269" s="1182"/>
      <c r="N269" s="1182"/>
      <c r="O269" s="329"/>
      <c r="P269" s="78"/>
      <c r="Q269" s="218"/>
      <c r="R269" s="76"/>
      <c r="S269" s="146"/>
      <c r="T269" s="1136"/>
      <c r="U269" s="146"/>
      <c r="V269" s="1136"/>
      <c r="W269" s="146"/>
      <c r="X269" s="264"/>
      <c r="Y269" s="146"/>
      <c r="Z269" s="146"/>
      <c r="AA269" s="1136"/>
      <c r="AB269" s="146"/>
      <c r="AC269" s="146"/>
      <c r="AD269" s="78"/>
      <c r="AE269" s="1277">
        <f>'BI INTRA 2025'!AB269+'BI INTRA 2026 smt 1'!Y269</f>
        <v>0</v>
      </c>
      <c r="AF269" s="1278">
        <f t="shared" si="113"/>
        <v>0</v>
      </c>
      <c r="AG269" s="1106"/>
      <c r="AH269" s="1106"/>
    </row>
    <row r="270" spans="1:36" s="1178" customFormat="1" ht="15" customHeight="1">
      <c r="A270" s="1111"/>
      <c r="B270" s="1089" t="s">
        <v>467</v>
      </c>
      <c r="C270" s="1090" t="s">
        <v>468</v>
      </c>
      <c r="D270" s="1090"/>
      <c r="E270" s="1090"/>
      <c r="F270" s="1357"/>
      <c r="G270" s="1182"/>
      <c r="H270" s="1182"/>
      <c r="I270" s="1182"/>
      <c r="J270" s="1182"/>
      <c r="K270" s="1182"/>
      <c r="L270" s="1182"/>
      <c r="M270" s="1182"/>
      <c r="N270" s="1182"/>
      <c r="O270" s="330">
        <f>O271+O276</f>
        <v>4</v>
      </c>
      <c r="P270" s="218">
        <f>P271+P276</f>
        <v>37959770</v>
      </c>
      <c r="Q270" s="218"/>
      <c r="R270" s="64"/>
      <c r="S270" s="218">
        <f>S271+S276</f>
        <v>37959770</v>
      </c>
      <c r="T270" s="1193"/>
      <c r="U270" s="218">
        <f>U271+U276</f>
        <v>7591954</v>
      </c>
      <c r="V270" s="1193"/>
      <c r="W270" s="218">
        <f>W271+W276</f>
        <v>0</v>
      </c>
      <c r="X270" s="1193"/>
      <c r="Y270" s="218">
        <f>Y271+Y276</f>
        <v>0</v>
      </c>
      <c r="Z270" s="218">
        <f>Z271+Z276</f>
        <v>0</v>
      </c>
      <c r="AA270" s="1193"/>
      <c r="AB270" s="218">
        <f>AB271+AB276</f>
        <v>37959770</v>
      </c>
      <c r="AC270" s="218">
        <f>AC271+AC276</f>
        <v>0</v>
      </c>
      <c r="AD270" s="218"/>
      <c r="AE270" s="1277">
        <f>'BI INTRA 2025'!AB270+'BI INTRA 2026 smt 1'!Y270</f>
        <v>37959770</v>
      </c>
      <c r="AF270" s="1278">
        <f t="shared" si="113"/>
        <v>0</v>
      </c>
      <c r="AG270" s="1106"/>
      <c r="AH270" s="1106"/>
    </row>
    <row r="271" spans="1:36" s="1178" customFormat="1" ht="15" customHeight="1">
      <c r="A271" s="1111"/>
      <c r="B271" s="1089" t="s">
        <v>469</v>
      </c>
      <c r="C271" s="1090" t="s">
        <v>470</v>
      </c>
      <c r="D271" s="1090"/>
      <c r="E271" s="1090"/>
      <c r="F271" s="1359"/>
      <c r="G271" s="1090"/>
      <c r="H271" s="1182"/>
      <c r="I271" s="1182"/>
      <c r="J271" s="1182"/>
      <c r="K271" s="1182"/>
      <c r="L271" s="1182"/>
      <c r="M271" s="1182"/>
      <c r="N271" s="1182"/>
      <c r="O271" s="330">
        <f>SUM(O272:O275)</f>
        <v>3</v>
      </c>
      <c r="P271" s="218">
        <f>SUM(P272:P275)</f>
        <v>8459770</v>
      </c>
      <c r="Q271" s="218"/>
      <c r="R271" s="64"/>
      <c r="S271" s="218">
        <f>SUM(S272:S275)</f>
        <v>8459770</v>
      </c>
      <c r="T271" s="1193"/>
      <c r="U271" s="218">
        <f>SUM(U272:U275)</f>
        <v>1691954</v>
      </c>
      <c r="V271" s="1193"/>
      <c r="W271" s="218">
        <f>SUM(W272:W275)</f>
        <v>0</v>
      </c>
      <c r="X271" s="1193"/>
      <c r="Y271" s="218">
        <f>SUM(Y272:Y275)</f>
        <v>0</v>
      </c>
      <c r="Z271" s="218">
        <f>SUM(Z272:Z275)</f>
        <v>0</v>
      </c>
      <c r="AA271" s="1193"/>
      <c r="AB271" s="218">
        <f>SUM(AB272:AB275)</f>
        <v>8459770</v>
      </c>
      <c r="AC271" s="218">
        <f>SUM(AC272:AC275)</f>
        <v>0</v>
      </c>
      <c r="AD271" s="218"/>
      <c r="AE271" s="1277">
        <f>'BI INTRA 2025'!AB271+'BI INTRA 2026 smt 1'!Y271</f>
        <v>8459770</v>
      </c>
      <c r="AF271" s="1278">
        <f t="shared" si="113"/>
        <v>0</v>
      </c>
      <c r="AG271" s="1106"/>
      <c r="AH271" s="1106"/>
    </row>
    <row r="272" spans="1:36" s="1087" customFormat="1" ht="15" customHeight="1">
      <c r="A272" s="1115"/>
      <c r="B272" s="1120" t="s">
        <v>471</v>
      </c>
      <c r="C272" s="1149" t="s">
        <v>112</v>
      </c>
      <c r="D272" s="1149"/>
      <c r="E272" s="1113" t="s">
        <v>472</v>
      </c>
      <c r="F272" s="1350" t="str">
        <f>VLOOKUP(B272,[1]Sheet1!$H$4:$I$15682,2,FALSE)</f>
        <v>Printer (Peralatan Personal Komputer)</v>
      </c>
      <c r="G272" s="1114" t="s">
        <v>473</v>
      </c>
      <c r="H272" s="1115" t="s">
        <v>48</v>
      </c>
      <c r="I272" s="1115" t="s">
        <v>64</v>
      </c>
      <c r="J272" s="1115" t="s">
        <v>65</v>
      </c>
      <c r="K272" s="1114">
        <v>2009</v>
      </c>
      <c r="L272" s="1115" t="s">
        <v>48</v>
      </c>
      <c r="M272" s="77" t="s">
        <v>166</v>
      </c>
      <c r="N272" s="1115" t="s">
        <v>67</v>
      </c>
      <c r="O272" s="203">
        <v>1</v>
      </c>
      <c r="P272" s="70">
        <v>2766000</v>
      </c>
      <c r="Q272" s="139"/>
      <c r="R272" s="76">
        <v>0</v>
      </c>
      <c r="S272" s="71">
        <f t="shared" ref="S272:S274" si="145">SUM(P272-R272)</f>
        <v>2766000</v>
      </c>
      <c r="T272" s="72">
        <v>5</v>
      </c>
      <c r="U272" s="71">
        <f t="shared" ref="U272:U273" si="146">SUM(S272/T272)</f>
        <v>553200</v>
      </c>
      <c r="V272" s="73">
        <v>0</v>
      </c>
      <c r="W272" s="71">
        <f t="shared" ref="W272:W273" si="147">SUM(U272*V272)</f>
        <v>0</v>
      </c>
      <c r="X272" s="74">
        <v>0</v>
      </c>
      <c r="Y272" s="71">
        <f t="shared" ref="Y272:Y273" si="148">SUM(U272*X272)</f>
        <v>0</v>
      </c>
      <c r="Z272" s="71">
        <f t="shared" ref="Z272:Z273" si="149">SUM(W272+Y272)</f>
        <v>0</v>
      </c>
      <c r="AA272" s="72">
        <v>5</v>
      </c>
      <c r="AB272" s="71">
        <f t="shared" ref="AB272:AB273" si="150">SUM(U272*AA272)</f>
        <v>2766000</v>
      </c>
      <c r="AC272" s="71">
        <f t="shared" ref="AC272:AC274" si="151">SUM(S272-AB272)</f>
        <v>0</v>
      </c>
      <c r="AD272" s="75" t="s">
        <v>183</v>
      </c>
      <c r="AE272" s="1277">
        <f>'BI INTRA 2025'!AB272+'BI INTRA 2026 smt 1'!Y272</f>
        <v>2766000</v>
      </c>
      <c r="AF272" s="1278">
        <f t="shared" si="113"/>
        <v>0</v>
      </c>
      <c r="AG272" s="1106"/>
      <c r="AH272" s="1106"/>
    </row>
    <row r="273" spans="1:34" s="1087" customFormat="1" ht="15" customHeight="1">
      <c r="A273" s="1115"/>
      <c r="B273" s="1120" t="s">
        <v>471</v>
      </c>
      <c r="C273" s="1112" t="s">
        <v>60</v>
      </c>
      <c r="D273" s="1112"/>
      <c r="E273" s="1099" t="s">
        <v>472</v>
      </c>
      <c r="F273" s="1350" t="str">
        <f>VLOOKUP(B273,[1]Sheet1!$H$4:$I$15682,2,FALSE)</f>
        <v>Printer (Peralatan Personal Komputer)</v>
      </c>
      <c r="G273" s="1114" t="s">
        <v>473</v>
      </c>
      <c r="H273" s="1115" t="s">
        <v>48</v>
      </c>
      <c r="I273" s="1115" t="s">
        <v>64</v>
      </c>
      <c r="J273" s="1115" t="s">
        <v>65</v>
      </c>
      <c r="K273" s="1115">
        <v>2009</v>
      </c>
      <c r="L273" s="1115" t="s">
        <v>48</v>
      </c>
      <c r="M273" s="1115" t="s">
        <v>166</v>
      </c>
      <c r="N273" s="1115" t="s">
        <v>222</v>
      </c>
      <c r="O273" s="1115">
        <v>1</v>
      </c>
      <c r="P273" s="216">
        <v>2766000</v>
      </c>
      <c r="Q273" s="139"/>
      <c r="R273" s="76">
        <v>0</v>
      </c>
      <c r="S273" s="71">
        <f t="shared" si="145"/>
        <v>2766000</v>
      </c>
      <c r="T273" s="72">
        <v>5</v>
      </c>
      <c r="U273" s="71">
        <f t="shared" si="146"/>
        <v>553200</v>
      </c>
      <c r="V273" s="73">
        <v>0</v>
      </c>
      <c r="W273" s="71">
        <f t="shared" si="147"/>
        <v>0</v>
      </c>
      <c r="X273" s="74">
        <v>0</v>
      </c>
      <c r="Y273" s="71">
        <f t="shared" si="148"/>
        <v>0</v>
      </c>
      <c r="Z273" s="71">
        <f t="shared" si="149"/>
        <v>0</v>
      </c>
      <c r="AA273" s="72">
        <v>5</v>
      </c>
      <c r="AB273" s="71">
        <f t="shared" si="150"/>
        <v>2766000</v>
      </c>
      <c r="AC273" s="71">
        <f t="shared" si="151"/>
        <v>0</v>
      </c>
      <c r="AD273" s="186" t="s">
        <v>183</v>
      </c>
      <c r="AE273" s="1277">
        <f>'BI INTRA 2025'!AB273+'BI INTRA 2026 smt 1'!Y273</f>
        <v>2766000</v>
      </c>
      <c r="AF273" s="1278">
        <f t="shared" ref="AF273:AF336" si="152">AB273-AE273</f>
        <v>0</v>
      </c>
      <c r="AG273" s="1106"/>
      <c r="AH273" s="1106"/>
    </row>
    <row r="274" spans="1:34" s="1087" customFormat="1" ht="15" customHeight="1">
      <c r="A274" s="1115"/>
      <c r="B274" s="1120" t="s">
        <v>471</v>
      </c>
      <c r="C274" s="1150" t="s">
        <v>139</v>
      </c>
      <c r="D274" s="1150"/>
      <c r="E274" s="1101" t="s">
        <v>474</v>
      </c>
      <c r="F274" s="1350" t="str">
        <f>VLOOKUP(B274,[1]Sheet1!$H$4:$I$15682,2,FALSE)</f>
        <v>Printer (Peralatan Personal Komputer)</v>
      </c>
      <c r="G274" s="1102" t="s">
        <v>165</v>
      </c>
      <c r="H274" s="1102" t="s">
        <v>48</v>
      </c>
      <c r="I274" s="1102" t="s">
        <v>64</v>
      </c>
      <c r="J274" s="1102" t="s">
        <v>65</v>
      </c>
      <c r="K274" s="1103">
        <v>2019</v>
      </c>
      <c r="L274" s="1102" t="s">
        <v>48</v>
      </c>
      <c r="M274" s="1151" t="s">
        <v>166</v>
      </c>
      <c r="N274" s="1102" t="s">
        <v>67</v>
      </c>
      <c r="O274" s="1152">
        <v>1</v>
      </c>
      <c r="P274" s="119">
        <v>2927770</v>
      </c>
      <c r="Q274" s="287"/>
      <c r="R274" s="121">
        <v>0</v>
      </c>
      <c r="S274" s="122">
        <f t="shared" si="145"/>
        <v>2927770</v>
      </c>
      <c r="T274" s="123">
        <v>5</v>
      </c>
      <c r="U274" s="122">
        <f t="shared" ref="U274" si="153">SUM(S274/T274)</f>
        <v>585554</v>
      </c>
      <c r="V274" s="263">
        <v>0</v>
      </c>
      <c r="W274" s="122"/>
      <c r="X274" s="1198"/>
      <c r="Y274" s="122"/>
      <c r="Z274" s="122"/>
      <c r="AA274" s="123">
        <v>5</v>
      </c>
      <c r="AB274" s="122">
        <v>2927770</v>
      </c>
      <c r="AC274" s="122">
        <f t="shared" si="151"/>
        <v>0</v>
      </c>
      <c r="AD274" s="125" t="s">
        <v>132</v>
      </c>
      <c r="AE274" s="1277">
        <f>'BI INTRA 2025'!AB274+'BI INTRA 2026 smt 1'!Y274</f>
        <v>2927770</v>
      </c>
      <c r="AF274" s="1278">
        <f t="shared" si="152"/>
        <v>0</v>
      </c>
      <c r="AG274" s="1106"/>
      <c r="AH274" s="1106"/>
    </row>
    <row r="275" spans="1:34" s="1087" customFormat="1" ht="5.0999999999999996" customHeight="1">
      <c r="A275" s="1115"/>
      <c r="B275" s="1089"/>
      <c r="C275" s="1293"/>
      <c r="D275" s="1294"/>
      <c r="E275" s="1295"/>
      <c r="F275" s="1296"/>
      <c r="G275" s="1182"/>
      <c r="H275" s="1182"/>
      <c r="I275" s="1182"/>
      <c r="J275" s="1182"/>
      <c r="K275" s="1182"/>
      <c r="L275" s="1182"/>
      <c r="M275" s="1182"/>
      <c r="N275" s="1182"/>
      <c r="O275" s="329"/>
      <c r="P275" s="78"/>
      <c r="Q275" s="218"/>
      <c r="R275" s="76"/>
      <c r="S275" s="146"/>
      <c r="T275" s="1136"/>
      <c r="U275" s="146"/>
      <c r="V275" s="1136"/>
      <c r="W275" s="146"/>
      <c r="X275" s="1136"/>
      <c r="Y275" s="146"/>
      <c r="Z275" s="146"/>
      <c r="AA275" s="1136"/>
      <c r="AB275" s="146"/>
      <c r="AC275" s="146"/>
      <c r="AD275" s="78"/>
      <c r="AE275" s="1277">
        <f>'BI INTRA 2025'!AB275+'BI INTRA 2026 smt 1'!Y275</f>
        <v>0</v>
      </c>
      <c r="AF275" s="1278">
        <f t="shared" si="152"/>
        <v>0</v>
      </c>
      <c r="AG275" s="1106"/>
      <c r="AH275" s="1106"/>
    </row>
    <row r="276" spans="1:34" s="1178" customFormat="1" ht="15" customHeight="1">
      <c r="A276" s="1111"/>
      <c r="B276" s="1089" t="s">
        <v>475</v>
      </c>
      <c r="C276" s="1121" t="s">
        <v>476</v>
      </c>
      <c r="D276" s="1199"/>
      <c r="E276" s="1122"/>
      <c r="F276" s="1352"/>
      <c r="G276" s="1182"/>
      <c r="H276" s="1182"/>
      <c r="I276" s="1182"/>
      <c r="J276" s="1182"/>
      <c r="K276" s="1182"/>
      <c r="L276" s="1182"/>
      <c r="M276" s="1182"/>
      <c r="N276" s="1182"/>
      <c r="O276" s="330">
        <f>O277</f>
        <v>1</v>
      </c>
      <c r="P276" s="218">
        <f>P277</f>
        <v>29500000</v>
      </c>
      <c r="Q276" s="218"/>
      <c r="R276" s="64"/>
      <c r="S276" s="218">
        <f>S277</f>
        <v>29500000</v>
      </c>
      <c r="T276" s="1193"/>
      <c r="U276" s="218">
        <f>U277</f>
        <v>5900000</v>
      </c>
      <c r="V276" s="1193"/>
      <c r="W276" s="218">
        <f>W277</f>
        <v>0</v>
      </c>
      <c r="X276" s="1193"/>
      <c r="Y276" s="218">
        <f>Y277</f>
        <v>0</v>
      </c>
      <c r="Z276" s="218">
        <f>Z277</f>
        <v>0</v>
      </c>
      <c r="AA276" s="1193"/>
      <c r="AB276" s="218">
        <f>AB277</f>
        <v>29500000</v>
      </c>
      <c r="AC276" s="218">
        <f>AC277</f>
        <v>0</v>
      </c>
      <c r="AD276" s="218"/>
      <c r="AE276" s="1277">
        <f>'BI INTRA 2025'!AB276+'BI INTRA 2026 smt 1'!Y276</f>
        <v>29500000</v>
      </c>
      <c r="AF276" s="1278">
        <f t="shared" si="152"/>
        <v>0</v>
      </c>
      <c r="AG276" s="1106"/>
      <c r="AH276" s="1106"/>
    </row>
    <row r="277" spans="1:34" s="1087" customFormat="1" ht="15" customHeight="1">
      <c r="A277" s="1115"/>
      <c r="B277" s="1120" t="s">
        <v>477</v>
      </c>
      <c r="C277" s="1283"/>
      <c r="D277" s="1283"/>
      <c r="E277" s="1113" t="s">
        <v>478</v>
      </c>
      <c r="F277" s="1350" t="str">
        <f>VLOOKUP(B277,[1]Sheet1!$H$4:$I$15682,2,FALSE)</f>
        <v>Server</v>
      </c>
      <c r="G277" s="1115" t="s">
        <v>179</v>
      </c>
      <c r="H277" s="1115" t="s">
        <v>48</v>
      </c>
      <c r="I277" s="1115" t="s">
        <v>64</v>
      </c>
      <c r="J277" s="1115" t="s">
        <v>65</v>
      </c>
      <c r="K277" s="1115">
        <v>2009</v>
      </c>
      <c r="L277" s="1115" t="s">
        <v>48</v>
      </c>
      <c r="M277" s="1115" t="s">
        <v>413</v>
      </c>
      <c r="N277" s="1115" t="s">
        <v>67</v>
      </c>
      <c r="O277" s="1114">
        <v>1</v>
      </c>
      <c r="P277" s="70">
        <v>29500000</v>
      </c>
      <c r="Q277" s="218"/>
      <c r="R277" s="76">
        <v>0</v>
      </c>
      <c r="S277" s="71">
        <f t="shared" ref="S277" si="154">SUM(P277-R277)</f>
        <v>29500000</v>
      </c>
      <c r="T277" s="72">
        <v>5</v>
      </c>
      <c r="U277" s="71">
        <f t="shared" ref="U277" si="155">SUM(S277/T277)</f>
        <v>5900000</v>
      </c>
      <c r="V277" s="73">
        <v>0</v>
      </c>
      <c r="W277" s="71">
        <f t="shared" ref="W277" si="156">SUM(U277*V277)</f>
        <v>0</v>
      </c>
      <c r="X277" s="74">
        <v>0</v>
      </c>
      <c r="Y277" s="71">
        <f t="shared" ref="Y277" si="157">SUM(U277*X277)</f>
        <v>0</v>
      </c>
      <c r="Z277" s="71">
        <f t="shared" ref="Z277" si="158">SUM(W277+Y277)</f>
        <v>0</v>
      </c>
      <c r="AA277" s="72">
        <v>5</v>
      </c>
      <c r="AB277" s="71">
        <f t="shared" ref="AB277" si="159">SUM(U277*AA277)</f>
        <v>29500000</v>
      </c>
      <c r="AC277" s="71">
        <f t="shared" ref="AC277" si="160">SUM(S277-AB277)</f>
        <v>0</v>
      </c>
      <c r="AD277" s="1159" t="s">
        <v>247</v>
      </c>
      <c r="AE277" s="1277">
        <f>'BI INTRA 2025'!AB277+'BI INTRA 2026 smt 1'!Y277</f>
        <v>29500000</v>
      </c>
      <c r="AF277" s="1278">
        <f t="shared" si="152"/>
        <v>0</v>
      </c>
      <c r="AG277" s="1106"/>
      <c r="AH277" s="1106"/>
    </row>
    <row r="278" spans="1:34" s="1087" customFormat="1" ht="5.0999999999999996" customHeight="1">
      <c r="A278" s="1115"/>
      <c r="B278" s="1099" t="s">
        <v>48</v>
      </c>
      <c r="C278" s="1114" t="s">
        <v>48</v>
      </c>
      <c r="D278" s="1114"/>
      <c r="E278" s="1114" t="s">
        <v>48</v>
      </c>
      <c r="F278" s="1372"/>
      <c r="G278" s="1115" t="s">
        <v>48</v>
      </c>
      <c r="H278" s="1115" t="s">
        <v>48</v>
      </c>
      <c r="I278" s="1115" t="s">
        <v>48</v>
      </c>
      <c r="J278" s="1114" t="s">
        <v>48</v>
      </c>
      <c r="K278" s="1114" t="s">
        <v>48</v>
      </c>
      <c r="L278" s="1115" t="s">
        <v>48</v>
      </c>
      <c r="M278" s="77" t="s">
        <v>48</v>
      </c>
      <c r="N278" s="1115" t="s">
        <v>48</v>
      </c>
      <c r="O278" s="203" t="s">
        <v>48</v>
      </c>
      <c r="P278" s="335" t="s">
        <v>48</v>
      </c>
      <c r="Q278" s="218"/>
      <c r="R278" s="76"/>
      <c r="S278" s="146"/>
      <c r="T278" s="1136"/>
      <c r="U278" s="146"/>
      <c r="V278" s="1136"/>
      <c r="W278" s="146"/>
      <c r="X278" s="1136"/>
      <c r="Y278" s="146"/>
      <c r="Z278" s="146"/>
      <c r="AA278" s="1136"/>
      <c r="AB278" s="146"/>
      <c r="AC278" s="146"/>
      <c r="AD278" s="335" t="s">
        <v>48</v>
      </c>
      <c r="AE278" s="1277">
        <f>'BI INTRA 2025'!AB278+'BI INTRA 2026 smt 1'!Y278</f>
        <v>0</v>
      </c>
      <c r="AF278" s="1278">
        <f t="shared" si="152"/>
        <v>0</v>
      </c>
      <c r="AG278" s="1106"/>
      <c r="AH278" s="1106"/>
    </row>
    <row r="279" spans="1:34" s="1087" customFormat="1" ht="15" customHeight="1">
      <c r="A279" s="1200" t="s">
        <v>479</v>
      </c>
      <c r="B279" s="1089" t="s">
        <v>480</v>
      </c>
      <c r="C279" s="1090" t="s">
        <v>481</v>
      </c>
      <c r="D279" s="1090"/>
      <c r="E279" s="1090"/>
      <c r="F279" s="1357"/>
      <c r="G279" s="1124"/>
      <c r="H279" s="1124"/>
      <c r="I279" s="1111"/>
      <c r="J279" s="1124"/>
      <c r="K279" s="1124"/>
      <c r="L279" s="1124"/>
      <c r="M279" s="1124"/>
      <c r="N279" s="1124"/>
      <c r="O279" s="1111">
        <f>O280</f>
        <v>7</v>
      </c>
      <c r="P279" s="345">
        <f>P280</f>
        <v>1299339000</v>
      </c>
      <c r="Q279" s="218"/>
      <c r="R279" s="76"/>
      <c r="S279" s="345">
        <f>S280</f>
        <v>2540550028.6702094</v>
      </c>
      <c r="T279" s="1136"/>
      <c r="U279" s="345">
        <f>U280</f>
        <v>69973340.519959182</v>
      </c>
      <c r="V279" s="1136"/>
      <c r="W279" s="345">
        <f>W280</f>
        <v>11995268.397593156</v>
      </c>
      <c r="X279" s="1136"/>
      <c r="Y279" s="345">
        <f>Y280</f>
        <v>0</v>
      </c>
      <c r="Z279" s="345">
        <f>Z280</f>
        <v>11995268.397593156</v>
      </c>
      <c r="AA279" s="1136"/>
      <c r="AB279" s="345">
        <f>AB280</f>
        <v>452225893.38532656</v>
      </c>
      <c r="AC279" s="345">
        <f>AC280</f>
        <v>847113106.61467338</v>
      </c>
      <c r="AD279" s="346">
        <f>P279-AB279</f>
        <v>847113106.61467338</v>
      </c>
      <c r="AE279" s="1277">
        <f>'BI INTRA 2025'!AB279+'BI INTRA 2026 smt 1'!Y279</f>
        <v>428235356.59014022</v>
      </c>
      <c r="AF279" s="1278">
        <f t="shared" si="152"/>
        <v>23990536.795186341</v>
      </c>
      <c r="AG279" s="1106"/>
      <c r="AH279" s="1106"/>
    </row>
    <row r="280" spans="1:34" s="1087" customFormat="1" ht="15" customHeight="1">
      <c r="A280" s="1088"/>
      <c r="B280" s="1089" t="s">
        <v>482</v>
      </c>
      <c r="C280" s="1090" t="s">
        <v>483</v>
      </c>
      <c r="D280" s="1090"/>
      <c r="E280" s="1090"/>
      <c r="F280" s="1357"/>
      <c r="G280" s="1124"/>
      <c r="H280" s="1124"/>
      <c r="I280" s="1111"/>
      <c r="J280" s="1124"/>
      <c r="K280" s="1124"/>
      <c r="L280" s="1124"/>
      <c r="M280" s="1124"/>
      <c r="N280" s="1124"/>
      <c r="O280" s="1111">
        <f>O281+O290</f>
        <v>7</v>
      </c>
      <c r="P280" s="130">
        <f>P281+P290</f>
        <v>1299339000</v>
      </c>
      <c r="Q280" s="218"/>
      <c r="R280" s="76"/>
      <c r="S280" s="130">
        <f>S281+S290</f>
        <v>2540550028.6702094</v>
      </c>
      <c r="T280" s="1136"/>
      <c r="U280" s="130">
        <f>U281+U290</f>
        <v>69973340.519959182</v>
      </c>
      <c r="V280" s="1136"/>
      <c r="W280" s="130">
        <f>W281+W290</f>
        <v>11995268.397593156</v>
      </c>
      <c r="X280" s="1136"/>
      <c r="Y280" s="130">
        <f>Y281+Y290</f>
        <v>0</v>
      </c>
      <c r="Z280" s="130">
        <f>Z281+Z290</f>
        <v>11995268.397593156</v>
      </c>
      <c r="AA280" s="1136"/>
      <c r="AB280" s="130">
        <f>AB281+AB290</f>
        <v>452225893.38532656</v>
      </c>
      <c r="AC280" s="130">
        <f>AC281+AC290</f>
        <v>847113106.61467338</v>
      </c>
      <c r="AD280" s="130"/>
      <c r="AE280" s="1277">
        <f>'BI INTRA 2025'!AB280+'BI INTRA 2026 smt 1'!Y280</f>
        <v>428235356.59014022</v>
      </c>
      <c r="AF280" s="1278">
        <f t="shared" si="152"/>
        <v>23990536.795186341</v>
      </c>
      <c r="AG280" s="1106"/>
      <c r="AH280" s="1106"/>
    </row>
    <row r="281" spans="1:34" s="1087" customFormat="1" ht="15" customHeight="1">
      <c r="A281" s="1088"/>
      <c r="B281" s="1089" t="s">
        <v>484</v>
      </c>
      <c r="C281" s="1090" t="s">
        <v>485</v>
      </c>
      <c r="D281" s="1090"/>
      <c r="E281" s="1090"/>
      <c r="F281" s="1357"/>
      <c r="G281" s="1090"/>
      <c r="H281" s="1124"/>
      <c r="I281" s="1111"/>
      <c r="J281" s="1124"/>
      <c r="K281" s="1124"/>
      <c r="L281" s="1124"/>
      <c r="M281" s="1124"/>
      <c r="N281" s="1124"/>
      <c r="O281" s="1111">
        <f>O282+O285+O287</f>
        <v>2</v>
      </c>
      <c r="P281" s="130">
        <f>P282+P285+P287</f>
        <v>594988000</v>
      </c>
      <c r="Q281" s="218"/>
      <c r="R281" s="76"/>
      <c r="S281" s="130">
        <f>S282+S285+S287</f>
        <v>594988000</v>
      </c>
      <c r="T281" s="1136"/>
      <c r="U281" s="130">
        <f>U282+U285+U287</f>
        <v>11899760</v>
      </c>
      <c r="V281" s="1136"/>
      <c r="W281" s="130">
        <f>W282+W285+W287</f>
        <v>5949880</v>
      </c>
      <c r="X281" s="1136"/>
      <c r="Y281" s="130">
        <f>Y282+Y285+Y287</f>
        <v>0</v>
      </c>
      <c r="Z281" s="130">
        <f>Z282+Z285+Z287</f>
        <v>5949880</v>
      </c>
      <c r="AA281" s="1136"/>
      <c r="AB281" s="130">
        <f>AB282+AB285+AB287</f>
        <v>207945800</v>
      </c>
      <c r="AC281" s="130">
        <f>AC282+AC285+AC287</f>
        <v>387042200</v>
      </c>
      <c r="AD281" s="130"/>
      <c r="AE281" s="1277">
        <f>'BI INTRA 2025'!AB281+'BI INTRA 2026 smt 1'!Y281</f>
        <v>196046040</v>
      </c>
      <c r="AF281" s="1278">
        <f t="shared" si="152"/>
        <v>11899760</v>
      </c>
      <c r="AG281" s="1106"/>
      <c r="AH281" s="1106"/>
    </row>
    <row r="282" spans="1:34" s="1087" customFormat="1" ht="15" customHeight="1">
      <c r="A282" s="1088"/>
      <c r="B282" s="1089" t="s">
        <v>486</v>
      </c>
      <c r="C282" s="1090" t="s">
        <v>487</v>
      </c>
      <c r="D282" s="1090"/>
      <c r="E282" s="1090"/>
      <c r="F282" s="1359"/>
      <c r="G282" s="1090"/>
      <c r="H282" s="1124"/>
      <c r="I282" s="1111"/>
      <c r="J282" s="1124"/>
      <c r="K282" s="1124"/>
      <c r="L282" s="1124"/>
      <c r="M282" s="1124"/>
      <c r="N282" s="1124"/>
      <c r="O282" s="1111">
        <f>O283</f>
        <v>1</v>
      </c>
      <c r="P282" s="130">
        <f>P283</f>
        <v>579988000</v>
      </c>
      <c r="Q282" s="218"/>
      <c r="R282" s="76"/>
      <c r="S282" s="130">
        <f>S283</f>
        <v>579988000</v>
      </c>
      <c r="T282" s="1136"/>
      <c r="U282" s="130">
        <f>U283</f>
        <v>11599760</v>
      </c>
      <c r="V282" s="1136"/>
      <c r="W282" s="130">
        <f>W283</f>
        <v>5799880</v>
      </c>
      <c r="X282" s="1136"/>
      <c r="Y282" s="130">
        <f>Y283</f>
        <v>0</v>
      </c>
      <c r="Z282" s="130">
        <f>Z283</f>
        <v>5799880</v>
      </c>
      <c r="AA282" s="1136"/>
      <c r="AB282" s="130">
        <f>AB283</f>
        <v>202995800</v>
      </c>
      <c r="AC282" s="130">
        <f>AC283</f>
        <v>376992200</v>
      </c>
      <c r="AD282" s="130">
        <f>P282-AB282</f>
        <v>376992200</v>
      </c>
      <c r="AE282" s="1277">
        <f>'BI INTRA 2025'!AB282+'BI INTRA 2026 smt 1'!Y282</f>
        <v>191396040</v>
      </c>
      <c r="AF282" s="1278">
        <f t="shared" si="152"/>
        <v>11599760</v>
      </c>
      <c r="AG282" s="1106"/>
      <c r="AH282" s="1106"/>
    </row>
    <row r="283" spans="1:34" s="1439" customFormat="1" ht="15" customHeight="1">
      <c r="A283" s="1424"/>
      <c r="B283" s="1425" t="s">
        <v>488</v>
      </c>
      <c r="C283" s="1426" t="s">
        <v>112</v>
      </c>
      <c r="D283" s="1426"/>
      <c r="E283" s="1427" t="s">
        <v>489</v>
      </c>
      <c r="F283" s="1428" t="str">
        <f>VLOOKUP(B283,[1]Sheet1!$H$4:$I$15682,2,FALSE)</f>
        <v>Bangunan Gedung Kantor Permanen</v>
      </c>
      <c r="G283" s="1429" t="s">
        <v>48</v>
      </c>
      <c r="H283" s="1429" t="s">
        <v>48</v>
      </c>
      <c r="I283" s="1429" t="s">
        <v>490</v>
      </c>
      <c r="J283" s="1429" t="s">
        <v>65</v>
      </c>
      <c r="K283" s="1429">
        <v>2009</v>
      </c>
      <c r="L283" s="1429" t="s">
        <v>48</v>
      </c>
      <c r="M283" s="1429" t="s">
        <v>48</v>
      </c>
      <c r="N283" s="1429" t="s">
        <v>48</v>
      </c>
      <c r="O283" s="1429">
        <v>1</v>
      </c>
      <c r="P283" s="1430">
        <v>579988000</v>
      </c>
      <c r="Q283" s="1431"/>
      <c r="R283" s="1432">
        <v>0</v>
      </c>
      <c r="S283" s="1433">
        <f t="shared" ref="S283:S292" si="161">SUM(P283-R283)</f>
        <v>579988000</v>
      </c>
      <c r="T283" s="1434">
        <v>50</v>
      </c>
      <c r="U283" s="1433">
        <f t="shared" ref="U283:U292" si="162">SUM(S283/T283)</f>
        <v>11599760</v>
      </c>
      <c r="V283" s="1435">
        <f>6/12</f>
        <v>0.5</v>
      </c>
      <c r="W283" s="1433">
        <f t="shared" ref="W283" si="163">SUM(U283*V283)</f>
        <v>5799880</v>
      </c>
      <c r="X283" s="1436"/>
      <c r="Y283" s="1433"/>
      <c r="Z283" s="1433">
        <f t="shared" ref="Z283:Z292" si="164">SUM(W283+Y283)</f>
        <v>5799880</v>
      </c>
      <c r="AA283" s="1434">
        <f>2026-K283+V283+X283</f>
        <v>17.5</v>
      </c>
      <c r="AB283" s="1437">
        <f t="shared" ref="AB283:AB292" si="165">SUM(U283*AA283)</f>
        <v>202995800</v>
      </c>
      <c r="AC283" s="1433">
        <f t="shared" ref="AC283:AC292" si="166">SUM(S283-AB283)</f>
        <v>376992200</v>
      </c>
      <c r="AD283" s="1438" t="s">
        <v>48</v>
      </c>
      <c r="AE283" s="1419">
        <f>'BI INTRA 2025'!AB283+'BI INTRA 2026 smt 1'!Y283</f>
        <v>191396040</v>
      </c>
      <c r="AF283" s="1420">
        <f t="shared" si="152"/>
        <v>11599760</v>
      </c>
      <c r="AG283" s="1421"/>
      <c r="AH283" s="1421"/>
    </row>
    <row r="284" spans="1:34" s="1087" customFormat="1" ht="15" customHeight="1">
      <c r="A284" s="1088"/>
      <c r="B284" s="1099"/>
      <c r="C284" s="1112"/>
      <c r="D284" s="1112"/>
      <c r="E284" s="1160"/>
      <c r="F284" s="1373"/>
      <c r="G284" s="1115"/>
      <c r="H284" s="1115"/>
      <c r="I284" s="1115"/>
      <c r="J284" s="1115"/>
      <c r="K284" s="1115"/>
      <c r="L284" s="1115"/>
      <c r="M284" s="1115"/>
      <c r="N284" s="1115"/>
      <c r="O284" s="1115"/>
      <c r="P284" s="229"/>
      <c r="Q284" s="1116"/>
      <c r="R284" s="76"/>
      <c r="S284" s="71"/>
      <c r="T284" s="72"/>
      <c r="U284" s="71"/>
      <c r="V284" s="73"/>
      <c r="W284" s="71"/>
      <c r="X284" s="74"/>
      <c r="Y284" s="71"/>
      <c r="Z284" s="71"/>
      <c r="AA284" s="72"/>
      <c r="AB284" s="71"/>
      <c r="AC284" s="71"/>
      <c r="AD284" s="137"/>
      <c r="AE284" s="1277">
        <f>'BI INTRA 2025'!AB284+'BI INTRA 2026 smt 1'!Y284</f>
        <v>0</v>
      </c>
      <c r="AF284" s="1278">
        <f t="shared" si="152"/>
        <v>0</v>
      </c>
      <c r="AG284" s="1106"/>
      <c r="AH284" s="1106"/>
    </row>
    <row r="285" spans="1:34" s="1087" customFormat="1" ht="15" customHeight="1">
      <c r="A285" s="1088"/>
      <c r="B285" s="1089" t="s">
        <v>491</v>
      </c>
      <c r="C285" s="1161" t="s">
        <v>492</v>
      </c>
      <c r="D285" s="1161"/>
      <c r="E285" s="1160"/>
      <c r="F285" s="1374"/>
      <c r="G285" s="1115"/>
      <c r="H285" s="1115"/>
      <c r="I285" s="1115"/>
      <c r="J285" s="1115"/>
      <c r="K285" s="1115"/>
      <c r="L285" s="1115"/>
      <c r="M285" s="1115"/>
      <c r="N285" s="1115"/>
      <c r="O285" s="1111">
        <v>0</v>
      </c>
      <c r="P285" s="348">
        <v>0</v>
      </c>
      <c r="Q285" s="1118"/>
      <c r="R285" s="64"/>
      <c r="S285" s="348">
        <v>0</v>
      </c>
      <c r="T285" s="51"/>
      <c r="U285" s="348">
        <v>0</v>
      </c>
      <c r="V285" s="282"/>
      <c r="W285" s="348">
        <f>W295</f>
        <v>0</v>
      </c>
      <c r="X285" s="283"/>
      <c r="Y285" s="348">
        <f>Y295</f>
        <v>0</v>
      </c>
      <c r="Z285" s="348">
        <f>Z295</f>
        <v>0</v>
      </c>
      <c r="AA285" s="51"/>
      <c r="AB285" s="348">
        <v>0</v>
      </c>
      <c r="AC285" s="348">
        <f>AC295</f>
        <v>0</v>
      </c>
      <c r="AD285" s="132"/>
      <c r="AE285" s="1277">
        <f>'BI INTRA 2025'!AB285+'BI INTRA 2026 smt 1'!Y285</f>
        <v>0</v>
      </c>
      <c r="AF285" s="1278">
        <f t="shared" si="152"/>
        <v>0</v>
      </c>
      <c r="AG285" s="1106"/>
      <c r="AH285" s="1106"/>
    </row>
    <row r="286" spans="1:34" s="1087" customFormat="1" ht="15" customHeight="1">
      <c r="A286" s="1155"/>
      <c r="B286" s="1201"/>
      <c r="C286" s="1202"/>
      <c r="D286" s="1202"/>
      <c r="E286" s="1203"/>
      <c r="F286" s="1375"/>
      <c r="G286" s="1142"/>
      <c r="H286" s="1142"/>
      <c r="I286" s="1142"/>
      <c r="J286" s="1142"/>
      <c r="K286" s="1142"/>
      <c r="L286" s="1142"/>
      <c r="M286" s="1142"/>
      <c r="N286" s="1142"/>
      <c r="O286" s="1142"/>
      <c r="P286" s="213"/>
      <c r="Q286" s="275"/>
      <c r="R286" s="275"/>
      <c r="S286" s="352"/>
      <c r="T286" s="353"/>
      <c r="U286" s="71"/>
      <c r="V286" s="354"/>
      <c r="W286" s="71"/>
      <c r="X286" s="355"/>
      <c r="Y286" s="352"/>
      <c r="Z286" s="71"/>
      <c r="AA286" s="356"/>
      <c r="AB286" s="71"/>
      <c r="AC286" s="71"/>
      <c r="AD286" s="357"/>
      <c r="AE286" s="1277">
        <f>'BI INTRA 2025'!AB286+'BI INTRA 2026 smt 1'!Y286</f>
        <v>0</v>
      </c>
      <c r="AF286" s="1278">
        <f t="shared" si="152"/>
        <v>0</v>
      </c>
      <c r="AG286" s="1106"/>
      <c r="AH286" s="1106"/>
    </row>
    <row r="287" spans="1:34" s="1087" customFormat="1" ht="15" customHeight="1">
      <c r="A287" s="1088"/>
      <c r="B287" s="1089" t="s">
        <v>493</v>
      </c>
      <c r="C287" s="1090" t="s">
        <v>494</v>
      </c>
      <c r="D287" s="1090"/>
      <c r="E287" s="1090"/>
      <c r="F287" s="1359"/>
      <c r="G287" s="1090"/>
      <c r="H287" s="1090"/>
      <c r="I287" s="1092"/>
      <c r="J287" s="1092"/>
      <c r="K287" s="1092"/>
      <c r="L287" s="1092"/>
      <c r="M287" s="1092"/>
      <c r="N287" s="1092"/>
      <c r="O287" s="1204">
        <f>SUM(O288:O289)</f>
        <v>1</v>
      </c>
      <c r="P287" s="359">
        <f>SUM(P288:P289)</f>
        <v>15000000</v>
      </c>
      <c r="Q287" s="359">
        <f t="shared" ref="Q287:AD287" si="167">SUM(Q288:Q289)</f>
        <v>0</v>
      </c>
      <c r="R287" s="359">
        <f t="shared" si="167"/>
        <v>0</v>
      </c>
      <c r="S287" s="359">
        <f t="shared" si="167"/>
        <v>15000000</v>
      </c>
      <c r="T287" s="359">
        <f t="shared" si="167"/>
        <v>50</v>
      </c>
      <c r="U287" s="359">
        <f t="shared" si="167"/>
        <v>300000</v>
      </c>
      <c r="V287" s="359">
        <f t="shared" si="167"/>
        <v>0.5</v>
      </c>
      <c r="W287" s="359">
        <f t="shared" si="167"/>
        <v>150000</v>
      </c>
      <c r="X287" s="359"/>
      <c r="Y287" s="359"/>
      <c r="Z287" s="359">
        <f t="shared" si="167"/>
        <v>150000</v>
      </c>
      <c r="AA287" s="1205">
        <f>SUM(AA288:AA289)</f>
        <v>16.5</v>
      </c>
      <c r="AB287" s="359">
        <f>SUM(AB288:AB289)</f>
        <v>4950000</v>
      </c>
      <c r="AC287" s="359">
        <f t="shared" si="167"/>
        <v>10050000</v>
      </c>
      <c r="AD287" s="359">
        <f t="shared" si="167"/>
        <v>0</v>
      </c>
      <c r="AE287" s="1277">
        <f>'BI INTRA 2025'!AB287+'BI INTRA 2026 smt 1'!Y287</f>
        <v>4650000</v>
      </c>
      <c r="AF287" s="1278">
        <f t="shared" si="152"/>
        <v>300000</v>
      </c>
      <c r="AG287" s="1106"/>
      <c r="AH287" s="1106"/>
    </row>
    <row r="288" spans="1:34" s="1439" customFormat="1" ht="15" customHeight="1">
      <c r="A288" s="1440"/>
      <c r="B288" s="1441" t="s">
        <v>495</v>
      </c>
      <c r="C288" s="1442" t="s">
        <v>60</v>
      </c>
      <c r="D288" s="1442"/>
      <c r="E288" s="1443" t="s">
        <v>496</v>
      </c>
      <c r="F288" s="1428" t="str">
        <f>VLOOKUP(B288,[1]Sheet1!$H$4:$I$15682,2,FALSE)</f>
        <v>Bangunan Pemagaran Gedung Kantor</v>
      </c>
      <c r="G288" s="1444" t="s">
        <v>48</v>
      </c>
      <c r="H288" s="1444" t="s">
        <v>48</v>
      </c>
      <c r="I288" s="1444" t="s">
        <v>48</v>
      </c>
      <c r="J288" s="1444" t="s">
        <v>48</v>
      </c>
      <c r="K288" s="1444">
        <v>2010</v>
      </c>
      <c r="L288" s="1444" t="s">
        <v>48</v>
      </c>
      <c r="M288" s="1444" t="s">
        <v>48</v>
      </c>
      <c r="N288" s="1444" t="s">
        <v>48</v>
      </c>
      <c r="O288" s="1444">
        <v>1</v>
      </c>
      <c r="P288" s="1445">
        <v>15000000</v>
      </c>
      <c r="Q288" s="1446"/>
      <c r="R288" s="1447">
        <v>0</v>
      </c>
      <c r="S288" s="1448">
        <f t="shared" ref="S288" si="168">SUM(P288-R288)</f>
        <v>15000000</v>
      </c>
      <c r="T288" s="1449">
        <v>50</v>
      </c>
      <c r="U288" s="1433">
        <f t="shared" ref="U288" si="169">SUM(S288/T288)</f>
        <v>300000</v>
      </c>
      <c r="V288" s="1450">
        <f t="shared" ref="V288" si="170">6/12</f>
        <v>0.5</v>
      </c>
      <c r="W288" s="1433">
        <f t="shared" ref="W288" si="171">SUM(U288*V288)</f>
        <v>150000</v>
      </c>
      <c r="X288" s="1451"/>
      <c r="Y288" s="1448"/>
      <c r="Z288" s="1433">
        <f t="shared" ref="Z288" si="172">SUM(W288+Y288)</f>
        <v>150000</v>
      </c>
      <c r="AA288" s="1449">
        <f>2026-K288+V288+X288</f>
        <v>16.5</v>
      </c>
      <c r="AB288" s="1433">
        <f t="shared" ref="AB288" si="173">SUM(U288*AA288)</f>
        <v>4950000</v>
      </c>
      <c r="AC288" s="1433">
        <f t="shared" ref="AC288" si="174">SUM(S288-AB288)</f>
        <v>10050000</v>
      </c>
      <c r="AD288" s="1452" t="s">
        <v>48</v>
      </c>
      <c r="AE288" s="1419">
        <f>'BI INTRA 2025'!AB288+'BI INTRA 2026 smt 1'!Y288</f>
        <v>4650000</v>
      </c>
      <c r="AF288" s="1420">
        <f t="shared" si="152"/>
        <v>300000</v>
      </c>
      <c r="AG288" s="1421"/>
      <c r="AH288" s="1421"/>
    </row>
    <row r="289" spans="1:34" s="1087" customFormat="1" ht="15" customHeight="1">
      <c r="A289" s="1155"/>
      <c r="B289" s="1207"/>
      <c r="C289" s="1202"/>
      <c r="D289" s="1202"/>
      <c r="E289" s="1203"/>
      <c r="F289" s="1376"/>
      <c r="G289" s="1142"/>
      <c r="H289" s="1142"/>
      <c r="I289" s="1142"/>
      <c r="J289" s="1142"/>
      <c r="K289" s="1142"/>
      <c r="L289" s="1142"/>
      <c r="M289" s="1142"/>
      <c r="N289" s="1142"/>
      <c r="O289" s="1142"/>
      <c r="P289" s="213"/>
      <c r="Q289" s="1206"/>
      <c r="R289" s="275"/>
      <c r="S289" s="352"/>
      <c r="T289" s="364"/>
      <c r="U289" s="71"/>
      <c r="V289" s="354"/>
      <c r="W289" s="71"/>
      <c r="X289" s="355"/>
      <c r="Y289" s="352"/>
      <c r="Z289" s="71"/>
      <c r="AA289" s="364"/>
      <c r="AB289" s="71"/>
      <c r="AC289" s="71"/>
      <c r="AD289" s="365"/>
      <c r="AE289" s="1277">
        <f>'BI INTRA 2025'!AB289+'BI INTRA 2026 smt 1'!Y289</f>
        <v>0</v>
      </c>
      <c r="AF289" s="1278">
        <f t="shared" si="152"/>
        <v>0</v>
      </c>
      <c r="AG289" s="1106"/>
      <c r="AH289" s="1106"/>
    </row>
    <row r="290" spans="1:34" s="1087" customFormat="1" ht="15" customHeight="1">
      <c r="A290" s="1088"/>
      <c r="B290" s="1089" t="s">
        <v>497</v>
      </c>
      <c r="C290" s="1090" t="s">
        <v>498</v>
      </c>
      <c r="D290" s="1090"/>
      <c r="E290" s="1090"/>
      <c r="F290" s="1357"/>
      <c r="G290" s="1090"/>
      <c r="H290" s="1115"/>
      <c r="I290" s="1115"/>
      <c r="J290" s="1115"/>
      <c r="K290" s="1115"/>
      <c r="L290" s="1115"/>
      <c r="M290" s="1115"/>
      <c r="N290" s="1115"/>
      <c r="O290" s="1111">
        <f>O291</f>
        <v>5</v>
      </c>
      <c r="P290" s="348">
        <f>P291</f>
        <v>704351000</v>
      </c>
      <c r="Q290" s="1118"/>
      <c r="R290" s="64"/>
      <c r="S290" s="348">
        <f>S291</f>
        <v>1945562028.6702094</v>
      </c>
      <c r="T290" s="51"/>
      <c r="U290" s="348">
        <f>U291</f>
        <v>58073580.519959182</v>
      </c>
      <c r="V290" s="282"/>
      <c r="W290" s="348">
        <f>W291</f>
        <v>6045388.3975931564</v>
      </c>
      <c r="X290" s="283"/>
      <c r="Y290" s="348">
        <f>Y291</f>
        <v>0</v>
      </c>
      <c r="Z290" s="348">
        <f>Z291</f>
        <v>6045388.3975931564</v>
      </c>
      <c r="AA290" s="51"/>
      <c r="AB290" s="348">
        <f>AB291</f>
        <v>244280093.38532656</v>
      </c>
      <c r="AC290" s="348">
        <f>AC291</f>
        <v>460070906.61467338</v>
      </c>
      <c r="AD290" s="132"/>
      <c r="AE290" s="1277">
        <f>'BI INTRA 2025'!AB290+'BI INTRA 2026 smt 1'!Y290</f>
        <v>232189316.59014025</v>
      </c>
      <c r="AF290" s="1278">
        <f t="shared" si="152"/>
        <v>12090776.795186311</v>
      </c>
      <c r="AG290" s="1106"/>
      <c r="AH290" s="1106"/>
    </row>
    <row r="291" spans="1:34" s="1087" customFormat="1" ht="15" customHeight="1">
      <c r="A291" s="1088"/>
      <c r="B291" s="1089" t="s">
        <v>499</v>
      </c>
      <c r="C291" s="1090" t="s">
        <v>500</v>
      </c>
      <c r="D291" s="1090"/>
      <c r="E291" s="1090"/>
      <c r="F291" s="1359"/>
      <c r="G291" s="1090"/>
      <c r="H291" s="1115"/>
      <c r="I291" s="1115"/>
      <c r="J291" s="1115"/>
      <c r="K291" s="1115"/>
      <c r="L291" s="1115"/>
      <c r="M291" s="1115"/>
      <c r="N291" s="1115"/>
      <c r="O291" s="1111">
        <f>SUM(O292:O298)</f>
        <v>5</v>
      </c>
      <c r="P291" s="348">
        <f>SUM(P292:P298)</f>
        <v>704351000</v>
      </c>
      <c r="Q291" s="1118"/>
      <c r="R291" s="64"/>
      <c r="S291" s="348">
        <f>SUM(S292:S298)</f>
        <v>1945562028.6702094</v>
      </c>
      <c r="T291" s="51"/>
      <c r="U291" s="348">
        <f>SUM(U292:U298)</f>
        <v>58073580.519959182</v>
      </c>
      <c r="V291" s="282"/>
      <c r="W291" s="348">
        <f>SUM(W292:W298)</f>
        <v>6045388.3975931564</v>
      </c>
      <c r="X291" s="283"/>
      <c r="Y291" s="348">
        <f>SUM(Y292:Y298)</f>
        <v>0</v>
      </c>
      <c r="Z291" s="348">
        <f>SUM(Z292:Z298)</f>
        <v>6045388.3975931564</v>
      </c>
      <c r="AA291" s="51"/>
      <c r="AB291" s="348">
        <f>SUM(AB292:AB298)</f>
        <v>244280093.38532656</v>
      </c>
      <c r="AC291" s="348">
        <f>SUM(AC292:AC298)</f>
        <v>460070906.61467338</v>
      </c>
      <c r="AD291" s="132"/>
      <c r="AE291" s="1277">
        <f>'BI INTRA 2025'!AB291+'BI INTRA 2026 smt 1'!Y291</f>
        <v>232189316.59014025</v>
      </c>
      <c r="AF291" s="1278">
        <f t="shared" si="152"/>
        <v>12090776.795186311</v>
      </c>
      <c r="AG291" s="1106"/>
      <c r="AH291" s="1106"/>
    </row>
    <row r="292" spans="1:34" s="1439" customFormat="1" ht="15" customHeight="1">
      <c r="A292" s="1440"/>
      <c r="B292" s="1441" t="s">
        <v>501</v>
      </c>
      <c r="C292" s="1442" t="s">
        <v>69</v>
      </c>
      <c r="D292" s="1442"/>
      <c r="E292" s="1443" t="s">
        <v>213</v>
      </c>
      <c r="F292" s="1408" t="str">
        <f>VLOOKUP(B292,[1]Sheet1!$H$4:$I$15682,2,FALSE)</f>
        <v>Rumah Negara Golongan I Tipe A Semi Permanen</v>
      </c>
      <c r="G292" s="1444" t="s">
        <v>48</v>
      </c>
      <c r="H292" s="1444" t="s">
        <v>48</v>
      </c>
      <c r="I292" s="1444" t="s">
        <v>502</v>
      </c>
      <c r="J292" s="1444" t="s">
        <v>65</v>
      </c>
      <c r="K292" s="1444">
        <v>2011</v>
      </c>
      <c r="L292" s="1444" t="s">
        <v>48</v>
      </c>
      <c r="M292" s="1444" t="s">
        <v>48</v>
      </c>
      <c r="N292" s="1444" t="s">
        <v>48</v>
      </c>
      <c r="O292" s="1444">
        <v>1</v>
      </c>
      <c r="P292" s="1445">
        <v>67800000</v>
      </c>
      <c r="Q292" s="1446"/>
      <c r="R292" s="1447">
        <v>0</v>
      </c>
      <c r="S292" s="1448">
        <f t="shared" si="161"/>
        <v>67800000</v>
      </c>
      <c r="T292" s="1449">
        <v>50</v>
      </c>
      <c r="U292" s="1433">
        <f t="shared" si="162"/>
        <v>1356000</v>
      </c>
      <c r="V292" s="1450">
        <f t="shared" ref="V292" si="175">6/12</f>
        <v>0.5</v>
      </c>
      <c r="W292" s="1433">
        <f>SUM(U292*V292)</f>
        <v>678000</v>
      </c>
      <c r="X292" s="1436"/>
      <c r="Y292" s="1433"/>
      <c r="Z292" s="1448">
        <f t="shared" si="164"/>
        <v>678000</v>
      </c>
      <c r="AA292" s="1449">
        <f>2026-K292+V292+X292</f>
        <v>15.5</v>
      </c>
      <c r="AB292" s="1433">
        <f t="shared" si="165"/>
        <v>21018000</v>
      </c>
      <c r="AC292" s="1433">
        <f t="shared" si="166"/>
        <v>46782000</v>
      </c>
      <c r="AD292" s="1452" t="s">
        <v>48</v>
      </c>
      <c r="AE292" s="1419">
        <f>'BI INTRA 2025'!AB292+'BI INTRA 2026 smt 1'!Y292</f>
        <v>19662000</v>
      </c>
      <c r="AF292" s="1420">
        <f t="shared" si="152"/>
        <v>1356000</v>
      </c>
      <c r="AG292" s="1421"/>
      <c r="AH292" s="1421"/>
    </row>
    <row r="293" spans="1:34" s="1208" customFormat="1" ht="27" customHeight="1">
      <c r="A293" s="1155"/>
      <c r="B293" s="1201" t="s">
        <v>501</v>
      </c>
      <c r="C293" s="1202" t="s">
        <v>73</v>
      </c>
      <c r="D293" s="1202"/>
      <c r="E293" s="1203" t="s">
        <v>503</v>
      </c>
      <c r="F293" s="1350" t="str">
        <f>VLOOKUP(B293,[1]Sheet1!$H$4:$I$15682,2,FALSE)</f>
        <v>Rumah Negara Golongan I Tipe A Semi Permanen</v>
      </c>
      <c r="G293" s="1142" t="s">
        <v>504</v>
      </c>
      <c r="H293" s="1142" t="s">
        <v>48</v>
      </c>
      <c r="I293" s="1142" t="s">
        <v>505</v>
      </c>
      <c r="J293" s="1142" t="s">
        <v>290</v>
      </c>
      <c r="K293" s="1142">
        <v>1980</v>
      </c>
      <c r="L293" s="1142" t="s">
        <v>48</v>
      </c>
      <c r="M293" s="1142" t="s">
        <v>48</v>
      </c>
      <c r="N293" s="1142" t="s">
        <v>48</v>
      </c>
      <c r="O293" s="1142">
        <v>1</v>
      </c>
      <c r="P293" s="213">
        <v>154722000</v>
      </c>
      <c r="Q293" s="1206"/>
      <c r="R293" s="275"/>
      <c r="S293" s="352">
        <f>P293+Q293-R293</f>
        <v>154722000</v>
      </c>
      <c r="T293" s="364">
        <v>50</v>
      </c>
      <c r="U293" s="71">
        <f>S293/T293</f>
        <v>3094440</v>
      </c>
      <c r="V293" s="354"/>
      <c r="W293" s="71"/>
      <c r="X293" s="355"/>
      <c r="Y293" s="352"/>
      <c r="Z293" s="71">
        <f>SUM(W293+Y293)</f>
        <v>0</v>
      </c>
      <c r="AA293" s="356">
        <f>2018-K293+V293+X293+4/12</f>
        <v>38.333333333333336</v>
      </c>
      <c r="AB293" s="71">
        <f>SUM(U293*AA293)</f>
        <v>118620200</v>
      </c>
      <c r="AC293" s="71"/>
      <c r="AD293" s="357" t="s">
        <v>300</v>
      </c>
      <c r="AE293" s="1277">
        <f>'BI INTRA 2025'!AB293+'BI INTRA 2026 smt 1'!Y293</f>
        <v>118620200</v>
      </c>
      <c r="AF293" s="1278">
        <f t="shared" si="152"/>
        <v>0</v>
      </c>
      <c r="AG293" s="1106"/>
      <c r="AH293" s="1106"/>
    </row>
    <row r="294" spans="1:34" s="1087" customFormat="1" ht="24.75" customHeight="1">
      <c r="A294" s="1155"/>
      <c r="B294" s="1201"/>
      <c r="C294" s="1202"/>
      <c r="D294" s="1202"/>
      <c r="E294" s="1203" t="s">
        <v>506</v>
      </c>
      <c r="F294" s="1376"/>
      <c r="G294" s="1142" t="s">
        <v>48</v>
      </c>
      <c r="H294" s="1142" t="s">
        <v>48</v>
      </c>
      <c r="I294" s="1142" t="s">
        <v>48</v>
      </c>
      <c r="J294" s="1142" t="s">
        <v>290</v>
      </c>
      <c r="K294" s="1142">
        <v>2018</v>
      </c>
      <c r="L294" s="1142" t="s">
        <v>48</v>
      </c>
      <c r="M294" s="1142" t="s">
        <v>48</v>
      </c>
      <c r="N294" s="1142" t="s">
        <v>48</v>
      </c>
      <c r="O294" s="1142"/>
      <c r="P294" s="213">
        <v>331250000</v>
      </c>
      <c r="Q294" s="275">
        <v>36101800</v>
      </c>
      <c r="R294" s="275"/>
      <c r="S294" s="352">
        <f>P294+Q294-R294</f>
        <v>367351800</v>
      </c>
      <c r="T294" s="353">
        <f>T293-AA293+15</f>
        <v>26.666666666666664</v>
      </c>
      <c r="U294" s="71">
        <f>S294/T294</f>
        <v>13775692.500000002</v>
      </c>
      <c r="V294" s="354"/>
      <c r="W294" s="71"/>
      <c r="X294" s="355"/>
      <c r="Y294" s="352"/>
      <c r="Z294" s="71">
        <f>SUM(W294+Y294)</f>
        <v>0</v>
      </c>
      <c r="AA294" s="356">
        <f>2018-K294+V294+X294+3/12</f>
        <v>0.25</v>
      </c>
      <c r="AB294" s="71">
        <f>SUM(U294*AA294)</f>
        <v>3443923.1250000005</v>
      </c>
      <c r="AC294" s="71"/>
      <c r="AD294" s="357"/>
      <c r="AE294" s="1277">
        <f>'BI INTRA 2025'!AB294+'BI INTRA 2026 smt 1'!Y294</f>
        <v>3443923.1250000005</v>
      </c>
      <c r="AF294" s="1278">
        <f t="shared" si="152"/>
        <v>0</v>
      </c>
      <c r="AG294" s="1106"/>
      <c r="AH294" s="1106"/>
    </row>
    <row r="295" spans="1:34" s="1087" customFormat="1" ht="27" customHeight="1">
      <c r="A295" s="1088"/>
      <c r="B295" s="1120"/>
      <c r="C295" s="1112"/>
      <c r="D295" s="1112"/>
      <c r="E295" s="1160" t="s">
        <v>507</v>
      </c>
      <c r="F295" s="1374"/>
      <c r="G295" s="1115" t="s">
        <v>48</v>
      </c>
      <c r="H295" s="1115" t="s">
        <v>48</v>
      </c>
      <c r="I295" s="1115" t="s">
        <v>48</v>
      </c>
      <c r="J295" s="1115" t="s">
        <v>290</v>
      </c>
      <c r="K295" s="1115">
        <v>2018</v>
      </c>
      <c r="L295" s="1115" t="s">
        <v>48</v>
      </c>
      <c r="M295" s="1115" t="s">
        <v>48</v>
      </c>
      <c r="N295" s="1115" t="s">
        <v>48</v>
      </c>
      <c r="O295" s="1115">
        <v>1</v>
      </c>
      <c r="P295" s="229">
        <v>49900000</v>
      </c>
      <c r="Q295" s="76">
        <f>S294-AB294</f>
        <v>363907876.875</v>
      </c>
      <c r="R295" s="76"/>
      <c r="S295" s="71">
        <f>P295+Q295-R295</f>
        <v>413807876.875</v>
      </c>
      <c r="T295" s="384">
        <v>26.4166666666667</v>
      </c>
      <c r="U295" s="71">
        <f>S295/T295</f>
        <v>15664651.490536258</v>
      </c>
      <c r="V295" s="73"/>
      <c r="W295" s="71"/>
      <c r="X295" s="74"/>
      <c r="Y295" s="71"/>
      <c r="Z295" s="71">
        <f>SUM(W295+Y295)</f>
        <v>0</v>
      </c>
      <c r="AA295" s="385">
        <f>2020-K295+V295+X295-2/12</f>
        <v>1.8333333333333333</v>
      </c>
      <c r="AB295" s="71">
        <f>SUM(U295*AA295)</f>
        <v>28718527.732649803</v>
      </c>
      <c r="AC295" s="71"/>
      <c r="AD295" s="268" t="s">
        <v>300</v>
      </c>
      <c r="AE295" s="1277">
        <f>'BI INTRA 2025'!AB295+'BI INTRA 2026 smt 1'!Y295</f>
        <v>28718527.732649803</v>
      </c>
      <c r="AF295" s="1278">
        <f t="shared" si="152"/>
        <v>0</v>
      </c>
      <c r="AG295" s="1106"/>
      <c r="AH295" s="1106"/>
    </row>
    <row r="296" spans="1:34" s="1087" customFormat="1" ht="27" customHeight="1">
      <c r="A296" s="1088"/>
      <c r="B296" s="1120"/>
      <c r="C296" s="1112"/>
      <c r="D296" s="1112"/>
      <c r="E296" s="1160" t="s">
        <v>508</v>
      </c>
      <c r="F296" s="1374"/>
      <c r="G296" s="1115" t="s">
        <v>48</v>
      </c>
      <c r="H296" s="1115" t="s">
        <v>48</v>
      </c>
      <c r="I296" s="1115" t="s">
        <v>48</v>
      </c>
      <c r="J296" s="1115" t="s">
        <v>290</v>
      </c>
      <c r="K296" s="1115">
        <v>2020</v>
      </c>
      <c r="L296" s="1115" t="s">
        <v>48</v>
      </c>
      <c r="M296" s="1115" t="s">
        <v>48</v>
      </c>
      <c r="N296" s="1115" t="s">
        <v>48</v>
      </c>
      <c r="O296" s="1115">
        <v>1</v>
      </c>
      <c r="P296" s="229">
        <v>79988000</v>
      </c>
      <c r="Q296" s="76">
        <f>S295-AB295</f>
        <v>385089349.1423502</v>
      </c>
      <c r="R296" s="76">
        <v>0</v>
      </c>
      <c r="S296" s="71">
        <f>P296+Q296-R296</f>
        <v>465077349.1423502</v>
      </c>
      <c r="T296" s="384">
        <v>34.583333333333371</v>
      </c>
      <c r="U296" s="71">
        <f t="shared" ref="U296" si="176">S296/T296</f>
        <v>13448019.734236617</v>
      </c>
      <c r="V296" s="73"/>
      <c r="W296" s="71"/>
      <c r="X296" s="74"/>
      <c r="Y296" s="71"/>
      <c r="Z296" s="71"/>
      <c r="AA296" s="385">
        <v>0.66666666666666674</v>
      </c>
      <c r="AB296" s="71">
        <f>SUM(U296*AA296)</f>
        <v>8965346.489491079</v>
      </c>
      <c r="AC296" s="71"/>
      <c r="AD296" s="268" t="s">
        <v>300</v>
      </c>
      <c r="AE296" s="1277">
        <f>'BI INTRA 2025'!AB296+'BI INTRA 2026 smt 1'!Y296</f>
        <v>8965346.489491079</v>
      </c>
      <c r="AF296" s="1278">
        <f t="shared" si="152"/>
        <v>0</v>
      </c>
      <c r="AG296" s="1106"/>
      <c r="AH296" s="1106"/>
    </row>
    <row r="297" spans="1:34" s="1439" customFormat="1" ht="17.25" customHeight="1">
      <c r="A297" s="1424"/>
      <c r="B297" s="1425"/>
      <c r="C297" s="1426"/>
      <c r="D297" s="1426"/>
      <c r="E297" s="1427" t="s">
        <v>509</v>
      </c>
      <c r="F297" s="1453"/>
      <c r="G297" s="1429" t="s">
        <v>48</v>
      </c>
      <c r="H297" s="1429" t="s">
        <v>48</v>
      </c>
      <c r="I297" s="1429" t="s">
        <v>48</v>
      </c>
      <c r="J297" s="1429" t="s">
        <v>290</v>
      </c>
      <c r="K297" s="1429">
        <v>2020</v>
      </c>
      <c r="L297" s="1429" t="s">
        <v>48</v>
      </c>
      <c r="M297" s="1429" t="s">
        <v>48</v>
      </c>
      <c r="N297" s="1429" t="s">
        <v>48</v>
      </c>
      <c r="O297" s="1429">
        <v>1</v>
      </c>
      <c r="P297" s="1430">
        <v>20691000</v>
      </c>
      <c r="Q297" s="1432">
        <f>S296-AB296</f>
        <v>456112002.65285909</v>
      </c>
      <c r="R297" s="1432">
        <v>0</v>
      </c>
      <c r="S297" s="1433">
        <f>P297+Q297-R297</f>
        <v>476803002.65285909</v>
      </c>
      <c r="T297" s="1454">
        <v>44.4166666666667</v>
      </c>
      <c r="U297" s="1433">
        <f>S297/T297</f>
        <v>10734776.795186313</v>
      </c>
      <c r="V297" s="1435">
        <f>6/12</f>
        <v>0.5</v>
      </c>
      <c r="W297" s="1433">
        <f>SUM(U297*V297)</f>
        <v>5367388.3975931564</v>
      </c>
      <c r="X297" s="1436"/>
      <c r="Y297" s="1433"/>
      <c r="Z297" s="1433">
        <f>SUM(W297+Y297)</f>
        <v>5367388.3975931564</v>
      </c>
      <c r="AA297" s="1455">
        <f>2026-K297+V297+X297-7/12</f>
        <v>5.916666666666667</v>
      </c>
      <c r="AB297" s="1433">
        <f>SUM(U297*AA297)</f>
        <v>63514096.038185686</v>
      </c>
      <c r="AC297" s="1433">
        <f>SUM(S297-AB297)</f>
        <v>413288906.61467338</v>
      </c>
      <c r="AD297" s="1438"/>
      <c r="AE297" s="1419">
        <f>'BI INTRA 2025'!AB297+'BI INTRA 2026 smt 1'!Y297</f>
        <v>52779319.242999375</v>
      </c>
      <c r="AF297" s="1420">
        <f t="shared" si="152"/>
        <v>10734776.795186311</v>
      </c>
      <c r="AG297" s="1421"/>
      <c r="AH297" s="1421"/>
    </row>
    <row r="298" spans="1:34" s="1087" customFormat="1" ht="15" customHeight="1">
      <c r="A298" s="1088"/>
      <c r="B298" s="1099"/>
      <c r="C298" s="1115"/>
      <c r="D298" s="1115"/>
      <c r="E298" s="1160"/>
      <c r="F298" s="1374"/>
      <c r="G298" s="1115"/>
      <c r="H298" s="1115"/>
      <c r="I298" s="1115"/>
      <c r="J298" s="1115"/>
      <c r="K298" s="1115"/>
      <c r="L298" s="1115"/>
      <c r="M298" s="1115"/>
      <c r="N298" s="1115"/>
      <c r="O298" s="1115"/>
      <c r="P298" s="229"/>
      <c r="Q298" s="1116"/>
      <c r="R298" s="1136"/>
      <c r="S298" s="146"/>
      <c r="T298" s="1136"/>
      <c r="U298" s="146"/>
      <c r="V298" s="1136"/>
      <c r="W298" s="146"/>
      <c r="X298" s="1136"/>
      <c r="Y298" s="146"/>
      <c r="Z298" s="146"/>
      <c r="AA298" s="1136"/>
      <c r="AB298" s="146"/>
      <c r="AC298" s="146"/>
      <c r="AD298" s="186"/>
      <c r="AE298" s="1277">
        <f>'BI INTRA 2025'!AB298+'BI INTRA 2026 smt 1'!Y298</f>
        <v>0</v>
      </c>
      <c r="AF298" s="1278">
        <f t="shared" si="152"/>
        <v>0</v>
      </c>
      <c r="AG298" s="1106"/>
      <c r="AH298" s="1106"/>
    </row>
    <row r="299" spans="1:34" s="1087" customFormat="1" ht="15" customHeight="1">
      <c r="A299" s="1088"/>
      <c r="B299" s="1124" t="s">
        <v>510</v>
      </c>
      <c r="C299" s="1192"/>
      <c r="D299" s="1192"/>
      <c r="E299" s="1192"/>
      <c r="F299" s="1377"/>
      <c r="G299" s="1192"/>
      <c r="H299" s="1192"/>
      <c r="I299" s="1192"/>
      <c r="J299" s="1192"/>
      <c r="K299" s="1192"/>
      <c r="L299" s="1192"/>
      <c r="M299" s="1192"/>
      <c r="N299" s="1192"/>
      <c r="O299" s="1111"/>
      <c r="P299" s="78"/>
      <c r="Q299" s="139"/>
      <c r="R299" s="1136"/>
      <c r="S299" s="146"/>
      <c r="T299" s="1136"/>
      <c r="U299" s="146"/>
      <c r="V299" s="1136"/>
      <c r="W299" s="146"/>
      <c r="X299" s="1136"/>
      <c r="Y299" s="146"/>
      <c r="Z299" s="146"/>
      <c r="AA299" s="1136"/>
      <c r="AB299" s="146"/>
      <c r="AC299" s="146"/>
      <c r="AD299" s="218"/>
      <c r="AE299" s="1277">
        <f>'BI INTRA 2025'!AB299+'BI INTRA 2026 smt 1'!Y299</f>
        <v>0</v>
      </c>
      <c r="AF299" s="1278">
        <f t="shared" si="152"/>
        <v>0</v>
      </c>
      <c r="AG299" s="1106"/>
      <c r="AH299" s="1106"/>
    </row>
    <row r="300" spans="1:34" s="1087" customFormat="1" ht="15" customHeight="1">
      <c r="A300" s="1209"/>
      <c r="B300" s="1186" t="s">
        <v>48</v>
      </c>
      <c r="C300" s="1169" t="s">
        <v>48</v>
      </c>
      <c r="D300" s="1169"/>
      <c r="E300" s="1169" t="s">
        <v>48</v>
      </c>
      <c r="F300" s="1378"/>
      <c r="G300" s="1169" t="s">
        <v>48</v>
      </c>
      <c r="H300" s="1169" t="s">
        <v>48</v>
      </c>
      <c r="I300" s="1169" t="s">
        <v>48</v>
      </c>
      <c r="J300" s="1169" t="s">
        <v>48</v>
      </c>
      <c r="K300" s="1169" t="s">
        <v>48</v>
      </c>
      <c r="L300" s="1169" t="s">
        <v>48</v>
      </c>
      <c r="M300" s="1169" t="s">
        <v>48</v>
      </c>
      <c r="N300" s="1169" t="s">
        <v>48</v>
      </c>
      <c r="O300" s="1169" t="s">
        <v>48</v>
      </c>
      <c r="P300" s="255" t="s">
        <v>48</v>
      </c>
      <c r="Q300" s="254"/>
      <c r="R300" s="1210"/>
      <c r="S300" s="400"/>
      <c r="T300" s="1210"/>
      <c r="U300" s="400"/>
      <c r="V300" s="1210"/>
      <c r="W300" s="400"/>
      <c r="X300" s="1210"/>
      <c r="Y300" s="400"/>
      <c r="Z300" s="400"/>
      <c r="AA300" s="1210"/>
      <c r="AB300" s="400"/>
      <c r="AC300" s="400"/>
      <c r="AD300" s="255" t="s">
        <v>48</v>
      </c>
      <c r="AE300" s="1277">
        <f>'BI INTRA 2025'!AB300+'BI INTRA 2026 smt 1'!Y300</f>
        <v>0</v>
      </c>
      <c r="AF300" s="1278">
        <f t="shared" si="152"/>
        <v>0</v>
      </c>
      <c r="AG300" s="1106"/>
      <c r="AH300" s="1106"/>
    </row>
    <row r="301" spans="1:34" s="1087" customFormat="1" ht="15" customHeight="1">
      <c r="A301" s="1111">
        <v>4</v>
      </c>
      <c r="B301" s="1124" t="s">
        <v>511</v>
      </c>
      <c r="C301" s="1182"/>
      <c r="D301" s="1182"/>
      <c r="E301" s="1182"/>
      <c r="F301" s="1371"/>
      <c r="G301" s="1182"/>
      <c r="H301" s="1182"/>
      <c r="I301" s="1182"/>
      <c r="J301" s="1182"/>
      <c r="K301" s="1182"/>
      <c r="L301" s="1182"/>
      <c r="M301" s="1182"/>
      <c r="N301" s="1182"/>
      <c r="O301" s="1111">
        <f>O302+O304+O306+O309</f>
        <v>0</v>
      </c>
      <c r="P301" s="130">
        <f>P302+P304+P306+P309</f>
        <v>0</v>
      </c>
      <c r="Q301" s="78"/>
      <c r="R301" s="1136"/>
      <c r="S301" s="130">
        <f>S302+S304+S306+S309</f>
        <v>0</v>
      </c>
      <c r="T301" s="1136"/>
      <c r="U301" s="130">
        <f>U302+U304+U306+U309</f>
        <v>0</v>
      </c>
      <c r="V301" s="147"/>
      <c r="W301" s="130">
        <f>W302+W304+W306+W309</f>
        <v>0</v>
      </c>
      <c r="X301" s="401"/>
      <c r="Y301" s="130">
        <f>Y302+Y304+Y306+Y309</f>
        <v>0</v>
      </c>
      <c r="Z301" s="130">
        <f>Z302+Z304+Z306+Z309</f>
        <v>0</v>
      </c>
      <c r="AA301" s="401"/>
      <c r="AB301" s="130">
        <f>AB302+AB304+AB306+AB309</f>
        <v>0</v>
      </c>
      <c r="AC301" s="130">
        <f>AC302+AC304+AC306+AC309</f>
        <v>0</v>
      </c>
      <c r="AD301" s="64"/>
      <c r="AE301" s="1277">
        <f>'BI INTRA 2025'!AB301+'BI INTRA 2026 smt 1'!Y301</f>
        <v>0</v>
      </c>
      <c r="AF301" s="1278">
        <f t="shared" si="152"/>
        <v>0</v>
      </c>
      <c r="AG301" s="1106"/>
      <c r="AH301" s="1106"/>
    </row>
    <row r="302" spans="1:34" s="1087" customFormat="1" ht="15" customHeight="1">
      <c r="A302" s="1211"/>
      <c r="B302" s="1124" t="s">
        <v>512</v>
      </c>
      <c r="C302" s="1182"/>
      <c r="D302" s="1182"/>
      <c r="E302" s="1182"/>
      <c r="F302" s="1371"/>
      <c r="G302" s="1182"/>
      <c r="H302" s="1182"/>
      <c r="I302" s="1182"/>
      <c r="J302" s="1182"/>
      <c r="K302" s="1182"/>
      <c r="L302" s="1182"/>
      <c r="M302" s="1182"/>
      <c r="N302" s="1182"/>
      <c r="O302" s="1111"/>
      <c r="P302" s="218"/>
      <c r="Q302" s="78"/>
      <c r="R302" s="1136"/>
      <c r="S302" s="146"/>
      <c r="T302" s="1136"/>
      <c r="U302" s="146"/>
      <c r="V302" s="1136"/>
      <c r="W302" s="146"/>
      <c r="X302" s="1136"/>
      <c r="Y302" s="146"/>
      <c r="Z302" s="146"/>
      <c r="AA302" s="1136"/>
      <c r="AB302" s="146"/>
      <c r="AC302" s="146"/>
      <c r="AD302" s="218"/>
      <c r="AE302" s="1277">
        <f>'BI INTRA 2025'!AB302+'BI INTRA 2026 smt 1'!Y302</f>
        <v>0</v>
      </c>
      <c r="AF302" s="1278">
        <f t="shared" si="152"/>
        <v>0</v>
      </c>
      <c r="AG302" s="1106"/>
      <c r="AH302" s="1106"/>
    </row>
    <row r="303" spans="1:34" s="1087" customFormat="1" ht="15" customHeight="1">
      <c r="A303" s="1211"/>
      <c r="B303" s="1113" t="s">
        <v>48</v>
      </c>
      <c r="C303" s="1114" t="s">
        <v>48</v>
      </c>
      <c r="D303" s="1114"/>
      <c r="E303" s="1114" t="s">
        <v>48</v>
      </c>
      <c r="F303" s="1355"/>
      <c r="G303" s="1114" t="s">
        <v>48</v>
      </c>
      <c r="H303" s="1114" t="s">
        <v>48</v>
      </c>
      <c r="I303" s="1114" t="s">
        <v>48</v>
      </c>
      <c r="J303" s="1114" t="s">
        <v>48</v>
      </c>
      <c r="K303" s="1114" t="s">
        <v>48</v>
      </c>
      <c r="L303" s="1114" t="s">
        <v>48</v>
      </c>
      <c r="M303" s="1114" t="s">
        <v>48</v>
      </c>
      <c r="N303" s="1114" t="s">
        <v>48</v>
      </c>
      <c r="O303" s="1115" t="s">
        <v>48</v>
      </c>
      <c r="P303" s="76" t="s">
        <v>48</v>
      </c>
      <c r="Q303" s="78"/>
      <c r="R303" s="1136"/>
      <c r="S303" s="146"/>
      <c r="T303" s="1136"/>
      <c r="U303" s="146"/>
      <c r="V303" s="1136"/>
      <c r="W303" s="146"/>
      <c r="X303" s="1136"/>
      <c r="Y303" s="146"/>
      <c r="Z303" s="146"/>
      <c r="AA303" s="1136"/>
      <c r="AB303" s="146"/>
      <c r="AC303" s="146"/>
      <c r="AD303" s="76" t="s">
        <v>48</v>
      </c>
      <c r="AE303" s="1277">
        <f>'BI INTRA 2025'!AB303+'BI INTRA 2026 smt 1'!Y303</f>
        <v>0</v>
      </c>
      <c r="AF303" s="1278">
        <f t="shared" si="152"/>
        <v>0</v>
      </c>
      <c r="AG303" s="1106"/>
      <c r="AH303" s="1106"/>
    </row>
    <row r="304" spans="1:34" s="1087" customFormat="1" ht="15" customHeight="1">
      <c r="A304" s="1211"/>
      <c r="B304" s="1124" t="s">
        <v>513</v>
      </c>
      <c r="C304" s="1182"/>
      <c r="D304" s="1182"/>
      <c r="E304" s="1182"/>
      <c r="F304" s="1371"/>
      <c r="G304" s="1182"/>
      <c r="H304" s="1182"/>
      <c r="I304" s="1182"/>
      <c r="J304" s="1182"/>
      <c r="K304" s="1182"/>
      <c r="L304" s="1182"/>
      <c r="M304" s="1182"/>
      <c r="N304" s="1182"/>
      <c r="O304" s="1111"/>
      <c r="P304" s="218"/>
      <c r="Q304" s="139"/>
      <c r="R304" s="1136"/>
      <c r="S304" s="146"/>
      <c r="T304" s="1136"/>
      <c r="U304" s="146"/>
      <c r="V304" s="1136"/>
      <c r="W304" s="146"/>
      <c r="X304" s="1136"/>
      <c r="Y304" s="146"/>
      <c r="Z304" s="146"/>
      <c r="AA304" s="1136"/>
      <c r="AB304" s="146"/>
      <c r="AC304" s="146"/>
      <c r="AD304" s="218"/>
      <c r="AE304" s="1277">
        <f>'BI INTRA 2025'!AB304+'BI INTRA 2026 smt 1'!Y304</f>
        <v>0</v>
      </c>
      <c r="AF304" s="1278">
        <f t="shared" si="152"/>
        <v>0</v>
      </c>
      <c r="AG304" s="1106"/>
      <c r="AH304" s="1106"/>
    </row>
    <row r="305" spans="1:34" s="1087" customFormat="1" ht="15" customHeight="1">
      <c r="A305" s="1211"/>
      <c r="B305" s="1113" t="s">
        <v>48</v>
      </c>
      <c r="C305" s="1114" t="s">
        <v>48</v>
      </c>
      <c r="D305" s="1114"/>
      <c r="E305" s="1114" t="s">
        <v>48</v>
      </c>
      <c r="F305" s="1355"/>
      <c r="G305" s="1114" t="s">
        <v>48</v>
      </c>
      <c r="H305" s="1114" t="s">
        <v>48</v>
      </c>
      <c r="I305" s="1114" t="s">
        <v>48</v>
      </c>
      <c r="J305" s="1114" t="s">
        <v>48</v>
      </c>
      <c r="K305" s="1114" t="s">
        <v>48</v>
      </c>
      <c r="L305" s="1114" t="s">
        <v>48</v>
      </c>
      <c r="M305" s="1114" t="s">
        <v>48</v>
      </c>
      <c r="N305" s="1114" t="s">
        <v>48</v>
      </c>
      <c r="O305" s="1115" t="s">
        <v>48</v>
      </c>
      <c r="P305" s="76" t="s">
        <v>48</v>
      </c>
      <c r="Q305" s="78"/>
      <c r="R305" s="1136"/>
      <c r="S305" s="146"/>
      <c r="T305" s="1136"/>
      <c r="U305" s="146"/>
      <c r="V305" s="1136"/>
      <c r="W305" s="146"/>
      <c r="X305" s="1136"/>
      <c r="Y305" s="146"/>
      <c r="Z305" s="146"/>
      <c r="AA305" s="1136"/>
      <c r="AB305" s="146"/>
      <c r="AC305" s="146"/>
      <c r="AD305" s="76" t="s">
        <v>48</v>
      </c>
      <c r="AE305" s="1277">
        <f>'BI INTRA 2025'!AB305+'BI INTRA 2026 smt 1'!Y305</f>
        <v>0</v>
      </c>
      <c r="AF305" s="1278">
        <f t="shared" si="152"/>
        <v>0</v>
      </c>
      <c r="AG305" s="1106"/>
      <c r="AH305" s="1106"/>
    </row>
    <row r="306" spans="1:34" s="1087" customFormat="1" ht="15" customHeight="1">
      <c r="A306" s="1211"/>
      <c r="B306" s="1124" t="s">
        <v>514</v>
      </c>
      <c r="C306" s="1182"/>
      <c r="D306" s="1182"/>
      <c r="E306" s="1182"/>
      <c r="F306" s="1371"/>
      <c r="G306" s="1182"/>
      <c r="H306" s="1182"/>
      <c r="I306" s="1182"/>
      <c r="J306" s="1182"/>
      <c r="K306" s="1182"/>
      <c r="L306" s="1182"/>
      <c r="M306" s="1182"/>
      <c r="N306" s="1182"/>
      <c r="O306" s="1111"/>
      <c r="P306" s="218"/>
      <c r="Q306" s="78"/>
      <c r="R306" s="1136"/>
      <c r="S306" s="146"/>
      <c r="T306" s="1136"/>
      <c r="U306" s="146"/>
      <c r="V306" s="1136"/>
      <c r="W306" s="146"/>
      <c r="X306" s="1136"/>
      <c r="Y306" s="146"/>
      <c r="Z306" s="146"/>
      <c r="AA306" s="1136"/>
      <c r="AB306" s="146"/>
      <c r="AC306" s="146"/>
      <c r="AD306" s="218"/>
      <c r="AE306" s="1277">
        <f>'BI INTRA 2025'!AB306+'BI INTRA 2026 smt 1'!Y306</f>
        <v>0</v>
      </c>
      <c r="AF306" s="1278">
        <f t="shared" si="152"/>
        <v>0</v>
      </c>
      <c r="AG306" s="1106"/>
      <c r="AH306" s="1106"/>
    </row>
    <row r="307" spans="1:34" s="1087" customFormat="1" ht="15" customHeight="1">
      <c r="A307" s="1211"/>
      <c r="B307" s="1113" t="s">
        <v>48</v>
      </c>
      <c r="C307" s="1114" t="s">
        <v>48</v>
      </c>
      <c r="D307" s="1114"/>
      <c r="E307" s="1114" t="s">
        <v>48</v>
      </c>
      <c r="F307" s="1355"/>
      <c r="G307" s="1114" t="s">
        <v>48</v>
      </c>
      <c r="H307" s="1114" t="s">
        <v>48</v>
      </c>
      <c r="I307" s="1114" t="s">
        <v>48</v>
      </c>
      <c r="J307" s="1114" t="s">
        <v>48</v>
      </c>
      <c r="K307" s="1114" t="s">
        <v>48</v>
      </c>
      <c r="L307" s="1114" t="s">
        <v>48</v>
      </c>
      <c r="M307" s="1114" t="s">
        <v>48</v>
      </c>
      <c r="N307" s="1114" t="s">
        <v>48</v>
      </c>
      <c r="O307" s="1115" t="s">
        <v>48</v>
      </c>
      <c r="P307" s="76" t="s">
        <v>48</v>
      </c>
      <c r="Q307" s="78"/>
      <c r="R307" s="1136"/>
      <c r="S307" s="146"/>
      <c r="T307" s="1136"/>
      <c r="U307" s="146"/>
      <c r="V307" s="1136"/>
      <c r="W307" s="146"/>
      <c r="X307" s="1136"/>
      <c r="Y307" s="146"/>
      <c r="Z307" s="146"/>
      <c r="AA307" s="1136"/>
      <c r="AB307" s="146"/>
      <c r="AC307" s="146"/>
      <c r="AD307" s="76" t="s">
        <v>48</v>
      </c>
      <c r="AE307" s="1277">
        <f>'BI INTRA 2025'!AB307+'BI INTRA 2026 smt 1'!Y307</f>
        <v>0</v>
      </c>
      <c r="AF307" s="1278">
        <f t="shared" si="152"/>
        <v>0</v>
      </c>
      <c r="AG307" s="1106"/>
      <c r="AH307" s="1106"/>
    </row>
    <row r="308" spans="1:34" s="1087" customFormat="1" ht="15" customHeight="1">
      <c r="A308" s="1211"/>
      <c r="B308" s="1124"/>
      <c r="C308" s="1182"/>
      <c r="D308" s="1182"/>
      <c r="E308" s="1182"/>
      <c r="F308" s="1371"/>
      <c r="G308" s="1182"/>
      <c r="H308" s="1182"/>
      <c r="I308" s="1182"/>
      <c r="J308" s="1182"/>
      <c r="K308" s="1182"/>
      <c r="L308" s="1182"/>
      <c r="M308" s="1182"/>
      <c r="N308" s="1182"/>
      <c r="O308" s="1111"/>
      <c r="P308" s="130"/>
      <c r="Q308" s="78"/>
      <c r="R308" s="1136"/>
      <c r="S308" s="146"/>
      <c r="T308" s="1136"/>
      <c r="U308" s="146"/>
      <c r="V308" s="1136"/>
      <c r="W308" s="146"/>
      <c r="X308" s="1136"/>
      <c r="Y308" s="146"/>
      <c r="Z308" s="146"/>
      <c r="AA308" s="1136"/>
      <c r="AB308" s="146"/>
      <c r="AC308" s="146"/>
      <c r="AD308" s="218"/>
      <c r="AE308" s="1277">
        <f>'BI INTRA 2025'!AB308+'BI INTRA 2026 smt 1'!Y308</f>
        <v>0</v>
      </c>
      <c r="AF308" s="1278">
        <f t="shared" si="152"/>
        <v>0</v>
      </c>
      <c r="AG308" s="1106"/>
      <c r="AH308" s="1106"/>
    </row>
    <row r="309" spans="1:34" s="1087" customFormat="1" ht="15" customHeight="1">
      <c r="A309" s="1211"/>
      <c r="B309" s="1089" t="s">
        <v>515</v>
      </c>
      <c r="C309" s="1090" t="s">
        <v>516</v>
      </c>
      <c r="D309" s="1090"/>
      <c r="E309" s="1090"/>
      <c r="F309" s="1357"/>
      <c r="G309" s="1182"/>
      <c r="H309" s="1182"/>
      <c r="I309" s="1182"/>
      <c r="J309" s="1182"/>
      <c r="K309" s="1182"/>
      <c r="L309" s="1182"/>
      <c r="M309" s="1182"/>
      <c r="N309" s="1182"/>
      <c r="O309" s="1111">
        <f>O310</f>
        <v>0</v>
      </c>
      <c r="P309" s="130">
        <f>P310</f>
        <v>0</v>
      </c>
      <c r="Q309" s="78"/>
      <c r="R309" s="1136"/>
      <c r="S309" s="130">
        <f>S310</f>
        <v>0</v>
      </c>
      <c r="T309" s="1136"/>
      <c r="U309" s="130">
        <f>U310</f>
        <v>0</v>
      </c>
      <c r="V309" s="1136"/>
      <c r="W309" s="130">
        <f>W310</f>
        <v>0</v>
      </c>
      <c r="X309" s="1136"/>
      <c r="Y309" s="130">
        <f>Y310</f>
        <v>0</v>
      </c>
      <c r="Z309" s="130">
        <f>Z310</f>
        <v>0</v>
      </c>
      <c r="AA309" s="1136"/>
      <c r="AB309" s="130">
        <f>AB310</f>
        <v>0</v>
      </c>
      <c r="AC309" s="130">
        <f>AC310</f>
        <v>0</v>
      </c>
      <c r="AD309" s="218"/>
      <c r="AE309" s="1277">
        <f>'BI INTRA 2025'!AB309+'BI INTRA 2026 smt 1'!Y309</f>
        <v>0</v>
      </c>
      <c r="AF309" s="1278">
        <f t="shared" si="152"/>
        <v>0</v>
      </c>
      <c r="AG309" s="1106"/>
      <c r="AH309" s="1106"/>
    </row>
    <row r="310" spans="1:34" s="1087" customFormat="1" ht="15.95" customHeight="1">
      <c r="A310" s="1211"/>
      <c r="B310" s="1089" t="s">
        <v>517</v>
      </c>
      <c r="C310" s="1090" t="s">
        <v>518</v>
      </c>
      <c r="D310" s="1090"/>
      <c r="E310" s="1090"/>
      <c r="F310" s="1357"/>
      <c r="G310" s="1182"/>
      <c r="H310" s="1182"/>
      <c r="I310" s="1182"/>
      <c r="J310" s="1182"/>
      <c r="K310" s="1182"/>
      <c r="L310" s="1182"/>
      <c r="M310" s="1182"/>
      <c r="N310" s="1182"/>
      <c r="O310" s="1111">
        <f>O311</f>
        <v>0</v>
      </c>
      <c r="P310" s="130">
        <f>P311</f>
        <v>0</v>
      </c>
      <c r="Q310" s="78"/>
      <c r="R310" s="1136"/>
      <c r="S310" s="130">
        <f>S311</f>
        <v>0</v>
      </c>
      <c r="T310" s="1136"/>
      <c r="U310" s="130">
        <f>U311</f>
        <v>0</v>
      </c>
      <c r="V310" s="1136"/>
      <c r="W310" s="130">
        <f>W311</f>
        <v>0</v>
      </c>
      <c r="X310" s="1136"/>
      <c r="Y310" s="130">
        <f>Y311</f>
        <v>0</v>
      </c>
      <c r="Z310" s="130">
        <f>Z311</f>
        <v>0</v>
      </c>
      <c r="AA310" s="1136"/>
      <c r="AB310" s="130">
        <f>AB311</f>
        <v>0</v>
      </c>
      <c r="AC310" s="130">
        <f>AC311</f>
        <v>0</v>
      </c>
      <c r="AD310" s="218"/>
      <c r="AE310" s="1277">
        <f>'BI INTRA 2025'!AB310+'BI INTRA 2026 smt 1'!Y310</f>
        <v>0</v>
      </c>
      <c r="AF310" s="1278">
        <f t="shared" si="152"/>
        <v>0</v>
      </c>
      <c r="AG310" s="1106"/>
      <c r="AH310" s="1106"/>
    </row>
    <row r="311" spans="1:34" s="1087" customFormat="1" ht="15" customHeight="1">
      <c r="A311" s="1211"/>
      <c r="B311" s="1089" t="s">
        <v>519</v>
      </c>
      <c r="C311" s="1090" t="s">
        <v>520</v>
      </c>
      <c r="D311" s="1090"/>
      <c r="E311" s="1090"/>
      <c r="F311" s="1357"/>
      <c r="G311" s="1090"/>
      <c r="H311" s="1182"/>
      <c r="I311" s="1182"/>
      <c r="J311" s="1182"/>
      <c r="K311" s="1182"/>
      <c r="L311" s="1182"/>
      <c r="M311" s="1182"/>
      <c r="N311" s="1182"/>
      <c r="O311" s="1111">
        <f>SUM(O312:O313)</f>
        <v>0</v>
      </c>
      <c r="P311" s="130">
        <f>SUM(P312:P313)</f>
        <v>0</v>
      </c>
      <c r="Q311" s="78"/>
      <c r="R311" s="1136"/>
      <c r="S311" s="130">
        <f>SUM(S312:S313)</f>
        <v>0</v>
      </c>
      <c r="T311" s="1136"/>
      <c r="U311" s="130">
        <f>SUM(U312:U313)</f>
        <v>0</v>
      </c>
      <c r="V311" s="1136"/>
      <c r="W311" s="130">
        <f>SUM(W312:W313)</f>
        <v>0</v>
      </c>
      <c r="X311" s="1136"/>
      <c r="Y311" s="130">
        <f>SUM(Y312:Y313)</f>
        <v>0</v>
      </c>
      <c r="Z311" s="130">
        <f>SUM(Z312:Z313)</f>
        <v>0</v>
      </c>
      <c r="AA311" s="1136"/>
      <c r="AB311" s="130">
        <f>SUM(AB312:AB313)</f>
        <v>0</v>
      </c>
      <c r="AC311" s="130">
        <f>SUM(AC312:AC313)</f>
        <v>0</v>
      </c>
      <c r="AD311" s="218"/>
      <c r="AE311" s="1277">
        <f>'BI INTRA 2025'!AB311+'BI INTRA 2026 smt 1'!Y311</f>
        <v>0</v>
      </c>
      <c r="AF311" s="1278">
        <f t="shared" si="152"/>
        <v>0</v>
      </c>
      <c r="AG311" s="1106"/>
      <c r="AH311" s="1106"/>
    </row>
    <row r="312" spans="1:34" s="1107" customFormat="1" ht="0.6" customHeight="1">
      <c r="A312" s="1212"/>
      <c r="B312" s="1297"/>
      <c r="C312" s="1100"/>
      <c r="D312" s="1100"/>
      <c r="E312" s="1101"/>
      <c r="F312" s="1379"/>
      <c r="G312" s="1102"/>
      <c r="H312" s="1102"/>
      <c r="I312" s="1102"/>
      <c r="J312" s="1102"/>
      <c r="K312" s="1102"/>
      <c r="L312" s="1102"/>
      <c r="M312" s="1102"/>
      <c r="N312" s="1102"/>
      <c r="O312" s="1102"/>
      <c r="P312" s="1096"/>
      <c r="Q312" s="262"/>
      <c r="R312" s="123"/>
      <c r="S312" s="122"/>
      <c r="T312" s="123"/>
      <c r="U312" s="122"/>
      <c r="V312" s="263"/>
      <c r="W312" s="122"/>
      <c r="X312" s="264"/>
      <c r="Y312" s="122"/>
      <c r="Z312" s="122"/>
      <c r="AA312" s="123"/>
      <c r="AB312" s="122"/>
      <c r="AC312" s="122"/>
      <c r="AD312" s="294"/>
      <c r="AE312" s="1277">
        <f>'BI INTRA 2025'!AB312+'BI INTRA 2026 smt 1'!Y312</f>
        <v>0</v>
      </c>
      <c r="AF312" s="1278">
        <f t="shared" si="152"/>
        <v>0</v>
      </c>
      <c r="AG312" s="1106"/>
      <c r="AH312" s="1106"/>
    </row>
    <row r="313" spans="1:34" s="1107" customFormat="1" ht="0.6" customHeight="1">
      <c r="A313" s="1212"/>
      <c r="B313" s="1297"/>
      <c r="C313" s="1100"/>
      <c r="D313" s="1100"/>
      <c r="E313" s="1101"/>
      <c r="F313" s="1379"/>
      <c r="G313" s="1102"/>
      <c r="H313" s="1102"/>
      <c r="I313" s="1102"/>
      <c r="J313" s="1102"/>
      <c r="K313" s="1102"/>
      <c r="L313" s="1102"/>
      <c r="M313" s="1102"/>
      <c r="N313" s="1102"/>
      <c r="O313" s="1102"/>
      <c r="P313" s="124"/>
      <c r="Q313" s="262"/>
      <c r="R313" s="123"/>
      <c r="S313" s="122"/>
      <c r="T313" s="123"/>
      <c r="U313" s="122"/>
      <c r="V313" s="263"/>
      <c r="W313" s="122"/>
      <c r="X313" s="264"/>
      <c r="Y313" s="122"/>
      <c r="Z313" s="122"/>
      <c r="AA313" s="123"/>
      <c r="AB313" s="122"/>
      <c r="AC313" s="122"/>
      <c r="AD313" s="1191"/>
      <c r="AE313" s="1277">
        <f>'BI INTRA 2025'!AB313+'BI INTRA 2026 smt 1'!Y313</f>
        <v>0</v>
      </c>
      <c r="AF313" s="1278">
        <f t="shared" si="152"/>
        <v>0</v>
      </c>
      <c r="AG313" s="1106"/>
      <c r="AH313" s="1106"/>
    </row>
    <row r="314" spans="1:34" s="1087" customFormat="1" ht="15" hidden="1" customHeight="1">
      <c r="A314" s="1200" t="s">
        <v>526</v>
      </c>
      <c r="B314" s="1124" t="s">
        <v>527</v>
      </c>
      <c r="C314" s="1115"/>
      <c r="D314" s="1115"/>
      <c r="E314" s="1115"/>
      <c r="F314" s="1364"/>
      <c r="G314" s="1115"/>
      <c r="H314" s="1115"/>
      <c r="I314" s="1115"/>
      <c r="J314" s="1115"/>
      <c r="K314" s="1115"/>
      <c r="L314" s="1115"/>
      <c r="M314" s="1115"/>
      <c r="N314" s="1115"/>
      <c r="O314" s="1115"/>
      <c r="P314" s="76" t="s">
        <v>48</v>
      </c>
      <c r="Q314" s="78"/>
      <c r="R314" s="1136"/>
      <c r="S314" s="146"/>
      <c r="T314" s="1136"/>
      <c r="U314" s="146"/>
      <c r="V314" s="1136"/>
      <c r="W314" s="146"/>
      <c r="X314" s="1136"/>
      <c r="Y314" s="146"/>
      <c r="Z314" s="146"/>
      <c r="AA314" s="1136"/>
      <c r="AB314" s="146"/>
      <c r="AC314" s="146"/>
      <c r="AD314" s="76"/>
      <c r="AE314" s="1277">
        <f>'BI INTRA 2025'!AB314+'BI INTRA 2026 smt 1'!Y314</f>
        <v>0</v>
      </c>
      <c r="AF314" s="1278">
        <f t="shared" si="152"/>
        <v>0</v>
      </c>
      <c r="AG314" s="1106"/>
      <c r="AH314" s="1106"/>
    </row>
    <row r="315" spans="1:34" s="1087" customFormat="1" ht="15" hidden="1" customHeight="1">
      <c r="A315" s="1211"/>
      <c r="B315" s="1124" t="s">
        <v>528</v>
      </c>
      <c r="C315" s="1182"/>
      <c r="D315" s="1182"/>
      <c r="E315" s="1182"/>
      <c r="F315" s="1371"/>
      <c r="G315" s="1182"/>
      <c r="H315" s="1182"/>
      <c r="I315" s="1182"/>
      <c r="J315" s="1182"/>
      <c r="K315" s="1182"/>
      <c r="L315" s="1182"/>
      <c r="M315" s="1182"/>
      <c r="N315" s="1182"/>
      <c r="O315" s="1111"/>
      <c r="P315" s="218"/>
      <c r="Q315" s="78"/>
      <c r="R315" s="1136"/>
      <c r="S315" s="146"/>
      <c r="T315" s="1136"/>
      <c r="U315" s="146"/>
      <c r="V315" s="1136"/>
      <c r="W315" s="146"/>
      <c r="X315" s="1136"/>
      <c r="Y315" s="146"/>
      <c r="Z315" s="146"/>
      <c r="AA315" s="1136"/>
      <c r="AB315" s="146"/>
      <c r="AC315" s="146"/>
      <c r="AD315" s="218"/>
      <c r="AE315" s="1277">
        <f>'BI INTRA 2025'!AB315+'BI INTRA 2026 smt 1'!Y315</f>
        <v>0</v>
      </c>
      <c r="AF315" s="1278">
        <f t="shared" si="152"/>
        <v>0</v>
      </c>
      <c r="AG315" s="1106"/>
      <c r="AH315" s="1106"/>
    </row>
    <row r="316" spans="1:34" s="1087" customFormat="1" ht="15" hidden="1" customHeight="1">
      <c r="A316" s="1213"/>
      <c r="B316" s="1214" t="s">
        <v>48</v>
      </c>
      <c r="C316" s="1215" t="s">
        <v>48</v>
      </c>
      <c r="D316" s="1215"/>
      <c r="E316" s="1215" t="s">
        <v>48</v>
      </c>
      <c r="F316" s="1380"/>
      <c r="G316" s="1215" t="s">
        <v>48</v>
      </c>
      <c r="H316" s="1215" t="s">
        <v>48</v>
      </c>
      <c r="I316" s="1215" t="s">
        <v>48</v>
      </c>
      <c r="J316" s="1215" t="s">
        <v>48</v>
      </c>
      <c r="K316" s="1114" t="s">
        <v>48</v>
      </c>
      <c r="L316" s="1114" t="s">
        <v>48</v>
      </c>
      <c r="M316" s="1114" t="s">
        <v>48</v>
      </c>
      <c r="N316" s="1114" t="s">
        <v>48</v>
      </c>
      <c r="O316" s="1115" t="s">
        <v>48</v>
      </c>
      <c r="P316" s="76" t="s">
        <v>48</v>
      </c>
      <c r="Q316" s="139"/>
      <c r="R316" s="1136"/>
      <c r="S316" s="146"/>
      <c r="T316" s="1136"/>
      <c r="U316" s="146"/>
      <c r="V316" s="1136"/>
      <c r="W316" s="146"/>
      <c r="X316" s="1136"/>
      <c r="Y316" s="146"/>
      <c r="Z316" s="146"/>
      <c r="AA316" s="1136"/>
      <c r="AB316" s="146"/>
      <c r="AC316" s="146"/>
      <c r="AD316" s="76" t="s">
        <v>48</v>
      </c>
      <c r="AE316" s="1277">
        <f>'BI INTRA 2025'!AB316+'BI INTRA 2026 smt 1'!Y316</f>
        <v>0</v>
      </c>
      <c r="AF316" s="1278">
        <f t="shared" si="152"/>
        <v>0</v>
      </c>
      <c r="AG316" s="1106"/>
      <c r="AH316" s="1106"/>
    </row>
    <row r="317" spans="1:34" s="1087" customFormat="1" ht="15" hidden="1" customHeight="1">
      <c r="A317" s="1211"/>
      <c r="B317" s="1124" t="s">
        <v>529</v>
      </c>
      <c r="C317" s="1182"/>
      <c r="D317" s="1182"/>
      <c r="E317" s="1182"/>
      <c r="F317" s="1371"/>
      <c r="G317" s="1182"/>
      <c r="H317" s="1182"/>
      <c r="I317" s="1182"/>
      <c r="J317" s="1182"/>
      <c r="K317" s="1182"/>
      <c r="L317" s="1182"/>
      <c r="M317" s="1182"/>
      <c r="N317" s="1182"/>
      <c r="O317" s="1111"/>
      <c r="P317" s="218"/>
      <c r="Q317" s="139"/>
      <c r="R317" s="1136"/>
      <c r="S317" s="146"/>
      <c r="T317" s="1136"/>
      <c r="U317" s="146"/>
      <c r="V317" s="1136"/>
      <c r="W317" s="146"/>
      <c r="X317" s="1136"/>
      <c r="Y317" s="146"/>
      <c r="Z317" s="146"/>
      <c r="AA317" s="1136"/>
      <c r="AB317" s="146"/>
      <c r="AC317" s="146"/>
      <c r="AD317" s="218"/>
      <c r="AE317" s="1277">
        <f>'BI INTRA 2025'!AB317+'BI INTRA 2026 smt 1'!Y317</f>
        <v>0</v>
      </c>
      <c r="AF317" s="1278">
        <f t="shared" si="152"/>
        <v>0</v>
      </c>
      <c r="AG317" s="1106"/>
      <c r="AH317" s="1106"/>
    </row>
    <row r="318" spans="1:34" s="1087" customFormat="1" ht="15" hidden="1" customHeight="1">
      <c r="A318" s="1211"/>
      <c r="B318" s="1214" t="s">
        <v>48</v>
      </c>
      <c r="C318" s="1215" t="s">
        <v>48</v>
      </c>
      <c r="D318" s="1215"/>
      <c r="E318" s="1215" t="s">
        <v>48</v>
      </c>
      <c r="F318" s="1380"/>
      <c r="G318" s="1215" t="s">
        <v>48</v>
      </c>
      <c r="H318" s="1215" t="s">
        <v>48</v>
      </c>
      <c r="I318" s="1215" t="s">
        <v>48</v>
      </c>
      <c r="J318" s="1215" t="s">
        <v>48</v>
      </c>
      <c r="K318" s="1114" t="s">
        <v>48</v>
      </c>
      <c r="L318" s="1114" t="s">
        <v>48</v>
      </c>
      <c r="M318" s="1114" t="s">
        <v>48</v>
      </c>
      <c r="N318" s="1114" t="s">
        <v>48</v>
      </c>
      <c r="O318" s="1115" t="s">
        <v>48</v>
      </c>
      <c r="P318" s="76" t="s">
        <v>48</v>
      </c>
      <c r="Q318" s="139"/>
      <c r="R318" s="1136"/>
      <c r="S318" s="146"/>
      <c r="T318" s="1136"/>
      <c r="U318" s="146"/>
      <c r="V318" s="1136"/>
      <c r="W318" s="146"/>
      <c r="X318" s="1136"/>
      <c r="Y318" s="146"/>
      <c r="Z318" s="146"/>
      <c r="AA318" s="1136"/>
      <c r="AB318" s="146"/>
      <c r="AC318" s="146"/>
      <c r="AD318" s="76" t="s">
        <v>48</v>
      </c>
      <c r="AE318" s="1277">
        <f>'BI INTRA 2025'!AB318+'BI INTRA 2026 smt 1'!Y318</f>
        <v>0</v>
      </c>
      <c r="AF318" s="1278">
        <f t="shared" si="152"/>
        <v>0</v>
      </c>
      <c r="AG318" s="1106"/>
      <c r="AH318" s="1106"/>
    </row>
    <row r="319" spans="1:34" s="1087" customFormat="1" ht="15" hidden="1" customHeight="1">
      <c r="A319" s="1211"/>
      <c r="B319" s="1124" t="s">
        <v>530</v>
      </c>
      <c r="C319" s="1182"/>
      <c r="D319" s="1182"/>
      <c r="E319" s="1182"/>
      <c r="F319" s="1371"/>
      <c r="G319" s="1182"/>
      <c r="H319" s="1182"/>
      <c r="I319" s="1182"/>
      <c r="J319" s="1182"/>
      <c r="K319" s="1182"/>
      <c r="L319" s="1182"/>
      <c r="M319" s="1182"/>
      <c r="N319" s="1182"/>
      <c r="O319" s="1111"/>
      <c r="P319" s="218"/>
      <c r="Q319" s="139"/>
      <c r="R319" s="1136"/>
      <c r="S319" s="146"/>
      <c r="T319" s="1136"/>
      <c r="U319" s="146"/>
      <c r="V319" s="1136"/>
      <c r="W319" s="146"/>
      <c r="X319" s="1136"/>
      <c r="Y319" s="146"/>
      <c r="Z319" s="146"/>
      <c r="AA319" s="1136"/>
      <c r="AB319" s="146"/>
      <c r="AC319" s="146"/>
      <c r="AD319" s="218"/>
      <c r="AE319" s="1277">
        <f>'BI INTRA 2025'!AB319+'BI INTRA 2026 smt 1'!Y319</f>
        <v>0</v>
      </c>
      <c r="AF319" s="1278">
        <f t="shared" si="152"/>
        <v>0</v>
      </c>
      <c r="AG319" s="1106"/>
      <c r="AH319" s="1106"/>
    </row>
    <row r="320" spans="1:34" s="1087" customFormat="1" ht="15" hidden="1" customHeight="1">
      <c r="A320" s="1211"/>
      <c r="B320" s="1113" t="s">
        <v>48</v>
      </c>
      <c r="C320" s="1114" t="s">
        <v>48</v>
      </c>
      <c r="D320" s="1114"/>
      <c r="E320" s="1114" t="s">
        <v>48</v>
      </c>
      <c r="F320" s="1355"/>
      <c r="G320" s="1114" t="s">
        <v>48</v>
      </c>
      <c r="H320" s="1114" t="s">
        <v>48</v>
      </c>
      <c r="I320" s="1114" t="s">
        <v>48</v>
      </c>
      <c r="J320" s="1114" t="s">
        <v>48</v>
      </c>
      <c r="K320" s="1114" t="s">
        <v>48</v>
      </c>
      <c r="L320" s="1114" t="s">
        <v>48</v>
      </c>
      <c r="M320" s="1114" t="s">
        <v>48</v>
      </c>
      <c r="N320" s="1114" t="s">
        <v>48</v>
      </c>
      <c r="O320" s="1115" t="s">
        <v>48</v>
      </c>
      <c r="P320" s="76" t="s">
        <v>48</v>
      </c>
      <c r="Q320" s="139"/>
      <c r="R320" s="1136"/>
      <c r="S320" s="146"/>
      <c r="T320" s="1136"/>
      <c r="U320" s="146"/>
      <c r="V320" s="1136"/>
      <c r="W320" s="146"/>
      <c r="X320" s="1136"/>
      <c r="Y320" s="146"/>
      <c r="Z320" s="146"/>
      <c r="AA320" s="1136"/>
      <c r="AB320" s="146"/>
      <c r="AC320" s="146"/>
      <c r="AD320" s="76" t="s">
        <v>48</v>
      </c>
      <c r="AE320" s="1277">
        <f>'BI INTRA 2025'!AB320+'BI INTRA 2026 smt 1'!Y320</f>
        <v>0</v>
      </c>
      <c r="AF320" s="1278">
        <f t="shared" si="152"/>
        <v>0</v>
      </c>
      <c r="AG320" s="1106"/>
      <c r="AH320" s="1106"/>
    </row>
    <row r="321" spans="1:34" s="1087" customFormat="1" ht="18.95" customHeight="1">
      <c r="A321" s="1200" t="s">
        <v>531</v>
      </c>
      <c r="B321" s="1124" t="s">
        <v>532</v>
      </c>
      <c r="C321" s="1182"/>
      <c r="D321" s="1182"/>
      <c r="E321" s="1182"/>
      <c r="F321" s="1371"/>
      <c r="G321" s="1182"/>
      <c r="H321" s="1182"/>
      <c r="I321" s="1182"/>
      <c r="J321" s="1182"/>
      <c r="K321" s="1182"/>
      <c r="L321" s="1182"/>
      <c r="M321" s="1182"/>
      <c r="N321" s="1182"/>
      <c r="O321" s="1111"/>
      <c r="P321" s="218"/>
      <c r="Q321" s="139"/>
      <c r="R321" s="1136"/>
      <c r="S321" s="146"/>
      <c r="T321" s="1136"/>
      <c r="U321" s="146"/>
      <c r="V321" s="1136"/>
      <c r="W321" s="146"/>
      <c r="X321" s="1136"/>
      <c r="Y321" s="146"/>
      <c r="Z321" s="146"/>
      <c r="AA321" s="1136"/>
      <c r="AB321" s="146"/>
      <c r="AC321" s="146"/>
      <c r="AD321" s="218"/>
      <c r="AE321" s="1277">
        <f>'BI INTRA 2025'!AB321+'BI INTRA 2026 smt 1'!Y321</f>
        <v>0</v>
      </c>
      <c r="AF321" s="1278">
        <f t="shared" si="152"/>
        <v>0</v>
      </c>
      <c r="AG321" s="1106"/>
      <c r="AH321" s="1106"/>
    </row>
    <row r="322" spans="1:34" s="1087" customFormat="1" ht="15" customHeight="1">
      <c r="A322" s="1200" t="s">
        <v>526</v>
      </c>
      <c r="B322" s="1124" t="s">
        <v>527</v>
      </c>
      <c r="C322" s="1115"/>
      <c r="D322" s="1115"/>
      <c r="E322" s="1115"/>
      <c r="F322" s="1364"/>
      <c r="G322" s="1115"/>
      <c r="H322" s="1115"/>
      <c r="I322" s="1115"/>
      <c r="J322" s="1115"/>
      <c r="K322" s="1115"/>
      <c r="L322" s="1115"/>
      <c r="M322" s="1115"/>
      <c r="N322" s="1115"/>
      <c r="O322" s="1115"/>
      <c r="P322" s="76" t="s">
        <v>48</v>
      </c>
      <c r="Q322" s="78"/>
      <c r="R322" s="1136"/>
      <c r="S322" s="146"/>
      <c r="T322" s="1136"/>
      <c r="U322" s="146"/>
      <c r="V322" s="1136"/>
      <c r="W322" s="146"/>
      <c r="X322" s="1136"/>
      <c r="Y322" s="146"/>
      <c r="Z322" s="146"/>
      <c r="AA322" s="1136"/>
      <c r="AB322" s="146"/>
      <c r="AC322" s="146"/>
      <c r="AD322" s="76"/>
      <c r="AE322" s="1277">
        <f>'BI INTRA 2025'!AB322+'BI INTRA 2026 smt 1'!Y322</f>
        <v>0</v>
      </c>
      <c r="AF322" s="1278">
        <f t="shared" si="152"/>
        <v>0</v>
      </c>
      <c r="AG322" s="1106"/>
      <c r="AH322" s="1106"/>
    </row>
    <row r="323" spans="1:34" s="1087" customFormat="1" ht="15" customHeight="1">
      <c r="A323" s="1211"/>
      <c r="B323" s="1124" t="s">
        <v>528</v>
      </c>
      <c r="C323" s="1182"/>
      <c r="D323" s="1182"/>
      <c r="E323" s="1182"/>
      <c r="F323" s="1371"/>
      <c r="G323" s="1182"/>
      <c r="H323" s="1182"/>
      <c r="I323" s="1182"/>
      <c r="J323" s="1182"/>
      <c r="K323" s="1182"/>
      <c r="L323" s="1182"/>
      <c r="M323" s="1182"/>
      <c r="N323" s="1182"/>
      <c r="O323" s="1111"/>
      <c r="P323" s="218"/>
      <c r="Q323" s="78"/>
      <c r="R323" s="1136"/>
      <c r="S323" s="146"/>
      <c r="T323" s="1136"/>
      <c r="U323" s="146"/>
      <c r="V323" s="1136"/>
      <c r="W323" s="146"/>
      <c r="X323" s="1136"/>
      <c r="Y323" s="146"/>
      <c r="Z323" s="146"/>
      <c r="AA323" s="1136"/>
      <c r="AB323" s="146"/>
      <c r="AC323" s="146"/>
      <c r="AD323" s="218"/>
      <c r="AE323" s="1277">
        <f>'BI INTRA 2025'!AB323+'BI INTRA 2026 smt 1'!Y323</f>
        <v>0</v>
      </c>
      <c r="AF323" s="1278">
        <f t="shared" si="152"/>
        <v>0</v>
      </c>
      <c r="AG323" s="1106"/>
      <c r="AH323" s="1106"/>
    </row>
    <row r="324" spans="1:34" s="1087" customFormat="1" ht="15" customHeight="1">
      <c r="A324" s="1396"/>
      <c r="B324" s="1397" t="s">
        <v>48</v>
      </c>
      <c r="C324" s="1398" t="s">
        <v>48</v>
      </c>
      <c r="D324" s="1398"/>
      <c r="E324" s="1398" t="s">
        <v>48</v>
      </c>
      <c r="F324" s="1399"/>
      <c r="G324" s="1398" t="s">
        <v>48</v>
      </c>
      <c r="H324" s="1398" t="s">
        <v>48</v>
      </c>
      <c r="I324" s="1398" t="s">
        <v>48</v>
      </c>
      <c r="J324" s="1398" t="s">
        <v>48</v>
      </c>
      <c r="K324" s="1173" t="s">
        <v>48</v>
      </c>
      <c r="L324" s="1173" t="s">
        <v>48</v>
      </c>
      <c r="M324" s="1173" t="s">
        <v>48</v>
      </c>
      <c r="N324" s="1173" t="s">
        <v>48</v>
      </c>
      <c r="O324" s="1169" t="s">
        <v>48</v>
      </c>
      <c r="P324" s="255" t="s">
        <v>48</v>
      </c>
      <c r="Q324" s="254"/>
      <c r="R324" s="1210"/>
      <c r="S324" s="400"/>
      <c r="T324" s="1210"/>
      <c r="U324" s="400"/>
      <c r="V324" s="1210"/>
      <c r="W324" s="400"/>
      <c r="X324" s="1210"/>
      <c r="Y324" s="400"/>
      <c r="Z324" s="400"/>
      <c r="AA324" s="1210"/>
      <c r="AB324" s="400"/>
      <c r="AC324" s="400"/>
      <c r="AD324" s="255" t="s">
        <v>48</v>
      </c>
      <c r="AE324" s="1277">
        <f>'BI INTRA 2025'!AB324+'BI INTRA 2026 smt 1'!Y324</f>
        <v>0</v>
      </c>
      <c r="AF324" s="1278">
        <f t="shared" si="152"/>
        <v>0</v>
      </c>
      <c r="AG324" s="1106"/>
      <c r="AH324" s="1106"/>
    </row>
    <row r="325" spans="1:34" s="1087" customFormat="1" ht="15" customHeight="1">
      <c r="A325" s="1211"/>
      <c r="B325" s="1124" t="s">
        <v>529</v>
      </c>
      <c r="C325" s="1182"/>
      <c r="D325" s="1182"/>
      <c r="E325" s="1182"/>
      <c r="F325" s="1371"/>
      <c r="G325" s="1182"/>
      <c r="H325" s="1182"/>
      <c r="I325" s="1182"/>
      <c r="J325" s="1182"/>
      <c r="K325" s="1182"/>
      <c r="L325" s="1182"/>
      <c r="M325" s="1182"/>
      <c r="N325" s="1182"/>
      <c r="O325" s="1111"/>
      <c r="P325" s="218"/>
      <c r="Q325" s="139"/>
      <c r="R325" s="1136"/>
      <c r="S325" s="146"/>
      <c r="T325" s="1136"/>
      <c r="U325" s="146"/>
      <c r="V325" s="1136"/>
      <c r="W325" s="146"/>
      <c r="X325" s="1136"/>
      <c r="Y325" s="146"/>
      <c r="Z325" s="146"/>
      <c r="AA325" s="1136"/>
      <c r="AB325" s="146"/>
      <c r="AC325" s="146"/>
      <c r="AD325" s="218"/>
      <c r="AE325" s="1277">
        <f>'BI INTRA 2025'!AB325+'BI INTRA 2026 smt 1'!Y325</f>
        <v>0</v>
      </c>
      <c r="AF325" s="1278">
        <f t="shared" si="152"/>
        <v>0</v>
      </c>
      <c r="AG325" s="1106"/>
      <c r="AH325" s="1106"/>
    </row>
    <row r="326" spans="1:34" s="1087" customFormat="1" ht="15" customHeight="1">
      <c r="A326" s="1211"/>
      <c r="B326" s="1214" t="s">
        <v>48</v>
      </c>
      <c r="C326" s="1215" t="s">
        <v>48</v>
      </c>
      <c r="D326" s="1215"/>
      <c r="E326" s="1215" t="s">
        <v>48</v>
      </c>
      <c r="F326" s="1380"/>
      <c r="G326" s="1215" t="s">
        <v>48</v>
      </c>
      <c r="H326" s="1215" t="s">
        <v>48</v>
      </c>
      <c r="I326" s="1215" t="s">
        <v>48</v>
      </c>
      <c r="J326" s="1215" t="s">
        <v>48</v>
      </c>
      <c r="K326" s="1114" t="s">
        <v>48</v>
      </c>
      <c r="L326" s="1114" t="s">
        <v>48</v>
      </c>
      <c r="M326" s="1114" t="s">
        <v>48</v>
      </c>
      <c r="N326" s="1114" t="s">
        <v>48</v>
      </c>
      <c r="O326" s="1115" t="s">
        <v>48</v>
      </c>
      <c r="P326" s="76" t="s">
        <v>48</v>
      </c>
      <c r="Q326" s="139"/>
      <c r="R326" s="1136"/>
      <c r="S326" s="146"/>
      <c r="T326" s="1136"/>
      <c r="U326" s="146"/>
      <c r="V326" s="1136"/>
      <c r="W326" s="146"/>
      <c r="X326" s="1136"/>
      <c r="Y326" s="146"/>
      <c r="Z326" s="146"/>
      <c r="AA326" s="1136"/>
      <c r="AB326" s="146"/>
      <c r="AC326" s="146"/>
      <c r="AD326" s="76" t="s">
        <v>48</v>
      </c>
      <c r="AE326" s="1277">
        <f>'BI INTRA 2025'!AB326+'BI INTRA 2026 smt 1'!Y326</f>
        <v>0</v>
      </c>
      <c r="AF326" s="1278">
        <f t="shared" si="152"/>
        <v>0</v>
      </c>
      <c r="AG326" s="1106"/>
      <c r="AH326" s="1106"/>
    </row>
    <row r="327" spans="1:34" s="1087" customFormat="1" ht="15" customHeight="1">
      <c r="A327" s="1211"/>
      <c r="B327" s="1124" t="s">
        <v>530</v>
      </c>
      <c r="C327" s="1182"/>
      <c r="D327" s="1182"/>
      <c r="E327" s="1182"/>
      <c r="F327" s="1371"/>
      <c r="G327" s="1182"/>
      <c r="H327" s="1182"/>
      <c r="I327" s="1182"/>
      <c r="J327" s="1182"/>
      <c r="K327" s="1182"/>
      <c r="L327" s="1182"/>
      <c r="M327" s="1182"/>
      <c r="N327" s="1182"/>
      <c r="O327" s="1111"/>
      <c r="P327" s="218"/>
      <c r="Q327" s="139"/>
      <c r="R327" s="1136"/>
      <c r="S327" s="146"/>
      <c r="T327" s="1136"/>
      <c r="U327" s="146"/>
      <c r="V327" s="1136"/>
      <c r="W327" s="146"/>
      <c r="X327" s="1136"/>
      <c r="Y327" s="146"/>
      <c r="Z327" s="146"/>
      <c r="AA327" s="1136"/>
      <c r="AB327" s="146"/>
      <c r="AC327" s="146"/>
      <c r="AD327" s="218"/>
      <c r="AE327" s="1277">
        <f>'BI INTRA 2025'!AB327+'BI INTRA 2026 smt 1'!Y327</f>
        <v>0</v>
      </c>
      <c r="AF327" s="1278">
        <f t="shared" si="152"/>
        <v>0</v>
      </c>
      <c r="AG327" s="1106"/>
      <c r="AH327" s="1106"/>
    </row>
    <row r="328" spans="1:34" s="1087" customFormat="1" ht="15" customHeight="1">
      <c r="A328" s="1211"/>
      <c r="B328" s="1113" t="s">
        <v>48</v>
      </c>
      <c r="C328" s="1114" t="s">
        <v>48</v>
      </c>
      <c r="D328" s="1114"/>
      <c r="E328" s="1114" t="s">
        <v>48</v>
      </c>
      <c r="F328" s="1355"/>
      <c r="G328" s="1114" t="s">
        <v>48</v>
      </c>
      <c r="H328" s="1114" t="s">
        <v>48</v>
      </c>
      <c r="I328" s="1114" t="s">
        <v>48</v>
      </c>
      <c r="J328" s="1114" t="s">
        <v>48</v>
      </c>
      <c r="K328" s="1114" t="s">
        <v>48</v>
      </c>
      <c r="L328" s="1114" t="s">
        <v>48</v>
      </c>
      <c r="M328" s="1114" t="s">
        <v>48</v>
      </c>
      <c r="N328" s="1114" t="s">
        <v>48</v>
      </c>
      <c r="O328" s="1115" t="s">
        <v>48</v>
      </c>
      <c r="P328" s="76" t="s">
        <v>48</v>
      </c>
      <c r="Q328" s="139"/>
      <c r="R328" s="1136"/>
      <c r="S328" s="146"/>
      <c r="T328" s="1136"/>
      <c r="U328" s="146"/>
      <c r="V328" s="1136"/>
      <c r="W328" s="146"/>
      <c r="X328" s="1136"/>
      <c r="Y328" s="146"/>
      <c r="Z328" s="146"/>
      <c r="AA328" s="1136"/>
      <c r="AB328" s="146"/>
      <c r="AC328" s="146"/>
      <c r="AD328" s="76" t="s">
        <v>48</v>
      </c>
      <c r="AE328" s="1277">
        <f>'BI INTRA 2025'!AB328+'BI INTRA 2026 smt 1'!Y328</f>
        <v>0</v>
      </c>
      <c r="AF328" s="1278">
        <f t="shared" si="152"/>
        <v>0</v>
      </c>
      <c r="AG328" s="1106"/>
      <c r="AH328" s="1106"/>
    </row>
    <row r="329" spans="1:34" s="1087" customFormat="1" ht="15" customHeight="1">
      <c r="A329" s="1200" t="s">
        <v>531</v>
      </c>
      <c r="B329" s="1124" t="s">
        <v>532</v>
      </c>
      <c r="C329" s="1182"/>
      <c r="D329" s="1182"/>
      <c r="E329" s="1182"/>
      <c r="F329" s="1371"/>
      <c r="G329" s="1182"/>
      <c r="H329" s="1182"/>
      <c r="I329" s="1182"/>
      <c r="J329" s="1182"/>
      <c r="K329" s="1182"/>
      <c r="L329" s="1182"/>
      <c r="M329" s="1182"/>
      <c r="N329" s="1182"/>
      <c r="O329" s="1111"/>
      <c r="P329" s="218"/>
      <c r="Q329" s="139"/>
      <c r="R329" s="1136"/>
      <c r="S329" s="146"/>
      <c r="T329" s="1136"/>
      <c r="U329" s="146"/>
      <c r="V329" s="1136"/>
      <c r="W329" s="146"/>
      <c r="X329" s="1136"/>
      <c r="Y329" s="146"/>
      <c r="Z329" s="146"/>
      <c r="AA329" s="1136"/>
      <c r="AB329" s="146"/>
      <c r="AC329" s="146"/>
      <c r="AD329" s="218"/>
      <c r="AE329" s="1277">
        <f>'BI INTRA 2025'!AB329+'BI INTRA 2026 smt 1'!Y329</f>
        <v>0</v>
      </c>
      <c r="AF329" s="1278">
        <f t="shared" si="152"/>
        <v>0</v>
      </c>
      <c r="AG329" s="1106"/>
      <c r="AH329" s="1106"/>
    </row>
    <row r="330" spans="1:34" s="1178" customFormat="1" ht="23.45" customHeight="1">
      <c r="A330" s="1211"/>
      <c r="B330" s="1483" t="s">
        <v>533</v>
      </c>
      <c r="C330" s="1484"/>
      <c r="D330" s="1484"/>
      <c r="E330" s="1484"/>
      <c r="F330" s="1484"/>
      <c r="G330" s="1484"/>
      <c r="H330" s="1484"/>
      <c r="I330" s="1484"/>
      <c r="J330" s="1484"/>
      <c r="K330" s="1484"/>
      <c r="L330" s="1485"/>
      <c r="M330" s="1111" t="s">
        <v>48</v>
      </c>
      <c r="N330" s="1111" t="s">
        <v>48</v>
      </c>
      <c r="O330" s="1220">
        <f t="shared" ref="O330:AC330" si="177">O16+O279+O301</f>
        <v>278</v>
      </c>
      <c r="P330" s="1220">
        <f>P16+P279+P301</f>
        <v>5239554519</v>
      </c>
      <c r="Q330" s="1220">
        <f t="shared" si="177"/>
        <v>0</v>
      </c>
      <c r="R330" s="1220">
        <f t="shared" si="177"/>
        <v>0</v>
      </c>
      <c r="S330" s="1220">
        <f t="shared" si="177"/>
        <v>6480765547.6702099</v>
      </c>
      <c r="T330" s="1220">
        <f t="shared" si="177"/>
        <v>0</v>
      </c>
      <c r="U330" s="1220">
        <f t="shared" si="177"/>
        <v>449745872.89138782</v>
      </c>
      <c r="V330" s="1220">
        <f t="shared" si="177"/>
        <v>0</v>
      </c>
      <c r="W330" s="1220">
        <f t="shared" si="177"/>
        <v>41410982.683307439</v>
      </c>
      <c r="X330" s="1220">
        <f t="shared" si="177"/>
        <v>0</v>
      </c>
      <c r="Y330" s="1220">
        <f t="shared" si="177"/>
        <v>0</v>
      </c>
      <c r="Z330" s="1220">
        <f t="shared" si="177"/>
        <v>41410982.683307439</v>
      </c>
      <c r="AA330" s="1220">
        <f t="shared" si="177"/>
        <v>0</v>
      </c>
      <c r="AB330" s="1220">
        <f t="shared" si="177"/>
        <v>4372917602.861517</v>
      </c>
      <c r="AC330" s="1220">
        <f t="shared" si="177"/>
        <v>866636916.13848281</v>
      </c>
      <c r="AD330" s="64" t="s">
        <v>48</v>
      </c>
      <c r="AE330" s="1277">
        <f>'BI INTRA 2025'!AB330+'BI INTRA 2026 smt 1'!Y330</f>
        <v>4290355637.4949021</v>
      </c>
      <c r="AF330" s="1278">
        <f t="shared" si="152"/>
        <v>82561965.366614819</v>
      </c>
      <c r="AG330" s="1106"/>
      <c r="AH330" s="1106"/>
    </row>
    <row r="331" spans="1:34" s="1087" customFormat="1" ht="15" customHeight="1">
      <c r="A331" s="1211"/>
      <c r="B331" s="1221"/>
      <c r="C331" s="1115"/>
      <c r="D331" s="1115"/>
      <c r="E331" s="1115"/>
      <c r="F331" s="1364"/>
      <c r="G331" s="1115"/>
      <c r="H331" s="1115"/>
      <c r="I331" s="1115"/>
      <c r="J331" s="1115"/>
      <c r="K331" s="1115"/>
      <c r="L331" s="1222"/>
      <c r="M331" s="1115"/>
      <c r="N331" s="1115"/>
      <c r="O331" s="1115"/>
      <c r="P331" s="411"/>
      <c r="Q331" s="139"/>
      <c r="R331" s="1136"/>
      <c r="S331" s="411"/>
      <c r="T331" s="1136"/>
      <c r="U331" s="411"/>
      <c r="V331" s="1136"/>
      <c r="W331" s="411"/>
      <c r="X331" s="1136"/>
      <c r="Y331" s="411"/>
      <c r="Z331" s="411"/>
      <c r="AA331" s="1136"/>
      <c r="AB331" s="411"/>
      <c r="AC331" s="411"/>
      <c r="AD331" s="76"/>
      <c r="AE331" s="1277">
        <f>'BI INTRA 2025'!AB331+'BI INTRA 2026 smt 1'!Y331</f>
        <v>0</v>
      </c>
      <c r="AF331" s="1278">
        <f t="shared" si="152"/>
        <v>0</v>
      </c>
      <c r="AG331" s="1106"/>
    </row>
    <row r="332" spans="1:34" s="1087" customFormat="1" ht="15" customHeight="1">
      <c r="A332" s="1211"/>
      <c r="B332" s="1221"/>
      <c r="C332" s="1115"/>
      <c r="D332" s="1115"/>
      <c r="E332" s="1115"/>
      <c r="F332" s="1364"/>
      <c r="G332" s="1115"/>
      <c r="H332" s="1115"/>
      <c r="I332" s="1115"/>
      <c r="J332" s="1115"/>
      <c r="K332" s="1115"/>
      <c r="L332" s="1222"/>
      <c r="M332" s="1115"/>
      <c r="N332" s="1115"/>
      <c r="O332" s="1115"/>
      <c r="P332" s="411"/>
      <c r="Q332" s="139"/>
      <c r="R332" s="1136"/>
      <c r="S332" s="411"/>
      <c r="T332" s="1136"/>
      <c r="U332" s="411"/>
      <c r="V332" s="1136"/>
      <c r="W332" s="411"/>
      <c r="X332" s="1136"/>
      <c r="Y332" s="411"/>
      <c r="Z332" s="411"/>
      <c r="AA332" s="1136"/>
      <c r="AB332" s="411"/>
      <c r="AC332" s="411"/>
      <c r="AD332" s="76"/>
      <c r="AE332" s="1277">
        <f>'BI INTRA 2025'!AB332+'BI INTRA 2026 smt 1'!Y332</f>
        <v>0</v>
      </c>
      <c r="AF332" s="1278">
        <f t="shared" si="152"/>
        <v>0</v>
      </c>
      <c r="AG332" s="1106"/>
    </row>
    <row r="333" spans="1:34" s="1087" customFormat="1" ht="15" customHeight="1">
      <c r="A333" s="1211"/>
      <c r="B333" s="1221"/>
      <c r="C333" s="1115"/>
      <c r="D333" s="1115"/>
      <c r="E333" s="1115"/>
      <c r="F333" s="1364"/>
      <c r="G333" s="1115"/>
      <c r="H333" s="1115"/>
      <c r="I333" s="1115"/>
      <c r="J333" s="1115"/>
      <c r="K333" s="1115"/>
      <c r="L333" s="1222"/>
      <c r="M333" s="1115"/>
      <c r="N333" s="1115"/>
      <c r="O333" s="1115"/>
      <c r="P333" s="411"/>
      <c r="Q333" s="139"/>
      <c r="R333" s="1136"/>
      <c r="S333" s="411"/>
      <c r="T333" s="1136"/>
      <c r="U333" s="411"/>
      <c r="V333" s="1136"/>
      <c r="W333" s="411"/>
      <c r="X333" s="1136"/>
      <c r="Y333" s="411"/>
      <c r="Z333" s="411"/>
      <c r="AA333" s="1136"/>
      <c r="AB333" s="411"/>
      <c r="AC333" s="411"/>
      <c r="AD333" s="76"/>
      <c r="AE333" s="1277">
        <f>'BI INTRA 2025'!AB333+'BI INTRA 2026 smt 1'!Y333</f>
        <v>0</v>
      </c>
      <c r="AF333" s="1278">
        <f t="shared" si="152"/>
        <v>0</v>
      </c>
      <c r="AG333" s="1106"/>
    </row>
    <row r="334" spans="1:34" s="1087" customFormat="1" ht="15" customHeight="1">
      <c r="A334" s="1211"/>
      <c r="B334" s="1221"/>
      <c r="C334" s="1115"/>
      <c r="D334" s="1115"/>
      <c r="E334" s="1115"/>
      <c r="F334" s="1364"/>
      <c r="G334" s="1115"/>
      <c r="H334" s="1115"/>
      <c r="I334" s="1115"/>
      <c r="J334" s="1115"/>
      <c r="K334" s="1115"/>
      <c r="L334" s="1222"/>
      <c r="M334" s="1115"/>
      <c r="N334" s="1115"/>
      <c r="O334" s="1115"/>
      <c r="P334" s="411"/>
      <c r="Q334" s="139"/>
      <c r="R334" s="1136"/>
      <c r="S334" s="411"/>
      <c r="T334" s="1136"/>
      <c r="U334" s="411"/>
      <c r="V334" s="1136"/>
      <c r="W334" s="411"/>
      <c r="X334" s="1136"/>
      <c r="Y334" s="411"/>
      <c r="Z334" s="411"/>
      <c r="AA334" s="1136"/>
      <c r="AB334" s="411"/>
      <c r="AC334" s="411"/>
      <c r="AD334" s="76"/>
      <c r="AE334" s="1277">
        <f>'BI INTRA 2025'!AB334+'BI INTRA 2026 smt 1'!Y334</f>
        <v>0</v>
      </c>
      <c r="AF334" s="1278">
        <f t="shared" si="152"/>
        <v>0</v>
      </c>
      <c r="AG334" s="1106"/>
    </row>
    <row r="335" spans="1:34" s="1087" customFormat="1" ht="15" customHeight="1">
      <c r="A335" s="1200" t="s">
        <v>534</v>
      </c>
      <c r="B335" s="1124">
        <v>1.5</v>
      </c>
      <c r="C335" s="1124" t="s">
        <v>535</v>
      </c>
      <c r="D335" s="1124"/>
      <c r="E335" s="1182"/>
      <c r="F335" s="1371"/>
      <c r="G335" s="1182"/>
      <c r="H335" s="1182"/>
      <c r="I335" s="1182"/>
      <c r="J335" s="1182"/>
      <c r="K335" s="1182"/>
      <c r="L335" s="1182"/>
      <c r="M335" s="1182"/>
      <c r="N335" s="1182"/>
      <c r="O335" s="1111">
        <f>O336+O338+O340+O342+O344</f>
        <v>42</v>
      </c>
      <c r="P335" s="218">
        <f>P344</f>
        <v>272781201</v>
      </c>
      <c r="Q335" s="139"/>
      <c r="R335" s="1136"/>
      <c r="S335" s="146"/>
      <c r="T335" s="1136"/>
      <c r="U335" s="146"/>
      <c r="V335" s="1136"/>
      <c r="W335" s="146"/>
      <c r="X335" s="1136"/>
      <c r="Y335" s="146"/>
      <c r="Z335" s="146"/>
      <c r="AA335" s="1136"/>
      <c r="AB335" s="414">
        <f>AB344</f>
        <v>272781201</v>
      </c>
      <c r="AC335" s="218">
        <f>SUM(AC347:AC372)</f>
        <v>0</v>
      </c>
      <c r="AD335" s="218"/>
      <c r="AE335" s="1277">
        <f>'BI INTRA 2025'!AB335+'BI INTRA 2026 smt 1'!Y335</f>
        <v>272781201</v>
      </c>
      <c r="AF335" s="1278">
        <f t="shared" si="152"/>
        <v>0</v>
      </c>
      <c r="AG335" s="1106"/>
    </row>
    <row r="336" spans="1:34" s="1087" customFormat="1" ht="15" customHeight="1">
      <c r="A336" s="1216"/>
      <c r="B336" s="1217" t="s">
        <v>536</v>
      </c>
      <c r="C336" s="1216"/>
      <c r="D336" s="1216"/>
      <c r="E336" s="1216"/>
      <c r="F336" s="1400"/>
      <c r="G336" s="1216"/>
      <c r="H336" s="1216"/>
      <c r="I336" s="1216"/>
      <c r="J336" s="1216"/>
      <c r="K336" s="1216"/>
      <c r="L336" s="1216"/>
      <c r="M336" s="1216"/>
      <c r="N336" s="1216"/>
      <c r="O336" s="1125"/>
      <c r="P336" s="308"/>
      <c r="Q336" s="1072"/>
      <c r="R336" s="1218"/>
      <c r="S336" s="1079"/>
      <c r="T336" s="1218"/>
      <c r="U336" s="1079"/>
      <c r="V336" s="1218"/>
      <c r="W336" s="1079"/>
      <c r="X336" s="1218"/>
      <c r="Y336" s="1079"/>
      <c r="Z336" s="1079"/>
      <c r="AA336" s="1218"/>
      <c r="AB336" s="1079"/>
      <c r="AC336" s="1079"/>
      <c r="AD336" s="308"/>
      <c r="AE336" s="1277">
        <f>'BI INTRA 2025'!AB336+'BI INTRA 2026 smt 1'!Y336</f>
        <v>0</v>
      </c>
      <c r="AF336" s="1278">
        <f t="shared" si="152"/>
        <v>0</v>
      </c>
      <c r="AG336" s="1106"/>
    </row>
    <row r="337" spans="1:33" s="1087" customFormat="1" ht="15" customHeight="1">
      <c r="A337" s="1401"/>
      <c r="B337" s="1402" t="s">
        <v>48</v>
      </c>
      <c r="C337" s="1135" t="s">
        <v>48</v>
      </c>
      <c r="D337" s="1135"/>
      <c r="E337" s="1135" t="s">
        <v>48</v>
      </c>
      <c r="F337" s="1403"/>
      <c r="G337" s="1135" t="s">
        <v>48</v>
      </c>
      <c r="H337" s="1135" t="s">
        <v>48</v>
      </c>
      <c r="I337" s="1135" t="s">
        <v>48</v>
      </c>
      <c r="J337" s="1135" t="s">
        <v>48</v>
      </c>
      <c r="K337" s="1135" t="s">
        <v>48</v>
      </c>
      <c r="L337" s="1135" t="s">
        <v>48</v>
      </c>
      <c r="M337" s="1135" t="s">
        <v>48</v>
      </c>
      <c r="N337" s="1135" t="s">
        <v>48</v>
      </c>
      <c r="O337" s="1135" t="s">
        <v>48</v>
      </c>
      <c r="P337" s="316" t="s">
        <v>48</v>
      </c>
      <c r="Q337" s="1395"/>
      <c r="R337" s="1219"/>
      <c r="S337" s="1084"/>
      <c r="T337" s="1219"/>
      <c r="U337" s="1084"/>
      <c r="V337" s="1219"/>
      <c r="W337" s="1084"/>
      <c r="X337" s="1219"/>
      <c r="Y337" s="1084"/>
      <c r="Z337" s="1084"/>
      <c r="AA337" s="1219"/>
      <c r="AB337" s="1084"/>
      <c r="AC337" s="1084"/>
      <c r="AD337" s="316" t="s">
        <v>48</v>
      </c>
      <c r="AE337" s="1277">
        <f>'BI INTRA 2025'!AB337+'BI INTRA 2026 smt 1'!Y337</f>
        <v>0</v>
      </c>
      <c r="AF337" s="1278">
        <f t="shared" ref="AF337:AF373" si="178">AB337-AE337</f>
        <v>0</v>
      </c>
      <c r="AG337" s="1106"/>
    </row>
    <row r="338" spans="1:33" s="1087" customFormat="1" ht="15" customHeight="1">
      <c r="A338" s="1115"/>
      <c r="B338" s="1124" t="s">
        <v>537</v>
      </c>
      <c r="C338" s="1114"/>
      <c r="D338" s="1114"/>
      <c r="E338" s="1114"/>
      <c r="F338" s="1355"/>
      <c r="G338" s="1115"/>
      <c r="H338" s="335"/>
      <c r="I338" s="1114"/>
      <c r="J338" s="1114"/>
      <c r="K338" s="1115"/>
      <c r="L338" s="1115"/>
      <c r="M338" s="77"/>
      <c r="N338" s="1115"/>
      <c r="O338" s="1115"/>
      <c r="P338" s="1223"/>
      <c r="Q338" s="139"/>
      <c r="R338" s="1136"/>
      <c r="S338" s="146"/>
      <c r="T338" s="1136"/>
      <c r="U338" s="146"/>
      <c r="V338" s="1136"/>
      <c r="W338" s="146"/>
      <c r="X338" s="1136"/>
      <c r="Y338" s="146"/>
      <c r="Z338" s="146"/>
      <c r="AA338" s="1136"/>
      <c r="AB338" s="146"/>
      <c r="AC338" s="146"/>
      <c r="AD338" s="1223"/>
      <c r="AE338" s="1277">
        <f>'BI INTRA 2025'!AB338+'BI INTRA 2026 smt 1'!Y338</f>
        <v>0</v>
      </c>
      <c r="AF338" s="1278">
        <f t="shared" si="178"/>
        <v>0</v>
      </c>
      <c r="AG338" s="1106"/>
    </row>
    <row r="339" spans="1:33" s="1087" customFormat="1" ht="15" customHeight="1">
      <c r="A339" s="1115"/>
      <c r="B339" s="1099" t="s">
        <v>48</v>
      </c>
      <c r="C339" s="1114" t="s">
        <v>48</v>
      </c>
      <c r="D339" s="1114"/>
      <c r="E339" s="1114" t="s">
        <v>48</v>
      </c>
      <c r="F339" s="1355"/>
      <c r="G339" s="1115" t="s">
        <v>48</v>
      </c>
      <c r="H339" s="335" t="s">
        <v>48</v>
      </c>
      <c r="I339" s="1114" t="s">
        <v>48</v>
      </c>
      <c r="J339" s="1114" t="s">
        <v>48</v>
      </c>
      <c r="K339" s="1115" t="s">
        <v>48</v>
      </c>
      <c r="L339" s="1115" t="s">
        <v>48</v>
      </c>
      <c r="M339" s="77" t="s">
        <v>48</v>
      </c>
      <c r="N339" s="1115" t="s">
        <v>48</v>
      </c>
      <c r="O339" s="1115" t="s">
        <v>48</v>
      </c>
      <c r="P339" s="1223" t="s">
        <v>48</v>
      </c>
      <c r="Q339" s="139"/>
      <c r="R339" s="1136"/>
      <c r="S339" s="146"/>
      <c r="T339" s="1136"/>
      <c r="U339" s="146"/>
      <c r="V339" s="1136"/>
      <c r="W339" s="146"/>
      <c r="X339" s="1136"/>
      <c r="Y339" s="146"/>
      <c r="Z339" s="146"/>
      <c r="AA339" s="1136"/>
      <c r="AB339" s="146"/>
      <c r="AC339" s="146"/>
      <c r="AD339" s="1223" t="s">
        <v>48</v>
      </c>
      <c r="AE339" s="1277">
        <f>'BI INTRA 2025'!AB339+'BI INTRA 2026 smt 1'!Y339</f>
        <v>0</v>
      </c>
      <c r="AF339" s="1278">
        <f t="shared" si="178"/>
        <v>0</v>
      </c>
      <c r="AG339" s="1106"/>
    </row>
    <row r="340" spans="1:33" s="1087" customFormat="1" ht="15" customHeight="1">
      <c r="A340" s="1115"/>
      <c r="B340" s="1124" t="s">
        <v>538</v>
      </c>
      <c r="C340" s="1114"/>
      <c r="D340" s="1114"/>
      <c r="E340" s="1114"/>
      <c r="F340" s="1355"/>
      <c r="G340" s="1115"/>
      <c r="H340" s="335"/>
      <c r="I340" s="1114"/>
      <c r="J340" s="1114"/>
      <c r="K340" s="1115"/>
      <c r="L340" s="1115"/>
      <c r="M340" s="77"/>
      <c r="N340" s="1115"/>
      <c r="O340" s="1115"/>
      <c r="P340" s="1223"/>
      <c r="Q340" s="78"/>
      <c r="R340" s="1136"/>
      <c r="S340" s="146"/>
      <c r="T340" s="1136"/>
      <c r="U340" s="146"/>
      <c r="V340" s="1136"/>
      <c r="W340" s="146"/>
      <c r="X340" s="1136"/>
      <c r="Y340" s="146"/>
      <c r="Z340" s="146"/>
      <c r="AA340" s="1136"/>
      <c r="AB340" s="146"/>
      <c r="AC340" s="146"/>
      <c r="AD340" s="1223"/>
      <c r="AE340" s="1277">
        <f>'BI INTRA 2025'!AB340+'BI INTRA 2026 smt 1'!Y340</f>
        <v>0</v>
      </c>
      <c r="AF340" s="1278">
        <f t="shared" si="178"/>
        <v>0</v>
      </c>
      <c r="AG340" s="1106"/>
    </row>
    <row r="341" spans="1:33" s="1087" customFormat="1" ht="15" customHeight="1">
      <c r="A341" s="1115"/>
      <c r="B341" s="1099" t="s">
        <v>48</v>
      </c>
      <c r="C341" s="1114" t="s">
        <v>48</v>
      </c>
      <c r="D341" s="1114"/>
      <c r="E341" s="1114" t="s">
        <v>48</v>
      </c>
      <c r="F341" s="1355"/>
      <c r="G341" s="1115" t="s">
        <v>48</v>
      </c>
      <c r="H341" s="335" t="s">
        <v>48</v>
      </c>
      <c r="I341" s="1114" t="s">
        <v>48</v>
      </c>
      <c r="J341" s="1114" t="s">
        <v>48</v>
      </c>
      <c r="K341" s="1115" t="s">
        <v>48</v>
      </c>
      <c r="L341" s="1115" t="s">
        <v>48</v>
      </c>
      <c r="M341" s="77" t="s">
        <v>48</v>
      </c>
      <c r="N341" s="1115" t="s">
        <v>48</v>
      </c>
      <c r="O341" s="1115" t="s">
        <v>48</v>
      </c>
      <c r="P341" s="1223" t="s">
        <v>48</v>
      </c>
      <c r="Q341" s="78"/>
      <c r="R341" s="1136"/>
      <c r="S341" s="146"/>
      <c r="T341" s="1136"/>
      <c r="U341" s="146"/>
      <c r="V341" s="1136"/>
      <c r="W341" s="146"/>
      <c r="X341" s="1136"/>
      <c r="Y341" s="146"/>
      <c r="Z341" s="146"/>
      <c r="AA341" s="1136"/>
      <c r="AB341" s="146"/>
      <c r="AC341" s="146"/>
      <c r="AD341" s="1223" t="s">
        <v>48</v>
      </c>
      <c r="AE341" s="1277">
        <f>'BI INTRA 2025'!AB341+'BI INTRA 2026 smt 1'!Y341</f>
        <v>0</v>
      </c>
      <c r="AF341" s="1278">
        <f t="shared" si="178"/>
        <v>0</v>
      </c>
      <c r="AG341" s="1106"/>
    </row>
    <row r="342" spans="1:33" s="1087" customFormat="1" ht="15" customHeight="1">
      <c r="A342" s="1115"/>
      <c r="B342" s="1124" t="s">
        <v>539</v>
      </c>
      <c r="C342" s="1114"/>
      <c r="D342" s="1114"/>
      <c r="E342" s="1114"/>
      <c r="F342" s="1355"/>
      <c r="G342" s="1115"/>
      <c r="H342" s="335"/>
      <c r="I342" s="1114"/>
      <c r="J342" s="1114"/>
      <c r="K342" s="1115"/>
      <c r="L342" s="1115"/>
      <c r="M342" s="77"/>
      <c r="N342" s="1115"/>
      <c r="O342" s="1115"/>
      <c r="P342" s="1223"/>
      <c r="Q342" s="78"/>
      <c r="R342" s="1136"/>
      <c r="S342" s="146"/>
      <c r="T342" s="1136"/>
      <c r="U342" s="146"/>
      <c r="V342" s="1136"/>
      <c r="W342" s="146"/>
      <c r="X342" s="1136"/>
      <c r="Y342" s="146"/>
      <c r="Z342" s="146"/>
      <c r="AA342" s="1136"/>
      <c r="AB342" s="146"/>
      <c r="AC342" s="146"/>
      <c r="AD342" s="1223"/>
      <c r="AE342" s="1277">
        <f>'BI INTRA 2025'!AB342+'BI INTRA 2026 smt 1'!Y342</f>
        <v>0</v>
      </c>
      <c r="AF342" s="1278">
        <f t="shared" si="178"/>
        <v>0</v>
      </c>
      <c r="AG342" s="1106"/>
    </row>
    <row r="343" spans="1:33" s="1087" customFormat="1" ht="15" customHeight="1">
      <c r="A343" s="1115"/>
      <c r="B343" s="1099" t="s">
        <v>48</v>
      </c>
      <c r="C343" s="1114" t="s">
        <v>48</v>
      </c>
      <c r="D343" s="1114"/>
      <c r="E343" s="1114" t="s">
        <v>48</v>
      </c>
      <c r="F343" s="1355"/>
      <c r="G343" s="1115" t="s">
        <v>48</v>
      </c>
      <c r="H343" s="335" t="s">
        <v>48</v>
      </c>
      <c r="I343" s="1114" t="s">
        <v>48</v>
      </c>
      <c r="J343" s="1114" t="s">
        <v>48</v>
      </c>
      <c r="K343" s="1115" t="s">
        <v>48</v>
      </c>
      <c r="L343" s="1115" t="s">
        <v>48</v>
      </c>
      <c r="M343" s="77" t="s">
        <v>48</v>
      </c>
      <c r="N343" s="1115" t="s">
        <v>48</v>
      </c>
      <c r="O343" s="1115" t="s">
        <v>48</v>
      </c>
      <c r="P343" s="1223" t="s">
        <v>48</v>
      </c>
      <c r="Q343" s="78"/>
      <c r="R343" s="1136"/>
      <c r="S343" s="146"/>
      <c r="T343" s="1136"/>
      <c r="U343" s="146"/>
      <c r="V343" s="1136"/>
      <c r="W343" s="146"/>
      <c r="X343" s="1136"/>
      <c r="Y343" s="146"/>
      <c r="Z343" s="146"/>
      <c r="AA343" s="1136"/>
      <c r="AB343" s="146"/>
      <c r="AC343" s="146"/>
      <c r="AD343" s="1223" t="s">
        <v>48</v>
      </c>
      <c r="AE343" s="1277">
        <f>'BI INTRA 2025'!AB343+'BI INTRA 2026 smt 1'!Y343</f>
        <v>0</v>
      </c>
      <c r="AF343" s="1278">
        <f t="shared" si="178"/>
        <v>0</v>
      </c>
      <c r="AG343" s="1106"/>
    </row>
    <row r="344" spans="1:33" s="1178" customFormat="1" ht="15" customHeight="1">
      <c r="A344" s="1111"/>
      <c r="B344" s="1124" t="s">
        <v>540</v>
      </c>
      <c r="C344" s="1124" t="s">
        <v>541</v>
      </c>
      <c r="D344" s="1124"/>
      <c r="E344" s="1159"/>
      <c r="F344" s="1381"/>
      <c r="G344" s="1111"/>
      <c r="H344" s="186"/>
      <c r="I344" s="1159"/>
      <c r="J344" s="1159"/>
      <c r="K344" s="1111"/>
      <c r="L344" s="1111"/>
      <c r="M344" s="416"/>
      <c r="N344" s="1111"/>
      <c r="O344" s="1111">
        <f>O345</f>
        <v>42</v>
      </c>
      <c r="P344" s="64">
        <f>P345</f>
        <v>272781201</v>
      </c>
      <c r="Q344" s="218"/>
      <c r="R344" s="1193"/>
      <c r="S344" s="414"/>
      <c r="T344" s="1193"/>
      <c r="U344" s="414"/>
      <c r="V344" s="1193"/>
      <c r="W344" s="414"/>
      <c r="X344" s="1193"/>
      <c r="Y344" s="414"/>
      <c r="Z344" s="414"/>
      <c r="AA344" s="1193"/>
      <c r="AB344" s="414">
        <f>AB345</f>
        <v>272781201</v>
      </c>
      <c r="AC344" s="414"/>
      <c r="AD344" s="1224"/>
      <c r="AE344" s="1277">
        <f>'BI INTRA 2025'!AB344+'BI INTRA 2026 smt 1'!Y344</f>
        <v>272781201</v>
      </c>
      <c r="AF344" s="1278">
        <f t="shared" si="178"/>
        <v>0</v>
      </c>
      <c r="AG344" s="1106"/>
    </row>
    <row r="345" spans="1:33" s="1178" customFormat="1" ht="15" customHeight="1">
      <c r="A345" s="1111"/>
      <c r="B345" s="1124" t="s">
        <v>542</v>
      </c>
      <c r="C345" s="1124" t="s">
        <v>541</v>
      </c>
      <c r="D345" s="1124"/>
      <c r="E345" s="1159"/>
      <c r="F345" s="1381"/>
      <c r="G345" s="1111"/>
      <c r="H345" s="186"/>
      <c r="I345" s="1159"/>
      <c r="J345" s="1159"/>
      <c r="K345" s="1111"/>
      <c r="L345" s="1111"/>
      <c r="M345" s="416"/>
      <c r="N345" s="1111"/>
      <c r="O345" s="1111">
        <f>O346</f>
        <v>42</v>
      </c>
      <c r="P345" s="64">
        <f>P346</f>
        <v>272781201</v>
      </c>
      <c r="Q345" s="218"/>
      <c r="R345" s="1193"/>
      <c r="S345" s="414"/>
      <c r="T345" s="1193"/>
      <c r="U345" s="414"/>
      <c r="V345" s="1193"/>
      <c r="W345" s="414"/>
      <c r="X345" s="1193"/>
      <c r="Y345" s="414"/>
      <c r="Z345" s="414"/>
      <c r="AA345" s="1193"/>
      <c r="AB345" s="414">
        <f>AB346</f>
        <v>272781201</v>
      </c>
      <c r="AC345" s="414"/>
      <c r="AD345" s="1224"/>
      <c r="AE345" s="1277">
        <f>'BI INTRA 2025'!AB345+'BI INTRA 2026 smt 1'!Y345</f>
        <v>272781201</v>
      </c>
      <c r="AF345" s="1278">
        <f t="shared" si="178"/>
        <v>0</v>
      </c>
      <c r="AG345" s="1106"/>
    </row>
    <row r="346" spans="1:33" s="1178" customFormat="1" ht="15" customHeight="1">
      <c r="A346" s="1111"/>
      <c r="B346" s="1124" t="s">
        <v>543</v>
      </c>
      <c r="C346" s="1124" t="s">
        <v>544</v>
      </c>
      <c r="D346" s="1124"/>
      <c r="E346" s="1123"/>
      <c r="F346" s="1368"/>
      <c r="G346" s="1124"/>
      <c r="H346" s="186"/>
      <c r="I346" s="1159"/>
      <c r="J346" s="1159"/>
      <c r="K346" s="1111"/>
      <c r="L346" s="1192"/>
      <c r="M346" s="416"/>
      <c r="N346" s="1111"/>
      <c r="O346" s="1111">
        <f>SUM(O347:O371)</f>
        <v>42</v>
      </c>
      <c r="P346" s="1118">
        <f>SUM(P347:P372)</f>
        <v>272781201</v>
      </c>
      <c r="Q346" s="218"/>
      <c r="R346" s="1193"/>
      <c r="S346" s="414"/>
      <c r="T346" s="1193"/>
      <c r="U346" s="414"/>
      <c r="V346" s="1193"/>
      <c r="W346" s="414"/>
      <c r="X346" s="1193"/>
      <c r="Y346" s="414"/>
      <c r="Z346" s="414"/>
      <c r="AA346" s="1193"/>
      <c r="AB346" s="414">
        <f>SUM(AB347:AB372)</f>
        <v>272781201</v>
      </c>
      <c r="AC346" s="414"/>
      <c r="AD346" s="1118"/>
      <c r="AE346" s="1277">
        <f>'BI INTRA 2025'!AB346+'BI INTRA 2026 smt 1'!Y346</f>
        <v>272781201</v>
      </c>
      <c r="AF346" s="1278">
        <f t="shared" si="178"/>
        <v>0</v>
      </c>
      <c r="AG346" s="1106"/>
    </row>
    <row r="347" spans="1:33" s="1087" customFormat="1" ht="15" customHeight="1">
      <c r="A347" s="1115"/>
      <c r="B347" s="1099" t="s">
        <v>545</v>
      </c>
      <c r="C347" s="1114" t="s">
        <v>48</v>
      </c>
      <c r="D347" s="1120" t="s">
        <v>111</v>
      </c>
      <c r="E347" s="1113" t="s">
        <v>113</v>
      </c>
      <c r="F347" s="1350" t="str">
        <f>VLOOKUP(B347,[1]Sheet1!$H$4:$I$15682,2,FALSE)</f>
        <v>Peralatan dan Mesin Rusak Berat</v>
      </c>
      <c r="G347" s="1115" t="s">
        <v>546</v>
      </c>
      <c r="H347" s="418" t="s">
        <v>48</v>
      </c>
      <c r="I347" s="1114" t="s">
        <v>64</v>
      </c>
      <c r="J347" s="1114" t="s">
        <v>547</v>
      </c>
      <c r="K347" s="1115">
        <v>1993</v>
      </c>
      <c r="L347" s="1115" t="s">
        <v>48</v>
      </c>
      <c r="M347" s="419" t="s">
        <v>66</v>
      </c>
      <c r="N347" s="1115" t="s">
        <v>548</v>
      </c>
      <c r="O347" s="1115">
        <v>1</v>
      </c>
      <c r="P347" s="420">
        <v>4000000</v>
      </c>
      <c r="Q347" s="1113"/>
      <c r="R347" s="1136"/>
      <c r="S347" s="146"/>
      <c r="T347" s="1136"/>
      <c r="U347" s="146"/>
      <c r="V347" s="1136"/>
      <c r="W347" s="146"/>
      <c r="X347" s="1136"/>
      <c r="Y347" s="146"/>
      <c r="Z347" s="146"/>
      <c r="AA347" s="1136"/>
      <c r="AB347" s="420">
        <v>4000000</v>
      </c>
      <c r="AC347" s="228"/>
      <c r="AD347" s="1224"/>
      <c r="AE347" s="1277">
        <f>'BI INTRA 2025'!AB347+'BI INTRA 2026 smt 1'!Y347</f>
        <v>4000000</v>
      </c>
      <c r="AF347" s="1278">
        <f t="shared" si="178"/>
        <v>0</v>
      </c>
      <c r="AG347" s="1106"/>
    </row>
    <row r="348" spans="1:33" s="1087" customFormat="1" ht="15" customHeight="1">
      <c r="A348" s="1115"/>
      <c r="B348" s="1099" t="s">
        <v>545</v>
      </c>
      <c r="C348" s="1114" t="s">
        <v>48</v>
      </c>
      <c r="D348" s="1225" t="s">
        <v>332</v>
      </c>
      <c r="E348" s="1113" t="s">
        <v>333</v>
      </c>
      <c r="F348" s="1350" t="str">
        <f>VLOOKUP(B348,[1]Sheet1!$H$4:$I$15682,2,FALSE)</f>
        <v>Peralatan dan Mesin Rusak Berat</v>
      </c>
      <c r="G348" s="1115" t="s">
        <v>179</v>
      </c>
      <c r="H348" s="418" t="s">
        <v>48</v>
      </c>
      <c r="I348" s="1114" t="s">
        <v>64</v>
      </c>
      <c r="J348" s="1114" t="s">
        <v>547</v>
      </c>
      <c r="K348" s="1115">
        <v>1998</v>
      </c>
      <c r="L348" s="1115" t="s">
        <v>48</v>
      </c>
      <c r="M348" s="419" t="s">
        <v>166</v>
      </c>
      <c r="N348" s="1115" t="s">
        <v>548</v>
      </c>
      <c r="O348" s="1115">
        <v>1</v>
      </c>
      <c r="P348" s="420">
        <v>4000000</v>
      </c>
      <c r="Q348" s="1113"/>
      <c r="R348" s="1136"/>
      <c r="S348" s="146"/>
      <c r="T348" s="1136"/>
      <c r="U348" s="146"/>
      <c r="V348" s="1136"/>
      <c r="W348" s="146"/>
      <c r="X348" s="1136"/>
      <c r="Y348" s="146"/>
      <c r="Z348" s="146"/>
      <c r="AA348" s="1136"/>
      <c r="AB348" s="420">
        <v>4000000</v>
      </c>
      <c r="AC348" s="228"/>
      <c r="AD348" s="1224"/>
      <c r="AE348" s="1277">
        <f>'BI INTRA 2025'!AB348+'BI INTRA 2026 smt 1'!Y348</f>
        <v>4000000</v>
      </c>
      <c r="AF348" s="1278">
        <f t="shared" si="178"/>
        <v>0</v>
      </c>
      <c r="AG348" s="1106"/>
    </row>
    <row r="349" spans="1:33" s="1087" customFormat="1" ht="15" customHeight="1">
      <c r="A349" s="1115"/>
      <c r="B349" s="1099" t="s">
        <v>545</v>
      </c>
      <c r="C349" s="1114" t="s">
        <v>48</v>
      </c>
      <c r="D349" s="1292" t="s">
        <v>549</v>
      </c>
      <c r="E349" s="1113" t="s">
        <v>550</v>
      </c>
      <c r="F349" s="1350" t="str">
        <f>VLOOKUP(B349,[1]Sheet1!$H$4:$I$15682,2,FALSE)</f>
        <v>Peralatan dan Mesin Rusak Berat</v>
      </c>
      <c r="G349" s="1115" t="s">
        <v>179</v>
      </c>
      <c r="H349" s="418" t="s">
        <v>48</v>
      </c>
      <c r="I349" s="1114" t="s">
        <v>64</v>
      </c>
      <c r="J349" s="1114" t="s">
        <v>547</v>
      </c>
      <c r="K349" s="1115">
        <v>1998</v>
      </c>
      <c r="L349" s="1115" t="s">
        <v>48</v>
      </c>
      <c r="M349" s="419" t="s">
        <v>166</v>
      </c>
      <c r="N349" s="1115" t="s">
        <v>548</v>
      </c>
      <c r="O349" s="1115">
        <v>1</v>
      </c>
      <c r="P349" s="420">
        <v>19750000</v>
      </c>
      <c r="Q349" s="1113"/>
      <c r="R349" s="1136"/>
      <c r="S349" s="146"/>
      <c r="T349" s="1136"/>
      <c r="U349" s="146"/>
      <c r="V349" s="1136"/>
      <c r="W349" s="146"/>
      <c r="X349" s="1136"/>
      <c r="Y349" s="146"/>
      <c r="Z349" s="146"/>
      <c r="AA349" s="1136"/>
      <c r="AB349" s="420">
        <v>19750000</v>
      </c>
      <c r="AC349" s="228"/>
      <c r="AD349" s="1224"/>
      <c r="AE349" s="1277">
        <f>'BI INTRA 2025'!AB349+'BI INTRA 2026 smt 1'!Y349</f>
        <v>19750000</v>
      </c>
      <c r="AF349" s="1278">
        <f t="shared" si="178"/>
        <v>0</v>
      </c>
      <c r="AG349" s="1106"/>
    </row>
    <row r="350" spans="1:33" s="1087" customFormat="1" ht="15" customHeight="1">
      <c r="A350" s="1115"/>
      <c r="B350" s="1099" t="s">
        <v>545</v>
      </c>
      <c r="C350" s="1114" t="s">
        <v>48</v>
      </c>
      <c r="D350" s="1168" t="s">
        <v>198</v>
      </c>
      <c r="E350" s="1113" t="s">
        <v>551</v>
      </c>
      <c r="F350" s="1350" t="str">
        <f>VLOOKUP(B350,[1]Sheet1!$H$4:$I$15682,2,FALSE)</f>
        <v>Peralatan dan Mesin Rusak Berat</v>
      </c>
      <c r="G350" s="1115" t="s">
        <v>552</v>
      </c>
      <c r="H350" s="418" t="s">
        <v>48</v>
      </c>
      <c r="I350" s="1114" t="s">
        <v>64</v>
      </c>
      <c r="J350" s="1114" t="s">
        <v>547</v>
      </c>
      <c r="K350" s="1115">
        <v>1998</v>
      </c>
      <c r="L350" s="1115" t="s">
        <v>48</v>
      </c>
      <c r="M350" s="419" t="s">
        <v>166</v>
      </c>
      <c r="N350" s="1115" t="s">
        <v>548</v>
      </c>
      <c r="O350" s="1115">
        <v>1</v>
      </c>
      <c r="P350" s="420">
        <v>2550000</v>
      </c>
      <c r="Q350" s="1113"/>
      <c r="R350" s="1136"/>
      <c r="S350" s="146"/>
      <c r="T350" s="1136"/>
      <c r="U350" s="146"/>
      <c r="V350" s="1136"/>
      <c r="W350" s="146"/>
      <c r="X350" s="1136"/>
      <c r="Y350" s="146"/>
      <c r="Z350" s="146"/>
      <c r="AA350" s="1136"/>
      <c r="AB350" s="420">
        <v>2550000</v>
      </c>
      <c r="AC350" s="228"/>
      <c r="AD350" s="1224"/>
      <c r="AE350" s="1277">
        <f>'BI INTRA 2025'!AB350+'BI INTRA 2026 smt 1'!Y350</f>
        <v>2550000</v>
      </c>
      <c r="AF350" s="1278">
        <f t="shared" si="178"/>
        <v>0</v>
      </c>
      <c r="AG350" s="1106"/>
    </row>
    <row r="351" spans="1:33" s="1087" customFormat="1" ht="15" customHeight="1">
      <c r="A351" s="1115"/>
      <c r="B351" s="1099" t="s">
        <v>545</v>
      </c>
      <c r="C351" s="1114" t="s">
        <v>48</v>
      </c>
      <c r="D351" s="1113" t="s">
        <v>198</v>
      </c>
      <c r="E351" s="1113" t="s">
        <v>551</v>
      </c>
      <c r="F351" s="1350" t="str">
        <f>VLOOKUP(B351,[1]Sheet1!$H$4:$I$15682,2,FALSE)</f>
        <v>Peralatan dan Mesin Rusak Berat</v>
      </c>
      <c r="G351" s="1115" t="s">
        <v>553</v>
      </c>
      <c r="H351" s="418" t="s">
        <v>48</v>
      </c>
      <c r="I351" s="1114" t="s">
        <v>64</v>
      </c>
      <c r="J351" s="1114" t="s">
        <v>547</v>
      </c>
      <c r="K351" s="1115">
        <v>2002</v>
      </c>
      <c r="L351" s="1115" t="s">
        <v>48</v>
      </c>
      <c r="M351" s="419" t="s">
        <v>166</v>
      </c>
      <c r="N351" s="1115" t="s">
        <v>548</v>
      </c>
      <c r="O351" s="1115">
        <v>3</v>
      </c>
      <c r="P351" s="420">
        <v>4000000</v>
      </c>
      <c r="Q351" s="1113"/>
      <c r="R351" s="1226"/>
      <c r="S351" s="146"/>
      <c r="T351" s="1136"/>
      <c r="U351" s="146"/>
      <c r="V351" s="1136"/>
      <c r="W351" s="146"/>
      <c r="X351" s="1136"/>
      <c r="Y351" s="146"/>
      <c r="Z351" s="146"/>
      <c r="AA351" s="1136"/>
      <c r="AB351" s="420">
        <v>4000000</v>
      </c>
      <c r="AC351" s="228"/>
      <c r="AD351" s="1224"/>
      <c r="AE351" s="1277">
        <f>'BI INTRA 2025'!AB351+'BI INTRA 2026 smt 1'!Y351</f>
        <v>4000000</v>
      </c>
      <c r="AF351" s="1278">
        <f t="shared" si="178"/>
        <v>0</v>
      </c>
      <c r="AG351" s="1106"/>
    </row>
    <row r="352" spans="1:33" s="1087" customFormat="1" ht="15" customHeight="1">
      <c r="A352" s="1115"/>
      <c r="B352" s="1099" t="s">
        <v>545</v>
      </c>
      <c r="C352" s="1114" t="s">
        <v>48</v>
      </c>
      <c r="D352" s="1113" t="s">
        <v>554</v>
      </c>
      <c r="E352" s="1113" t="s">
        <v>555</v>
      </c>
      <c r="F352" s="1350" t="str">
        <f>VLOOKUP(B352,[1]Sheet1!$H$4:$I$15682,2,FALSE)</f>
        <v>Peralatan dan Mesin Rusak Berat</v>
      </c>
      <c r="G352" s="1115" t="s">
        <v>179</v>
      </c>
      <c r="H352" s="418" t="s">
        <v>48</v>
      </c>
      <c r="I352" s="1114" t="s">
        <v>173</v>
      </c>
      <c r="J352" s="1114" t="s">
        <v>547</v>
      </c>
      <c r="K352" s="1115">
        <v>2007</v>
      </c>
      <c r="L352" s="1115" t="s">
        <v>48</v>
      </c>
      <c r="M352" s="419" t="s">
        <v>166</v>
      </c>
      <c r="N352" s="1115" t="s">
        <v>548</v>
      </c>
      <c r="O352" s="1115">
        <v>1</v>
      </c>
      <c r="P352" s="420">
        <v>1586340</v>
      </c>
      <c r="Q352" s="1113"/>
      <c r="R352" s="1226"/>
      <c r="S352" s="146"/>
      <c r="T352" s="1136"/>
      <c r="U352" s="146"/>
      <c r="V352" s="1136"/>
      <c r="W352" s="146"/>
      <c r="X352" s="1136"/>
      <c r="Y352" s="146"/>
      <c r="Z352" s="146"/>
      <c r="AA352" s="1136"/>
      <c r="AB352" s="420">
        <v>1586340</v>
      </c>
      <c r="AC352" s="228"/>
      <c r="AD352" s="1224"/>
      <c r="AE352" s="1277">
        <f>'BI INTRA 2025'!AB352+'BI INTRA 2026 smt 1'!Y352</f>
        <v>1586340</v>
      </c>
      <c r="AF352" s="1278">
        <f t="shared" si="178"/>
        <v>0</v>
      </c>
      <c r="AG352" s="1106"/>
    </row>
    <row r="353" spans="1:33" s="1087" customFormat="1" ht="15" customHeight="1">
      <c r="A353" s="1115"/>
      <c r="B353" s="1099" t="s">
        <v>545</v>
      </c>
      <c r="C353" s="1114" t="s">
        <v>48</v>
      </c>
      <c r="D353" s="1113" t="s">
        <v>556</v>
      </c>
      <c r="E353" s="1113" t="s">
        <v>557</v>
      </c>
      <c r="F353" s="1350" t="str">
        <f>VLOOKUP(B353,[1]Sheet1!$H$4:$I$15682,2,FALSE)</f>
        <v>Peralatan dan Mesin Rusak Berat</v>
      </c>
      <c r="G353" s="1115" t="s">
        <v>179</v>
      </c>
      <c r="H353" s="418" t="s">
        <v>48</v>
      </c>
      <c r="I353" s="1114" t="s">
        <v>558</v>
      </c>
      <c r="J353" s="1114" t="s">
        <v>547</v>
      </c>
      <c r="K353" s="1115">
        <v>1999</v>
      </c>
      <c r="L353" s="1115" t="s">
        <v>48</v>
      </c>
      <c r="M353" s="419" t="s">
        <v>166</v>
      </c>
      <c r="N353" s="1115" t="s">
        <v>548</v>
      </c>
      <c r="O353" s="1115">
        <v>1</v>
      </c>
      <c r="P353" s="420">
        <v>9014855.5</v>
      </c>
      <c r="Q353" s="1113"/>
      <c r="R353" s="1298"/>
      <c r="S353" s="1299"/>
      <c r="T353" s="1298"/>
      <c r="U353" s="1299"/>
      <c r="V353" s="1298"/>
      <c r="W353" s="1299"/>
      <c r="X353" s="1298"/>
      <c r="Y353" s="1299"/>
      <c r="Z353" s="1299"/>
      <c r="AA353" s="1298"/>
      <c r="AB353" s="420">
        <v>9014855.5</v>
      </c>
      <c r="AC353" s="228"/>
      <c r="AD353" s="1224"/>
      <c r="AE353" s="1277">
        <f>'BI INTRA 2025'!AB353+'BI INTRA 2026 smt 1'!Y353</f>
        <v>9014855.5</v>
      </c>
      <c r="AF353" s="1278">
        <f t="shared" si="178"/>
        <v>0</v>
      </c>
      <c r="AG353" s="1106"/>
    </row>
    <row r="354" spans="1:33" s="1087" customFormat="1" ht="15" customHeight="1">
      <c r="A354" s="1115"/>
      <c r="B354" s="1099" t="s">
        <v>545</v>
      </c>
      <c r="C354" s="1114" t="s">
        <v>48</v>
      </c>
      <c r="D354" s="1113" t="s">
        <v>556</v>
      </c>
      <c r="E354" s="1113" t="s">
        <v>557</v>
      </c>
      <c r="F354" s="1350" t="str">
        <f>VLOOKUP(B354,[1]Sheet1!$H$4:$I$15682,2,FALSE)</f>
        <v>Peralatan dan Mesin Rusak Berat</v>
      </c>
      <c r="G354" s="1115" t="s">
        <v>179</v>
      </c>
      <c r="H354" s="418" t="s">
        <v>48</v>
      </c>
      <c r="I354" s="1114" t="s">
        <v>558</v>
      </c>
      <c r="J354" s="1114" t="s">
        <v>547</v>
      </c>
      <c r="K354" s="1115">
        <v>2000</v>
      </c>
      <c r="L354" s="1115" t="s">
        <v>48</v>
      </c>
      <c r="M354" s="419" t="s">
        <v>166</v>
      </c>
      <c r="N354" s="1115" t="s">
        <v>548</v>
      </c>
      <c r="O354" s="1115">
        <v>5</v>
      </c>
      <c r="P354" s="420">
        <v>9014855.5</v>
      </c>
      <c r="Q354" s="1113"/>
      <c r="R354" s="1298"/>
      <c r="S354" s="1299"/>
      <c r="T354" s="1298"/>
      <c r="U354" s="1299"/>
      <c r="V354" s="1298"/>
      <c r="W354" s="1299"/>
      <c r="X354" s="1298"/>
      <c r="Y354" s="1299"/>
      <c r="Z354" s="1299"/>
      <c r="AA354" s="1298"/>
      <c r="AB354" s="420">
        <v>9014855.5</v>
      </c>
      <c r="AC354" s="228"/>
      <c r="AD354" s="1224"/>
      <c r="AE354" s="1277">
        <f>'BI INTRA 2025'!AB354+'BI INTRA 2026 smt 1'!Y354</f>
        <v>9014855.5</v>
      </c>
      <c r="AF354" s="1278">
        <f t="shared" si="178"/>
        <v>0</v>
      </c>
      <c r="AG354" s="1106"/>
    </row>
    <row r="355" spans="1:33" s="1087" customFormat="1" ht="15" customHeight="1">
      <c r="A355" s="1115"/>
      <c r="B355" s="1099" t="s">
        <v>545</v>
      </c>
      <c r="C355" s="1114" t="s">
        <v>48</v>
      </c>
      <c r="D355" s="1113" t="s">
        <v>556</v>
      </c>
      <c r="E355" s="1113" t="s">
        <v>557</v>
      </c>
      <c r="F355" s="1350" t="str">
        <f>VLOOKUP(B355,[1]Sheet1!$H$4:$I$15682,2,FALSE)</f>
        <v>Peralatan dan Mesin Rusak Berat</v>
      </c>
      <c r="G355" s="1115" t="s">
        <v>179</v>
      </c>
      <c r="H355" s="418" t="s">
        <v>48</v>
      </c>
      <c r="I355" s="1114" t="s">
        <v>558</v>
      </c>
      <c r="J355" s="1114" t="s">
        <v>547</v>
      </c>
      <c r="K355" s="1115">
        <v>2002</v>
      </c>
      <c r="L355" s="1115" t="s">
        <v>48</v>
      </c>
      <c r="M355" s="419" t="s">
        <v>166</v>
      </c>
      <c r="N355" s="1115" t="s">
        <v>548</v>
      </c>
      <c r="O355" s="1115">
        <v>1</v>
      </c>
      <c r="P355" s="420">
        <v>38000000</v>
      </c>
      <c r="Q355" s="1113"/>
      <c r="R355" s="1298"/>
      <c r="S355" s="1299"/>
      <c r="T355" s="1298"/>
      <c r="U355" s="1299"/>
      <c r="V355" s="1298"/>
      <c r="W355" s="1299"/>
      <c r="X355" s="1298"/>
      <c r="Y355" s="1299"/>
      <c r="Z355" s="1299"/>
      <c r="AA355" s="1298"/>
      <c r="AB355" s="420">
        <v>38000000</v>
      </c>
      <c r="AC355" s="228"/>
      <c r="AD355" s="1224"/>
      <c r="AE355" s="1277">
        <f>'BI INTRA 2025'!AB355+'BI INTRA 2026 smt 1'!Y355</f>
        <v>38000000</v>
      </c>
      <c r="AF355" s="1278">
        <f t="shared" si="178"/>
        <v>0</v>
      </c>
      <c r="AG355" s="1106"/>
    </row>
    <row r="356" spans="1:33" s="1087" customFormat="1" ht="15" customHeight="1">
      <c r="A356" s="1115"/>
      <c r="B356" s="1099" t="s">
        <v>545</v>
      </c>
      <c r="C356" s="1114" t="s">
        <v>48</v>
      </c>
      <c r="D356" s="1227" t="s">
        <v>556</v>
      </c>
      <c r="E356" s="1113" t="s">
        <v>557</v>
      </c>
      <c r="F356" s="1350" t="str">
        <f>VLOOKUP(B356,[1]Sheet1!$H$4:$I$15682,2,FALSE)</f>
        <v>Peralatan dan Mesin Rusak Berat</v>
      </c>
      <c r="G356" s="1115" t="s">
        <v>179</v>
      </c>
      <c r="H356" s="418" t="s">
        <v>48</v>
      </c>
      <c r="I356" s="1114" t="s">
        <v>558</v>
      </c>
      <c r="J356" s="1114" t="s">
        <v>547</v>
      </c>
      <c r="K356" s="1115">
        <v>2002</v>
      </c>
      <c r="L356" s="1115" t="s">
        <v>48</v>
      </c>
      <c r="M356" s="419" t="s">
        <v>166</v>
      </c>
      <c r="N356" s="1115" t="s">
        <v>548</v>
      </c>
      <c r="O356" s="1115">
        <v>1</v>
      </c>
      <c r="P356" s="420">
        <v>85500000</v>
      </c>
      <c r="Q356" s="1113"/>
      <c r="R356" s="1298"/>
      <c r="S356" s="1299"/>
      <c r="T356" s="1298"/>
      <c r="U356" s="1299"/>
      <c r="V356" s="1298"/>
      <c r="W356" s="1299"/>
      <c r="X356" s="1298"/>
      <c r="Y356" s="1299"/>
      <c r="Z356" s="1299"/>
      <c r="AA356" s="1298"/>
      <c r="AB356" s="420">
        <v>85500000</v>
      </c>
      <c r="AC356" s="228"/>
      <c r="AD356" s="1224"/>
      <c r="AE356" s="1277">
        <f>'BI INTRA 2025'!AB356+'BI INTRA 2026 smt 1'!Y356</f>
        <v>85500000</v>
      </c>
      <c r="AF356" s="1278">
        <f t="shared" si="178"/>
        <v>0</v>
      </c>
      <c r="AG356" s="1106"/>
    </row>
    <row r="357" spans="1:33" s="1087" customFormat="1" ht="15" customHeight="1">
      <c r="A357" s="1115"/>
      <c r="B357" s="1099" t="s">
        <v>545</v>
      </c>
      <c r="C357" s="1114" t="s">
        <v>48</v>
      </c>
      <c r="D357" s="1292" t="s">
        <v>269</v>
      </c>
      <c r="E357" s="1113" t="s">
        <v>559</v>
      </c>
      <c r="F357" s="1350" t="str">
        <f>VLOOKUP(B357,[1]Sheet1!$H$4:$I$15682,2,FALSE)</f>
        <v>Peralatan dan Mesin Rusak Berat</v>
      </c>
      <c r="G357" s="1115" t="s">
        <v>179</v>
      </c>
      <c r="H357" s="418" t="s">
        <v>48</v>
      </c>
      <c r="I357" s="1114" t="s">
        <v>191</v>
      </c>
      <c r="J357" s="1114" t="s">
        <v>547</v>
      </c>
      <c r="K357" s="1115">
        <v>2007</v>
      </c>
      <c r="L357" s="1115" t="s">
        <v>48</v>
      </c>
      <c r="M357" s="419" t="s">
        <v>166</v>
      </c>
      <c r="N357" s="1115" t="s">
        <v>548</v>
      </c>
      <c r="O357" s="1115">
        <v>1</v>
      </c>
      <c r="P357" s="420">
        <v>3000000</v>
      </c>
      <c r="Q357" s="1113"/>
      <c r="R357" s="1298"/>
      <c r="S357" s="1299"/>
      <c r="T357" s="1298"/>
      <c r="U357" s="1299"/>
      <c r="V357" s="1298"/>
      <c r="W357" s="1299"/>
      <c r="X357" s="1298"/>
      <c r="Y357" s="1299"/>
      <c r="Z357" s="1299"/>
      <c r="AA357" s="1298"/>
      <c r="AB357" s="420">
        <v>3000000</v>
      </c>
      <c r="AC357" s="228"/>
      <c r="AD357" s="1224"/>
      <c r="AE357" s="1277">
        <f>'BI INTRA 2025'!AB357+'BI INTRA 2026 smt 1'!Y357</f>
        <v>3000000</v>
      </c>
      <c r="AF357" s="1278">
        <f t="shared" si="178"/>
        <v>0</v>
      </c>
      <c r="AG357" s="1106"/>
    </row>
    <row r="358" spans="1:33" s="1087" customFormat="1" ht="27" customHeight="1">
      <c r="A358" s="1115"/>
      <c r="B358" s="1099" t="s">
        <v>545</v>
      </c>
      <c r="C358" s="1114" t="s">
        <v>48</v>
      </c>
      <c r="D358" s="1292" t="s">
        <v>560</v>
      </c>
      <c r="E358" s="1113" t="s">
        <v>561</v>
      </c>
      <c r="F358" s="1350" t="str">
        <f>VLOOKUP(B358,[1]Sheet1!$H$4:$I$15682,2,FALSE)</f>
        <v>Peralatan dan Mesin Rusak Berat</v>
      </c>
      <c r="G358" s="1115" t="s">
        <v>562</v>
      </c>
      <c r="H358" s="418" t="s">
        <v>48</v>
      </c>
      <c r="I358" s="1114" t="s">
        <v>191</v>
      </c>
      <c r="J358" s="1114" t="s">
        <v>547</v>
      </c>
      <c r="K358" s="1115">
        <v>1997</v>
      </c>
      <c r="L358" s="1115" t="s">
        <v>48</v>
      </c>
      <c r="M358" s="419" t="s">
        <v>166</v>
      </c>
      <c r="N358" s="1115" t="s">
        <v>548</v>
      </c>
      <c r="O358" s="1115">
        <v>1</v>
      </c>
      <c r="P358" s="420">
        <v>4348379</v>
      </c>
      <c r="Q358" s="1113"/>
      <c r="R358" s="1298"/>
      <c r="S358" s="1299"/>
      <c r="T358" s="1298"/>
      <c r="U358" s="1299"/>
      <c r="V358" s="1298"/>
      <c r="W358" s="1299"/>
      <c r="X358" s="1298"/>
      <c r="Y358" s="1299"/>
      <c r="Z358" s="1299"/>
      <c r="AA358" s="1298"/>
      <c r="AB358" s="420">
        <v>4348379</v>
      </c>
      <c r="AC358" s="228"/>
      <c r="AD358" s="1224"/>
      <c r="AE358" s="1277">
        <f>'BI INTRA 2025'!AB358+'BI INTRA 2026 smt 1'!Y358</f>
        <v>4348379</v>
      </c>
      <c r="AF358" s="1278">
        <f t="shared" si="178"/>
        <v>0</v>
      </c>
      <c r="AG358" s="1106"/>
    </row>
    <row r="359" spans="1:33" s="1087" customFormat="1" ht="27" customHeight="1">
      <c r="A359" s="1115"/>
      <c r="B359" s="1099" t="s">
        <v>545</v>
      </c>
      <c r="C359" s="1114" t="s">
        <v>48</v>
      </c>
      <c r="D359" s="1168" t="s">
        <v>563</v>
      </c>
      <c r="E359" s="1113" t="s">
        <v>564</v>
      </c>
      <c r="F359" s="1350" t="str">
        <f>VLOOKUP(B359,[1]Sheet1!$H$4:$I$15682,2,FALSE)</f>
        <v>Peralatan dan Mesin Rusak Berat</v>
      </c>
      <c r="G359" s="1115" t="s">
        <v>565</v>
      </c>
      <c r="H359" s="418" t="s">
        <v>48</v>
      </c>
      <c r="I359" s="1114" t="s">
        <v>191</v>
      </c>
      <c r="J359" s="1114" t="s">
        <v>547</v>
      </c>
      <c r="K359" s="1115">
        <v>2002</v>
      </c>
      <c r="L359" s="1115" t="s">
        <v>48</v>
      </c>
      <c r="M359" s="419" t="s">
        <v>166</v>
      </c>
      <c r="N359" s="1115" t="s">
        <v>548</v>
      </c>
      <c r="O359" s="1115">
        <v>2</v>
      </c>
      <c r="P359" s="420">
        <v>2912435</v>
      </c>
      <c r="Q359" s="1113"/>
      <c r="R359" s="1298"/>
      <c r="S359" s="1299"/>
      <c r="T359" s="1298"/>
      <c r="U359" s="1299"/>
      <c r="V359" s="1298"/>
      <c r="W359" s="1299"/>
      <c r="X359" s="1298"/>
      <c r="Y359" s="1299"/>
      <c r="Z359" s="1299"/>
      <c r="AA359" s="1298"/>
      <c r="AB359" s="420">
        <v>2912435</v>
      </c>
      <c r="AC359" s="228"/>
      <c r="AD359" s="1224"/>
      <c r="AE359" s="1277">
        <f>'BI INTRA 2025'!AB359+'BI INTRA 2026 smt 1'!Y359</f>
        <v>2912435</v>
      </c>
      <c r="AF359" s="1278">
        <f t="shared" si="178"/>
        <v>0</v>
      </c>
      <c r="AG359" s="1106"/>
    </row>
    <row r="360" spans="1:33" s="1087" customFormat="1" ht="15" customHeight="1">
      <c r="A360" s="1115"/>
      <c r="B360" s="1099" t="s">
        <v>545</v>
      </c>
      <c r="C360" s="1114" t="s">
        <v>48</v>
      </c>
      <c r="D360" s="1113" t="s">
        <v>563</v>
      </c>
      <c r="E360" s="1113" t="s">
        <v>564</v>
      </c>
      <c r="F360" s="1350" t="str">
        <f>VLOOKUP(B360,[1]Sheet1!$H$4:$I$15682,2,FALSE)</f>
        <v>Peralatan dan Mesin Rusak Berat</v>
      </c>
      <c r="G360" s="1115" t="s">
        <v>565</v>
      </c>
      <c r="H360" s="418" t="s">
        <v>48</v>
      </c>
      <c r="I360" s="1114" t="s">
        <v>191</v>
      </c>
      <c r="J360" s="1114" t="s">
        <v>547</v>
      </c>
      <c r="K360" s="1115">
        <v>2002</v>
      </c>
      <c r="L360" s="1115" t="s">
        <v>48</v>
      </c>
      <c r="M360" s="419" t="s">
        <v>166</v>
      </c>
      <c r="N360" s="1115" t="s">
        <v>548</v>
      </c>
      <c r="O360" s="1115">
        <v>1</v>
      </c>
      <c r="P360" s="420">
        <v>5249740</v>
      </c>
      <c r="Q360" s="1113"/>
      <c r="R360" s="1298"/>
      <c r="S360" s="1299"/>
      <c r="T360" s="1298"/>
      <c r="U360" s="1299"/>
      <c r="V360" s="1298"/>
      <c r="W360" s="1299"/>
      <c r="X360" s="1298"/>
      <c r="Y360" s="1299"/>
      <c r="Z360" s="1299"/>
      <c r="AA360" s="1298"/>
      <c r="AB360" s="420">
        <v>5249740</v>
      </c>
      <c r="AC360" s="228"/>
      <c r="AD360" s="1224"/>
      <c r="AE360" s="1277">
        <f>'BI INTRA 2025'!AB360+'BI INTRA 2026 smt 1'!Y360</f>
        <v>5249740</v>
      </c>
      <c r="AF360" s="1278">
        <f t="shared" si="178"/>
        <v>0</v>
      </c>
      <c r="AG360" s="1106"/>
    </row>
    <row r="361" spans="1:33" s="1087" customFormat="1" ht="15" customHeight="1">
      <c r="A361" s="1115"/>
      <c r="B361" s="1099" t="s">
        <v>545</v>
      </c>
      <c r="C361" s="1114" t="s">
        <v>48</v>
      </c>
      <c r="D361" s="1113" t="s">
        <v>284</v>
      </c>
      <c r="E361" s="1113" t="s">
        <v>566</v>
      </c>
      <c r="F361" s="1350" t="str">
        <f>VLOOKUP(B361,[1]Sheet1!$H$4:$I$15682,2,FALSE)</f>
        <v>Peralatan dan Mesin Rusak Berat</v>
      </c>
      <c r="G361" s="1115" t="s">
        <v>567</v>
      </c>
      <c r="H361" s="418" t="s">
        <v>48</v>
      </c>
      <c r="I361" s="1114" t="s">
        <v>64</v>
      </c>
      <c r="J361" s="1114" t="s">
        <v>547</v>
      </c>
      <c r="K361" s="1115">
        <v>1999</v>
      </c>
      <c r="L361" s="1115" t="s">
        <v>48</v>
      </c>
      <c r="M361" s="419" t="s">
        <v>166</v>
      </c>
      <c r="N361" s="1115" t="s">
        <v>548</v>
      </c>
      <c r="O361" s="1115">
        <v>2</v>
      </c>
      <c r="P361" s="420">
        <v>4500000</v>
      </c>
      <c r="Q361" s="1113"/>
      <c r="R361" s="1298"/>
      <c r="S361" s="1299"/>
      <c r="T361" s="1298"/>
      <c r="U361" s="1299"/>
      <c r="V361" s="1298"/>
      <c r="W361" s="1299"/>
      <c r="X361" s="1298"/>
      <c r="Y361" s="1299"/>
      <c r="Z361" s="1299"/>
      <c r="AA361" s="1298"/>
      <c r="AB361" s="420">
        <v>4500000</v>
      </c>
      <c r="AC361" s="228"/>
      <c r="AD361" s="1224"/>
      <c r="AE361" s="1277">
        <f>'BI INTRA 2025'!AB361+'BI INTRA 2026 smt 1'!Y361</f>
        <v>4500000</v>
      </c>
      <c r="AF361" s="1278">
        <f t="shared" si="178"/>
        <v>0</v>
      </c>
      <c r="AG361" s="1106"/>
    </row>
    <row r="362" spans="1:33" s="1087" customFormat="1" ht="15" customHeight="1">
      <c r="A362" s="1115"/>
      <c r="B362" s="1099" t="s">
        <v>545</v>
      </c>
      <c r="C362" s="1114" t="s">
        <v>48</v>
      </c>
      <c r="D362" s="1113" t="s">
        <v>437</v>
      </c>
      <c r="E362" s="1113" t="s">
        <v>568</v>
      </c>
      <c r="F362" s="1350" t="str">
        <f>VLOOKUP(B362,[1]Sheet1!$H$4:$I$15682,2,FALSE)</f>
        <v>Peralatan dan Mesin Rusak Berat</v>
      </c>
      <c r="G362" s="1115" t="s">
        <v>569</v>
      </c>
      <c r="H362" s="418" t="s">
        <v>48</v>
      </c>
      <c r="I362" s="1114" t="s">
        <v>64</v>
      </c>
      <c r="J362" s="1114" t="s">
        <v>547</v>
      </c>
      <c r="K362" s="1115">
        <v>2002</v>
      </c>
      <c r="L362" s="1115" t="s">
        <v>48</v>
      </c>
      <c r="M362" s="419" t="s">
        <v>166</v>
      </c>
      <c r="N362" s="1115" t="s">
        <v>548</v>
      </c>
      <c r="O362" s="1115">
        <v>1</v>
      </c>
      <c r="P362" s="420">
        <v>1383298</v>
      </c>
      <c r="Q362" s="1113"/>
      <c r="R362" s="1298"/>
      <c r="S362" s="1299"/>
      <c r="T362" s="1298"/>
      <c r="U362" s="1299"/>
      <c r="V362" s="1298"/>
      <c r="W362" s="1299"/>
      <c r="X362" s="1298"/>
      <c r="Y362" s="1299"/>
      <c r="Z362" s="1299"/>
      <c r="AA362" s="1298"/>
      <c r="AB362" s="420">
        <v>1383298</v>
      </c>
      <c r="AC362" s="228"/>
      <c r="AD362" s="1224"/>
      <c r="AE362" s="1277">
        <f>'BI INTRA 2025'!AB362+'BI INTRA 2026 smt 1'!Y362</f>
        <v>1383298</v>
      </c>
      <c r="AF362" s="1278">
        <f t="shared" si="178"/>
        <v>0</v>
      </c>
      <c r="AG362" s="1106"/>
    </row>
    <row r="363" spans="1:33" s="1087" customFormat="1" ht="15" customHeight="1">
      <c r="A363" s="1115"/>
      <c r="B363" s="1099" t="s">
        <v>545</v>
      </c>
      <c r="C363" s="1114" t="s">
        <v>48</v>
      </c>
      <c r="D363" s="1113" t="s">
        <v>433</v>
      </c>
      <c r="E363" s="1113" t="s">
        <v>568</v>
      </c>
      <c r="F363" s="1350" t="str">
        <f>VLOOKUP(B363,[1]Sheet1!$H$4:$I$15682,2,FALSE)</f>
        <v>Peralatan dan Mesin Rusak Berat</v>
      </c>
      <c r="G363" s="1115" t="s">
        <v>570</v>
      </c>
      <c r="H363" s="418" t="s">
        <v>48</v>
      </c>
      <c r="I363" s="1114" t="s">
        <v>64</v>
      </c>
      <c r="J363" s="1114" t="s">
        <v>547</v>
      </c>
      <c r="K363" s="1115">
        <v>2002</v>
      </c>
      <c r="L363" s="1115" t="s">
        <v>48</v>
      </c>
      <c r="M363" s="419" t="s">
        <v>166</v>
      </c>
      <c r="N363" s="1115" t="s">
        <v>548</v>
      </c>
      <c r="O363" s="1115">
        <v>1</v>
      </c>
      <c r="P363" s="420">
        <v>1383298</v>
      </c>
      <c r="Q363" s="1113"/>
      <c r="R363" s="1298"/>
      <c r="S363" s="1299"/>
      <c r="T363" s="1298"/>
      <c r="U363" s="1299"/>
      <c r="V363" s="1298"/>
      <c r="W363" s="1299"/>
      <c r="X363" s="1298"/>
      <c r="Y363" s="1299"/>
      <c r="Z363" s="1299"/>
      <c r="AA363" s="1298"/>
      <c r="AB363" s="420">
        <v>1383298</v>
      </c>
      <c r="AC363" s="228"/>
      <c r="AD363" s="1224"/>
      <c r="AE363" s="1277">
        <f>'BI INTRA 2025'!AB363+'BI INTRA 2026 smt 1'!Y363</f>
        <v>1383298</v>
      </c>
      <c r="AF363" s="1278">
        <f t="shared" si="178"/>
        <v>0</v>
      </c>
      <c r="AG363" s="1106"/>
    </row>
    <row r="364" spans="1:33" s="1087" customFormat="1" ht="15" customHeight="1">
      <c r="A364" s="1115"/>
      <c r="B364" s="1099" t="s">
        <v>545</v>
      </c>
      <c r="C364" s="1114" t="s">
        <v>48</v>
      </c>
      <c r="D364" s="1113" t="s">
        <v>571</v>
      </c>
      <c r="E364" s="1113" t="s">
        <v>572</v>
      </c>
      <c r="F364" s="1350" t="str">
        <f>VLOOKUP(B364,[1]Sheet1!$H$4:$I$15682,2,FALSE)</f>
        <v>Peralatan dan Mesin Rusak Berat</v>
      </c>
      <c r="G364" s="1115" t="s">
        <v>573</v>
      </c>
      <c r="H364" s="418" t="s">
        <v>48</v>
      </c>
      <c r="I364" s="1114" t="s">
        <v>64</v>
      </c>
      <c r="J364" s="1114" t="s">
        <v>547</v>
      </c>
      <c r="K364" s="1115">
        <v>1998</v>
      </c>
      <c r="L364" s="1115" t="s">
        <v>48</v>
      </c>
      <c r="M364" s="419" t="s">
        <v>166</v>
      </c>
      <c r="N364" s="1115" t="s">
        <v>548</v>
      </c>
      <c r="O364" s="1115">
        <v>2</v>
      </c>
      <c r="P364" s="420">
        <v>11500000</v>
      </c>
      <c r="Q364" s="1113"/>
      <c r="R364" s="1298"/>
      <c r="S364" s="1299"/>
      <c r="T364" s="1298"/>
      <c r="U364" s="1299"/>
      <c r="V364" s="1298"/>
      <c r="W364" s="1299"/>
      <c r="X364" s="1298"/>
      <c r="Y364" s="1299"/>
      <c r="Z364" s="1299"/>
      <c r="AA364" s="1298"/>
      <c r="AB364" s="420">
        <v>11500000</v>
      </c>
      <c r="AC364" s="228"/>
      <c r="AD364" s="1224"/>
      <c r="AE364" s="1277">
        <f>'BI INTRA 2025'!AB364+'BI INTRA 2026 smt 1'!Y364</f>
        <v>11500000</v>
      </c>
      <c r="AF364" s="1278">
        <f t="shared" si="178"/>
        <v>0</v>
      </c>
      <c r="AG364" s="1106"/>
    </row>
    <row r="365" spans="1:33" s="1087" customFormat="1" ht="15" customHeight="1">
      <c r="A365" s="1115"/>
      <c r="B365" s="1099" t="s">
        <v>545</v>
      </c>
      <c r="C365" s="1114" t="s">
        <v>48</v>
      </c>
      <c r="D365" s="1113" t="s">
        <v>471</v>
      </c>
      <c r="E365" s="1113" t="s">
        <v>474</v>
      </c>
      <c r="F365" s="1350" t="str">
        <f>VLOOKUP(B365,[1]Sheet1!$H$4:$I$15682,2,FALSE)</f>
        <v>Peralatan dan Mesin Rusak Berat</v>
      </c>
      <c r="G365" s="1115" t="s">
        <v>574</v>
      </c>
      <c r="H365" s="418" t="s">
        <v>48</v>
      </c>
      <c r="I365" s="1114" t="s">
        <v>64</v>
      </c>
      <c r="J365" s="1114" t="s">
        <v>547</v>
      </c>
      <c r="K365" s="1115">
        <v>2000</v>
      </c>
      <c r="L365" s="1115" t="s">
        <v>48</v>
      </c>
      <c r="M365" s="419" t="s">
        <v>166</v>
      </c>
      <c r="N365" s="1115" t="s">
        <v>548</v>
      </c>
      <c r="O365" s="1115">
        <v>9</v>
      </c>
      <c r="P365" s="420">
        <v>23580000</v>
      </c>
      <c r="Q365" s="1113"/>
      <c r="R365" s="1298"/>
      <c r="S365" s="1299"/>
      <c r="T365" s="1298"/>
      <c r="U365" s="1299"/>
      <c r="V365" s="1298"/>
      <c r="W365" s="1299"/>
      <c r="X365" s="1298"/>
      <c r="Y365" s="1299"/>
      <c r="Z365" s="1299"/>
      <c r="AA365" s="1298"/>
      <c r="AB365" s="420">
        <v>23580000</v>
      </c>
      <c r="AC365" s="228"/>
      <c r="AD365" s="1224"/>
      <c r="AE365" s="1277">
        <f>'BI INTRA 2025'!AB365+'BI INTRA 2026 smt 1'!Y365</f>
        <v>23580000</v>
      </c>
      <c r="AF365" s="1278">
        <f t="shared" si="178"/>
        <v>0</v>
      </c>
      <c r="AG365" s="1106"/>
    </row>
    <row r="366" spans="1:33" s="1087" customFormat="1" ht="15" customHeight="1">
      <c r="A366" s="1169"/>
      <c r="B366" s="1186" t="s">
        <v>545</v>
      </c>
      <c r="C366" s="1173" t="s">
        <v>48</v>
      </c>
      <c r="D366" s="1300" t="s">
        <v>575</v>
      </c>
      <c r="E366" s="1168" t="s">
        <v>576</v>
      </c>
      <c r="F366" s="1367" t="str">
        <f>VLOOKUP(B366,[1]Sheet1!$H$4:$I$15682,2,FALSE)</f>
        <v>Peralatan dan Mesin Rusak Berat</v>
      </c>
      <c r="G366" s="1169" t="s">
        <v>570</v>
      </c>
      <c r="H366" s="1250" t="s">
        <v>48</v>
      </c>
      <c r="I366" s="1173" t="s">
        <v>64</v>
      </c>
      <c r="J366" s="1173" t="s">
        <v>547</v>
      </c>
      <c r="K366" s="1169">
        <v>2002</v>
      </c>
      <c r="L366" s="1169" t="s">
        <v>48</v>
      </c>
      <c r="M366" s="1251" t="s">
        <v>166</v>
      </c>
      <c r="N366" s="1169" t="s">
        <v>548</v>
      </c>
      <c r="O366" s="1169">
        <v>1</v>
      </c>
      <c r="P366" s="1252">
        <v>10748000</v>
      </c>
      <c r="Q366" s="1168"/>
      <c r="R366" s="1301"/>
      <c r="S366" s="1302"/>
      <c r="T366" s="1301"/>
      <c r="U366" s="1302"/>
      <c r="V366" s="1301"/>
      <c r="W366" s="1302"/>
      <c r="X366" s="1301"/>
      <c r="Y366" s="1302"/>
      <c r="Z366" s="1302"/>
      <c r="AA366" s="1301"/>
      <c r="AB366" s="1252">
        <v>10748000</v>
      </c>
      <c r="AC366" s="1253"/>
      <c r="AD366" s="1254"/>
      <c r="AE366" s="1277">
        <f>'BI INTRA 2025'!AB366+'BI INTRA 2026 smt 1'!Y366</f>
        <v>10748000</v>
      </c>
      <c r="AF366" s="1278">
        <f t="shared" si="178"/>
        <v>0</v>
      </c>
      <c r="AG366" s="1106"/>
    </row>
    <row r="367" spans="1:33" s="1087" customFormat="1" ht="15" customHeight="1">
      <c r="A367" s="1115"/>
      <c r="B367" s="1099" t="s">
        <v>545</v>
      </c>
      <c r="C367" s="1114" t="s">
        <v>48</v>
      </c>
      <c r="D367" s="1292" t="s">
        <v>332</v>
      </c>
      <c r="E367" s="1113" t="s">
        <v>577</v>
      </c>
      <c r="F367" s="1350" t="str">
        <f>VLOOKUP(B367,[1]Sheet1!$H$4:$I$15682,2,FALSE)</f>
        <v>Peralatan dan Mesin Rusak Berat</v>
      </c>
      <c r="G367" s="1115" t="s">
        <v>179</v>
      </c>
      <c r="H367" s="418" t="s">
        <v>48</v>
      </c>
      <c r="I367" s="1114" t="s">
        <v>64</v>
      </c>
      <c r="J367" s="1114" t="s">
        <v>547</v>
      </c>
      <c r="K367" s="1115">
        <v>2007</v>
      </c>
      <c r="L367" s="1115" t="s">
        <v>48</v>
      </c>
      <c r="M367" s="419" t="s">
        <v>166</v>
      </c>
      <c r="N367" s="1115" t="s">
        <v>548</v>
      </c>
      <c r="O367" s="1115">
        <v>1</v>
      </c>
      <c r="P367" s="420">
        <v>7500000</v>
      </c>
      <c r="Q367" s="1113"/>
      <c r="R367" s="1303"/>
      <c r="S367" s="1303"/>
      <c r="T367" s="1304"/>
      <c r="U367" s="1303"/>
      <c r="V367" s="1303"/>
      <c r="W367" s="1303"/>
      <c r="X367" s="1303"/>
      <c r="Y367" s="1303"/>
      <c r="Z367" s="1303"/>
      <c r="AA367" s="1305"/>
      <c r="AB367" s="420">
        <v>7500000</v>
      </c>
      <c r="AC367" s="228"/>
      <c r="AD367" s="1224"/>
      <c r="AE367" s="1277">
        <f>'BI INTRA 2025'!AB367+'BI INTRA 2026 smt 1'!Y367</f>
        <v>7500000</v>
      </c>
      <c r="AF367" s="1278">
        <f t="shared" si="178"/>
        <v>0</v>
      </c>
      <c r="AG367" s="1106"/>
    </row>
    <row r="368" spans="1:33" s="1087" customFormat="1" ht="15" customHeight="1">
      <c r="A368" s="1115"/>
      <c r="B368" s="1099" t="s">
        <v>545</v>
      </c>
      <c r="C368" s="1114" t="s">
        <v>48</v>
      </c>
      <c r="D368" s="1292" t="s">
        <v>578</v>
      </c>
      <c r="E368" s="1113" t="s">
        <v>579</v>
      </c>
      <c r="F368" s="1350" t="str">
        <f>VLOOKUP(B368,[1]Sheet1!$H$4:$I$15682,2,FALSE)</f>
        <v>Peralatan dan Mesin Rusak Berat</v>
      </c>
      <c r="G368" s="1115" t="s">
        <v>293</v>
      </c>
      <c r="H368" s="418" t="s">
        <v>48</v>
      </c>
      <c r="I368" s="1114" t="s">
        <v>64</v>
      </c>
      <c r="J368" s="1114" t="s">
        <v>547</v>
      </c>
      <c r="K368" s="1115">
        <v>1999</v>
      </c>
      <c r="L368" s="1115" t="s">
        <v>48</v>
      </c>
      <c r="M368" s="419" t="s">
        <v>66</v>
      </c>
      <c r="N368" s="1115" t="s">
        <v>548</v>
      </c>
      <c r="O368" s="1115">
        <v>1</v>
      </c>
      <c r="P368" s="420">
        <v>14750000</v>
      </c>
      <c r="Q368" s="1113"/>
      <c r="R368" s="1303"/>
      <c r="S368" s="1303"/>
      <c r="T368" s="1304"/>
      <c r="U368" s="1303"/>
      <c r="V368" s="1303"/>
      <c r="W368" s="1303"/>
      <c r="X368" s="1303"/>
      <c r="Y368" s="1303"/>
      <c r="Z368" s="1303"/>
      <c r="AA368" s="1305"/>
      <c r="AB368" s="420">
        <v>14750000</v>
      </c>
      <c r="AC368" s="228"/>
      <c r="AD368" s="1224"/>
      <c r="AE368" s="1277">
        <f>'BI INTRA 2025'!AB368+'BI INTRA 2026 smt 1'!Y368</f>
        <v>14750000</v>
      </c>
      <c r="AF368" s="1278">
        <f t="shared" si="178"/>
        <v>0</v>
      </c>
      <c r="AG368" s="1106"/>
    </row>
    <row r="369" spans="1:151" s="1087" customFormat="1" ht="15" customHeight="1">
      <c r="A369" s="1115"/>
      <c r="B369" s="1099" t="s">
        <v>545</v>
      </c>
      <c r="C369" s="1114" t="s">
        <v>48</v>
      </c>
      <c r="D369" s="1292" t="s">
        <v>578</v>
      </c>
      <c r="E369" s="1113" t="s">
        <v>579</v>
      </c>
      <c r="F369" s="1350" t="str">
        <f>VLOOKUP(B369,[1]Sheet1!$H$4:$I$15682,2,FALSE)</f>
        <v>Peralatan dan Mesin Rusak Berat</v>
      </c>
      <c r="G369" s="1115" t="s">
        <v>293</v>
      </c>
      <c r="H369" s="418" t="s">
        <v>48</v>
      </c>
      <c r="I369" s="1114" t="s">
        <v>64</v>
      </c>
      <c r="J369" s="1114" t="s">
        <v>547</v>
      </c>
      <c r="K369" s="1115">
        <v>2002</v>
      </c>
      <c r="L369" s="1115" t="s">
        <v>48</v>
      </c>
      <c r="M369" s="419" t="s">
        <v>66</v>
      </c>
      <c r="N369" s="1115" t="s">
        <v>548</v>
      </c>
      <c r="O369" s="1115">
        <v>1</v>
      </c>
      <c r="P369" s="420">
        <v>1710000</v>
      </c>
      <c r="Q369" s="1113"/>
      <c r="R369" s="1303"/>
      <c r="S369" s="1303"/>
      <c r="T369" s="1304"/>
      <c r="U369" s="1303"/>
      <c r="V369" s="1303"/>
      <c r="W369" s="1303"/>
      <c r="X369" s="1303"/>
      <c r="Y369" s="1303"/>
      <c r="Z369" s="1303"/>
      <c r="AA369" s="1305"/>
      <c r="AB369" s="420">
        <v>1710000</v>
      </c>
      <c r="AC369" s="228"/>
      <c r="AD369" s="1224"/>
      <c r="AE369" s="1277">
        <f>'BI INTRA 2025'!AB369+'BI INTRA 2026 smt 1'!Y369</f>
        <v>1710000</v>
      </c>
      <c r="AF369" s="1278">
        <f t="shared" si="178"/>
        <v>0</v>
      </c>
      <c r="AG369" s="1106"/>
    </row>
    <row r="370" spans="1:151" s="1087" customFormat="1" ht="15" customHeight="1">
      <c r="A370" s="1115"/>
      <c r="B370" s="1099" t="s">
        <v>545</v>
      </c>
      <c r="C370" s="1114" t="s">
        <v>48</v>
      </c>
      <c r="D370" s="1292" t="s">
        <v>578</v>
      </c>
      <c r="E370" s="1113" t="s">
        <v>579</v>
      </c>
      <c r="F370" s="1350" t="str">
        <f>VLOOKUP(B370,[1]Sheet1!$H$4:$I$15682,2,FALSE)</f>
        <v>Peralatan dan Mesin Rusak Berat</v>
      </c>
      <c r="G370" s="1115" t="s">
        <v>580</v>
      </c>
      <c r="H370" s="418" t="s">
        <v>48</v>
      </c>
      <c r="I370" s="1114" t="s">
        <v>64</v>
      </c>
      <c r="J370" s="1114" t="s">
        <v>547</v>
      </c>
      <c r="K370" s="1115">
        <v>2008</v>
      </c>
      <c r="L370" s="1115" t="s">
        <v>48</v>
      </c>
      <c r="M370" s="419" t="s">
        <v>66</v>
      </c>
      <c r="N370" s="1115" t="s">
        <v>548</v>
      </c>
      <c r="O370" s="1115">
        <v>1</v>
      </c>
      <c r="P370" s="420">
        <v>1400000</v>
      </c>
      <c r="Q370" s="1113"/>
      <c r="R370" s="1303"/>
      <c r="S370" s="1303"/>
      <c r="T370" s="1304"/>
      <c r="U370" s="1303"/>
      <c r="V370" s="1303"/>
      <c r="W370" s="1303"/>
      <c r="X370" s="1303"/>
      <c r="Y370" s="1303"/>
      <c r="Z370" s="1303"/>
      <c r="AA370" s="1305"/>
      <c r="AB370" s="420">
        <v>1400000</v>
      </c>
      <c r="AC370" s="228"/>
      <c r="AD370" s="1224"/>
      <c r="AE370" s="1277">
        <f>'BI INTRA 2025'!AB370+'BI INTRA 2026 smt 1'!Y370</f>
        <v>1400000</v>
      </c>
      <c r="AF370" s="1278">
        <f t="shared" si="178"/>
        <v>0</v>
      </c>
      <c r="AG370" s="1106"/>
    </row>
    <row r="371" spans="1:151" s="1087" customFormat="1" ht="15" customHeight="1">
      <c r="A371" s="1115"/>
      <c r="B371" s="1099" t="s">
        <v>545</v>
      </c>
      <c r="C371" s="1114" t="s">
        <v>48</v>
      </c>
      <c r="D371" s="1292" t="s">
        <v>578</v>
      </c>
      <c r="E371" s="1113" t="s">
        <v>579</v>
      </c>
      <c r="F371" s="1350" t="str">
        <f>VLOOKUP(B371,[1]Sheet1!$H$4:$I$15682,2,FALSE)</f>
        <v>Peralatan dan Mesin Rusak Berat</v>
      </c>
      <c r="G371" s="1115" t="s">
        <v>293</v>
      </c>
      <c r="H371" s="418" t="s">
        <v>48</v>
      </c>
      <c r="I371" s="1114" t="s">
        <v>64</v>
      </c>
      <c r="J371" s="1114" t="s">
        <v>547</v>
      </c>
      <c r="K371" s="1115">
        <v>2007</v>
      </c>
      <c r="L371" s="1115" t="s">
        <v>48</v>
      </c>
      <c r="M371" s="419" t="s">
        <v>66</v>
      </c>
      <c r="N371" s="1115" t="s">
        <v>548</v>
      </c>
      <c r="O371" s="1115">
        <v>1</v>
      </c>
      <c r="P371" s="420">
        <v>1400000</v>
      </c>
      <c r="Q371" s="1113"/>
      <c r="R371" s="1303"/>
      <c r="S371" s="1303"/>
      <c r="T371" s="1304"/>
      <c r="U371" s="1303"/>
      <c r="V371" s="1303"/>
      <c r="W371" s="1303"/>
      <c r="X371" s="1303"/>
      <c r="Y371" s="1303"/>
      <c r="Z371" s="1303"/>
      <c r="AA371" s="1305"/>
      <c r="AB371" s="420">
        <v>1400000</v>
      </c>
      <c r="AC371" s="228"/>
      <c r="AD371" s="1224"/>
      <c r="AE371" s="1277">
        <f>'BI INTRA 2025'!AB371+'BI INTRA 2026 smt 1'!Y371</f>
        <v>1400000</v>
      </c>
      <c r="AF371" s="1278">
        <f t="shared" si="178"/>
        <v>0</v>
      </c>
      <c r="AG371" s="1106"/>
    </row>
    <row r="372" spans="1:151" s="1087" customFormat="1" ht="15" customHeight="1">
      <c r="A372" s="1115"/>
      <c r="B372" s="1099"/>
      <c r="C372" s="1114" t="s">
        <v>48</v>
      </c>
      <c r="D372" s="1173"/>
      <c r="E372" s="1115" t="s">
        <v>48</v>
      </c>
      <c r="F372" s="1382"/>
      <c r="G372" s="1115" t="s">
        <v>48</v>
      </c>
      <c r="H372" s="1115" t="s">
        <v>48</v>
      </c>
      <c r="I372" s="1115" t="s">
        <v>48</v>
      </c>
      <c r="J372" s="1115" t="s">
        <v>48</v>
      </c>
      <c r="K372" s="1115" t="s">
        <v>48</v>
      </c>
      <c r="L372" s="1115" t="s">
        <v>48</v>
      </c>
      <c r="M372" s="1115" t="s">
        <v>48</v>
      </c>
      <c r="N372" s="1115" t="s">
        <v>48</v>
      </c>
      <c r="O372" s="1115" t="s">
        <v>48</v>
      </c>
      <c r="P372" s="436" t="s">
        <v>48</v>
      </c>
      <c r="Q372" s="1306"/>
      <c r="R372" s="1303"/>
      <c r="S372" s="1303"/>
      <c r="T372" s="1304"/>
      <c r="U372" s="1303"/>
      <c r="V372" s="1303"/>
      <c r="W372" s="1303"/>
      <c r="X372" s="1303"/>
      <c r="Y372" s="1303"/>
      <c r="Z372" s="1303"/>
      <c r="AA372" s="1305"/>
      <c r="AB372" s="436" t="s">
        <v>48</v>
      </c>
      <c r="AC372" s="228"/>
      <c r="AD372" s="1224"/>
      <c r="AE372" s="1277" t="e">
        <f>'BI INTRA 2025'!AB372+'BI INTRA 2026 smt 1'!Y372</f>
        <v>#VALUE!</v>
      </c>
      <c r="AF372" s="1278" t="e">
        <f t="shared" si="178"/>
        <v>#VALUE!</v>
      </c>
      <c r="AG372" s="1106"/>
    </row>
    <row r="373" spans="1:151" s="1087" customFormat="1" ht="15" customHeight="1">
      <c r="A373" s="1228"/>
      <c r="B373" s="1229" t="s">
        <v>48</v>
      </c>
      <c r="C373" s="1230" t="s">
        <v>48</v>
      </c>
      <c r="D373" s="1230"/>
      <c r="E373" s="1230" t="s">
        <v>48</v>
      </c>
      <c r="F373" s="1383"/>
      <c r="G373" s="1230" t="s">
        <v>48</v>
      </c>
      <c r="H373" s="1230" t="s">
        <v>48</v>
      </c>
      <c r="I373" s="1230" t="s">
        <v>48</v>
      </c>
      <c r="J373" s="1230" t="s">
        <v>48</v>
      </c>
      <c r="K373" s="1230" t="s">
        <v>48</v>
      </c>
      <c r="L373" s="1230" t="s">
        <v>48</v>
      </c>
      <c r="M373" s="1230" t="s">
        <v>48</v>
      </c>
      <c r="N373" s="1230" t="s">
        <v>48</v>
      </c>
      <c r="O373" s="1230" t="s">
        <v>48</v>
      </c>
      <c r="P373" s="441" t="s">
        <v>48</v>
      </c>
      <c r="Q373" s="1307"/>
      <c r="R373" s="1307"/>
      <c r="S373" s="1308"/>
      <c r="T373" s="1307"/>
      <c r="U373" s="1308"/>
      <c r="V373" s="1307"/>
      <c r="W373" s="1308"/>
      <c r="X373" s="1307"/>
      <c r="Y373" s="1308"/>
      <c r="Z373" s="1308"/>
      <c r="AA373" s="1307"/>
      <c r="AB373" s="1308"/>
      <c r="AC373" s="1308"/>
      <c r="AD373" s="441" t="s">
        <v>48</v>
      </c>
      <c r="AE373" s="1277">
        <f>'BI INTRA 2025'!AB373+'BI INTRA 2026 smt 1'!Y373</f>
        <v>0</v>
      </c>
      <c r="AF373" s="1278">
        <f t="shared" si="178"/>
        <v>0</v>
      </c>
      <c r="AG373" s="1106"/>
      <c r="AH373" s="1107"/>
    </row>
    <row r="374" spans="1:151" s="1087" customFormat="1">
      <c r="A374" s="1486" t="s">
        <v>581</v>
      </c>
      <c r="B374" s="1487"/>
      <c r="C374" s="1487"/>
      <c r="D374" s="1487"/>
      <c r="E374" s="1487"/>
      <c r="F374" s="1487"/>
      <c r="G374" s="1487"/>
      <c r="H374" s="1487"/>
      <c r="I374" s="1487"/>
      <c r="J374" s="1487"/>
      <c r="K374" s="1487"/>
      <c r="L374" s="1487"/>
      <c r="M374" s="1487"/>
      <c r="N374" s="1488"/>
      <c r="O374" s="1085">
        <f>O330+O335</f>
        <v>320</v>
      </c>
      <c r="P374" s="548">
        <f>P330+P335</f>
        <v>5512335720</v>
      </c>
      <c r="Q374" s="548">
        <f t="shared" ref="Q374:AC374" si="179">Q330+Q335</f>
        <v>0</v>
      </c>
      <c r="R374" s="548">
        <f t="shared" si="179"/>
        <v>0</v>
      </c>
      <c r="S374" s="548">
        <f t="shared" si="179"/>
        <v>6480765547.6702099</v>
      </c>
      <c r="T374" s="548">
        <f t="shared" si="179"/>
        <v>0</v>
      </c>
      <c r="U374" s="548">
        <f t="shared" si="179"/>
        <v>449745872.89138782</v>
      </c>
      <c r="V374" s="548">
        <f t="shared" si="179"/>
        <v>0</v>
      </c>
      <c r="W374" s="548">
        <f t="shared" si="179"/>
        <v>41410982.683307439</v>
      </c>
      <c r="X374" s="548">
        <f t="shared" si="179"/>
        <v>0</v>
      </c>
      <c r="Y374" s="548">
        <f t="shared" si="179"/>
        <v>0</v>
      </c>
      <c r="Z374" s="548">
        <f t="shared" si="179"/>
        <v>41410982.683307439</v>
      </c>
      <c r="AA374" s="548">
        <f t="shared" si="179"/>
        <v>0</v>
      </c>
      <c r="AB374" s="548">
        <f>AB330+AB335</f>
        <v>4645698803.861517</v>
      </c>
      <c r="AC374" s="548">
        <f t="shared" si="179"/>
        <v>866636916.13848281</v>
      </c>
      <c r="AD374" s="1027" t="e">
        <f>AD330+AD335</f>
        <v>#VALUE!</v>
      </c>
      <c r="AE374" s="1309"/>
      <c r="AF374" s="1278"/>
      <c r="AG374" s="1106"/>
    </row>
    <row r="375" spans="1:151" s="1087" customFormat="1">
      <c r="A375" s="1234"/>
      <c r="B375" s="1310"/>
      <c r="C375" s="1234"/>
      <c r="D375" s="1234"/>
      <c r="E375" s="1311"/>
      <c r="F375" s="1384"/>
      <c r="G375" s="1310"/>
      <c r="H375" s="1234"/>
      <c r="I375" s="1235"/>
      <c r="J375" s="1234"/>
      <c r="K375" s="1234"/>
      <c r="L375" s="1234"/>
      <c r="M375" s="1235"/>
      <c r="N375" s="1235"/>
      <c r="O375" s="1235"/>
      <c r="P375" s="1312"/>
      <c r="Q375" s="1313"/>
      <c r="R375" s="1313"/>
      <c r="S375" s="1264"/>
      <c r="T375" s="1313"/>
      <c r="U375" s="1264"/>
      <c r="V375" s="1313"/>
      <c r="W375" s="1264"/>
      <c r="X375" s="1313"/>
      <c r="Y375" s="1264"/>
      <c r="Z375" s="1264"/>
      <c r="AA375" s="1313"/>
      <c r="AB375" s="1314"/>
      <c r="AC375" s="1264"/>
      <c r="AD375" s="1315"/>
      <c r="AE375" s="1309"/>
      <c r="AF375" s="1278"/>
      <c r="AG375" s="1106"/>
    </row>
    <row r="376" spans="1:151" s="1094" customFormat="1">
      <c r="A376" s="1234"/>
      <c r="B376" s="1310"/>
      <c r="C376" s="1234"/>
      <c r="D376" s="1234"/>
      <c r="E376" s="1311"/>
      <c r="F376" s="1316"/>
      <c r="G376" s="1310"/>
      <c r="H376" s="1234"/>
      <c r="I376" s="1235"/>
      <c r="J376" s="1234"/>
      <c r="K376" s="1234"/>
      <c r="L376" s="454"/>
      <c r="M376" s="454"/>
      <c r="N376" s="454"/>
      <c r="O376" s="1317"/>
      <c r="P376" s="456"/>
      <c r="Q376" s="1313"/>
      <c r="R376" s="1313"/>
      <c r="S376" s="1264"/>
      <c r="T376" s="1313"/>
      <c r="U376" s="1264"/>
      <c r="V376" s="1313"/>
      <c r="W376" s="1264"/>
      <c r="X376" s="1313"/>
      <c r="Y376" s="1264"/>
      <c r="Z376" s="1264"/>
      <c r="AA376" s="1313"/>
      <c r="AB376" s="1314"/>
      <c r="AC376" s="457" t="s">
        <v>610</v>
      </c>
      <c r="AD376" s="458"/>
      <c r="AE376" s="1309"/>
      <c r="AF376" s="1278"/>
      <c r="AG376" s="1106"/>
      <c r="AH376" s="1087"/>
      <c r="AI376" s="1087"/>
      <c r="AJ376" s="1087"/>
      <c r="AK376" s="1087"/>
      <c r="AL376" s="1087"/>
      <c r="AM376" s="1087"/>
      <c r="AN376" s="1087"/>
      <c r="AO376" s="1087"/>
      <c r="AP376" s="1087"/>
      <c r="AQ376" s="1087"/>
      <c r="AR376" s="1087"/>
      <c r="AS376" s="1087"/>
      <c r="AT376" s="1087"/>
      <c r="AU376" s="1087"/>
      <c r="AV376" s="1087"/>
      <c r="AW376" s="1087"/>
      <c r="AX376" s="1087"/>
      <c r="AY376" s="1087"/>
      <c r="AZ376" s="1087"/>
      <c r="BA376" s="1087"/>
      <c r="BB376" s="1087"/>
      <c r="BC376" s="1087"/>
      <c r="BD376" s="1087"/>
      <c r="BE376" s="1087"/>
      <c r="BF376" s="1087"/>
      <c r="BG376" s="1087"/>
      <c r="BH376" s="1087"/>
      <c r="BI376" s="1087"/>
      <c r="BJ376" s="1087"/>
      <c r="BK376" s="1087"/>
      <c r="BL376" s="1087"/>
      <c r="BM376" s="1087"/>
      <c r="BN376" s="1087"/>
      <c r="BO376" s="1087"/>
      <c r="BP376" s="1087"/>
      <c r="BQ376" s="1087"/>
      <c r="BR376" s="1087"/>
      <c r="BS376" s="1087"/>
      <c r="BT376" s="1087"/>
      <c r="BU376" s="1087"/>
      <c r="BV376" s="1087"/>
      <c r="BW376" s="1087"/>
      <c r="BX376" s="1087"/>
      <c r="BY376" s="1087"/>
      <c r="BZ376" s="1087"/>
      <c r="CA376" s="1087"/>
      <c r="CB376" s="1087"/>
      <c r="CC376" s="1087"/>
      <c r="CD376" s="1087"/>
      <c r="CE376" s="1087"/>
      <c r="CF376" s="1087"/>
      <c r="CG376" s="1087"/>
      <c r="CH376" s="1087"/>
      <c r="CI376" s="1087"/>
      <c r="CJ376" s="1087"/>
      <c r="CK376" s="1087"/>
      <c r="CL376" s="1087"/>
      <c r="CM376" s="1087"/>
      <c r="CN376" s="1087"/>
      <c r="CO376" s="1087"/>
      <c r="CP376" s="1087"/>
      <c r="CQ376" s="1087"/>
      <c r="CR376" s="1087"/>
      <c r="CS376" s="1087"/>
      <c r="CT376" s="1087"/>
      <c r="CU376" s="1087"/>
      <c r="CV376" s="1087"/>
      <c r="CW376" s="1087"/>
      <c r="CX376" s="1087"/>
      <c r="CY376" s="1087"/>
      <c r="CZ376" s="1087"/>
      <c r="DA376" s="1087"/>
      <c r="DB376" s="1087"/>
      <c r="DC376" s="1087"/>
      <c r="DD376" s="1087"/>
      <c r="DE376" s="1087"/>
      <c r="DF376" s="1087"/>
      <c r="DG376" s="1087"/>
      <c r="DH376" s="1087"/>
      <c r="DI376" s="1087"/>
      <c r="DJ376" s="1087"/>
      <c r="DK376" s="1087"/>
      <c r="DL376" s="1087"/>
      <c r="DM376" s="1087"/>
      <c r="DN376" s="1087"/>
      <c r="DO376" s="1087"/>
      <c r="DP376" s="1087"/>
      <c r="DQ376" s="1087"/>
      <c r="DR376" s="1087"/>
      <c r="DS376" s="1087"/>
      <c r="DT376" s="1087"/>
      <c r="DU376" s="1087"/>
      <c r="DV376" s="1087"/>
      <c r="DW376" s="1087"/>
      <c r="DX376" s="1087"/>
      <c r="DY376" s="1087"/>
      <c r="DZ376" s="1087"/>
      <c r="EA376" s="1087"/>
      <c r="EB376" s="1087"/>
      <c r="EC376" s="1087"/>
      <c r="ED376" s="1087"/>
      <c r="EE376" s="1087"/>
      <c r="EF376" s="1087"/>
      <c r="EG376" s="1087"/>
      <c r="EH376" s="1087"/>
      <c r="EI376" s="1087"/>
      <c r="EJ376" s="1087"/>
      <c r="EK376" s="1087"/>
      <c r="EL376" s="1087"/>
      <c r="EM376" s="1087"/>
      <c r="EN376" s="1087"/>
      <c r="EO376" s="1087"/>
      <c r="EP376" s="1087"/>
      <c r="EQ376" s="1087"/>
      <c r="ER376" s="1087"/>
      <c r="ES376" s="1087"/>
      <c r="ET376" s="1087"/>
      <c r="EU376" s="1087"/>
    </row>
    <row r="377" spans="1:151" s="1094" customFormat="1">
      <c r="A377" s="459"/>
      <c r="B377" s="460" t="s">
        <v>583</v>
      </c>
      <c r="C377" s="459"/>
      <c r="D377" s="459"/>
      <c r="E377" s="459"/>
      <c r="F377" s="553"/>
      <c r="G377" s="1318"/>
      <c r="H377" s="1234"/>
      <c r="I377" s="1235"/>
      <c r="J377" s="1234"/>
      <c r="K377" s="1234"/>
      <c r="L377" s="1234"/>
      <c r="M377" s="1235"/>
      <c r="N377" s="1235"/>
      <c r="O377" s="1317"/>
      <c r="P377" s="1319"/>
      <c r="Q377" s="1313"/>
      <c r="R377" s="1313"/>
      <c r="S377" s="1264"/>
      <c r="T377" s="1313"/>
      <c r="U377" s="1264"/>
      <c r="V377" s="1313"/>
      <c r="W377" s="1264"/>
      <c r="X377" s="1313"/>
      <c r="Y377" s="1264"/>
      <c r="Z377" s="1264"/>
      <c r="AA377" s="1313"/>
      <c r="AB377" s="1314"/>
      <c r="AC377" s="1320"/>
      <c r="AD377" s="1310"/>
      <c r="AE377" s="1309"/>
      <c r="AF377" s="1278"/>
      <c r="AG377" s="1106"/>
      <c r="AH377" s="1087"/>
      <c r="AI377" s="1087"/>
      <c r="AJ377" s="1087"/>
      <c r="AK377" s="1087"/>
      <c r="AL377" s="1087"/>
      <c r="AM377" s="1087"/>
      <c r="AN377" s="1087"/>
      <c r="AO377" s="1087"/>
      <c r="AP377" s="1087"/>
      <c r="AQ377" s="1087"/>
      <c r="AR377" s="1087"/>
      <c r="AS377" s="1087"/>
      <c r="AT377" s="1087"/>
      <c r="AU377" s="1087"/>
      <c r="AV377" s="1087"/>
      <c r="AW377" s="1087"/>
      <c r="AX377" s="1087"/>
      <c r="AY377" s="1087"/>
      <c r="AZ377" s="1087"/>
      <c r="BA377" s="1087"/>
      <c r="BB377" s="1087"/>
      <c r="BC377" s="1087"/>
      <c r="BD377" s="1087"/>
      <c r="BE377" s="1087"/>
      <c r="BF377" s="1087"/>
      <c r="BG377" s="1087"/>
      <c r="BH377" s="1087"/>
      <c r="BI377" s="1087"/>
      <c r="BJ377" s="1087"/>
      <c r="BK377" s="1087"/>
      <c r="BL377" s="1087"/>
      <c r="BM377" s="1087"/>
      <c r="BN377" s="1087"/>
      <c r="BO377" s="1087"/>
      <c r="BP377" s="1087"/>
      <c r="BQ377" s="1087"/>
      <c r="BR377" s="1087"/>
      <c r="BS377" s="1087"/>
      <c r="BT377" s="1087"/>
      <c r="BU377" s="1087"/>
      <c r="BV377" s="1087"/>
      <c r="BW377" s="1087"/>
      <c r="BX377" s="1087"/>
      <c r="BY377" s="1087"/>
      <c r="BZ377" s="1087"/>
      <c r="CA377" s="1087"/>
      <c r="CB377" s="1087"/>
      <c r="CC377" s="1087"/>
      <c r="CD377" s="1087"/>
      <c r="CE377" s="1087"/>
      <c r="CF377" s="1087"/>
      <c r="CG377" s="1087"/>
      <c r="CH377" s="1087"/>
      <c r="CI377" s="1087"/>
      <c r="CJ377" s="1087"/>
      <c r="CK377" s="1087"/>
      <c r="CL377" s="1087"/>
      <c r="CM377" s="1087"/>
      <c r="CN377" s="1087"/>
      <c r="CO377" s="1087"/>
      <c r="CP377" s="1087"/>
      <c r="CQ377" s="1087"/>
      <c r="CR377" s="1087"/>
      <c r="CS377" s="1087"/>
      <c r="CT377" s="1087"/>
      <c r="CU377" s="1087"/>
      <c r="CV377" s="1087"/>
      <c r="CW377" s="1087"/>
      <c r="CX377" s="1087"/>
      <c r="CY377" s="1087"/>
      <c r="CZ377" s="1087"/>
      <c r="DA377" s="1087"/>
      <c r="DB377" s="1087"/>
      <c r="DC377" s="1087"/>
      <c r="DD377" s="1087"/>
      <c r="DE377" s="1087"/>
      <c r="DF377" s="1087"/>
      <c r="DG377" s="1087"/>
      <c r="DH377" s="1087"/>
      <c r="DI377" s="1087"/>
      <c r="DJ377" s="1087"/>
      <c r="DK377" s="1087"/>
      <c r="DL377" s="1087"/>
      <c r="DM377" s="1087"/>
      <c r="DN377" s="1087"/>
      <c r="DO377" s="1087"/>
      <c r="DP377" s="1087"/>
      <c r="DQ377" s="1087"/>
      <c r="DR377" s="1087"/>
      <c r="DS377" s="1087"/>
      <c r="DT377" s="1087"/>
      <c r="DU377" s="1087"/>
      <c r="DV377" s="1087"/>
      <c r="DW377" s="1087"/>
      <c r="DX377" s="1087"/>
      <c r="DY377" s="1087"/>
      <c r="DZ377" s="1087"/>
      <c r="EA377" s="1087"/>
      <c r="EB377" s="1087"/>
      <c r="EC377" s="1087"/>
      <c r="ED377" s="1087"/>
      <c r="EE377" s="1087"/>
      <c r="EF377" s="1087"/>
      <c r="EG377" s="1087"/>
      <c r="EH377" s="1087"/>
      <c r="EI377" s="1087"/>
      <c r="EJ377" s="1087"/>
      <c r="EK377" s="1087"/>
      <c r="EL377" s="1087"/>
      <c r="EM377" s="1087"/>
      <c r="EN377" s="1087"/>
      <c r="EO377" s="1087"/>
      <c r="EP377" s="1087"/>
      <c r="EQ377" s="1087"/>
      <c r="ER377" s="1087"/>
      <c r="ES377" s="1087"/>
      <c r="ET377" s="1087"/>
      <c r="EU377" s="1087"/>
    </row>
    <row r="378" spans="1:151" s="1094" customFormat="1">
      <c r="A378" s="464" t="s">
        <v>603</v>
      </c>
      <c r="B378" s="465" t="s">
        <v>584</v>
      </c>
      <c r="C378" s="466"/>
      <c r="D378" s="466"/>
      <c r="E378" s="466"/>
      <c r="F378" s="1385"/>
      <c r="G378" s="1318"/>
      <c r="H378" s="1234"/>
      <c r="I378" s="1235"/>
      <c r="J378" s="1234"/>
      <c r="K378" s="1234"/>
      <c r="L378" s="1231"/>
      <c r="M378" s="1231"/>
      <c r="N378" s="1231"/>
      <c r="O378" s="1321"/>
      <c r="P378" s="1232"/>
      <c r="Q378" s="1313"/>
      <c r="R378" s="1313"/>
      <c r="S378" s="1264"/>
      <c r="T378" s="1313"/>
      <c r="U378" s="1264"/>
      <c r="V378" s="1313"/>
      <c r="W378" s="1264"/>
      <c r="X378" s="1313"/>
      <c r="Y378" s="1264"/>
      <c r="Z378" s="1264"/>
      <c r="AA378" s="1313"/>
      <c r="AB378" s="1314">
        <v>14300000</v>
      </c>
      <c r="AC378" s="470" t="s">
        <v>585</v>
      </c>
      <c r="AD378" s="1233"/>
      <c r="AE378" s="1309"/>
      <c r="AF378" s="1278"/>
      <c r="AG378" s="1106"/>
      <c r="AH378" s="1087"/>
      <c r="AI378" s="1087"/>
      <c r="AJ378" s="1087"/>
      <c r="AK378" s="1087"/>
      <c r="AL378" s="1087"/>
      <c r="AM378" s="1087"/>
      <c r="AN378" s="1087"/>
      <c r="AO378" s="1087"/>
      <c r="AP378" s="1087"/>
      <c r="AQ378" s="1087"/>
      <c r="AR378" s="1087"/>
      <c r="AS378" s="1087"/>
      <c r="AT378" s="1087"/>
      <c r="AU378" s="1087"/>
      <c r="AV378" s="1087"/>
      <c r="AW378" s="1087"/>
      <c r="AX378" s="1087"/>
      <c r="AY378" s="1087"/>
      <c r="AZ378" s="1087"/>
      <c r="BA378" s="1087"/>
      <c r="BB378" s="1087"/>
      <c r="BC378" s="1087"/>
      <c r="BD378" s="1087"/>
      <c r="BE378" s="1087"/>
      <c r="BF378" s="1087"/>
      <c r="BG378" s="1087"/>
      <c r="BH378" s="1087"/>
      <c r="BI378" s="1087"/>
      <c r="BJ378" s="1087"/>
      <c r="BK378" s="1087"/>
      <c r="BL378" s="1087"/>
      <c r="BM378" s="1087"/>
      <c r="BN378" s="1087"/>
      <c r="BO378" s="1087"/>
      <c r="BP378" s="1087"/>
      <c r="BQ378" s="1087"/>
      <c r="BR378" s="1087"/>
      <c r="BS378" s="1087"/>
      <c r="BT378" s="1087"/>
      <c r="BU378" s="1087"/>
      <c r="BV378" s="1087"/>
      <c r="BW378" s="1087"/>
      <c r="BX378" s="1087"/>
      <c r="BY378" s="1087"/>
      <c r="BZ378" s="1087"/>
      <c r="CA378" s="1087"/>
      <c r="CB378" s="1087"/>
      <c r="CC378" s="1087"/>
      <c r="CD378" s="1087"/>
      <c r="CE378" s="1087"/>
      <c r="CF378" s="1087"/>
      <c r="CG378" s="1087"/>
      <c r="CH378" s="1087"/>
      <c r="CI378" s="1087"/>
      <c r="CJ378" s="1087"/>
      <c r="CK378" s="1087"/>
      <c r="CL378" s="1087"/>
      <c r="CM378" s="1087"/>
      <c r="CN378" s="1087"/>
      <c r="CO378" s="1087"/>
      <c r="CP378" s="1087"/>
      <c r="CQ378" s="1087"/>
      <c r="CR378" s="1087"/>
      <c r="CS378" s="1087"/>
      <c r="CT378" s="1087"/>
      <c r="CU378" s="1087"/>
      <c r="CV378" s="1087"/>
      <c r="CW378" s="1087"/>
      <c r="CX378" s="1087"/>
      <c r="CY378" s="1087"/>
      <c r="CZ378" s="1087"/>
      <c r="DA378" s="1087"/>
      <c r="DB378" s="1087"/>
      <c r="DC378" s="1087"/>
      <c r="DD378" s="1087"/>
      <c r="DE378" s="1087"/>
      <c r="DF378" s="1087"/>
      <c r="DG378" s="1087"/>
      <c r="DH378" s="1087"/>
      <c r="DI378" s="1087"/>
      <c r="DJ378" s="1087"/>
      <c r="DK378" s="1087"/>
      <c r="DL378" s="1087"/>
      <c r="DM378" s="1087"/>
      <c r="DN378" s="1087"/>
      <c r="DO378" s="1087"/>
      <c r="DP378" s="1087"/>
      <c r="DQ378" s="1087"/>
      <c r="DR378" s="1087"/>
      <c r="DS378" s="1087"/>
      <c r="DT378" s="1087"/>
      <c r="DU378" s="1087"/>
      <c r="DV378" s="1087"/>
      <c r="DW378" s="1087"/>
      <c r="DX378" s="1087"/>
      <c r="DY378" s="1087"/>
      <c r="DZ378" s="1087"/>
      <c r="EA378" s="1087"/>
      <c r="EB378" s="1087"/>
      <c r="EC378" s="1087"/>
      <c r="ED378" s="1087"/>
      <c r="EE378" s="1087"/>
      <c r="EF378" s="1087"/>
      <c r="EG378" s="1087"/>
      <c r="EH378" s="1087"/>
      <c r="EI378" s="1087"/>
      <c r="EJ378" s="1087"/>
      <c r="EK378" s="1087"/>
      <c r="EL378" s="1087"/>
      <c r="EM378" s="1087"/>
      <c r="EN378" s="1087"/>
      <c r="EO378" s="1087"/>
      <c r="EP378" s="1087"/>
      <c r="EQ378" s="1087"/>
      <c r="ER378" s="1087"/>
      <c r="ES378" s="1087"/>
      <c r="ET378" s="1087"/>
      <c r="EU378" s="1087"/>
    </row>
    <row r="379" spans="1:151" s="1094" customFormat="1">
      <c r="A379" s="1234"/>
      <c r="B379" s="465" t="s">
        <v>604</v>
      </c>
      <c r="C379" s="1322"/>
      <c r="D379" s="1322"/>
      <c r="E379" s="1322"/>
      <c r="F379" s="1386"/>
      <c r="G379" s="1323"/>
      <c r="H379" s="1234"/>
      <c r="I379" s="1235"/>
      <c r="J379" s="1234"/>
      <c r="K379" s="1234"/>
      <c r="L379" s="1234"/>
      <c r="M379" s="1235"/>
      <c r="N379" s="1235"/>
      <c r="O379" s="1322"/>
      <c r="P379" s="1234"/>
      <c r="Q379" s="1313"/>
      <c r="R379" s="1313"/>
      <c r="S379" s="1264"/>
      <c r="T379" s="1313"/>
      <c r="U379" s="1264"/>
      <c r="V379" s="1313"/>
      <c r="W379" s="1264"/>
      <c r="X379" s="1313"/>
      <c r="Y379" s="1264"/>
      <c r="Z379" s="1264"/>
      <c r="AA379" s="1313"/>
      <c r="AB379" s="1264"/>
      <c r="AC379" s="1320"/>
      <c r="AD379" s="1310"/>
      <c r="AE379" s="1309"/>
      <c r="AF379" s="1309"/>
      <c r="AG379" s="1087"/>
      <c r="AH379" s="1087"/>
      <c r="AI379" s="1087"/>
      <c r="AJ379" s="1087"/>
      <c r="AK379" s="1087"/>
      <c r="AL379" s="1087"/>
      <c r="AM379" s="1087"/>
      <c r="AN379" s="1087"/>
      <c r="AO379" s="1087"/>
      <c r="AP379" s="1087"/>
      <c r="AQ379" s="1087"/>
      <c r="AR379" s="1087"/>
      <c r="AS379" s="1087"/>
      <c r="AT379" s="1087"/>
      <c r="AU379" s="1087"/>
      <c r="AV379" s="1087"/>
      <c r="AW379" s="1087"/>
      <c r="AX379" s="1087"/>
      <c r="AY379" s="1087"/>
      <c r="AZ379" s="1087"/>
      <c r="BA379" s="1087"/>
      <c r="BB379" s="1087"/>
      <c r="BC379" s="1087"/>
      <c r="BD379" s="1087"/>
      <c r="BE379" s="1087"/>
      <c r="BF379" s="1087"/>
      <c r="BG379" s="1087"/>
      <c r="BH379" s="1087"/>
      <c r="BI379" s="1087"/>
      <c r="BJ379" s="1087"/>
      <c r="BK379" s="1087"/>
      <c r="BL379" s="1087"/>
      <c r="BM379" s="1087"/>
      <c r="BN379" s="1087"/>
      <c r="BO379" s="1087"/>
      <c r="BP379" s="1087"/>
      <c r="BQ379" s="1087"/>
      <c r="BR379" s="1087"/>
      <c r="BS379" s="1087"/>
      <c r="BT379" s="1087"/>
      <c r="BU379" s="1087"/>
      <c r="BV379" s="1087"/>
      <c r="BW379" s="1087"/>
      <c r="BX379" s="1087"/>
      <c r="BY379" s="1087"/>
      <c r="BZ379" s="1087"/>
      <c r="CA379" s="1087"/>
      <c r="CB379" s="1087"/>
      <c r="CC379" s="1087"/>
      <c r="CD379" s="1087"/>
      <c r="CE379" s="1087"/>
      <c r="CF379" s="1087"/>
      <c r="CG379" s="1087"/>
      <c r="CH379" s="1087"/>
      <c r="CI379" s="1087"/>
      <c r="CJ379" s="1087"/>
      <c r="CK379" s="1087"/>
      <c r="CL379" s="1087"/>
      <c r="CM379" s="1087"/>
      <c r="CN379" s="1087"/>
      <c r="CO379" s="1087"/>
      <c r="CP379" s="1087"/>
      <c r="CQ379" s="1087"/>
      <c r="CR379" s="1087"/>
      <c r="CS379" s="1087"/>
      <c r="CT379" s="1087"/>
      <c r="CU379" s="1087"/>
      <c r="CV379" s="1087"/>
      <c r="CW379" s="1087"/>
      <c r="CX379" s="1087"/>
      <c r="CY379" s="1087"/>
      <c r="CZ379" s="1087"/>
      <c r="DA379" s="1087"/>
      <c r="DB379" s="1087"/>
      <c r="DC379" s="1087"/>
      <c r="DD379" s="1087"/>
      <c r="DE379" s="1087"/>
      <c r="DF379" s="1087"/>
      <c r="DG379" s="1087"/>
      <c r="DH379" s="1087"/>
      <c r="DI379" s="1087"/>
      <c r="DJ379" s="1087"/>
      <c r="DK379" s="1087"/>
      <c r="DL379" s="1087"/>
      <c r="DM379" s="1087"/>
      <c r="DN379" s="1087"/>
      <c r="DO379" s="1087"/>
      <c r="DP379" s="1087"/>
      <c r="DQ379" s="1087"/>
      <c r="DR379" s="1087"/>
      <c r="DS379" s="1087"/>
      <c r="DT379" s="1087"/>
      <c r="DU379" s="1087"/>
      <c r="DV379" s="1087"/>
      <c r="DW379" s="1087"/>
      <c r="DX379" s="1087"/>
      <c r="DY379" s="1087"/>
      <c r="DZ379" s="1087"/>
      <c r="EA379" s="1087"/>
      <c r="EB379" s="1087"/>
      <c r="EC379" s="1087"/>
      <c r="ED379" s="1087"/>
      <c r="EE379" s="1087"/>
      <c r="EF379" s="1087"/>
      <c r="EG379" s="1087"/>
      <c r="EH379" s="1087"/>
      <c r="EI379" s="1087"/>
      <c r="EJ379" s="1087"/>
      <c r="EK379" s="1087"/>
      <c r="EL379" s="1087"/>
      <c r="EM379" s="1087"/>
      <c r="EN379" s="1087"/>
      <c r="EO379" s="1087"/>
      <c r="EP379" s="1087"/>
      <c r="EQ379" s="1087"/>
      <c r="ER379" s="1087"/>
      <c r="ES379" s="1087"/>
      <c r="ET379" s="1087"/>
      <c r="EU379" s="1087"/>
    </row>
    <row r="380" spans="1:151" s="1094" customFormat="1">
      <c r="A380" s="1234"/>
      <c r="B380" s="1236"/>
      <c r="C380" s="1322"/>
      <c r="D380" s="1322"/>
      <c r="E380" s="1322"/>
      <c r="F380" s="1386"/>
      <c r="G380" s="1323"/>
      <c r="H380" s="1234"/>
      <c r="I380" s="1235"/>
      <c r="J380" s="1234"/>
      <c r="K380" s="1234"/>
      <c r="L380" s="1234"/>
      <c r="M380" s="1235"/>
      <c r="N380" s="1235"/>
      <c r="O380" s="1322"/>
      <c r="P380" s="1234"/>
      <c r="Q380" s="1313"/>
      <c r="R380" s="1313"/>
      <c r="S380" s="1264"/>
      <c r="T380" s="1313"/>
      <c r="U380" s="1264"/>
      <c r="V380" s="1313"/>
      <c r="W380" s="1264"/>
      <c r="X380" s="1313"/>
      <c r="Y380" s="1264"/>
      <c r="Z380" s="1264"/>
      <c r="AA380" s="1313"/>
      <c r="AB380" s="1264"/>
      <c r="AC380" s="1320"/>
      <c r="AD380" s="1310"/>
      <c r="AE380" s="1309"/>
      <c r="AF380" s="1309"/>
      <c r="AG380" s="1087"/>
      <c r="AH380" s="1087"/>
      <c r="AI380" s="1087"/>
      <c r="AJ380" s="1087"/>
      <c r="AK380" s="1087"/>
      <c r="AL380" s="1087"/>
      <c r="AM380" s="1087"/>
      <c r="AN380" s="1087"/>
      <c r="AO380" s="1087"/>
      <c r="AP380" s="1087"/>
      <c r="AQ380" s="1087"/>
      <c r="AR380" s="1087"/>
      <c r="AS380" s="1087"/>
      <c r="AT380" s="1087"/>
      <c r="AU380" s="1087"/>
      <c r="AV380" s="1087"/>
      <c r="AW380" s="1087"/>
      <c r="AX380" s="1087"/>
      <c r="AY380" s="1087"/>
      <c r="AZ380" s="1087"/>
      <c r="BA380" s="1087"/>
      <c r="BB380" s="1087"/>
      <c r="BC380" s="1087"/>
      <c r="BD380" s="1087"/>
      <c r="BE380" s="1087"/>
      <c r="BF380" s="1087"/>
      <c r="BG380" s="1087"/>
      <c r="BH380" s="1087"/>
      <c r="BI380" s="1087"/>
      <c r="BJ380" s="1087"/>
      <c r="BK380" s="1087"/>
      <c r="BL380" s="1087"/>
      <c r="BM380" s="1087"/>
      <c r="BN380" s="1087"/>
      <c r="BO380" s="1087"/>
      <c r="BP380" s="1087"/>
      <c r="BQ380" s="1087"/>
      <c r="BR380" s="1087"/>
      <c r="BS380" s="1087"/>
      <c r="BT380" s="1087"/>
      <c r="BU380" s="1087"/>
      <c r="BV380" s="1087"/>
      <c r="BW380" s="1087"/>
      <c r="BX380" s="1087"/>
      <c r="BY380" s="1087"/>
      <c r="BZ380" s="1087"/>
      <c r="CA380" s="1087"/>
      <c r="CB380" s="1087"/>
      <c r="CC380" s="1087"/>
      <c r="CD380" s="1087"/>
      <c r="CE380" s="1087"/>
      <c r="CF380" s="1087"/>
      <c r="CG380" s="1087"/>
      <c r="CH380" s="1087"/>
      <c r="CI380" s="1087"/>
      <c r="CJ380" s="1087"/>
      <c r="CK380" s="1087"/>
      <c r="CL380" s="1087"/>
      <c r="CM380" s="1087"/>
      <c r="CN380" s="1087"/>
      <c r="CO380" s="1087"/>
      <c r="CP380" s="1087"/>
      <c r="CQ380" s="1087"/>
      <c r="CR380" s="1087"/>
      <c r="CS380" s="1087"/>
      <c r="CT380" s="1087"/>
      <c r="CU380" s="1087"/>
      <c r="CV380" s="1087"/>
      <c r="CW380" s="1087"/>
      <c r="CX380" s="1087"/>
      <c r="CY380" s="1087"/>
      <c r="CZ380" s="1087"/>
      <c r="DA380" s="1087"/>
      <c r="DB380" s="1087"/>
      <c r="DC380" s="1087"/>
      <c r="DD380" s="1087"/>
      <c r="DE380" s="1087"/>
      <c r="DF380" s="1087"/>
      <c r="DG380" s="1087"/>
      <c r="DH380" s="1087"/>
      <c r="DI380" s="1087"/>
      <c r="DJ380" s="1087"/>
      <c r="DK380" s="1087"/>
      <c r="DL380" s="1087"/>
      <c r="DM380" s="1087"/>
      <c r="DN380" s="1087"/>
      <c r="DO380" s="1087"/>
      <c r="DP380" s="1087"/>
      <c r="DQ380" s="1087"/>
      <c r="DR380" s="1087"/>
      <c r="DS380" s="1087"/>
      <c r="DT380" s="1087"/>
      <c r="DU380" s="1087"/>
      <c r="DV380" s="1087"/>
      <c r="DW380" s="1087"/>
      <c r="DX380" s="1087"/>
      <c r="DY380" s="1087"/>
      <c r="DZ380" s="1087"/>
      <c r="EA380" s="1087"/>
      <c r="EB380" s="1087"/>
      <c r="EC380" s="1087"/>
      <c r="ED380" s="1087"/>
      <c r="EE380" s="1087"/>
      <c r="EF380" s="1087"/>
      <c r="EG380" s="1087"/>
      <c r="EH380" s="1087"/>
      <c r="EI380" s="1087"/>
      <c r="EJ380" s="1087"/>
      <c r="EK380" s="1087"/>
      <c r="EL380" s="1087"/>
      <c r="EM380" s="1087"/>
      <c r="EN380" s="1087"/>
      <c r="EO380" s="1087"/>
      <c r="EP380" s="1087"/>
      <c r="EQ380" s="1087"/>
      <c r="ER380" s="1087"/>
      <c r="ES380" s="1087"/>
      <c r="ET380" s="1087"/>
      <c r="EU380" s="1087"/>
    </row>
    <row r="381" spans="1:151" s="1094" customFormat="1">
      <c r="A381" s="1234"/>
      <c r="B381" s="1324"/>
      <c r="C381" s="1322"/>
      <c r="D381" s="1322"/>
      <c r="E381" s="1322"/>
      <c r="F381" s="1386"/>
      <c r="G381" s="1323"/>
      <c r="H381" s="1234"/>
      <c r="I381" s="1235"/>
      <c r="J381" s="1234"/>
      <c r="K381" s="1234"/>
      <c r="L381" s="1234"/>
      <c r="M381" s="1235"/>
      <c r="N381" s="1235"/>
      <c r="O381" s="1322"/>
      <c r="P381" s="1234"/>
      <c r="Q381" s="1313"/>
      <c r="R381" s="1313"/>
      <c r="S381" s="1264"/>
      <c r="T381" s="1313"/>
      <c r="U381" s="1264"/>
      <c r="V381" s="1313"/>
      <c r="W381" s="1264"/>
      <c r="X381" s="1313"/>
      <c r="Y381" s="1264"/>
      <c r="Z381" s="1264"/>
      <c r="AA381" s="1313"/>
      <c r="AB381" s="1264"/>
      <c r="AC381" s="1320"/>
      <c r="AD381" s="1310"/>
      <c r="AE381" s="1309"/>
      <c r="AF381" s="1309"/>
      <c r="AG381" s="1087"/>
      <c r="AH381" s="1087"/>
      <c r="AI381" s="1087"/>
      <c r="AJ381" s="1087"/>
      <c r="AK381" s="1087"/>
      <c r="AL381" s="1087"/>
      <c r="AM381" s="1087"/>
      <c r="AN381" s="1087"/>
      <c r="AO381" s="1087"/>
      <c r="AP381" s="1087"/>
      <c r="AQ381" s="1087"/>
      <c r="AR381" s="1087"/>
      <c r="AS381" s="1087"/>
      <c r="AT381" s="1087"/>
      <c r="AU381" s="1087"/>
      <c r="AV381" s="1087"/>
      <c r="AW381" s="1087"/>
      <c r="AX381" s="1087"/>
      <c r="AY381" s="1087"/>
      <c r="AZ381" s="1087"/>
      <c r="BA381" s="1087"/>
      <c r="BB381" s="1087"/>
      <c r="BC381" s="1087"/>
      <c r="BD381" s="1087"/>
      <c r="BE381" s="1087"/>
      <c r="BF381" s="1087"/>
      <c r="BG381" s="1087"/>
      <c r="BH381" s="1087"/>
      <c r="BI381" s="1087"/>
      <c r="BJ381" s="1087"/>
      <c r="BK381" s="1087"/>
      <c r="BL381" s="1087"/>
      <c r="BM381" s="1087"/>
      <c r="BN381" s="1087"/>
      <c r="BO381" s="1087"/>
      <c r="BP381" s="1087"/>
      <c r="BQ381" s="1087"/>
      <c r="BR381" s="1087"/>
      <c r="BS381" s="1087"/>
      <c r="BT381" s="1087"/>
      <c r="BU381" s="1087"/>
      <c r="BV381" s="1087"/>
      <c r="BW381" s="1087"/>
      <c r="BX381" s="1087"/>
      <c r="BY381" s="1087"/>
      <c r="BZ381" s="1087"/>
      <c r="CA381" s="1087"/>
      <c r="CB381" s="1087"/>
      <c r="CC381" s="1087"/>
      <c r="CD381" s="1087"/>
      <c r="CE381" s="1087"/>
      <c r="CF381" s="1087"/>
      <c r="CG381" s="1087"/>
      <c r="CH381" s="1087"/>
      <c r="CI381" s="1087"/>
      <c r="CJ381" s="1087"/>
      <c r="CK381" s="1087"/>
      <c r="CL381" s="1087"/>
      <c r="CM381" s="1087"/>
      <c r="CN381" s="1087"/>
      <c r="CO381" s="1087"/>
      <c r="CP381" s="1087"/>
      <c r="CQ381" s="1087"/>
      <c r="CR381" s="1087"/>
      <c r="CS381" s="1087"/>
      <c r="CT381" s="1087"/>
      <c r="CU381" s="1087"/>
      <c r="CV381" s="1087"/>
      <c r="CW381" s="1087"/>
      <c r="CX381" s="1087"/>
      <c r="CY381" s="1087"/>
      <c r="CZ381" s="1087"/>
      <c r="DA381" s="1087"/>
      <c r="DB381" s="1087"/>
      <c r="DC381" s="1087"/>
      <c r="DD381" s="1087"/>
      <c r="DE381" s="1087"/>
      <c r="DF381" s="1087"/>
      <c r="DG381" s="1087"/>
      <c r="DH381" s="1087"/>
      <c r="DI381" s="1087"/>
      <c r="DJ381" s="1087"/>
      <c r="DK381" s="1087"/>
      <c r="DL381" s="1087"/>
      <c r="DM381" s="1087"/>
      <c r="DN381" s="1087"/>
      <c r="DO381" s="1087"/>
      <c r="DP381" s="1087"/>
      <c r="DQ381" s="1087"/>
      <c r="DR381" s="1087"/>
      <c r="DS381" s="1087"/>
      <c r="DT381" s="1087"/>
      <c r="DU381" s="1087"/>
      <c r="DV381" s="1087"/>
      <c r="DW381" s="1087"/>
      <c r="DX381" s="1087"/>
      <c r="DY381" s="1087"/>
      <c r="DZ381" s="1087"/>
      <c r="EA381" s="1087"/>
      <c r="EB381" s="1087"/>
      <c r="EC381" s="1087"/>
      <c r="ED381" s="1087"/>
      <c r="EE381" s="1087"/>
      <c r="EF381" s="1087"/>
      <c r="EG381" s="1087"/>
      <c r="EH381" s="1087"/>
      <c r="EI381" s="1087"/>
      <c r="EJ381" s="1087"/>
      <c r="EK381" s="1087"/>
      <c r="EL381" s="1087"/>
      <c r="EM381" s="1087"/>
      <c r="EN381" s="1087"/>
      <c r="EO381" s="1087"/>
      <c r="EP381" s="1087"/>
      <c r="EQ381" s="1087"/>
      <c r="ER381" s="1087"/>
      <c r="ES381" s="1087"/>
      <c r="ET381" s="1087"/>
      <c r="EU381" s="1087"/>
    </row>
    <row r="382" spans="1:151" s="1094" customFormat="1">
      <c r="A382" s="1234"/>
      <c r="B382" s="1324"/>
      <c r="C382" s="1322"/>
      <c r="D382" s="1322"/>
      <c r="E382" s="1322"/>
      <c r="F382" s="1386"/>
      <c r="G382" s="1323"/>
      <c r="H382" s="1234"/>
      <c r="I382" s="1235"/>
      <c r="J382" s="1234"/>
      <c r="K382" s="1234"/>
      <c r="L382" s="1234"/>
      <c r="M382" s="1235"/>
      <c r="N382" s="1235"/>
      <c r="O382" s="1322"/>
      <c r="P382" s="1234"/>
      <c r="Q382" s="1313"/>
      <c r="R382" s="1313"/>
      <c r="S382" s="1264"/>
      <c r="T382" s="1313"/>
      <c r="U382" s="1264"/>
      <c r="V382" s="1313"/>
      <c r="W382" s="1264"/>
      <c r="X382" s="1313"/>
      <c r="Y382" s="1264"/>
      <c r="Z382" s="1264"/>
      <c r="AA382" s="1313"/>
      <c r="AB382" s="1264"/>
      <c r="AC382" s="1320"/>
      <c r="AD382" s="1310"/>
      <c r="AE382" s="1309"/>
      <c r="AF382" s="1309"/>
      <c r="AG382" s="1087"/>
      <c r="AH382" s="1087"/>
      <c r="AI382" s="1087"/>
      <c r="AJ382" s="1087"/>
      <c r="AK382" s="1087"/>
      <c r="AL382" s="1087"/>
      <c r="AM382" s="1087"/>
      <c r="AN382" s="1087"/>
      <c r="AO382" s="1087"/>
      <c r="AP382" s="1087"/>
      <c r="AQ382" s="1087"/>
      <c r="AR382" s="1087"/>
      <c r="AS382" s="1087"/>
      <c r="AT382" s="1087"/>
      <c r="AU382" s="1087"/>
      <c r="AV382" s="1087"/>
      <c r="AW382" s="1087"/>
      <c r="AX382" s="1087"/>
      <c r="AY382" s="1087"/>
      <c r="AZ382" s="1087"/>
      <c r="BA382" s="1087"/>
      <c r="BB382" s="1087"/>
      <c r="BC382" s="1087"/>
      <c r="BD382" s="1087"/>
      <c r="BE382" s="1087"/>
      <c r="BF382" s="1087"/>
      <c r="BG382" s="1087"/>
      <c r="BH382" s="1087"/>
      <c r="BI382" s="1087"/>
      <c r="BJ382" s="1087"/>
      <c r="BK382" s="1087"/>
      <c r="BL382" s="1087"/>
      <c r="BM382" s="1087"/>
      <c r="BN382" s="1087"/>
      <c r="BO382" s="1087"/>
      <c r="BP382" s="1087"/>
      <c r="BQ382" s="1087"/>
      <c r="BR382" s="1087"/>
      <c r="BS382" s="1087"/>
      <c r="BT382" s="1087"/>
      <c r="BU382" s="1087"/>
      <c r="BV382" s="1087"/>
      <c r="BW382" s="1087"/>
      <c r="BX382" s="1087"/>
      <c r="BY382" s="1087"/>
      <c r="BZ382" s="1087"/>
      <c r="CA382" s="1087"/>
      <c r="CB382" s="1087"/>
      <c r="CC382" s="1087"/>
      <c r="CD382" s="1087"/>
      <c r="CE382" s="1087"/>
      <c r="CF382" s="1087"/>
      <c r="CG382" s="1087"/>
      <c r="CH382" s="1087"/>
      <c r="CI382" s="1087"/>
      <c r="CJ382" s="1087"/>
      <c r="CK382" s="1087"/>
      <c r="CL382" s="1087"/>
      <c r="CM382" s="1087"/>
      <c r="CN382" s="1087"/>
      <c r="CO382" s="1087"/>
      <c r="CP382" s="1087"/>
      <c r="CQ382" s="1087"/>
      <c r="CR382" s="1087"/>
      <c r="CS382" s="1087"/>
      <c r="CT382" s="1087"/>
      <c r="CU382" s="1087"/>
      <c r="CV382" s="1087"/>
      <c r="CW382" s="1087"/>
      <c r="CX382" s="1087"/>
      <c r="CY382" s="1087"/>
      <c r="CZ382" s="1087"/>
      <c r="DA382" s="1087"/>
      <c r="DB382" s="1087"/>
      <c r="DC382" s="1087"/>
      <c r="DD382" s="1087"/>
      <c r="DE382" s="1087"/>
      <c r="DF382" s="1087"/>
      <c r="DG382" s="1087"/>
      <c r="DH382" s="1087"/>
      <c r="DI382" s="1087"/>
      <c r="DJ382" s="1087"/>
      <c r="DK382" s="1087"/>
      <c r="DL382" s="1087"/>
      <c r="DM382" s="1087"/>
      <c r="DN382" s="1087"/>
      <c r="DO382" s="1087"/>
      <c r="DP382" s="1087"/>
      <c r="DQ382" s="1087"/>
      <c r="DR382" s="1087"/>
      <c r="DS382" s="1087"/>
      <c r="DT382" s="1087"/>
      <c r="DU382" s="1087"/>
      <c r="DV382" s="1087"/>
      <c r="DW382" s="1087"/>
      <c r="DX382" s="1087"/>
      <c r="DY382" s="1087"/>
      <c r="DZ382" s="1087"/>
      <c r="EA382" s="1087"/>
      <c r="EB382" s="1087"/>
      <c r="EC382" s="1087"/>
      <c r="ED382" s="1087"/>
      <c r="EE382" s="1087"/>
      <c r="EF382" s="1087"/>
      <c r="EG382" s="1087"/>
      <c r="EH382" s="1087"/>
      <c r="EI382" s="1087"/>
      <c r="EJ382" s="1087"/>
      <c r="EK382" s="1087"/>
      <c r="EL382" s="1087"/>
      <c r="EM382" s="1087"/>
      <c r="EN382" s="1087"/>
      <c r="EO382" s="1087"/>
      <c r="EP382" s="1087"/>
      <c r="EQ382" s="1087"/>
      <c r="ER382" s="1087"/>
      <c r="ES382" s="1087"/>
      <c r="ET382" s="1087"/>
      <c r="EU382" s="1087"/>
    </row>
    <row r="383" spans="1:151" s="1094" customFormat="1">
      <c r="A383" s="1234"/>
      <c r="B383" s="476" t="s">
        <v>605</v>
      </c>
      <c r="C383" s="1325"/>
      <c r="D383" s="1325"/>
      <c r="E383" s="1326"/>
      <c r="F383" s="1387"/>
      <c r="G383" s="1327"/>
      <c r="H383" s="1234"/>
      <c r="I383" s="1235"/>
      <c r="J383" s="1234"/>
      <c r="K383" s="1234"/>
      <c r="L383" s="1234"/>
      <c r="M383" s="1235"/>
      <c r="N383" s="1235"/>
      <c r="O383" s="1235"/>
      <c r="P383" s="1234"/>
      <c r="Q383" s="1313"/>
      <c r="R383" s="1313"/>
      <c r="S383" s="1264"/>
      <c r="T383" s="1313"/>
      <c r="U383" s="1264"/>
      <c r="V383" s="1313"/>
      <c r="W383" s="1264"/>
      <c r="X383" s="1313"/>
      <c r="Y383" s="1264"/>
      <c r="Z383" s="1264"/>
      <c r="AA383" s="1313"/>
      <c r="AB383" s="1264"/>
      <c r="AC383" s="480" t="s">
        <v>587</v>
      </c>
      <c r="AD383" s="1310"/>
      <c r="AE383" s="1309"/>
      <c r="AF383" s="1309"/>
      <c r="AG383" s="1087"/>
      <c r="AH383" s="1087"/>
      <c r="AI383" s="1087"/>
      <c r="AJ383" s="1087"/>
      <c r="AK383" s="1087"/>
      <c r="AL383" s="1087"/>
      <c r="AM383" s="1087"/>
      <c r="AN383" s="1087"/>
      <c r="AO383" s="1087"/>
      <c r="AP383" s="1087"/>
      <c r="AQ383" s="1087"/>
      <c r="AR383" s="1087"/>
      <c r="AS383" s="1087"/>
      <c r="AT383" s="1087"/>
      <c r="AU383" s="1087"/>
      <c r="AV383" s="1087"/>
      <c r="AW383" s="1087"/>
      <c r="AX383" s="1087"/>
      <c r="AY383" s="1087"/>
      <c r="AZ383" s="1087"/>
      <c r="BA383" s="1087"/>
      <c r="BB383" s="1087"/>
      <c r="BC383" s="1087"/>
      <c r="BD383" s="1087"/>
      <c r="BE383" s="1087"/>
      <c r="BF383" s="1087"/>
      <c r="BG383" s="1087"/>
      <c r="BH383" s="1087"/>
      <c r="BI383" s="1087"/>
      <c r="BJ383" s="1087"/>
      <c r="BK383" s="1087"/>
      <c r="BL383" s="1087"/>
      <c r="BM383" s="1087"/>
      <c r="BN383" s="1087"/>
      <c r="BO383" s="1087"/>
      <c r="BP383" s="1087"/>
      <c r="BQ383" s="1087"/>
      <c r="BR383" s="1087"/>
      <c r="BS383" s="1087"/>
      <c r="BT383" s="1087"/>
      <c r="BU383" s="1087"/>
      <c r="BV383" s="1087"/>
      <c r="BW383" s="1087"/>
      <c r="BX383" s="1087"/>
      <c r="BY383" s="1087"/>
      <c r="BZ383" s="1087"/>
      <c r="CA383" s="1087"/>
      <c r="CB383" s="1087"/>
      <c r="CC383" s="1087"/>
      <c r="CD383" s="1087"/>
      <c r="CE383" s="1087"/>
      <c r="CF383" s="1087"/>
      <c r="CG383" s="1087"/>
      <c r="CH383" s="1087"/>
      <c r="CI383" s="1087"/>
      <c r="CJ383" s="1087"/>
      <c r="CK383" s="1087"/>
      <c r="CL383" s="1087"/>
      <c r="CM383" s="1087"/>
      <c r="CN383" s="1087"/>
      <c r="CO383" s="1087"/>
      <c r="CP383" s="1087"/>
      <c r="CQ383" s="1087"/>
      <c r="CR383" s="1087"/>
      <c r="CS383" s="1087"/>
      <c r="CT383" s="1087"/>
      <c r="CU383" s="1087"/>
      <c r="CV383" s="1087"/>
      <c r="CW383" s="1087"/>
      <c r="CX383" s="1087"/>
      <c r="CY383" s="1087"/>
      <c r="CZ383" s="1087"/>
      <c r="DA383" s="1087"/>
      <c r="DB383" s="1087"/>
      <c r="DC383" s="1087"/>
      <c r="DD383" s="1087"/>
      <c r="DE383" s="1087"/>
      <c r="DF383" s="1087"/>
      <c r="DG383" s="1087"/>
      <c r="DH383" s="1087"/>
      <c r="DI383" s="1087"/>
      <c r="DJ383" s="1087"/>
      <c r="DK383" s="1087"/>
      <c r="DL383" s="1087"/>
      <c r="DM383" s="1087"/>
      <c r="DN383" s="1087"/>
      <c r="DO383" s="1087"/>
      <c r="DP383" s="1087"/>
      <c r="DQ383" s="1087"/>
      <c r="DR383" s="1087"/>
      <c r="DS383" s="1087"/>
      <c r="DT383" s="1087"/>
      <c r="DU383" s="1087"/>
      <c r="DV383" s="1087"/>
      <c r="DW383" s="1087"/>
      <c r="DX383" s="1087"/>
      <c r="DY383" s="1087"/>
      <c r="DZ383" s="1087"/>
      <c r="EA383" s="1087"/>
      <c r="EB383" s="1087"/>
      <c r="EC383" s="1087"/>
      <c r="ED383" s="1087"/>
      <c r="EE383" s="1087"/>
      <c r="EF383" s="1087"/>
      <c r="EG383" s="1087"/>
      <c r="EH383" s="1087"/>
      <c r="EI383" s="1087"/>
      <c r="EJ383" s="1087"/>
      <c r="EK383" s="1087"/>
      <c r="EL383" s="1087"/>
      <c r="EM383" s="1087"/>
      <c r="EN383" s="1087"/>
      <c r="EO383" s="1087"/>
      <c r="EP383" s="1087"/>
      <c r="EQ383" s="1087"/>
      <c r="ER383" s="1087"/>
      <c r="ES383" s="1087"/>
      <c r="ET383" s="1087"/>
      <c r="EU383" s="1087"/>
    </row>
    <row r="384" spans="1:151" s="1094" customFormat="1">
      <c r="A384" s="481"/>
      <c r="B384" s="482" t="s">
        <v>606</v>
      </c>
      <c r="C384" s="481"/>
      <c r="D384" s="481"/>
      <c r="E384" s="481"/>
      <c r="F384" s="1388"/>
      <c r="G384" s="1328"/>
      <c r="H384" s="1329"/>
      <c r="I384" s="1330"/>
      <c r="J384" s="1329"/>
      <c r="K384" s="1329"/>
      <c r="L384" s="1237"/>
      <c r="M384" s="1237"/>
      <c r="N384" s="1237"/>
      <c r="O384" s="1331"/>
      <c r="P384" s="1238"/>
      <c r="Q384" s="1332"/>
      <c r="R384" s="1332"/>
      <c r="S384" s="1333"/>
      <c r="T384" s="1332"/>
      <c r="U384" s="1264"/>
      <c r="V384" s="1332"/>
      <c r="W384" s="1264"/>
      <c r="X384" s="1332"/>
      <c r="Y384" s="1333"/>
      <c r="Z384" s="1264"/>
      <c r="AA384" s="1332"/>
      <c r="AB384" s="1264"/>
      <c r="AC384" s="491" t="s">
        <v>589</v>
      </c>
      <c r="AD384" s="1334"/>
      <c r="AE384" s="1309"/>
      <c r="AF384" s="1309"/>
      <c r="AG384" s="1087"/>
      <c r="AH384" s="1087"/>
      <c r="AI384" s="1087"/>
      <c r="AJ384" s="1087"/>
      <c r="AK384" s="1087"/>
      <c r="AL384" s="1087"/>
      <c r="AM384" s="1087"/>
      <c r="AN384" s="1087"/>
      <c r="AO384" s="1087"/>
      <c r="AP384" s="1087"/>
      <c r="AQ384" s="1087"/>
      <c r="AR384" s="1087"/>
      <c r="AS384" s="1087"/>
      <c r="AT384" s="1087"/>
      <c r="AU384" s="1087"/>
      <c r="AV384" s="1087"/>
      <c r="AW384" s="1087"/>
      <c r="AX384" s="1087"/>
      <c r="AY384" s="1087"/>
      <c r="AZ384" s="1087"/>
      <c r="BA384" s="1087"/>
      <c r="BB384" s="1087"/>
      <c r="BC384" s="1087"/>
      <c r="BD384" s="1087"/>
      <c r="BE384" s="1087"/>
      <c r="BF384" s="1087"/>
      <c r="BG384" s="1087"/>
      <c r="BH384" s="1087"/>
      <c r="BI384" s="1087"/>
      <c r="BJ384" s="1087"/>
      <c r="BK384" s="1087"/>
      <c r="BL384" s="1087"/>
      <c r="BM384" s="1087"/>
      <c r="BN384" s="1087"/>
      <c r="BO384" s="1087"/>
      <c r="BP384" s="1087"/>
      <c r="BQ384" s="1087"/>
      <c r="BR384" s="1087"/>
      <c r="BS384" s="1087"/>
      <c r="BT384" s="1087"/>
      <c r="BU384" s="1087"/>
      <c r="BV384" s="1087"/>
      <c r="BW384" s="1087"/>
      <c r="BX384" s="1087"/>
      <c r="BY384" s="1087"/>
      <c r="BZ384" s="1087"/>
      <c r="CA384" s="1087"/>
      <c r="CB384" s="1087"/>
      <c r="CC384" s="1087"/>
      <c r="CD384" s="1087"/>
      <c r="CE384" s="1087"/>
      <c r="CF384" s="1087"/>
      <c r="CG384" s="1087"/>
      <c r="CH384" s="1087"/>
      <c r="CI384" s="1087"/>
      <c r="CJ384" s="1087"/>
      <c r="CK384" s="1087"/>
      <c r="CL384" s="1087"/>
      <c r="CM384" s="1087"/>
      <c r="CN384" s="1087"/>
      <c r="CO384" s="1087"/>
      <c r="CP384" s="1087"/>
      <c r="CQ384" s="1087"/>
      <c r="CR384" s="1087"/>
      <c r="CS384" s="1087"/>
      <c r="CT384" s="1087"/>
      <c r="CU384" s="1087"/>
      <c r="CV384" s="1087"/>
      <c r="CW384" s="1087"/>
      <c r="CX384" s="1087"/>
      <c r="CY384" s="1087"/>
      <c r="CZ384" s="1087"/>
      <c r="DA384" s="1087"/>
      <c r="DB384" s="1087"/>
      <c r="DC384" s="1087"/>
      <c r="DD384" s="1087"/>
      <c r="DE384" s="1087"/>
      <c r="DF384" s="1087"/>
      <c r="DG384" s="1087"/>
      <c r="DH384" s="1087"/>
      <c r="DI384" s="1087"/>
      <c r="DJ384" s="1087"/>
      <c r="DK384" s="1087"/>
      <c r="DL384" s="1087"/>
      <c r="DM384" s="1087"/>
      <c r="DN384" s="1087"/>
      <c r="DO384" s="1087"/>
      <c r="DP384" s="1087"/>
      <c r="DQ384" s="1087"/>
      <c r="DR384" s="1087"/>
      <c r="DS384" s="1087"/>
      <c r="DT384" s="1087"/>
      <c r="DU384" s="1087"/>
      <c r="DV384" s="1087"/>
      <c r="DW384" s="1087"/>
      <c r="DX384" s="1087"/>
      <c r="DY384" s="1087"/>
      <c r="DZ384" s="1087"/>
      <c r="EA384" s="1087"/>
      <c r="EB384" s="1087"/>
      <c r="EC384" s="1087"/>
      <c r="ED384" s="1087"/>
      <c r="EE384" s="1087"/>
      <c r="EF384" s="1087"/>
      <c r="EG384" s="1087"/>
      <c r="EH384" s="1087"/>
      <c r="EI384" s="1087"/>
      <c r="EJ384" s="1087"/>
      <c r="EK384" s="1087"/>
      <c r="EL384" s="1087"/>
      <c r="EM384" s="1087"/>
      <c r="EN384" s="1087"/>
      <c r="EO384" s="1087"/>
      <c r="EP384" s="1087"/>
      <c r="EQ384" s="1087"/>
      <c r="ER384" s="1087"/>
      <c r="ES384" s="1087"/>
      <c r="ET384" s="1087"/>
      <c r="EU384" s="1087"/>
    </row>
    <row r="385" spans="1:151" s="27" customFormat="1">
      <c r="A385" s="493"/>
      <c r="B385" s="482" t="s">
        <v>607</v>
      </c>
      <c r="C385" s="493"/>
      <c r="D385" s="493"/>
      <c r="E385" s="493"/>
      <c r="F385" s="1389"/>
      <c r="G385" s="1335"/>
      <c r="H385" s="1336"/>
      <c r="I385" s="1337"/>
      <c r="J385" s="1336"/>
      <c r="K385" s="1336"/>
      <c r="L385" s="495"/>
      <c r="M385" s="495"/>
      <c r="N385" s="495"/>
      <c r="O385" s="1338"/>
      <c r="P385" s="497"/>
      <c r="Q385" s="1339"/>
      <c r="R385" s="1339"/>
      <c r="S385" s="1333"/>
      <c r="T385" s="1339"/>
      <c r="U385" s="1264"/>
      <c r="V385" s="1339"/>
      <c r="W385" s="1264"/>
      <c r="X385" s="1339"/>
      <c r="Y385" s="1333"/>
      <c r="Z385" s="1264"/>
      <c r="AA385" s="1339"/>
      <c r="AB385" s="1264"/>
      <c r="AC385" s="491" t="s">
        <v>591</v>
      </c>
      <c r="AD385" s="498"/>
      <c r="AE385" s="1262"/>
      <c r="AF385" s="126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</row>
  </sheetData>
  <mergeCells count="47">
    <mergeCell ref="C226:E226"/>
    <mergeCell ref="B330:L330"/>
    <mergeCell ref="A374:N374"/>
    <mergeCell ref="C33:H33"/>
    <mergeCell ref="C60:H60"/>
    <mergeCell ref="C93:H93"/>
    <mergeCell ref="C101:E101"/>
    <mergeCell ref="C102:E102"/>
    <mergeCell ref="C172:E172"/>
    <mergeCell ref="AD9:AD11"/>
    <mergeCell ref="A10:A11"/>
    <mergeCell ref="B10:B11"/>
    <mergeCell ref="C10:C11"/>
    <mergeCell ref="D10:D11"/>
    <mergeCell ref="E10:E11"/>
    <mergeCell ref="F10:F11"/>
    <mergeCell ref="G10:G11"/>
    <mergeCell ref="H10:H11"/>
    <mergeCell ref="O10:O11"/>
    <mergeCell ref="T9:T11"/>
    <mergeCell ref="U9:U11"/>
    <mergeCell ref="V9:Z9"/>
    <mergeCell ref="AA9:AA11"/>
    <mergeCell ref="AB9:AB11"/>
    <mergeCell ref="AC9:AC11"/>
    <mergeCell ref="N9:N11"/>
    <mergeCell ref="O9:P9"/>
    <mergeCell ref="Q9:Q11"/>
    <mergeCell ref="R9:R11"/>
    <mergeCell ref="S9:S11"/>
    <mergeCell ref="P10:P11"/>
    <mergeCell ref="L9:L11"/>
    <mergeCell ref="A1:AD1"/>
    <mergeCell ref="A2:AD2"/>
    <mergeCell ref="A4:B4"/>
    <mergeCell ref="A5:B5"/>
    <mergeCell ref="A6:B6"/>
    <mergeCell ref="A7:B7"/>
    <mergeCell ref="A9:C9"/>
    <mergeCell ref="E9:H9"/>
    <mergeCell ref="I9:I11"/>
    <mergeCell ref="J9:J11"/>
    <mergeCell ref="K9:K11"/>
    <mergeCell ref="V10:W10"/>
    <mergeCell ref="X10:Y10"/>
    <mergeCell ref="Z10:Z11"/>
    <mergeCell ref="M9:M11"/>
  </mergeCells>
  <pageMargins left="0.17" right="0" top="0.70866141732283505" bottom="0.70866141732283505" header="0.31496062992126" footer="0.31496062992126"/>
  <pageSetup paperSize="9" scale="35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U385"/>
  <sheetViews>
    <sheetView topLeftCell="B10" workbookViewId="0">
      <selection activeCell="G10" sqref="G1:AA1048576"/>
    </sheetView>
  </sheetViews>
  <sheetFormatPr defaultColWidth="9" defaultRowHeight="15"/>
  <cols>
    <col min="1" max="1" width="6.140625" style="559" customWidth="1"/>
    <col min="2" max="2" width="17.28515625" style="582" customWidth="1"/>
    <col min="3" max="3" width="7.7109375" style="559" customWidth="1"/>
    <col min="4" max="4" width="8.140625" style="559" customWidth="1"/>
    <col min="5" max="5" width="11.85546875" style="559" customWidth="1"/>
    <col min="6" max="6" width="40.42578125" style="559" customWidth="1"/>
    <col min="7" max="7" width="12.28515625" style="559" hidden="1" customWidth="1"/>
    <col min="8" max="8" width="18.7109375" style="559" hidden="1" customWidth="1"/>
    <col min="9" max="9" width="16.5703125" style="559" hidden="1" customWidth="1"/>
    <col min="10" max="11" width="9" style="559" hidden="1" customWidth="1"/>
    <col min="12" max="12" width="10.7109375" style="559" hidden="1" customWidth="1"/>
    <col min="13" max="15" width="9.140625" style="559" hidden="1" customWidth="1"/>
    <col min="16" max="16" width="15.85546875" style="559" hidden="1" customWidth="1"/>
    <col min="17" max="17" width="15" style="1016" hidden="1" customWidth="1"/>
    <col min="18" max="18" width="9.85546875" style="1016" hidden="1" customWidth="1"/>
    <col min="19" max="19" width="16" style="1017" hidden="1" customWidth="1"/>
    <col min="20" max="20" width="9.85546875" style="1016" hidden="1" customWidth="1"/>
    <col min="21" max="21" width="14.42578125" style="563" hidden="1" customWidth="1"/>
    <col min="22" max="22" width="8.7109375" style="1016" hidden="1" customWidth="1"/>
    <col min="23" max="23" width="13.7109375" style="563" hidden="1" customWidth="1"/>
    <col min="24" max="24" width="9.140625" style="1016" hidden="1" customWidth="1"/>
    <col min="25" max="25" width="12" style="1017" hidden="1" customWidth="1"/>
    <col min="26" max="26" width="13.7109375" style="563" hidden="1" customWidth="1"/>
    <col min="27" max="27" width="8.85546875" style="1016" hidden="1" customWidth="1"/>
    <col min="28" max="28" width="15.7109375" style="563" customWidth="1"/>
    <col min="29" max="29" width="17.7109375" style="563" customWidth="1"/>
    <col min="30" max="30" width="21.7109375" style="559" customWidth="1"/>
    <col min="31" max="31" width="18.85546875" style="559" customWidth="1"/>
    <col min="32" max="33" width="19.140625" style="559" customWidth="1"/>
    <col min="34" max="34" width="21.85546875" style="559" customWidth="1"/>
    <col min="35" max="35" width="24" style="559" customWidth="1"/>
    <col min="36" max="36" width="18.7109375" style="559" customWidth="1"/>
    <col min="37" max="16384" width="9" style="559"/>
  </cols>
  <sheetData>
    <row r="1" spans="1:36" ht="15" customHeight="1">
      <c r="A1" s="1495" t="s">
        <v>0</v>
      </c>
      <c r="B1" s="1495"/>
      <c r="C1" s="1495"/>
      <c r="D1" s="1495"/>
      <c r="E1" s="1495"/>
      <c r="F1" s="1495"/>
      <c r="G1" s="1495"/>
      <c r="H1" s="1495"/>
      <c r="I1" s="1495"/>
      <c r="J1" s="1495"/>
      <c r="K1" s="1495"/>
      <c r="L1" s="1495"/>
      <c r="M1" s="1495"/>
      <c r="N1" s="1495"/>
      <c r="O1" s="1495"/>
      <c r="P1" s="1495"/>
      <c r="Q1" s="1495"/>
      <c r="R1" s="1495"/>
      <c r="S1" s="1495"/>
      <c r="T1" s="1495"/>
      <c r="U1" s="1495"/>
      <c r="V1" s="1495"/>
      <c r="W1" s="1495"/>
      <c r="X1" s="1495"/>
      <c r="Y1" s="1495"/>
      <c r="Z1" s="1495"/>
      <c r="AA1" s="1495"/>
      <c r="AB1" s="1495"/>
      <c r="AC1" s="1495"/>
      <c r="AD1" s="1495"/>
    </row>
    <row r="2" spans="1:36">
      <c r="A2" s="1496" t="s">
        <v>594</v>
      </c>
      <c r="B2" s="1496"/>
      <c r="C2" s="1496"/>
      <c r="D2" s="1496"/>
      <c r="E2" s="1496"/>
      <c r="F2" s="1496"/>
      <c r="G2" s="1496"/>
      <c r="H2" s="1496"/>
      <c r="I2" s="1496"/>
      <c r="J2" s="1496"/>
      <c r="K2" s="1496"/>
      <c r="L2" s="1496"/>
      <c r="M2" s="1496"/>
      <c r="N2" s="1496"/>
      <c r="O2" s="1496"/>
      <c r="P2" s="1496"/>
      <c r="Q2" s="1496"/>
      <c r="R2" s="1496"/>
      <c r="S2" s="1496"/>
      <c r="T2" s="1496"/>
      <c r="U2" s="1496"/>
      <c r="V2" s="1496"/>
      <c r="W2" s="1496"/>
      <c r="X2" s="1496"/>
      <c r="Y2" s="1496"/>
      <c r="Z2" s="1496"/>
      <c r="AA2" s="1496"/>
      <c r="AB2" s="1496"/>
      <c r="AC2" s="1496"/>
      <c r="AD2" s="1496"/>
    </row>
    <row r="3" spans="1:36">
      <c r="A3" s="560"/>
      <c r="B3" s="561"/>
      <c r="C3" s="560"/>
      <c r="D3" s="560"/>
      <c r="E3" s="560"/>
      <c r="F3" s="560"/>
      <c r="G3" s="560"/>
      <c r="H3" s="560"/>
      <c r="I3" s="560"/>
      <c r="J3" s="560"/>
      <c r="K3" s="560"/>
      <c r="L3" s="560"/>
      <c r="M3" s="560"/>
      <c r="N3" s="560"/>
      <c r="O3" s="560"/>
      <c r="P3" s="560"/>
      <c r="Q3" s="562"/>
      <c r="R3" s="562"/>
      <c r="S3" s="563"/>
      <c r="T3" s="562"/>
      <c r="V3" s="562"/>
      <c r="X3" s="562"/>
      <c r="Y3" s="563"/>
      <c r="AA3" s="562"/>
      <c r="AD3" s="560"/>
    </row>
    <row r="4" spans="1:36" ht="18">
      <c r="A4" s="1497" t="s">
        <v>2</v>
      </c>
      <c r="B4" s="1497"/>
      <c r="C4" s="564" t="s">
        <v>3</v>
      </c>
      <c r="D4" s="564"/>
      <c r="E4" s="564"/>
      <c r="F4" s="564"/>
      <c r="G4" s="564"/>
      <c r="H4" s="564"/>
      <c r="I4" s="564"/>
      <c r="J4" s="564"/>
      <c r="K4" s="565"/>
      <c r="L4" s="565"/>
      <c r="M4" s="566"/>
      <c r="N4" s="566"/>
      <c r="O4" s="566"/>
      <c r="P4" s="565"/>
      <c r="Q4" s="562"/>
      <c r="R4" s="567" t="s">
        <v>4</v>
      </c>
      <c r="S4" s="563"/>
      <c r="T4" s="562"/>
      <c r="V4" s="562"/>
      <c r="X4" s="562"/>
      <c r="Y4" s="563"/>
      <c r="AA4" s="562"/>
      <c r="AD4" s="565"/>
    </row>
    <row r="5" spans="1:36">
      <c r="A5" s="1497" t="s">
        <v>5</v>
      </c>
      <c r="B5" s="1497"/>
      <c r="C5" s="568" t="s">
        <v>6</v>
      </c>
      <c r="D5" s="568"/>
      <c r="E5" s="569"/>
      <c r="F5" s="569"/>
      <c r="G5" s="570"/>
      <c r="H5" s="571"/>
      <c r="I5" s="572"/>
      <c r="J5" s="565"/>
      <c r="K5" s="565"/>
      <c r="L5" s="565"/>
      <c r="M5" s="565"/>
      <c r="N5" s="565"/>
      <c r="O5" s="565"/>
      <c r="P5" s="573"/>
      <c r="Q5" s="562"/>
      <c r="R5" s="574"/>
      <c r="S5" s="575"/>
      <c r="T5" s="574"/>
      <c r="U5" s="575"/>
      <c r="V5" s="574"/>
      <c r="W5" s="575"/>
      <c r="X5" s="574"/>
      <c r="Y5" s="575"/>
      <c r="Z5" s="575"/>
      <c r="AA5" s="574"/>
      <c r="AB5" s="575"/>
      <c r="AC5" s="575"/>
      <c r="AD5" s="573"/>
    </row>
    <row r="6" spans="1:36" ht="15.6" customHeight="1">
      <c r="A6" s="1497" t="s">
        <v>7</v>
      </c>
      <c r="B6" s="1497"/>
      <c r="C6" s="568" t="s">
        <v>6</v>
      </c>
      <c r="D6" s="568"/>
      <c r="E6" s="569"/>
      <c r="F6" s="569"/>
      <c r="G6" s="570"/>
      <c r="H6" s="576"/>
      <c r="I6" s="576"/>
      <c r="J6" s="576"/>
      <c r="K6" s="565"/>
      <c r="L6" s="565"/>
      <c r="M6" s="566"/>
      <c r="N6" s="566"/>
      <c r="O6" s="566"/>
      <c r="P6" s="565"/>
      <c r="Q6" s="562"/>
      <c r="R6" s="562"/>
      <c r="S6" s="563"/>
      <c r="T6" s="562"/>
      <c r="V6" s="562"/>
      <c r="X6" s="562"/>
      <c r="Y6" s="563"/>
      <c r="AA6" s="577"/>
      <c r="AB6" s="578" t="s">
        <v>8</v>
      </c>
      <c r="AC6" s="579" t="s">
        <v>9</v>
      </c>
      <c r="AD6" s="565"/>
      <c r="AF6" s="580"/>
      <c r="AG6" s="580"/>
    </row>
    <row r="7" spans="1:36" ht="15.75">
      <c r="A7" s="1497" t="s">
        <v>10</v>
      </c>
      <c r="B7" s="1497"/>
      <c r="C7" s="568" t="s">
        <v>597</v>
      </c>
      <c r="D7" s="568"/>
      <c r="E7" s="569"/>
      <c r="F7" s="569"/>
      <c r="G7" s="570"/>
      <c r="H7" s="581"/>
      <c r="I7" s="581"/>
      <c r="J7" s="581"/>
      <c r="K7" s="565"/>
      <c r="L7" s="565"/>
      <c r="M7" s="566"/>
      <c r="N7" s="566"/>
      <c r="O7" s="566"/>
      <c r="P7" s="565"/>
      <c r="Q7" s="562"/>
      <c r="R7" s="562"/>
      <c r="S7" s="563"/>
      <c r="T7" s="562"/>
      <c r="V7" s="562"/>
      <c r="X7" s="562"/>
      <c r="Y7" s="563"/>
      <c r="AA7" s="562"/>
      <c r="AD7" s="565"/>
    </row>
    <row r="8" spans="1:36" ht="15" customHeight="1">
      <c r="Q8" s="562"/>
      <c r="R8" s="562"/>
      <c r="S8" s="563"/>
      <c r="T8" s="562"/>
      <c r="V8" s="562"/>
      <c r="X8" s="562"/>
      <c r="Y8" s="563"/>
      <c r="AA8" s="562"/>
    </row>
    <row r="9" spans="1:36" ht="24" customHeight="1">
      <c r="A9" s="1498" t="s">
        <v>12</v>
      </c>
      <c r="B9" s="1499"/>
      <c r="C9" s="1500"/>
      <c r="D9" s="583"/>
      <c r="E9" s="1501" t="s">
        <v>13</v>
      </c>
      <c r="F9" s="1502"/>
      <c r="G9" s="1502"/>
      <c r="H9" s="1503"/>
      <c r="I9" s="1492" t="s">
        <v>14</v>
      </c>
      <c r="J9" s="1492" t="s">
        <v>15</v>
      </c>
      <c r="K9" s="1492" t="s">
        <v>16</v>
      </c>
      <c r="L9" s="1492" t="s">
        <v>17</v>
      </c>
      <c r="M9" s="1492" t="s">
        <v>18</v>
      </c>
      <c r="N9" s="1492" t="s">
        <v>19</v>
      </c>
      <c r="O9" s="1498" t="s">
        <v>20</v>
      </c>
      <c r="P9" s="1500"/>
      <c r="Q9" s="1492" t="s">
        <v>21</v>
      </c>
      <c r="R9" s="1507" t="s">
        <v>22</v>
      </c>
      <c r="S9" s="1505" t="s">
        <v>23</v>
      </c>
      <c r="T9" s="1492" t="s">
        <v>24</v>
      </c>
      <c r="U9" s="1505" t="s">
        <v>25</v>
      </c>
      <c r="V9" s="1511" t="s">
        <v>26</v>
      </c>
      <c r="W9" s="1512"/>
      <c r="X9" s="1512"/>
      <c r="Y9" s="1512"/>
      <c r="Z9" s="1513"/>
      <c r="AA9" s="1492" t="s">
        <v>27</v>
      </c>
      <c r="AB9" s="1505" t="s">
        <v>28</v>
      </c>
      <c r="AC9" s="1505" t="s">
        <v>29</v>
      </c>
      <c r="AD9" s="1492" t="s">
        <v>30</v>
      </c>
    </row>
    <row r="10" spans="1:36" ht="24" customHeight="1">
      <c r="A10" s="1492" t="s">
        <v>31</v>
      </c>
      <c r="B10" s="1492" t="s">
        <v>32</v>
      </c>
      <c r="C10" s="1492" t="s">
        <v>33</v>
      </c>
      <c r="D10" s="1492" t="s">
        <v>34</v>
      </c>
      <c r="E10" s="1492" t="s">
        <v>35</v>
      </c>
      <c r="F10" s="1492" t="s">
        <v>36</v>
      </c>
      <c r="G10" s="1507" t="s">
        <v>37</v>
      </c>
      <c r="H10" s="1492" t="s">
        <v>38</v>
      </c>
      <c r="I10" s="1493"/>
      <c r="J10" s="1493"/>
      <c r="K10" s="1493"/>
      <c r="L10" s="1493"/>
      <c r="M10" s="1493"/>
      <c r="N10" s="1493"/>
      <c r="O10" s="1507" t="s">
        <v>39</v>
      </c>
      <c r="P10" s="1507" t="s">
        <v>40</v>
      </c>
      <c r="Q10" s="1493"/>
      <c r="R10" s="1508"/>
      <c r="S10" s="1510"/>
      <c r="T10" s="1493"/>
      <c r="U10" s="1510"/>
      <c r="V10" s="1504" t="s">
        <v>41</v>
      </c>
      <c r="W10" s="1504"/>
      <c r="X10" s="1504" t="s">
        <v>42</v>
      </c>
      <c r="Y10" s="1504"/>
      <c r="Z10" s="1505" t="s">
        <v>43</v>
      </c>
      <c r="AA10" s="1493"/>
      <c r="AB10" s="1510"/>
      <c r="AC10" s="1510"/>
      <c r="AD10" s="1493"/>
      <c r="AF10" s="584"/>
    </row>
    <row r="11" spans="1:36" ht="24" customHeight="1">
      <c r="A11" s="1494"/>
      <c r="B11" s="1494"/>
      <c r="C11" s="1494"/>
      <c r="D11" s="1494"/>
      <c r="E11" s="1494"/>
      <c r="F11" s="1494"/>
      <c r="G11" s="1509"/>
      <c r="H11" s="1494"/>
      <c r="I11" s="1494"/>
      <c r="J11" s="1494"/>
      <c r="K11" s="1494"/>
      <c r="L11" s="1494"/>
      <c r="M11" s="1494"/>
      <c r="N11" s="1494"/>
      <c r="O11" s="1509"/>
      <c r="P11" s="1509"/>
      <c r="Q11" s="1494"/>
      <c r="R11" s="1509"/>
      <c r="S11" s="1506"/>
      <c r="T11" s="1494"/>
      <c r="U11" s="1506"/>
      <c r="V11" s="585" t="s">
        <v>44</v>
      </c>
      <c r="W11" s="586" t="s">
        <v>45</v>
      </c>
      <c r="X11" s="585" t="s">
        <v>44</v>
      </c>
      <c r="Y11" s="586" t="s">
        <v>45</v>
      </c>
      <c r="Z11" s="1506"/>
      <c r="AA11" s="1494"/>
      <c r="AB11" s="1506"/>
      <c r="AC11" s="1506"/>
      <c r="AD11" s="1494"/>
    </row>
    <row r="12" spans="1:36" ht="9.9499999999999993" customHeight="1">
      <c r="A12" s="587">
        <v>1</v>
      </c>
      <c r="B12" s="587">
        <v>2</v>
      </c>
      <c r="C12" s="587">
        <v>3</v>
      </c>
      <c r="D12" s="587"/>
      <c r="E12" s="588">
        <v>4</v>
      </c>
      <c r="F12" s="588"/>
      <c r="G12" s="587">
        <v>5</v>
      </c>
      <c r="H12" s="587">
        <v>6</v>
      </c>
      <c r="I12" s="587">
        <v>7</v>
      </c>
      <c r="J12" s="587">
        <v>8</v>
      </c>
      <c r="K12" s="587">
        <v>9</v>
      </c>
      <c r="L12" s="587">
        <v>10</v>
      </c>
      <c r="M12" s="587">
        <v>11</v>
      </c>
      <c r="N12" s="587">
        <v>12</v>
      </c>
      <c r="O12" s="587">
        <v>13</v>
      </c>
      <c r="P12" s="587">
        <v>14</v>
      </c>
      <c r="Q12" s="589">
        <v>15</v>
      </c>
      <c r="R12" s="590">
        <v>16</v>
      </c>
      <c r="S12" s="590">
        <v>17</v>
      </c>
      <c r="T12" s="590">
        <v>18</v>
      </c>
      <c r="U12" s="590">
        <v>19</v>
      </c>
      <c r="V12" s="590">
        <v>20</v>
      </c>
      <c r="W12" s="590">
        <v>21</v>
      </c>
      <c r="X12" s="590">
        <v>22</v>
      </c>
      <c r="Y12" s="590">
        <v>23</v>
      </c>
      <c r="Z12" s="590">
        <v>24</v>
      </c>
      <c r="AA12" s="590">
        <v>25</v>
      </c>
      <c r="AB12" s="590">
        <v>26</v>
      </c>
      <c r="AC12" s="590">
        <v>27</v>
      </c>
      <c r="AD12" s="587">
        <v>28</v>
      </c>
    </row>
    <row r="13" spans="1:36">
      <c r="A13" s="591"/>
      <c r="B13" s="592"/>
      <c r="C13" s="591"/>
      <c r="D13" s="591"/>
      <c r="E13" s="593"/>
      <c r="F13" s="593"/>
      <c r="G13" s="591"/>
      <c r="H13" s="591"/>
      <c r="I13" s="591"/>
      <c r="J13" s="591"/>
      <c r="K13" s="591"/>
      <c r="L13" s="591"/>
      <c r="M13" s="591"/>
      <c r="N13" s="591"/>
      <c r="O13" s="591"/>
      <c r="P13" s="591"/>
      <c r="Q13" s="594"/>
      <c r="R13" s="594"/>
      <c r="S13" s="595"/>
      <c r="T13" s="594"/>
      <c r="U13" s="595"/>
      <c r="V13" s="594"/>
      <c r="W13" s="595"/>
      <c r="X13" s="594"/>
      <c r="Y13" s="595"/>
      <c r="Z13" s="595"/>
      <c r="AA13" s="594"/>
      <c r="AB13" s="595"/>
      <c r="AC13" s="595"/>
      <c r="AD13" s="591"/>
    </row>
    <row r="14" spans="1:36">
      <c r="A14" s="596" t="s">
        <v>46</v>
      </c>
      <c r="B14" s="597" t="s">
        <v>47</v>
      </c>
      <c r="C14" s="598" t="s">
        <v>48</v>
      </c>
      <c r="D14" s="598"/>
      <c r="E14" s="599" t="s">
        <v>48</v>
      </c>
      <c r="F14" s="600"/>
      <c r="G14" s="598" t="s">
        <v>48</v>
      </c>
      <c r="H14" s="598" t="s">
        <v>48</v>
      </c>
      <c r="I14" s="598" t="s">
        <v>48</v>
      </c>
      <c r="J14" s="598" t="s">
        <v>48</v>
      </c>
      <c r="K14" s="598" t="s">
        <v>48</v>
      </c>
      <c r="L14" s="598" t="s">
        <v>48</v>
      </c>
      <c r="M14" s="598" t="s">
        <v>48</v>
      </c>
      <c r="N14" s="598" t="s">
        <v>48</v>
      </c>
      <c r="O14" s="598" t="s">
        <v>48</v>
      </c>
      <c r="P14" s="44" t="s">
        <v>48</v>
      </c>
      <c r="Q14" s="45"/>
      <c r="R14" s="45"/>
      <c r="S14" s="601"/>
      <c r="T14" s="45"/>
      <c r="U14" s="601"/>
      <c r="V14" s="45"/>
      <c r="W14" s="601"/>
      <c r="X14" s="45"/>
      <c r="Y14" s="601"/>
      <c r="Z14" s="601"/>
      <c r="AA14" s="45"/>
      <c r="AB14" s="601"/>
      <c r="AC14" s="601"/>
      <c r="AD14" s="44" t="s">
        <v>48</v>
      </c>
    </row>
    <row r="15" spans="1:36">
      <c r="A15" s="596"/>
      <c r="B15" s="597"/>
      <c r="C15" s="598"/>
      <c r="D15" s="598"/>
      <c r="E15" s="599"/>
      <c r="F15" s="602"/>
      <c r="G15" s="598"/>
      <c r="H15" s="598"/>
      <c r="I15" s="598"/>
      <c r="J15" s="598"/>
      <c r="K15" s="598"/>
      <c r="L15" s="598"/>
      <c r="M15" s="598"/>
      <c r="N15" s="598"/>
      <c r="O15" s="598"/>
      <c r="P15" s="44"/>
      <c r="Q15" s="45"/>
      <c r="R15" s="45"/>
      <c r="S15" s="601"/>
      <c r="T15" s="45"/>
      <c r="U15" s="601"/>
      <c r="V15" s="45"/>
      <c r="W15" s="601"/>
      <c r="X15" s="45"/>
      <c r="Y15" s="601"/>
      <c r="Z15" s="601"/>
      <c r="AA15" s="45"/>
      <c r="AB15" s="601"/>
      <c r="AC15" s="601"/>
      <c r="AD15" s="44"/>
    </row>
    <row r="16" spans="1:36">
      <c r="A16" s="603" t="s">
        <v>49</v>
      </c>
      <c r="B16" s="597" t="s">
        <v>50</v>
      </c>
      <c r="C16" s="597"/>
      <c r="D16" s="597"/>
      <c r="E16" s="604"/>
      <c r="F16" s="605">
        <f>F14-F15</f>
        <v>0</v>
      </c>
      <c r="G16" s="597"/>
      <c r="H16" s="597"/>
      <c r="I16" s="596"/>
      <c r="J16" s="597"/>
      <c r="K16" s="597"/>
      <c r="L16" s="597"/>
      <c r="M16" s="597"/>
      <c r="N16" s="597"/>
      <c r="O16" s="606">
        <f>O17+O53+O200+O219+O224+O226+O228</f>
        <v>271</v>
      </c>
      <c r="P16" s="607">
        <f>P17+P53+P200+P219+P224+P226+P228</f>
        <v>3940215519</v>
      </c>
      <c r="Q16" s="51"/>
      <c r="R16" s="51"/>
      <c r="S16" s="607">
        <f>S17+S53+S200+S219+S224+S226+S228</f>
        <v>3940215519</v>
      </c>
      <c r="T16" s="51"/>
      <c r="U16" s="607">
        <f>U17+U53+U200+U219+U224+U226+U228</f>
        <v>379772532.37142861</v>
      </c>
      <c r="V16" s="51"/>
      <c r="W16" s="607">
        <f>W17+W53+W200+W219+W224+W226+W228</f>
        <v>29415714.285714287</v>
      </c>
      <c r="X16" s="51"/>
      <c r="Y16" s="607">
        <f>Y17+Y53+Y200+Y219+Y224+Y226+Y228</f>
        <v>0</v>
      </c>
      <c r="Z16" s="607">
        <f>Z17+Z53+Z200+Z219+Z224+Z226+Z228</f>
        <v>29415714.285714287</v>
      </c>
      <c r="AA16" s="51"/>
      <c r="AB16" s="607">
        <f>AB17+AB53+AB200+AB219+AB228</f>
        <v>3862120280.9047618</v>
      </c>
      <c r="AC16" s="607">
        <f>AC17+AC53+AC200+AC219+AC224+AC226+AC228</f>
        <v>78095238.09523809</v>
      </c>
      <c r="AD16" s="51"/>
      <c r="AE16" s="608"/>
      <c r="AF16" s="609"/>
      <c r="AG16" s="609"/>
      <c r="AH16" s="609"/>
      <c r="AI16" s="609"/>
      <c r="AJ16" s="610"/>
    </row>
    <row r="17" spans="1:36">
      <c r="A17" s="596"/>
      <c r="B17" s="611" t="s">
        <v>51</v>
      </c>
      <c r="C17" s="597" t="s">
        <v>52</v>
      </c>
      <c r="D17" s="597"/>
      <c r="E17" s="604"/>
      <c r="F17" s="605"/>
      <c r="G17" s="597"/>
      <c r="H17" s="597"/>
      <c r="I17" s="596"/>
      <c r="J17" s="597"/>
      <c r="K17" s="597"/>
      <c r="L17" s="597"/>
      <c r="M17" s="597"/>
      <c r="N17" s="597"/>
      <c r="O17" s="596">
        <f>O19</f>
        <v>23</v>
      </c>
      <c r="P17" s="55">
        <f>P19</f>
        <v>2518491500</v>
      </c>
      <c r="Q17" s="56"/>
      <c r="R17" s="56"/>
      <c r="S17" s="55">
        <f>S19</f>
        <v>2518491500</v>
      </c>
      <c r="T17" s="56"/>
      <c r="U17" s="57">
        <f>U19</f>
        <v>176905928.5714286</v>
      </c>
      <c r="V17" s="56"/>
      <c r="W17" s="57">
        <f>W19</f>
        <v>29285714.285714287</v>
      </c>
      <c r="X17" s="56"/>
      <c r="Y17" s="55">
        <f>Y19</f>
        <v>0</v>
      </c>
      <c r="Z17" s="57">
        <f>Z19</f>
        <v>29285714.285714287</v>
      </c>
      <c r="AA17" s="56"/>
      <c r="AB17" s="55">
        <f>AB19</f>
        <v>2440396261.9047618</v>
      </c>
      <c r="AC17" s="55">
        <f>AC19</f>
        <v>78095238.09523809</v>
      </c>
      <c r="AD17" s="51" t="s">
        <v>53</v>
      </c>
      <c r="AE17" s="608"/>
      <c r="AF17" s="609"/>
      <c r="AG17" s="609"/>
      <c r="AH17" s="609"/>
      <c r="AJ17" s="584"/>
    </row>
    <row r="18" spans="1:36">
      <c r="A18" s="596"/>
      <c r="B18" s="612" t="s">
        <v>48</v>
      </c>
      <c r="C18" s="598" t="s">
        <v>48</v>
      </c>
      <c r="D18" s="598"/>
      <c r="E18" s="599" t="s">
        <v>48</v>
      </c>
      <c r="F18" s="602"/>
      <c r="G18" s="598" t="s">
        <v>48</v>
      </c>
      <c r="H18" s="598" t="s">
        <v>48</v>
      </c>
      <c r="I18" s="598" t="s">
        <v>48</v>
      </c>
      <c r="J18" s="598" t="s">
        <v>48</v>
      </c>
      <c r="K18" s="598" t="s">
        <v>48</v>
      </c>
      <c r="L18" s="598" t="s">
        <v>48</v>
      </c>
      <c r="M18" s="598" t="s">
        <v>48</v>
      </c>
      <c r="N18" s="598" t="s">
        <v>48</v>
      </c>
      <c r="O18" s="598" t="s">
        <v>48</v>
      </c>
      <c r="P18" s="44" t="s">
        <v>48</v>
      </c>
      <c r="Q18" s="51"/>
      <c r="R18" s="51"/>
      <c r="S18" s="607"/>
      <c r="T18" s="51"/>
      <c r="U18" s="607"/>
      <c r="V18" s="51"/>
      <c r="W18" s="607"/>
      <c r="X18" s="51"/>
      <c r="Y18" s="607"/>
      <c r="Z18" s="607"/>
      <c r="AA18" s="51"/>
      <c r="AB18" s="607"/>
      <c r="AC18" s="607"/>
      <c r="AD18" s="59"/>
      <c r="AE18" s="608"/>
      <c r="AF18" s="609"/>
      <c r="AG18" s="609"/>
      <c r="AH18" s="609"/>
    </row>
    <row r="19" spans="1:36" ht="15" customHeight="1">
      <c r="A19" s="596"/>
      <c r="B19" s="611" t="s">
        <v>51</v>
      </c>
      <c r="C19" s="613" t="s">
        <v>54</v>
      </c>
      <c r="D19" s="614"/>
      <c r="E19" s="615"/>
      <c r="F19" s="615"/>
      <c r="G19" s="615"/>
      <c r="H19" s="616"/>
      <c r="I19" s="596"/>
      <c r="J19" s="597"/>
      <c r="K19" s="597"/>
      <c r="L19" s="597"/>
      <c r="M19" s="597"/>
      <c r="N19" s="597"/>
      <c r="O19" s="596">
        <f>O20</f>
        <v>23</v>
      </c>
      <c r="P19" s="617">
        <f>P20</f>
        <v>2518491500</v>
      </c>
      <c r="Q19" s="59"/>
      <c r="R19" s="59"/>
      <c r="S19" s="617">
        <f>S20</f>
        <v>2518491500</v>
      </c>
      <c r="T19" s="59"/>
      <c r="U19" s="617">
        <f>U20</f>
        <v>176905928.5714286</v>
      </c>
      <c r="V19" s="59"/>
      <c r="W19" s="617">
        <f>W20</f>
        <v>29285714.285714287</v>
      </c>
      <c r="X19" s="59"/>
      <c r="Y19" s="617">
        <f>Y20</f>
        <v>0</v>
      </c>
      <c r="Z19" s="617">
        <f>Z20</f>
        <v>29285714.285714287</v>
      </c>
      <c r="AA19" s="59"/>
      <c r="AB19" s="617">
        <f>AB20</f>
        <v>2440396261.9047618</v>
      </c>
      <c r="AC19" s="617">
        <f>AC20</f>
        <v>78095238.09523809</v>
      </c>
      <c r="AD19" s="44"/>
      <c r="AE19" s="608"/>
      <c r="AF19" s="609"/>
      <c r="AG19" s="609"/>
      <c r="AH19" s="609"/>
    </row>
    <row r="20" spans="1:36" ht="15" customHeight="1">
      <c r="A20" s="596"/>
      <c r="B20" s="611" t="s">
        <v>55</v>
      </c>
      <c r="C20" s="613" t="s">
        <v>56</v>
      </c>
      <c r="D20" s="614"/>
      <c r="E20" s="615"/>
      <c r="F20" s="615"/>
      <c r="G20" s="615"/>
      <c r="H20" s="618"/>
      <c r="I20" s="596"/>
      <c r="J20" s="597"/>
      <c r="K20" s="597"/>
      <c r="L20" s="597"/>
      <c r="M20" s="597"/>
      <c r="N20" s="597"/>
      <c r="O20" s="596">
        <f>O21+O33+O36</f>
        <v>23</v>
      </c>
      <c r="P20" s="617">
        <f>P21+P33+P36</f>
        <v>2518491500</v>
      </c>
      <c r="Q20" s="51"/>
      <c r="R20" s="51"/>
      <c r="S20" s="617">
        <f>S21+S33+S36</f>
        <v>2518491500</v>
      </c>
      <c r="T20" s="51"/>
      <c r="U20" s="617">
        <f>U21+U33+U36</f>
        <v>176905928.5714286</v>
      </c>
      <c r="V20" s="51"/>
      <c r="W20" s="617">
        <f>W21+W33+W36</f>
        <v>29285714.285714287</v>
      </c>
      <c r="X20" s="51"/>
      <c r="Y20" s="617">
        <f>Y21+Y33+Y36</f>
        <v>0</v>
      </c>
      <c r="Z20" s="617">
        <f>Z21+Z33+Z36</f>
        <v>29285714.285714287</v>
      </c>
      <c r="AA20" s="51"/>
      <c r="AB20" s="617">
        <f>AB21+AB33+AB36</f>
        <v>2440396261.9047618</v>
      </c>
      <c r="AC20" s="617">
        <f>AC21+AC33+AC36</f>
        <v>78095238.09523809</v>
      </c>
      <c r="AD20" s="44"/>
      <c r="AE20" s="608"/>
      <c r="AF20" s="609"/>
      <c r="AG20" s="609"/>
      <c r="AH20" s="609"/>
    </row>
    <row r="21" spans="1:36" ht="15" customHeight="1">
      <c r="A21" s="596"/>
      <c r="B21" s="611" t="s">
        <v>57</v>
      </c>
      <c r="C21" s="613" t="s">
        <v>58</v>
      </c>
      <c r="D21" s="614"/>
      <c r="E21" s="615"/>
      <c r="F21" s="615"/>
      <c r="G21" s="615"/>
      <c r="H21" s="618"/>
      <c r="I21" s="596"/>
      <c r="J21" s="597"/>
      <c r="K21" s="597"/>
      <c r="L21" s="597"/>
      <c r="M21" s="597"/>
      <c r="N21" s="597"/>
      <c r="O21" s="596">
        <f>SUM(O22:O32)</f>
        <v>10</v>
      </c>
      <c r="P21" s="617">
        <f>SUM(P22:P32)</f>
        <v>2069500000</v>
      </c>
      <c r="Q21" s="51"/>
      <c r="R21" s="51"/>
      <c r="S21" s="617">
        <f>SUM(S22:S32)</f>
        <v>2069500000</v>
      </c>
      <c r="T21" s="51"/>
      <c r="U21" s="617">
        <f>SUM(U22:U32)</f>
        <v>156285714.2857143</v>
      </c>
      <c r="V21" s="51"/>
      <c r="W21" s="617">
        <f>SUM(W22:W32)</f>
        <v>29285714.285714287</v>
      </c>
      <c r="X21" s="51"/>
      <c r="Y21" s="617">
        <f>SUM(Y22:Y32)</f>
        <v>0</v>
      </c>
      <c r="Z21" s="617">
        <f>SUM(Z22:Z32)</f>
        <v>29285714.285714287</v>
      </c>
      <c r="AA21" s="51"/>
      <c r="AB21" s="617">
        <f>SUM(AB22:AB32)</f>
        <v>1991404761.9047618</v>
      </c>
      <c r="AC21" s="617">
        <f>SUM(AC22:AC32)</f>
        <v>78095238.09523809</v>
      </c>
      <c r="AD21" s="44"/>
      <c r="AE21" s="608"/>
      <c r="AF21" s="609"/>
      <c r="AG21" s="609"/>
      <c r="AH21" s="609"/>
    </row>
    <row r="22" spans="1:36" ht="33" customHeight="1">
      <c r="A22" s="596"/>
      <c r="B22" s="619" t="s">
        <v>59</v>
      </c>
      <c r="C22" s="620" t="s">
        <v>60</v>
      </c>
      <c r="D22" s="620"/>
      <c r="E22" s="621" t="s">
        <v>61</v>
      </c>
      <c r="F22" s="69" t="str">
        <f>VLOOKUP(B22,[2]Sheet1!$H$4:$I$15682,2,FALSE)</f>
        <v>Multi Purpose Vehicle (MPV)</v>
      </c>
      <c r="G22" s="599" t="s">
        <v>62</v>
      </c>
      <c r="H22" s="599" t="s">
        <v>63</v>
      </c>
      <c r="I22" s="598" t="s">
        <v>64</v>
      </c>
      <c r="J22" s="598" t="s">
        <v>65</v>
      </c>
      <c r="K22" s="598">
        <v>2010</v>
      </c>
      <c r="L22" s="598" t="s">
        <v>48</v>
      </c>
      <c r="M22" s="598" t="s">
        <v>66</v>
      </c>
      <c r="N22" s="598" t="s">
        <v>67</v>
      </c>
      <c r="O22" s="598">
        <v>1</v>
      </c>
      <c r="P22" s="622">
        <v>218800000</v>
      </c>
      <c r="Q22" s="51"/>
      <c r="R22" s="617">
        <v>0</v>
      </c>
      <c r="S22" s="623">
        <f>SUM(P22-R22)</f>
        <v>218800000</v>
      </c>
      <c r="T22" s="72">
        <v>7</v>
      </c>
      <c r="U22" s="623"/>
      <c r="V22" s="73"/>
      <c r="W22" s="623"/>
      <c r="X22" s="624"/>
      <c r="Y22" s="623"/>
      <c r="Z22" s="623"/>
      <c r="AA22" s="72">
        <v>7</v>
      </c>
      <c r="AB22" s="623">
        <v>218800000</v>
      </c>
      <c r="AC22" s="623">
        <f t="shared" ref="AC22:AC30" si="0">SUM(S22-AB22)</f>
        <v>0</v>
      </c>
      <c r="AD22" s="75" t="s">
        <v>68</v>
      </c>
      <c r="AE22" s="608"/>
      <c r="AF22" s="609"/>
      <c r="AG22" s="609"/>
      <c r="AH22" s="609"/>
    </row>
    <row r="23" spans="1:36" ht="33" customHeight="1">
      <c r="A23" s="596"/>
      <c r="B23" s="612" t="s">
        <v>59</v>
      </c>
      <c r="C23" s="620" t="s">
        <v>69</v>
      </c>
      <c r="D23" s="620"/>
      <c r="E23" s="621" t="s">
        <v>61</v>
      </c>
      <c r="F23" s="69" t="str">
        <f>VLOOKUP(B23,[2]Sheet1!$H$4:$I$15682,2,FALSE)</f>
        <v>Multi Purpose Vehicle (MPV)</v>
      </c>
      <c r="G23" s="599" t="s">
        <v>70</v>
      </c>
      <c r="H23" s="599" t="s">
        <v>71</v>
      </c>
      <c r="I23" s="598" t="s">
        <v>64</v>
      </c>
      <c r="J23" s="598" t="s">
        <v>65</v>
      </c>
      <c r="K23" s="598">
        <v>2010</v>
      </c>
      <c r="L23" s="598" t="s">
        <v>48</v>
      </c>
      <c r="M23" s="598" t="s">
        <v>66</v>
      </c>
      <c r="N23" s="598" t="s">
        <v>67</v>
      </c>
      <c r="O23" s="598">
        <v>1</v>
      </c>
      <c r="P23" s="622">
        <v>147100000</v>
      </c>
      <c r="Q23" s="625"/>
      <c r="R23" s="625">
        <v>0</v>
      </c>
      <c r="S23" s="623">
        <f>SUM(P23-R23)</f>
        <v>147100000</v>
      </c>
      <c r="T23" s="72">
        <v>7</v>
      </c>
      <c r="U23" s="623"/>
      <c r="V23" s="73"/>
      <c r="W23" s="623"/>
      <c r="X23" s="624"/>
      <c r="Y23" s="623"/>
      <c r="Z23" s="623"/>
      <c r="AA23" s="72">
        <v>7</v>
      </c>
      <c r="AB23" s="623">
        <v>147100000</v>
      </c>
      <c r="AC23" s="623">
        <f t="shared" si="0"/>
        <v>0</v>
      </c>
      <c r="AD23" s="75" t="s">
        <v>72</v>
      </c>
      <c r="AE23" s="608"/>
      <c r="AF23" s="609"/>
      <c r="AG23" s="609"/>
      <c r="AH23" s="609"/>
    </row>
    <row r="24" spans="1:36" ht="33" customHeight="1">
      <c r="A24" s="596"/>
      <c r="B24" s="612" t="s">
        <v>59</v>
      </c>
      <c r="C24" s="620" t="s">
        <v>73</v>
      </c>
      <c r="D24" s="620"/>
      <c r="E24" s="621" t="s">
        <v>61</v>
      </c>
      <c r="F24" s="69" t="str">
        <f>VLOOKUP(B24,[2]Sheet1!$H$4:$I$15682,2,FALSE)</f>
        <v>Multi Purpose Vehicle (MPV)</v>
      </c>
      <c r="G24" s="599" t="s">
        <v>74</v>
      </c>
      <c r="H24" s="599" t="s">
        <v>75</v>
      </c>
      <c r="I24" s="598" t="s">
        <v>64</v>
      </c>
      <c r="J24" s="598" t="s">
        <v>65</v>
      </c>
      <c r="K24" s="598">
        <v>2010</v>
      </c>
      <c r="L24" s="598" t="s">
        <v>48</v>
      </c>
      <c r="M24" s="598" t="s">
        <v>66</v>
      </c>
      <c r="N24" s="598" t="s">
        <v>67</v>
      </c>
      <c r="O24" s="598">
        <v>1</v>
      </c>
      <c r="P24" s="622">
        <v>310000000</v>
      </c>
      <c r="Q24" s="625"/>
      <c r="R24" s="625">
        <v>0</v>
      </c>
      <c r="S24" s="623">
        <f t="shared" ref="S24:S31" si="1">SUM(P24-R24)</f>
        <v>310000000</v>
      </c>
      <c r="T24" s="626">
        <v>7</v>
      </c>
      <c r="U24" s="623"/>
      <c r="V24" s="73"/>
      <c r="W24" s="623"/>
      <c r="X24" s="624"/>
      <c r="Y24" s="623"/>
      <c r="Z24" s="623"/>
      <c r="AA24" s="72">
        <v>7</v>
      </c>
      <c r="AB24" s="623">
        <v>310000000</v>
      </c>
      <c r="AC24" s="623">
        <f t="shared" si="0"/>
        <v>0</v>
      </c>
      <c r="AD24" s="55" t="s">
        <v>76</v>
      </c>
      <c r="AE24" s="608"/>
      <c r="AF24" s="609"/>
      <c r="AG24" s="609"/>
      <c r="AH24" s="609"/>
    </row>
    <row r="25" spans="1:36" ht="33" customHeight="1">
      <c r="A25" s="596"/>
      <c r="B25" s="612" t="s">
        <v>59</v>
      </c>
      <c r="C25" s="620" t="s">
        <v>77</v>
      </c>
      <c r="D25" s="620"/>
      <c r="E25" s="621" t="s">
        <v>61</v>
      </c>
      <c r="F25" s="69" t="str">
        <f>VLOOKUP(B25,[2]Sheet1!$H$4:$I$15682,2,FALSE)</f>
        <v>Multi Purpose Vehicle (MPV)</v>
      </c>
      <c r="G25" s="599" t="s">
        <v>70</v>
      </c>
      <c r="H25" s="599" t="s">
        <v>78</v>
      </c>
      <c r="I25" s="598" t="s">
        <v>64</v>
      </c>
      <c r="J25" s="598" t="s">
        <v>65</v>
      </c>
      <c r="K25" s="598">
        <v>2011</v>
      </c>
      <c r="L25" s="598" t="s">
        <v>48</v>
      </c>
      <c r="M25" s="598" t="s">
        <v>66</v>
      </c>
      <c r="N25" s="598" t="s">
        <v>67</v>
      </c>
      <c r="O25" s="598">
        <v>1</v>
      </c>
      <c r="P25" s="622">
        <v>150600000</v>
      </c>
      <c r="Q25" s="625"/>
      <c r="R25" s="625">
        <v>0</v>
      </c>
      <c r="S25" s="623">
        <f t="shared" si="1"/>
        <v>150600000</v>
      </c>
      <c r="T25" s="72">
        <v>7</v>
      </c>
      <c r="U25" s="623"/>
      <c r="V25" s="73"/>
      <c r="W25" s="623"/>
      <c r="X25" s="624"/>
      <c r="Y25" s="623"/>
      <c r="Z25" s="623"/>
      <c r="AA25" s="72">
        <v>7</v>
      </c>
      <c r="AB25" s="623">
        <v>150600000</v>
      </c>
      <c r="AC25" s="623">
        <f t="shared" si="0"/>
        <v>0</v>
      </c>
      <c r="AD25" s="75" t="s">
        <v>79</v>
      </c>
      <c r="AE25" s="608"/>
      <c r="AF25" s="609"/>
      <c r="AG25" s="609"/>
      <c r="AH25" s="609"/>
    </row>
    <row r="26" spans="1:36" ht="33" customHeight="1">
      <c r="A26" s="596"/>
      <c r="B26" s="612" t="s">
        <v>59</v>
      </c>
      <c r="C26" s="620" t="s">
        <v>80</v>
      </c>
      <c r="D26" s="620"/>
      <c r="E26" s="621" t="s">
        <v>61</v>
      </c>
      <c r="F26" s="69" t="str">
        <f>VLOOKUP(B26,[2]Sheet1!$H$4:$I$15682,2,FALSE)</f>
        <v>Multi Purpose Vehicle (MPV)</v>
      </c>
      <c r="G26" s="599" t="s">
        <v>81</v>
      </c>
      <c r="H26" s="599" t="s">
        <v>82</v>
      </c>
      <c r="I26" s="598" t="s">
        <v>64</v>
      </c>
      <c r="J26" s="598" t="s">
        <v>65</v>
      </c>
      <c r="K26" s="598">
        <v>2012</v>
      </c>
      <c r="L26" s="598" t="s">
        <v>48</v>
      </c>
      <c r="M26" s="598" t="s">
        <v>66</v>
      </c>
      <c r="N26" s="598" t="s">
        <v>67</v>
      </c>
      <c r="O26" s="598">
        <v>1</v>
      </c>
      <c r="P26" s="622">
        <v>149000000</v>
      </c>
      <c r="Q26" s="627"/>
      <c r="R26" s="625">
        <v>0</v>
      </c>
      <c r="S26" s="623">
        <f t="shared" si="1"/>
        <v>149000000</v>
      </c>
      <c r="T26" s="72">
        <v>7</v>
      </c>
      <c r="U26" s="623"/>
      <c r="V26" s="73"/>
      <c r="W26" s="623"/>
      <c r="X26" s="624"/>
      <c r="Y26" s="623"/>
      <c r="Z26" s="623"/>
      <c r="AA26" s="72">
        <v>7</v>
      </c>
      <c r="AB26" s="623">
        <v>149000000</v>
      </c>
      <c r="AC26" s="623">
        <f t="shared" si="0"/>
        <v>0</v>
      </c>
      <c r="AD26" s="75" t="s">
        <v>83</v>
      </c>
      <c r="AE26" s="608"/>
      <c r="AF26" s="609"/>
      <c r="AG26" s="609"/>
      <c r="AH26" s="609"/>
    </row>
    <row r="27" spans="1:36" ht="49.5" customHeight="1">
      <c r="A27" s="596"/>
      <c r="B27" s="612" t="s">
        <v>59</v>
      </c>
      <c r="C27" s="620" t="s">
        <v>84</v>
      </c>
      <c r="D27" s="620"/>
      <c r="E27" s="621" t="s">
        <v>61</v>
      </c>
      <c r="F27" s="69" t="str">
        <f>VLOOKUP(B27,[2]Sheet1!$H$4:$I$15682,2,FALSE)</f>
        <v>Multi Purpose Vehicle (MPV)</v>
      </c>
      <c r="G27" s="599" t="s">
        <v>85</v>
      </c>
      <c r="H27" s="599" t="s">
        <v>86</v>
      </c>
      <c r="I27" s="598" t="s">
        <v>64</v>
      </c>
      <c r="J27" s="598" t="s">
        <v>65</v>
      </c>
      <c r="K27" s="598">
        <v>2013</v>
      </c>
      <c r="L27" s="598" t="s">
        <v>48</v>
      </c>
      <c r="M27" s="598" t="s">
        <v>66</v>
      </c>
      <c r="N27" s="598" t="s">
        <v>67</v>
      </c>
      <c r="O27" s="598">
        <v>1</v>
      </c>
      <c r="P27" s="622">
        <v>186050000</v>
      </c>
      <c r="Q27" s="617"/>
      <c r="R27" s="625">
        <v>0</v>
      </c>
      <c r="S27" s="623">
        <f t="shared" si="1"/>
        <v>186050000</v>
      </c>
      <c r="T27" s="72">
        <v>7</v>
      </c>
      <c r="U27" s="623">
        <f t="shared" ref="U27:U30" si="2">SUM(S27/T27)</f>
        <v>26578571.428571429</v>
      </c>
      <c r="V27" s="73"/>
      <c r="W27" s="623"/>
      <c r="X27" s="624"/>
      <c r="Y27" s="623"/>
      <c r="Z27" s="623"/>
      <c r="AA27" s="72">
        <v>7</v>
      </c>
      <c r="AB27" s="623">
        <f>SUM(U27*AA27)</f>
        <v>186050000</v>
      </c>
      <c r="AC27" s="623">
        <f t="shared" si="0"/>
        <v>0</v>
      </c>
      <c r="AD27" s="75" t="s">
        <v>87</v>
      </c>
      <c r="AE27" s="608"/>
      <c r="AF27" s="609"/>
      <c r="AG27" s="609"/>
      <c r="AH27" s="609"/>
    </row>
    <row r="28" spans="1:36" ht="45" customHeight="1">
      <c r="A28" s="596"/>
      <c r="B28" s="612" t="s">
        <v>59</v>
      </c>
      <c r="C28" s="620" t="s">
        <v>88</v>
      </c>
      <c r="D28" s="620"/>
      <c r="E28" s="621" t="s">
        <v>61</v>
      </c>
      <c r="F28" s="69" t="str">
        <f>VLOOKUP(B28,[2]Sheet1!$H$4:$I$15682,2,FALSE)</f>
        <v>Multi Purpose Vehicle (MPV)</v>
      </c>
      <c r="G28" s="599" t="s">
        <v>85</v>
      </c>
      <c r="H28" s="599" t="s">
        <v>89</v>
      </c>
      <c r="I28" s="598" t="s">
        <v>64</v>
      </c>
      <c r="J28" s="598" t="s">
        <v>65</v>
      </c>
      <c r="K28" s="598">
        <v>2013</v>
      </c>
      <c r="L28" s="598" t="s">
        <v>48</v>
      </c>
      <c r="M28" s="598" t="s">
        <v>66</v>
      </c>
      <c r="N28" s="598" t="s">
        <v>67</v>
      </c>
      <c r="O28" s="598">
        <v>1</v>
      </c>
      <c r="P28" s="622">
        <v>186050000</v>
      </c>
      <c r="Q28" s="625"/>
      <c r="R28" s="625">
        <v>0</v>
      </c>
      <c r="S28" s="623">
        <f t="shared" si="1"/>
        <v>186050000</v>
      </c>
      <c r="T28" s="72">
        <v>7</v>
      </c>
      <c r="U28" s="623">
        <f t="shared" si="2"/>
        <v>26578571.428571429</v>
      </c>
      <c r="V28" s="73"/>
      <c r="W28" s="623"/>
      <c r="X28" s="624"/>
      <c r="Y28" s="623"/>
      <c r="Z28" s="623"/>
      <c r="AA28" s="72">
        <v>7</v>
      </c>
      <c r="AB28" s="623">
        <f t="shared" ref="AB28:AB29" si="3">SUM(U28*AA28)</f>
        <v>186050000</v>
      </c>
      <c r="AC28" s="623">
        <f t="shared" si="0"/>
        <v>0</v>
      </c>
      <c r="AD28" s="75" t="s">
        <v>90</v>
      </c>
      <c r="AE28" s="608"/>
      <c r="AF28" s="609"/>
      <c r="AG28" s="609"/>
      <c r="AH28" s="609"/>
    </row>
    <row r="29" spans="1:36" ht="33" customHeight="1">
      <c r="A29" s="596"/>
      <c r="B29" s="612" t="s">
        <v>59</v>
      </c>
      <c r="C29" s="620" t="s">
        <v>91</v>
      </c>
      <c r="D29" s="620"/>
      <c r="E29" s="621" t="s">
        <v>61</v>
      </c>
      <c r="F29" s="69" t="str">
        <f>VLOOKUP(B29,[2]Sheet1!$H$4:$I$15682,2,FALSE)</f>
        <v>Multi Purpose Vehicle (MPV)</v>
      </c>
      <c r="G29" s="598" t="s">
        <v>92</v>
      </c>
      <c r="H29" s="599" t="s">
        <v>93</v>
      </c>
      <c r="I29" s="598" t="s">
        <v>64</v>
      </c>
      <c r="J29" s="598" t="s">
        <v>65</v>
      </c>
      <c r="K29" s="598">
        <v>1999</v>
      </c>
      <c r="L29" s="598" t="s">
        <v>48</v>
      </c>
      <c r="M29" s="598" t="s">
        <v>66</v>
      </c>
      <c r="N29" s="598" t="s">
        <v>67</v>
      </c>
      <c r="O29" s="598">
        <v>1</v>
      </c>
      <c r="P29" s="622">
        <v>80000000</v>
      </c>
      <c r="Q29" s="628"/>
      <c r="R29" s="625">
        <v>0</v>
      </c>
      <c r="S29" s="623">
        <f t="shared" si="1"/>
        <v>80000000</v>
      </c>
      <c r="T29" s="72">
        <v>7</v>
      </c>
      <c r="U29" s="623">
        <f t="shared" si="2"/>
        <v>11428571.428571429</v>
      </c>
      <c r="V29" s="73"/>
      <c r="W29" s="623"/>
      <c r="X29" s="624"/>
      <c r="Y29" s="623"/>
      <c r="Z29" s="623"/>
      <c r="AA29" s="72">
        <v>7</v>
      </c>
      <c r="AB29" s="623">
        <f t="shared" si="3"/>
        <v>80000000</v>
      </c>
      <c r="AC29" s="623">
        <f t="shared" si="0"/>
        <v>0</v>
      </c>
      <c r="AD29" s="75" t="s">
        <v>76</v>
      </c>
      <c r="AE29" s="608"/>
      <c r="AF29" s="609"/>
      <c r="AG29" s="609"/>
      <c r="AH29" s="609"/>
    </row>
    <row r="30" spans="1:36" s="641" customFormat="1" ht="42" customHeight="1">
      <c r="A30" s="629"/>
      <c r="B30" s="630" t="s">
        <v>59</v>
      </c>
      <c r="C30" s="631" t="s">
        <v>94</v>
      </c>
      <c r="D30" s="631"/>
      <c r="E30" s="632" t="s">
        <v>61</v>
      </c>
      <c r="F30" s="69" t="str">
        <f>VLOOKUP(B30,[2]Sheet1!$H$4:$I$15682,2,FALSE)</f>
        <v>Multi Purpose Vehicle (MPV)</v>
      </c>
      <c r="G30" s="633" t="s">
        <v>95</v>
      </c>
      <c r="H30" s="634" t="s">
        <v>96</v>
      </c>
      <c r="I30" s="633" t="s">
        <v>64</v>
      </c>
      <c r="J30" s="635" t="s">
        <v>97</v>
      </c>
      <c r="K30" s="633">
        <v>2017</v>
      </c>
      <c r="L30" s="633" t="s">
        <v>48</v>
      </c>
      <c r="M30" s="633" t="s">
        <v>66</v>
      </c>
      <c r="N30" s="633" t="s">
        <v>67</v>
      </c>
      <c r="O30" s="633">
        <v>1</v>
      </c>
      <c r="P30" s="636">
        <v>231900000</v>
      </c>
      <c r="Q30" s="637"/>
      <c r="R30" s="638">
        <v>0</v>
      </c>
      <c r="S30" s="639">
        <f t="shared" si="1"/>
        <v>231900000</v>
      </c>
      <c r="T30" s="91">
        <v>7</v>
      </c>
      <c r="U30" s="639">
        <f t="shared" si="2"/>
        <v>33128571.428571429</v>
      </c>
      <c r="V30" s="638"/>
      <c r="W30" s="638"/>
      <c r="X30" s="640"/>
      <c r="Y30" s="639"/>
      <c r="Z30" s="638"/>
      <c r="AA30" s="640">
        <v>7</v>
      </c>
      <c r="AB30" s="638">
        <v>231900000</v>
      </c>
      <c r="AC30" s="638">
        <f t="shared" si="0"/>
        <v>0</v>
      </c>
      <c r="AD30" s="93" t="s">
        <v>98</v>
      </c>
      <c r="AE30" s="608"/>
      <c r="AF30" s="609"/>
      <c r="AG30" s="609"/>
      <c r="AH30" s="609"/>
    </row>
    <row r="31" spans="1:36" s="655" customFormat="1" ht="42" customHeight="1">
      <c r="A31" s="642"/>
      <c r="B31" s="643" t="s">
        <v>59</v>
      </c>
      <c r="C31" s="644" t="s">
        <v>99</v>
      </c>
      <c r="D31" s="644"/>
      <c r="E31" s="645" t="s">
        <v>61</v>
      </c>
      <c r="F31" s="69" t="str">
        <f>VLOOKUP(B31,[2]Sheet1!$H$4:$I$15682,2,FALSE)</f>
        <v>Multi Purpose Vehicle (MPV)</v>
      </c>
      <c r="G31" s="646" t="s">
        <v>100</v>
      </c>
      <c r="H31" s="647" t="s">
        <v>101</v>
      </c>
      <c r="I31" s="646" t="s">
        <v>64</v>
      </c>
      <c r="J31" s="648" t="s">
        <v>65</v>
      </c>
      <c r="K31" s="646">
        <v>2019</v>
      </c>
      <c r="L31" s="646" t="s">
        <v>48</v>
      </c>
      <c r="M31" s="646" t="s">
        <v>66</v>
      </c>
      <c r="N31" s="646" t="s">
        <v>67</v>
      </c>
      <c r="O31" s="646">
        <v>1</v>
      </c>
      <c r="P31" s="649">
        <v>410000000</v>
      </c>
      <c r="Q31" s="650"/>
      <c r="R31" s="651">
        <v>0</v>
      </c>
      <c r="S31" s="652">
        <f t="shared" si="1"/>
        <v>410000000</v>
      </c>
      <c r="T31" s="107">
        <v>7</v>
      </c>
      <c r="U31" s="652">
        <f>SUM(S31/T31)</f>
        <v>58571428.571428575</v>
      </c>
      <c r="V31" s="653">
        <v>0.5</v>
      </c>
      <c r="W31" s="653">
        <f>U31*V31</f>
        <v>29285714.285714287</v>
      </c>
      <c r="X31" s="653"/>
      <c r="Y31" s="652"/>
      <c r="Z31" s="651">
        <f>W31+Y31</f>
        <v>29285714.285714287</v>
      </c>
      <c r="AA31" s="653">
        <f>2025-K31+V31+X31-10/12</f>
        <v>5.666666666666667</v>
      </c>
      <c r="AB31" s="651">
        <f>U31*AA31</f>
        <v>331904761.90476191</v>
      </c>
      <c r="AC31" s="651">
        <f>S31-AB31</f>
        <v>78095238.09523809</v>
      </c>
      <c r="AD31" s="109" t="s">
        <v>102</v>
      </c>
      <c r="AE31" s="608"/>
      <c r="AF31" s="609"/>
      <c r="AG31" s="609"/>
      <c r="AH31" s="609"/>
      <c r="AI31" s="654" t="s">
        <v>595</v>
      </c>
    </row>
    <row r="32" spans="1:36" s="668" customFormat="1" ht="5.0999999999999996" customHeight="1">
      <c r="A32" s="656"/>
      <c r="B32" s="657"/>
      <c r="C32" s="658"/>
      <c r="D32" s="658"/>
      <c r="E32" s="659"/>
      <c r="F32" s="659"/>
      <c r="G32" s="660"/>
      <c r="H32" s="661"/>
      <c r="I32" s="660"/>
      <c r="J32" s="662"/>
      <c r="K32" s="660"/>
      <c r="L32" s="660"/>
      <c r="M32" s="660"/>
      <c r="N32" s="660"/>
      <c r="O32" s="660"/>
      <c r="P32" s="663"/>
      <c r="Q32" s="664"/>
      <c r="R32" s="665"/>
      <c r="S32" s="666"/>
      <c r="T32" s="123"/>
      <c r="U32" s="666"/>
      <c r="V32" s="667"/>
      <c r="W32" s="667"/>
      <c r="X32" s="667"/>
      <c r="Y32" s="666"/>
      <c r="Z32" s="665"/>
      <c r="AA32" s="667"/>
      <c r="AB32" s="665"/>
      <c r="AC32" s="665"/>
      <c r="AD32" s="125"/>
      <c r="AE32" s="608"/>
      <c r="AF32" s="609"/>
      <c r="AG32" s="609"/>
      <c r="AH32" s="609"/>
    </row>
    <row r="33" spans="1:35" s="668" customFormat="1" ht="21.75" customHeight="1">
      <c r="A33" s="596"/>
      <c r="B33" s="611" t="s">
        <v>103</v>
      </c>
      <c r="C33" s="1523" t="s">
        <v>104</v>
      </c>
      <c r="D33" s="1524"/>
      <c r="E33" s="1524"/>
      <c r="F33" s="1524"/>
      <c r="G33" s="1524"/>
      <c r="H33" s="1525"/>
      <c r="I33" s="596"/>
      <c r="J33" s="669"/>
      <c r="K33" s="596"/>
      <c r="L33" s="596"/>
      <c r="M33" s="596"/>
      <c r="N33" s="596"/>
      <c r="O33" s="596">
        <f>O34</f>
        <v>1</v>
      </c>
      <c r="P33" s="670">
        <f>P34</f>
        <v>304650000</v>
      </c>
      <c r="Q33" s="671"/>
      <c r="R33" s="617"/>
      <c r="S33" s="670">
        <f>S34</f>
        <v>304650000</v>
      </c>
      <c r="T33" s="51"/>
      <c r="U33" s="670">
        <f>U34</f>
        <v>0</v>
      </c>
      <c r="V33" s="672"/>
      <c r="W33" s="670">
        <f>W34</f>
        <v>0</v>
      </c>
      <c r="X33" s="672"/>
      <c r="Y33" s="670">
        <f>Y34</f>
        <v>0</v>
      </c>
      <c r="Z33" s="670">
        <f>Z34</f>
        <v>0</v>
      </c>
      <c r="AA33" s="672"/>
      <c r="AB33" s="670">
        <f>AB34</f>
        <v>304650000</v>
      </c>
      <c r="AC33" s="670">
        <f>AC34</f>
        <v>0</v>
      </c>
      <c r="AD33" s="75"/>
      <c r="AE33" s="608"/>
      <c r="AF33" s="609"/>
      <c r="AG33" s="609"/>
      <c r="AH33" s="609"/>
      <c r="AI33" s="673"/>
    </row>
    <row r="34" spans="1:35" s="668" customFormat="1" ht="42" customHeight="1">
      <c r="A34" s="656"/>
      <c r="B34" s="674" t="s">
        <v>105</v>
      </c>
      <c r="C34" s="620" t="s">
        <v>106</v>
      </c>
      <c r="D34" s="620"/>
      <c r="E34" s="621" t="s">
        <v>61</v>
      </c>
      <c r="F34" s="69" t="str">
        <f>VLOOKUP(B34,[2]Sheet1!$H$4:$I$15682,2,FALSE)</f>
        <v>Pick Up</v>
      </c>
      <c r="G34" s="599" t="s">
        <v>107</v>
      </c>
      <c r="H34" s="599" t="s">
        <v>108</v>
      </c>
      <c r="I34" s="598" t="s">
        <v>64</v>
      </c>
      <c r="J34" s="598" t="s">
        <v>65</v>
      </c>
      <c r="K34" s="598">
        <v>2012</v>
      </c>
      <c r="L34" s="598" t="s">
        <v>48</v>
      </c>
      <c r="M34" s="598" t="s">
        <v>66</v>
      </c>
      <c r="N34" s="598" t="s">
        <v>67</v>
      </c>
      <c r="O34" s="598">
        <v>1</v>
      </c>
      <c r="P34" s="622">
        <v>304650000</v>
      </c>
      <c r="Q34" s="627"/>
      <c r="R34" s="625">
        <v>0</v>
      </c>
      <c r="S34" s="623">
        <f t="shared" ref="S34" si="4">SUM(P34-R34)</f>
        <v>304650000</v>
      </c>
      <c r="T34" s="72">
        <v>7</v>
      </c>
      <c r="U34" s="623"/>
      <c r="V34" s="73"/>
      <c r="W34" s="623"/>
      <c r="X34" s="624"/>
      <c r="Y34" s="623"/>
      <c r="Z34" s="623"/>
      <c r="AA34" s="72">
        <v>7</v>
      </c>
      <c r="AB34" s="623">
        <v>304650000</v>
      </c>
      <c r="AC34" s="623">
        <f t="shared" ref="AC34" si="5">SUM(S34-AB34)</f>
        <v>0</v>
      </c>
      <c r="AD34" s="55" t="s">
        <v>76</v>
      </c>
      <c r="AE34" s="608"/>
      <c r="AF34" s="609"/>
      <c r="AG34" s="609"/>
      <c r="AH34" s="609"/>
      <c r="AI34" s="675"/>
    </row>
    <row r="35" spans="1:35" s="668" customFormat="1" ht="5.0999999999999996" customHeight="1">
      <c r="A35" s="656"/>
      <c r="B35" s="657"/>
      <c r="C35" s="658"/>
      <c r="D35" s="658"/>
      <c r="E35" s="659"/>
      <c r="F35" s="659"/>
      <c r="G35" s="660"/>
      <c r="H35" s="661"/>
      <c r="I35" s="660"/>
      <c r="J35" s="662"/>
      <c r="K35" s="660"/>
      <c r="L35" s="660"/>
      <c r="M35" s="660"/>
      <c r="N35" s="660"/>
      <c r="O35" s="660"/>
      <c r="P35" s="663"/>
      <c r="Q35" s="664"/>
      <c r="R35" s="665"/>
      <c r="S35" s="666"/>
      <c r="T35" s="123"/>
      <c r="U35" s="666"/>
      <c r="V35" s="667"/>
      <c r="W35" s="667"/>
      <c r="X35" s="667"/>
      <c r="Y35" s="666"/>
      <c r="Z35" s="665"/>
      <c r="AA35" s="667"/>
      <c r="AB35" s="665"/>
      <c r="AC35" s="665"/>
      <c r="AD35" s="125"/>
      <c r="AE35" s="608"/>
      <c r="AF35" s="609"/>
      <c r="AG35" s="609"/>
      <c r="AH35" s="609"/>
    </row>
    <row r="36" spans="1:35" ht="15" customHeight="1">
      <c r="A36" s="596"/>
      <c r="B36" s="611" t="s">
        <v>109</v>
      </c>
      <c r="C36" s="613" t="s">
        <v>110</v>
      </c>
      <c r="D36" s="613"/>
      <c r="E36" s="676"/>
      <c r="F36" s="676"/>
      <c r="G36" s="677"/>
      <c r="H36" s="604"/>
      <c r="I36" s="596"/>
      <c r="J36" s="598"/>
      <c r="K36" s="597"/>
      <c r="L36" s="597"/>
      <c r="M36" s="598"/>
      <c r="N36" s="598"/>
      <c r="O36" s="596">
        <f>SUM(O37:O48)</f>
        <v>12</v>
      </c>
      <c r="P36" s="678">
        <f>SUM(P37:P48)</f>
        <v>144341500</v>
      </c>
      <c r="Q36" s="628"/>
      <c r="R36" s="625"/>
      <c r="S36" s="617">
        <f>SUM(S37:S48)</f>
        <v>144341500</v>
      </c>
      <c r="T36" s="626"/>
      <c r="U36" s="617">
        <f>SUM(U37:U48)</f>
        <v>20620214.285714287</v>
      </c>
      <c r="V36" s="625"/>
      <c r="W36" s="617">
        <f>SUM(W37:W48)</f>
        <v>0</v>
      </c>
      <c r="X36" s="679"/>
      <c r="Y36" s="617">
        <f>SUM(Y37:Y48)</f>
        <v>0</v>
      </c>
      <c r="Z36" s="617">
        <f>SUM(Z37:Z48)</f>
        <v>0</v>
      </c>
      <c r="AA36" s="680"/>
      <c r="AB36" s="617">
        <f>SUM(AB37:AB48)</f>
        <v>144341500</v>
      </c>
      <c r="AC36" s="617">
        <f>SUM(AC37:AC48)</f>
        <v>9.3132257461547852E-10</v>
      </c>
      <c r="AD36" s="44"/>
      <c r="AE36" s="608"/>
      <c r="AF36" s="609"/>
      <c r="AG36" s="609"/>
      <c r="AH36" s="609"/>
    </row>
    <row r="37" spans="1:35" ht="33" customHeight="1">
      <c r="A37" s="596"/>
      <c r="B37" s="674" t="s">
        <v>111</v>
      </c>
      <c r="C37" s="620" t="s">
        <v>112</v>
      </c>
      <c r="D37" s="620"/>
      <c r="E37" s="621" t="s">
        <v>113</v>
      </c>
      <c r="F37" s="69" t="str">
        <f>VLOOKUP(B37,[2]Sheet1!$H$4:$I$15682,2,FALSE)</f>
        <v>Sepeda Motor</v>
      </c>
      <c r="G37" s="598" t="s">
        <v>114</v>
      </c>
      <c r="H37" s="599" t="s">
        <v>115</v>
      </c>
      <c r="I37" s="598" t="s">
        <v>64</v>
      </c>
      <c r="J37" s="598" t="s">
        <v>65</v>
      </c>
      <c r="K37" s="598">
        <v>1995</v>
      </c>
      <c r="L37" s="598" t="s">
        <v>48</v>
      </c>
      <c r="M37" s="598" t="s">
        <v>66</v>
      </c>
      <c r="N37" s="598" t="s">
        <v>67</v>
      </c>
      <c r="O37" s="598">
        <v>1</v>
      </c>
      <c r="P37" s="622">
        <v>4800000</v>
      </c>
      <c r="Q37" s="628"/>
      <c r="R37" s="625">
        <v>0</v>
      </c>
      <c r="S37" s="623">
        <f>SUM(P37-R37)</f>
        <v>4800000</v>
      </c>
      <c r="T37" s="626">
        <v>7</v>
      </c>
      <c r="U37" s="623">
        <f t="shared" ref="U37:U48" si="6">SUM(S37/T37)</f>
        <v>685714.28571428568</v>
      </c>
      <c r="V37" s="73">
        <v>0</v>
      </c>
      <c r="W37" s="623">
        <f>SUM(U37*V37)</f>
        <v>0</v>
      </c>
      <c r="X37" s="624">
        <v>0</v>
      </c>
      <c r="Y37" s="623">
        <f t="shared" ref="Y37:Y46" si="7">SUM(U37*X37)</f>
        <v>0</v>
      </c>
      <c r="Z37" s="623">
        <f t="shared" ref="Z37:Z46" si="8">SUM(W37+Y37)</f>
        <v>0</v>
      </c>
      <c r="AA37" s="72">
        <v>7</v>
      </c>
      <c r="AB37" s="623">
        <f>SUM(U37*AA37)</f>
        <v>4800000</v>
      </c>
      <c r="AC37" s="623">
        <f t="shared" ref="AC37:AC47" si="9">SUM(S37-AB37)</f>
        <v>0</v>
      </c>
      <c r="AD37" s="55" t="s">
        <v>116</v>
      </c>
      <c r="AE37" s="608"/>
      <c r="AF37" s="609"/>
      <c r="AG37" s="609"/>
      <c r="AH37" s="609"/>
    </row>
    <row r="38" spans="1:35" ht="33" customHeight="1">
      <c r="A38" s="596"/>
      <c r="B38" s="674" t="s">
        <v>111</v>
      </c>
      <c r="C38" s="620" t="s">
        <v>60</v>
      </c>
      <c r="D38" s="620"/>
      <c r="E38" s="621" t="s">
        <v>113</v>
      </c>
      <c r="F38" s="69" t="str">
        <f>VLOOKUP(B38,[2]Sheet1!$H$4:$I$15682,2,FALSE)</f>
        <v>Sepeda Motor</v>
      </c>
      <c r="G38" s="599" t="s">
        <v>117</v>
      </c>
      <c r="H38" s="599" t="s">
        <v>118</v>
      </c>
      <c r="I38" s="598" t="s">
        <v>64</v>
      </c>
      <c r="J38" s="598" t="s">
        <v>65</v>
      </c>
      <c r="K38" s="598">
        <v>1995</v>
      </c>
      <c r="L38" s="598" t="s">
        <v>48</v>
      </c>
      <c r="M38" s="598" t="s">
        <v>66</v>
      </c>
      <c r="N38" s="598" t="s">
        <v>67</v>
      </c>
      <c r="O38" s="598">
        <v>1</v>
      </c>
      <c r="P38" s="622">
        <v>9000000</v>
      </c>
      <c r="Q38" s="625"/>
      <c r="R38" s="625">
        <v>0</v>
      </c>
      <c r="S38" s="623">
        <f>SUM(P38-R38)</f>
        <v>9000000</v>
      </c>
      <c r="T38" s="626">
        <v>7</v>
      </c>
      <c r="U38" s="623">
        <f t="shared" si="6"/>
        <v>1285714.2857142857</v>
      </c>
      <c r="V38" s="73">
        <v>0</v>
      </c>
      <c r="W38" s="623">
        <f t="shared" ref="W38:W41" si="10">SUM(U38*V38)</f>
        <v>0</v>
      </c>
      <c r="X38" s="624">
        <v>0</v>
      </c>
      <c r="Y38" s="623">
        <f t="shared" si="7"/>
        <v>0</v>
      </c>
      <c r="Z38" s="623">
        <f t="shared" si="8"/>
        <v>0</v>
      </c>
      <c r="AA38" s="72">
        <v>7</v>
      </c>
      <c r="AB38" s="623">
        <f t="shared" ref="AB38:AB46" si="11">SUM(U38*AA38)</f>
        <v>9000000</v>
      </c>
      <c r="AC38" s="623">
        <f t="shared" si="9"/>
        <v>0</v>
      </c>
      <c r="AD38" s="75" t="s">
        <v>119</v>
      </c>
      <c r="AE38" s="608"/>
      <c r="AF38" s="609"/>
      <c r="AG38" s="609"/>
      <c r="AH38" s="609"/>
    </row>
    <row r="39" spans="1:35" ht="33" customHeight="1">
      <c r="A39" s="596"/>
      <c r="B39" s="674" t="s">
        <v>111</v>
      </c>
      <c r="C39" s="620" t="s">
        <v>69</v>
      </c>
      <c r="D39" s="620"/>
      <c r="E39" s="621" t="s">
        <v>113</v>
      </c>
      <c r="F39" s="69" t="str">
        <f>VLOOKUP(B39,[2]Sheet1!$H$4:$I$15682,2,FALSE)</f>
        <v>Sepeda Motor</v>
      </c>
      <c r="G39" s="598" t="s">
        <v>120</v>
      </c>
      <c r="H39" s="599" t="s">
        <v>121</v>
      </c>
      <c r="I39" s="598" t="s">
        <v>64</v>
      </c>
      <c r="J39" s="598" t="s">
        <v>65</v>
      </c>
      <c r="K39" s="598">
        <v>1998</v>
      </c>
      <c r="L39" s="598" t="s">
        <v>48</v>
      </c>
      <c r="M39" s="598" t="s">
        <v>66</v>
      </c>
      <c r="N39" s="598" t="s">
        <v>67</v>
      </c>
      <c r="O39" s="598">
        <v>1</v>
      </c>
      <c r="P39" s="622">
        <v>7400000</v>
      </c>
      <c r="Q39" s="625"/>
      <c r="R39" s="625">
        <v>0</v>
      </c>
      <c r="S39" s="623">
        <f t="shared" ref="S39:S46" si="12">SUM(P39-R39)</f>
        <v>7400000</v>
      </c>
      <c r="T39" s="626">
        <v>7</v>
      </c>
      <c r="U39" s="623">
        <f t="shared" si="6"/>
        <v>1057142.857142857</v>
      </c>
      <c r="V39" s="73">
        <v>0</v>
      </c>
      <c r="W39" s="623">
        <f t="shared" si="10"/>
        <v>0</v>
      </c>
      <c r="X39" s="624">
        <v>0</v>
      </c>
      <c r="Y39" s="623">
        <f t="shared" si="7"/>
        <v>0</v>
      </c>
      <c r="Z39" s="623">
        <f t="shared" si="8"/>
        <v>0</v>
      </c>
      <c r="AA39" s="72">
        <v>7</v>
      </c>
      <c r="AB39" s="623">
        <f t="shared" si="11"/>
        <v>7399999.9999999991</v>
      </c>
      <c r="AC39" s="623">
        <f t="shared" si="9"/>
        <v>9.3132257461547852E-10</v>
      </c>
      <c r="AD39" s="75" t="s">
        <v>122</v>
      </c>
      <c r="AE39" s="608"/>
      <c r="AF39" s="609"/>
      <c r="AG39" s="609"/>
      <c r="AH39" s="609"/>
    </row>
    <row r="40" spans="1:35" ht="33" customHeight="1">
      <c r="A40" s="596"/>
      <c r="B40" s="674" t="s">
        <v>111</v>
      </c>
      <c r="C40" s="620" t="s">
        <v>73</v>
      </c>
      <c r="D40" s="620"/>
      <c r="E40" s="621" t="s">
        <v>113</v>
      </c>
      <c r="F40" s="69" t="str">
        <f>VLOOKUP(B40,[2]Sheet1!$H$4:$I$15682,2,FALSE)</f>
        <v>Sepeda Motor</v>
      </c>
      <c r="G40" s="599" t="s">
        <v>123</v>
      </c>
      <c r="H40" s="599" t="s">
        <v>124</v>
      </c>
      <c r="I40" s="598" t="s">
        <v>64</v>
      </c>
      <c r="J40" s="598" t="s">
        <v>65</v>
      </c>
      <c r="K40" s="598">
        <v>2006</v>
      </c>
      <c r="L40" s="598" t="s">
        <v>48</v>
      </c>
      <c r="M40" s="598" t="s">
        <v>66</v>
      </c>
      <c r="N40" s="598" t="s">
        <v>67</v>
      </c>
      <c r="O40" s="598">
        <v>1</v>
      </c>
      <c r="P40" s="622">
        <v>9000000</v>
      </c>
      <c r="Q40" s="625"/>
      <c r="R40" s="625">
        <v>0</v>
      </c>
      <c r="S40" s="623">
        <f t="shared" si="12"/>
        <v>9000000</v>
      </c>
      <c r="T40" s="626">
        <v>7</v>
      </c>
      <c r="U40" s="623">
        <f t="shared" si="6"/>
        <v>1285714.2857142857</v>
      </c>
      <c r="V40" s="73">
        <v>0</v>
      </c>
      <c r="W40" s="623">
        <f t="shared" si="10"/>
        <v>0</v>
      </c>
      <c r="X40" s="624">
        <v>0</v>
      </c>
      <c r="Y40" s="623">
        <f t="shared" si="7"/>
        <v>0</v>
      </c>
      <c r="Z40" s="623">
        <f t="shared" si="8"/>
        <v>0</v>
      </c>
      <c r="AA40" s="72">
        <v>7</v>
      </c>
      <c r="AB40" s="623">
        <f t="shared" si="11"/>
        <v>9000000</v>
      </c>
      <c r="AC40" s="623">
        <f t="shared" si="9"/>
        <v>0</v>
      </c>
      <c r="AD40" s="55" t="s">
        <v>125</v>
      </c>
      <c r="AE40" s="608"/>
      <c r="AF40" s="609"/>
      <c r="AG40" s="609"/>
      <c r="AH40" s="609"/>
    </row>
    <row r="41" spans="1:35" ht="33" customHeight="1">
      <c r="A41" s="596"/>
      <c r="B41" s="674" t="s">
        <v>111</v>
      </c>
      <c r="C41" s="620" t="s">
        <v>77</v>
      </c>
      <c r="D41" s="620"/>
      <c r="E41" s="621" t="s">
        <v>113</v>
      </c>
      <c r="F41" s="69" t="str">
        <f>VLOOKUP(B41,[2]Sheet1!$H$4:$I$15682,2,FALSE)</f>
        <v>Sepeda Motor</v>
      </c>
      <c r="G41" s="599" t="s">
        <v>126</v>
      </c>
      <c r="H41" s="599" t="s">
        <v>127</v>
      </c>
      <c r="I41" s="598" t="s">
        <v>64</v>
      </c>
      <c r="J41" s="598" t="s">
        <v>65</v>
      </c>
      <c r="K41" s="598">
        <v>2007</v>
      </c>
      <c r="L41" s="598" t="s">
        <v>48</v>
      </c>
      <c r="M41" s="598" t="s">
        <v>66</v>
      </c>
      <c r="N41" s="598" t="s">
        <v>67</v>
      </c>
      <c r="O41" s="598">
        <v>1</v>
      </c>
      <c r="P41" s="622">
        <v>4800000</v>
      </c>
      <c r="Q41" s="617"/>
      <c r="R41" s="625">
        <v>0</v>
      </c>
      <c r="S41" s="623">
        <f t="shared" si="12"/>
        <v>4800000</v>
      </c>
      <c r="T41" s="72">
        <v>7</v>
      </c>
      <c r="U41" s="623">
        <f t="shared" si="6"/>
        <v>685714.28571428568</v>
      </c>
      <c r="V41" s="73">
        <v>0</v>
      </c>
      <c r="W41" s="623">
        <f t="shared" si="10"/>
        <v>0</v>
      </c>
      <c r="X41" s="624">
        <v>0</v>
      </c>
      <c r="Y41" s="623">
        <f t="shared" si="7"/>
        <v>0</v>
      </c>
      <c r="Z41" s="623">
        <f t="shared" si="8"/>
        <v>0</v>
      </c>
      <c r="AA41" s="72">
        <v>7</v>
      </c>
      <c r="AB41" s="623">
        <f t="shared" si="11"/>
        <v>4800000</v>
      </c>
      <c r="AC41" s="623">
        <f t="shared" si="9"/>
        <v>0</v>
      </c>
      <c r="AD41" s="75" t="s">
        <v>76</v>
      </c>
      <c r="AE41" s="608"/>
      <c r="AF41" s="609"/>
      <c r="AG41" s="609"/>
      <c r="AH41" s="609"/>
    </row>
    <row r="42" spans="1:35" ht="33" customHeight="1">
      <c r="A42" s="596"/>
      <c r="B42" s="674" t="s">
        <v>111</v>
      </c>
      <c r="C42" s="620" t="s">
        <v>91</v>
      </c>
      <c r="D42" s="620"/>
      <c r="E42" s="621" t="s">
        <v>113</v>
      </c>
      <c r="F42" s="69" t="str">
        <f>VLOOKUP(B42,[2]Sheet1!$H$4:$I$15682,2,FALSE)</f>
        <v>Sepeda Motor</v>
      </c>
      <c r="G42" s="599" t="s">
        <v>128</v>
      </c>
      <c r="H42" s="599" t="s">
        <v>129</v>
      </c>
      <c r="I42" s="598" t="s">
        <v>64</v>
      </c>
      <c r="J42" s="598" t="s">
        <v>65</v>
      </c>
      <c r="K42" s="598">
        <v>2011</v>
      </c>
      <c r="L42" s="598" t="s">
        <v>48</v>
      </c>
      <c r="M42" s="598" t="s">
        <v>66</v>
      </c>
      <c r="N42" s="598" t="s">
        <v>67</v>
      </c>
      <c r="O42" s="598">
        <v>1</v>
      </c>
      <c r="P42" s="622">
        <v>14300000</v>
      </c>
      <c r="Q42" s="59"/>
      <c r="R42" s="625">
        <v>0</v>
      </c>
      <c r="S42" s="623">
        <f t="shared" si="12"/>
        <v>14300000</v>
      </c>
      <c r="T42" s="72">
        <v>7</v>
      </c>
      <c r="U42" s="623">
        <f t="shared" si="6"/>
        <v>2042857.142857143</v>
      </c>
      <c r="V42" s="73">
        <f t="shared" ref="V42:V44" si="13">6/12</f>
        <v>0.5</v>
      </c>
      <c r="W42" s="623"/>
      <c r="X42" s="624">
        <v>0</v>
      </c>
      <c r="Y42" s="623">
        <f t="shared" si="7"/>
        <v>0</v>
      </c>
      <c r="Z42" s="623">
        <f t="shared" si="8"/>
        <v>0</v>
      </c>
      <c r="AA42" s="72">
        <v>7</v>
      </c>
      <c r="AB42" s="623">
        <f t="shared" si="11"/>
        <v>14300000</v>
      </c>
      <c r="AC42" s="623">
        <f t="shared" si="9"/>
        <v>0</v>
      </c>
      <c r="AD42" s="75" t="s">
        <v>130</v>
      </c>
      <c r="AE42" s="608"/>
      <c r="AF42" s="609"/>
      <c r="AG42" s="609"/>
      <c r="AH42" s="609"/>
    </row>
    <row r="43" spans="1:35" ht="33" customHeight="1">
      <c r="A43" s="596"/>
      <c r="B43" s="674" t="s">
        <v>111</v>
      </c>
      <c r="C43" s="620" t="s">
        <v>94</v>
      </c>
      <c r="D43" s="620"/>
      <c r="E43" s="621" t="s">
        <v>113</v>
      </c>
      <c r="F43" s="69" t="str">
        <f>VLOOKUP(B43,[2]Sheet1!$H$4:$I$15682,2,FALSE)</f>
        <v>Sepeda Motor</v>
      </c>
      <c r="G43" s="599" t="s">
        <v>128</v>
      </c>
      <c r="H43" s="599" t="s">
        <v>131</v>
      </c>
      <c r="I43" s="598" t="s">
        <v>64</v>
      </c>
      <c r="J43" s="598" t="s">
        <v>65</v>
      </c>
      <c r="K43" s="598">
        <v>2011</v>
      </c>
      <c r="L43" s="598" t="s">
        <v>48</v>
      </c>
      <c r="M43" s="598" t="s">
        <v>66</v>
      </c>
      <c r="N43" s="598" t="s">
        <v>67</v>
      </c>
      <c r="O43" s="598">
        <v>1</v>
      </c>
      <c r="P43" s="622">
        <v>14300000</v>
      </c>
      <c r="Q43" s="51"/>
      <c r="R43" s="625">
        <v>0</v>
      </c>
      <c r="S43" s="623">
        <f t="shared" si="12"/>
        <v>14300000</v>
      </c>
      <c r="T43" s="72">
        <v>7</v>
      </c>
      <c r="U43" s="623">
        <f t="shared" si="6"/>
        <v>2042857.142857143</v>
      </c>
      <c r="V43" s="73">
        <f t="shared" si="13"/>
        <v>0.5</v>
      </c>
      <c r="W43" s="623"/>
      <c r="X43" s="624">
        <v>0</v>
      </c>
      <c r="Y43" s="623">
        <f t="shared" si="7"/>
        <v>0</v>
      </c>
      <c r="Z43" s="623">
        <f t="shared" si="8"/>
        <v>0</v>
      </c>
      <c r="AA43" s="72">
        <v>7</v>
      </c>
      <c r="AB43" s="623">
        <f t="shared" si="11"/>
        <v>14300000</v>
      </c>
      <c r="AC43" s="623">
        <f t="shared" si="9"/>
        <v>0</v>
      </c>
      <c r="AD43" s="75" t="s">
        <v>132</v>
      </c>
      <c r="AE43" s="608"/>
      <c r="AF43" s="609"/>
      <c r="AG43" s="609"/>
      <c r="AH43" s="609"/>
    </row>
    <row r="44" spans="1:35" ht="33" customHeight="1">
      <c r="A44" s="596"/>
      <c r="B44" s="674" t="s">
        <v>111</v>
      </c>
      <c r="C44" s="620" t="s">
        <v>99</v>
      </c>
      <c r="D44" s="620"/>
      <c r="E44" s="621" t="s">
        <v>113</v>
      </c>
      <c r="F44" s="69" t="str">
        <f>VLOOKUP(B44,[2]Sheet1!$H$4:$I$15682,2,FALSE)</f>
        <v>Sepeda Motor</v>
      </c>
      <c r="G44" s="599" t="s">
        <v>128</v>
      </c>
      <c r="H44" s="599" t="s">
        <v>133</v>
      </c>
      <c r="I44" s="598" t="s">
        <v>64</v>
      </c>
      <c r="J44" s="598" t="s">
        <v>65</v>
      </c>
      <c r="K44" s="598">
        <v>2011</v>
      </c>
      <c r="L44" s="598" t="s">
        <v>48</v>
      </c>
      <c r="M44" s="598" t="s">
        <v>66</v>
      </c>
      <c r="N44" s="598" t="s">
        <v>67</v>
      </c>
      <c r="O44" s="598">
        <v>1</v>
      </c>
      <c r="P44" s="622">
        <v>14300000</v>
      </c>
      <c r="Q44" s="59"/>
      <c r="R44" s="625">
        <v>0</v>
      </c>
      <c r="S44" s="623">
        <f t="shared" si="12"/>
        <v>14300000</v>
      </c>
      <c r="T44" s="72">
        <v>7</v>
      </c>
      <c r="U44" s="623">
        <f t="shared" si="6"/>
        <v>2042857.142857143</v>
      </c>
      <c r="V44" s="73">
        <f t="shared" si="13"/>
        <v>0.5</v>
      </c>
      <c r="W44" s="623"/>
      <c r="X44" s="624">
        <v>0</v>
      </c>
      <c r="Y44" s="623">
        <f t="shared" si="7"/>
        <v>0</v>
      </c>
      <c r="Z44" s="623">
        <f t="shared" si="8"/>
        <v>0</v>
      </c>
      <c r="AA44" s="72">
        <v>7</v>
      </c>
      <c r="AB44" s="623">
        <f t="shared" si="11"/>
        <v>14300000</v>
      </c>
      <c r="AC44" s="623">
        <f t="shared" si="9"/>
        <v>0</v>
      </c>
      <c r="AD44" s="55" t="s">
        <v>134</v>
      </c>
      <c r="AE44" s="608"/>
      <c r="AF44" s="609"/>
      <c r="AG44" s="609"/>
      <c r="AH44" s="609"/>
    </row>
    <row r="45" spans="1:35" ht="33" customHeight="1">
      <c r="A45" s="596"/>
      <c r="B45" s="674" t="s">
        <v>111</v>
      </c>
      <c r="C45" s="620" t="s">
        <v>135</v>
      </c>
      <c r="D45" s="620"/>
      <c r="E45" s="621" t="s">
        <v>113</v>
      </c>
      <c r="F45" s="69" t="str">
        <f>VLOOKUP(B45,[2]Sheet1!$H$4:$I$15682,2,FALSE)</f>
        <v>Sepeda Motor</v>
      </c>
      <c r="G45" s="599" t="s">
        <v>136</v>
      </c>
      <c r="H45" s="599" t="s">
        <v>137</v>
      </c>
      <c r="I45" s="598" t="s">
        <v>64</v>
      </c>
      <c r="J45" s="598" t="s">
        <v>65</v>
      </c>
      <c r="K45" s="598">
        <v>2013</v>
      </c>
      <c r="L45" s="598" t="s">
        <v>48</v>
      </c>
      <c r="M45" s="598" t="s">
        <v>66</v>
      </c>
      <c r="N45" s="598" t="s">
        <v>67</v>
      </c>
      <c r="O45" s="598">
        <v>1</v>
      </c>
      <c r="P45" s="622">
        <v>14914500</v>
      </c>
      <c r="Q45" s="51"/>
      <c r="R45" s="625">
        <v>0</v>
      </c>
      <c r="S45" s="623">
        <f t="shared" si="12"/>
        <v>14914500</v>
      </c>
      <c r="T45" s="72">
        <v>7</v>
      </c>
      <c r="U45" s="623">
        <f t="shared" si="6"/>
        <v>2130642.8571428573</v>
      </c>
      <c r="V45" s="73">
        <v>0</v>
      </c>
      <c r="W45" s="623">
        <v>0</v>
      </c>
      <c r="X45" s="624">
        <v>0</v>
      </c>
      <c r="Y45" s="623">
        <f t="shared" si="7"/>
        <v>0</v>
      </c>
      <c r="Z45" s="623">
        <f t="shared" si="8"/>
        <v>0</v>
      </c>
      <c r="AA45" s="72">
        <v>7</v>
      </c>
      <c r="AB45" s="623">
        <f t="shared" si="11"/>
        <v>14914500</v>
      </c>
      <c r="AC45" s="623">
        <f t="shared" si="9"/>
        <v>0</v>
      </c>
      <c r="AD45" s="75" t="s">
        <v>138</v>
      </c>
      <c r="AE45" s="608"/>
      <c r="AF45" s="609"/>
      <c r="AG45" s="609"/>
      <c r="AH45" s="609"/>
    </row>
    <row r="46" spans="1:35" ht="33" customHeight="1">
      <c r="A46" s="596"/>
      <c r="B46" s="674" t="s">
        <v>111</v>
      </c>
      <c r="C46" s="620" t="s">
        <v>139</v>
      </c>
      <c r="D46" s="620"/>
      <c r="E46" s="621" t="s">
        <v>113</v>
      </c>
      <c r="F46" s="69" t="str">
        <f>VLOOKUP(B46,[2]Sheet1!$H$4:$I$15682,2,FALSE)</f>
        <v>Sepeda Motor</v>
      </c>
      <c r="G46" s="599" t="s">
        <v>140</v>
      </c>
      <c r="H46" s="599" t="s">
        <v>141</v>
      </c>
      <c r="I46" s="598" t="s">
        <v>64</v>
      </c>
      <c r="J46" s="598" t="s">
        <v>65</v>
      </c>
      <c r="K46" s="598">
        <v>2013</v>
      </c>
      <c r="L46" s="598" t="s">
        <v>48</v>
      </c>
      <c r="M46" s="598" t="s">
        <v>66</v>
      </c>
      <c r="N46" s="598" t="s">
        <v>67</v>
      </c>
      <c r="O46" s="598">
        <v>1</v>
      </c>
      <c r="P46" s="622">
        <v>13685000</v>
      </c>
      <c r="Q46" s="681"/>
      <c r="R46" s="625">
        <v>0</v>
      </c>
      <c r="S46" s="623">
        <f t="shared" si="12"/>
        <v>13685000</v>
      </c>
      <c r="T46" s="72">
        <v>7</v>
      </c>
      <c r="U46" s="623">
        <f t="shared" si="6"/>
        <v>1955000</v>
      </c>
      <c r="V46" s="73">
        <v>0</v>
      </c>
      <c r="W46" s="623">
        <v>0</v>
      </c>
      <c r="X46" s="624">
        <v>0</v>
      </c>
      <c r="Y46" s="623">
        <f t="shared" si="7"/>
        <v>0</v>
      </c>
      <c r="Z46" s="623">
        <f t="shared" si="8"/>
        <v>0</v>
      </c>
      <c r="AA46" s="72">
        <v>7</v>
      </c>
      <c r="AB46" s="623">
        <f t="shared" si="11"/>
        <v>13685000</v>
      </c>
      <c r="AC46" s="623">
        <f t="shared" si="9"/>
        <v>0</v>
      </c>
      <c r="AD46" s="75" t="s">
        <v>142</v>
      </c>
      <c r="AE46" s="608"/>
      <c r="AF46" s="609"/>
      <c r="AG46" s="609"/>
      <c r="AH46" s="609"/>
    </row>
    <row r="47" spans="1:35" s="655" customFormat="1" ht="33" customHeight="1">
      <c r="A47" s="642"/>
      <c r="B47" s="682" t="s">
        <v>111</v>
      </c>
      <c r="C47" s="644" t="s">
        <v>143</v>
      </c>
      <c r="D47" s="644"/>
      <c r="E47" s="645" t="s">
        <v>113</v>
      </c>
      <c r="F47" s="69" t="str">
        <f>VLOOKUP(B47,[2]Sheet1!$H$4:$I$15682,2,FALSE)</f>
        <v>Sepeda Motor</v>
      </c>
      <c r="G47" s="646" t="s">
        <v>144</v>
      </c>
      <c r="H47" s="647" t="s">
        <v>145</v>
      </c>
      <c r="I47" s="646" t="s">
        <v>64</v>
      </c>
      <c r="J47" s="647" t="s">
        <v>97</v>
      </c>
      <c r="K47" s="646">
        <v>2017</v>
      </c>
      <c r="L47" s="646" t="s">
        <v>48</v>
      </c>
      <c r="M47" s="646" t="s">
        <v>66</v>
      </c>
      <c r="N47" s="646" t="s">
        <v>67</v>
      </c>
      <c r="O47" s="646">
        <v>1</v>
      </c>
      <c r="P47" s="649">
        <v>18921000</v>
      </c>
      <c r="Q47" s="683"/>
      <c r="R47" s="651">
        <v>0</v>
      </c>
      <c r="S47" s="652">
        <f>P47-R47</f>
        <v>18921000</v>
      </c>
      <c r="T47" s="107">
        <v>7</v>
      </c>
      <c r="U47" s="652">
        <f t="shared" si="6"/>
        <v>2703000</v>
      </c>
      <c r="V47" s="142">
        <v>0</v>
      </c>
      <c r="W47" s="652">
        <v>0</v>
      </c>
      <c r="X47" s="652">
        <v>0</v>
      </c>
      <c r="Y47" s="652">
        <v>0</v>
      </c>
      <c r="Z47" s="652">
        <v>0</v>
      </c>
      <c r="AA47" s="107">
        <v>7</v>
      </c>
      <c r="AB47" s="652">
        <v>18921000</v>
      </c>
      <c r="AC47" s="652">
        <f t="shared" si="9"/>
        <v>0</v>
      </c>
      <c r="AD47" s="109" t="s">
        <v>146</v>
      </c>
      <c r="AE47" s="608"/>
      <c r="AF47" s="609"/>
      <c r="AG47" s="609"/>
      <c r="AH47" s="609"/>
    </row>
    <row r="48" spans="1:35" s="655" customFormat="1" ht="33" customHeight="1">
      <c r="A48" s="642"/>
      <c r="B48" s="682" t="s">
        <v>111</v>
      </c>
      <c r="C48" s="644" t="s">
        <v>147</v>
      </c>
      <c r="D48" s="644"/>
      <c r="E48" s="645" t="s">
        <v>113</v>
      </c>
      <c r="F48" s="69" t="str">
        <f>VLOOKUP(B48,[2]Sheet1!$H$4:$I$15682,2,FALSE)</f>
        <v>Sepeda Motor</v>
      </c>
      <c r="G48" s="646" t="s">
        <v>144</v>
      </c>
      <c r="H48" s="647" t="s">
        <v>148</v>
      </c>
      <c r="I48" s="646" t="s">
        <v>64</v>
      </c>
      <c r="J48" s="647" t="s">
        <v>97</v>
      </c>
      <c r="K48" s="646">
        <v>2017</v>
      </c>
      <c r="L48" s="646" t="s">
        <v>48</v>
      </c>
      <c r="M48" s="646" t="s">
        <v>66</v>
      </c>
      <c r="N48" s="646" t="s">
        <v>67</v>
      </c>
      <c r="O48" s="646">
        <v>1</v>
      </c>
      <c r="P48" s="649">
        <v>18921000</v>
      </c>
      <c r="Q48" s="683"/>
      <c r="R48" s="651">
        <v>0</v>
      </c>
      <c r="S48" s="652">
        <f>P48-R48</f>
        <v>18921000</v>
      </c>
      <c r="T48" s="107">
        <v>7</v>
      </c>
      <c r="U48" s="652">
        <f t="shared" si="6"/>
        <v>2703000</v>
      </c>
      <c r="V48" s="142">
        <v>0</v>
      </c>
      <c r="W48" s="652">
        <v>0</v>
      </c>
      <c r="X48" s="652">
        <v>0</v>
      </c>
      <c r="Y48" s="652">
        <v>0</v>
      </c>
      <c r="Z48" s="652">
        <v>0</v>
      </c>
      <c r="AA48" s="107">
        <v>7</v>
      </c>
      <c r="AB48" s="652">
        <v>18921000</v>
      </c>
      <c r="AC48" s="652">
        <f>SUM(S48-AB48)</f>
        <v>0</v>
      </c>
      <c r="AD48" s="109" t="s">
        <v>149</v>
      </c>
      <c r="AE48" s="608"/>
      <c r="AF48" s="609"/>
      <c r="AG48" s="609"/>
      <c r="AH48" s="609"/>
    </row>
    <row r="49" spans="1:36">
      <c r="A49" s="596"/>
      <c r="B49" s="597" t="s">
        <v>150</v>
      </c>
      <c r="C49" s="597"/>
      <c r="D49" s="597"/>
      <c r="E49" s="604"/>
      <c r="F49" s="604"/>
      <c r="G49" s="597"/>
      <c r="H49" s="597"/>
      <c r="I49" s="596"/>
      <c r="J49" s="598"/>
      <c r="K49" s="597"/>
      <c r="L49" s="597"/>
      <c r="M49" s="597"/>
      <c r="N49" s="597"/>
      <c r="O49" s="597"/>
      <c r="P49" s="51"/>
      <c r="Q49" s="681"/>
      <c r="R49" s="684"/>
      <c r="S49" s="685"/>
      <c r="T49" s="684"/>
      <c r="U49" s="685"/>
      <c r="V49" s="684"/>
      <c r="W49" s="685"/>
      <c r="X49" s="686"/>
      <c r="Y49" s="685"/>
      <c r="Z49" s="685"/>
      <c r="AA49" s="684"/>
      <c r="AB49" s="685"/>
      <c r="AC49" s="685"/>
      <c r="AD49" s="51"/>
      <c r="AE49" s="608"/>
      <c r="AF49" s="609"/>
      <c r="AG49" s="609"/>
      <c r="AH49" s="609"/>
    </row>
    <row r="50" spans="1:36">
      <c r="A50" s="596"/>
      <c r="B50" s="612" t="s">
        <v>48</v>
      </c>
      <c r="C50" s="598" t="s">
        <v>48</v>
      </c>
      <c r="D50" s="598"/>
      <c r="E50" s="599" t="s">
        <v>48</v>
      </c>
      <c r="F50" s="599"/>
      <c r="G50" s="598" t="s">
        <v>48</v>
      </c>
      <c r="H50" s="598" t="s">
        <v>48</v>
      </c>
      <c r="I50" s="598" t="s">
        <v>48</v>
      </c>
      <c r="J50" s="598"/>
      <c r="K50" s="598" t="s">
        <v>48</v>
      </c>
      <c r="L50" s="598" t="s">
        <v>48</v>
      </c>
      <c r="M50" s="598" t="s">
        <v>48</v>
      </c>
      <c r="N50" s="598" t="s">
        <v>48</v>
      </c>
      <c r="O50" s="598" t="s">
        <v>48</v>
      </c>
      <c r="P50" s="44" t="s">
        <v>48</v>
      </c>
      <c r="Q50" s="681"/>
      <c r="R50" s="684"/>
      <c r="S50" s="685"/>
      <c r="T50" s="684"/>
      <c r="U50" s="685"/>
      <c r="V50" s="684"/>
      <c r="W50" s="685"/>
      <c r="X50" s="686"/>
      <c r="Y50" s="685"/>
      <c r="Z50" s="685"/>
      <c r="AA50" s="684"/>
      <c r="AB50" s="685"/>
      <c r="AC50" s="685"/>
      <c r="AD50" s="44" t="s">
        <v>48</v>
      </c>
      <c r="AE50" s="608"/>
      <c r="AF50" s="609"/>
      <c r="AG50" s="609"/>
      <c r="AH50" s="609"/>
    </row>
    <row r="51" spans="1:36">
      <c r="A51" s="596"/>
      <c r="B51" s="597" t="s">
        <v>151</v>
      </c>
      <c r="C51" s="597"/>
      <c r="D51" s="597"/>
      <c r="E51" s="604"/>
      <c r="F51" s="604"/>
      <c r="G51" s="597"/>
      <c r="H51" s="597"/>
      <c r="I51" s="596"/>
      <c r="J51" s="598"/>
      <c r="K51" s="597"/>
      <c r="L51" s="597"/>
      <c r="M51" s="597"/>
      <c r="N51" s="597"/>
      <c r="O51" s="597"/>
      <c r="P51" s="51"/>
      <c r="Q51" s="681"/>
      <c r="R51" s="684"/>
      <c r="S51" s="685"/>
      <c r="T51" s="684"/>
      <c r="U51" s="685"/>
      <c r="V51" s="684"/>
      <c r="W51" s="685"/>
      <c r="X51" s="686"/>
      <c r="Y51" s="685"/>
      <c r="Z51" s="685"/>
      <c r="AA51" s="684"/>
      <c r="AB51" s="685"/>
      <c r="AC51" s="685"/>
      <c r="AD51" s="51"/>
      <c r="AE51" s="608"/>
      <c r="AF51" s="609"/>
      <c r="AG51" s="609"/>
      <c r="AH51" s="609"/>
    </row>
    <row r="52" spans="1:36">
      <c r="A52" s="596"/>
      <c r="B52" s="612" t="s">
        <v>48</v>
      </c>
      <c r="C52" s="598" t="s">
        <v>48</v>
      </c>
      <c r="D52" s="598"/>
      <c r="E52" s="599" t="s">
        <v>48</v>
      </c>
      <c r="F52" s="599"/>
      <c r="G52" s="598" t="s">
        <v>48</v>
      </c>
      <c r="H52" s="598" t="s">
        <v>48</v>
      </c>
      <c r="I52" s="598" t="s">
        <v>48</v>
      </c>
      <c r="J52" s="598"/>
      <c r="K52" s="598" t="s">
        <v>48</v>
      </c>
      <c r="L52" s="598" t="s">
        <v>48</v>
      </c>
      <c r="M52" s="598" t="s">
        <v>48</v>
      </c>
      <c r="N52" s="598" t="s">
        <v>48</v>
      </c>
      <c r="O52" s="598" t="s">
        <v>48</v>
      </c>
      <c r="P52" s="44"/>
      <c r="Q52" s="627"/>
      <c r="R52" s="684"/>
      <c r="S52" s="685"/>
      <c r="T52" s="684"/>
      <c r="U52" s="685"/>
      <c r="V52" s="684"/>
      <c r="W52" s="685"/>
      <c r="X52" s="686"/>
      <c r="Y52" s="685"/>
      <c r="Z52" s="685"/>
      <c r="AA52" s="684"/>
      <c r="AB52" s="685"/>
      <c r="AC52" s="685"/>
      <c r="AD52" s="44" t="s">
        <v>152</v>
      </c>
      <c r="AE52" s="608"/>
      <c r="AF52" s="609"/>
      <c r="AG52" s="609"/>
      <c r="AH52" s="609"/>
    </row>
    <row r="53" spans="1:36" s="698" customFormat="1" ht="15" customHeight="1">
      <c r="A53" s="687">
        <v>3</v>
      </c>
      <c r="B53" s="688" t="s">
        <v>153</v>
      </c>
      <c r="C53" s="689" t="s">
        <v>154</v>
      </c>
      <c r="D53" s="689"/>
      <c r="E53" s="689"/>
      <c r="F53" s="689"/>
      <c r="G53" s="689"/>
      <c r="H53" s="689"/>
      <c r="I53" s="687"/>
      <c r="J53" s="690"/>
      <c r="K53" s="691"/>
      <c r="L53" s="691"/>
      <c r="M53" s="691"/>
      <c r="N53" s="691"/>
      <c r="O53" s="692">
        <f>O54+O101+O175</f>
        <v>179</v>
      </c>
      <c r="P53" s="693">
        <f>P54+P101+P175</f>
        <v>786410300</v>
      </c>
      <c r="Q53" s="694"/>
      <c r="R53" s="695"/>
      <c r="S53" s="693">
        <f>S54+S101+S175</f>
        <v>786410300</v>
      </c>
      <c r="T53" s="695"/>
      <c r="U53" s="696">
        <f>U54+U101+U175</f>
        <v>115984860</v>
      </c>
      <c r="V53" s="695"/>
      <c r="W53" s="696">
        <f>W54+W101+W175</f>
        <v>0</v>
      </c>
      <c r="X53" s="697"/>
      <c r="Y53" s="693">
        <f>Y54+Y101+Y175</f>
        <v>0</v>
      </c>
      <c r="Z53" s="696">
        <f>Z54+Z101+Z175</f>
        <v>0</v>
      </c>
      <c r="AA53" s="695"/>
      <c r="AB53" s="696">
        <f>AB54+AB101+AB175</f>
        <v>786410300</v>
      </c>
      <c r="AC53" s="696">
        <f>AC54+AC101+AC175</f>
        <v>0</v>
      </c>
      <c r="AD53" s="159">
        <f>P53-AB53</f>
        <v>0</v>
      </c>
      <c r="AE53" s="608"/>
      <c r="AF53" s="609"/>
      <c r="AG53" s="609"/>
      <c r="AH53" s="609"/>
      <c r="AJ53" s="699"/>
    </row>
    <row r="54" spans="1:36" s="698" customFormat="1" ht="15" customHeight="1">
      <c r="A54" s="700"/>
      <c r="B54" s="701" t="s">
        <v>155</v>
      </c>
      <c r="C54" s="702" t="s">
        <v>156</v>
      </c>
      <c r="D54" s="702"/>
      <c r="E54" s="702"/>
      <c r="F54" s="702"/>
      <c r="G54" s="702"/>
      <c r="H54" s="703"/>
      <c r="I54" s="700"/>
      <c r="J54" s="704"/>
      <c r="K54" s="703"/>
      <c r="L54" s="703"/>
      <c r="M54" s="703"/>
      <c r="N54" s="703"/>
      <c r="O54" s="705">
        <f>O55+O56+O57+O60+O93</f>
        <v>60</v>
      </c>
      <c r="P54" s="706">
        <f>P55+P56+P57+P60+P93</f>
        <v>294170000</v>
      </c>
      <c r="Q54" s="707"/>
      <c r="R54" s="708"/>
      <c r="S54" s="706">
        <f>S55+S56+S57+S60+S93</f>
        <v>294170000</v>
      </c>
      <c r="T54" s="708"/>
      <c r="U54" s="709">
        <f>U55+U56+U57+U60+U93</f>
        <v>30046800</v>
      </c>
      <c r="V54" s="708"/>
      <c r="W54" s="709">
        <f>W55+W56+W57+W60+W93</f>
        <v>0</v>
      </c>
      <c r="X54" s="710"/>
      <c r="Y54" s="706">
        <f>Y55+Y56+Y57+Y60+Y93</f>
        <v>0</v>
      </c>
      <c r="Z54" s="709">
        <f>Z55+Z56+Z57+Z60+Z93</f>
        <v>0</v>
      </c>
      <c r="AA54" s="708"/>
      <c r="AB54" s="709">
        <f>AB55+AB56+AB57+AB60+AB93</f>
        <v>294170000</v>
      </c>
      <c r="AC54" s="709">
        <f>AC55+AC56+AC57+AC60+AC93</f>
        <v>0</v>
      </c>
      <c r="AD54" s="174">
        <f>P54-AB54</f>
        <v>0</v>
      </c>
      <c r="AE54" s="608"/>
      <c r="AF54" s="609"/>
      <c r="AG54" s="609"/>
      <c r="AH54" s="609"/>
    </row>
    <row r="55" spans="1:36" s="698" customFormat="1" ht="15" customHeight="1">
      <c r="A55" s="711"/>
      <c r="B55" s="712" t="s">
        <v>157</v>
      </c>
      <c r="C55" s="677" t="s">
        <v>158</v>
      </c>
      <c r="D55" s="677"/>
      <c r="E55" s="677"/>
      <c r="F55" s="677"/>
      <c r="G55" s="677"/>
      <c r="H55" s="713"/>
      <c r="I55" s="711"/>
      <c r="J55" s="714"/>
      <c r="K55" s="713"/>
      <c r="L55" s="713"/>
      <c r="M55" s="713"/>
      <c r="N55" s="713"/>
      <c r="O55" s="715"/>
      <c r="P55" s="716"/>
      <c r="Q55" s="717"/>
      <c r="R55" s="718"/>
      <c r="S55" s="716"/>
      <c r="T55" s="718"/>
      <c r="U55" s="617"/>
      <c r="V55" s="718"/>
      <c r="W55" s="617"/>
      <c r="X55" s="719"/>
      <c r="Y55" s="716"/>
      <c r="Z55" s="617"/>
      <c r="AA55" s="718"/>
      <c r="AB55" s="617"/>
      <c r="AC55" s="617"/>
      <c r="AD55" s="184"/>
      <c r="AE55" s="608"/>
      <c r="AF55" s="609"/>
      <c r="AG55" s="609"/>
      <c r="AH55" s="609"/>
    </row>
    <row r="56" spans="1:36" s="698" customFormat="1" ht="15" customHeight="1">
      <c r="A56" s="711"/>
      <c r="B56" s="712" t="s">
        <v>159</v>
      </c>
      <c r="C56" s="677" t="s">
        <v>160</v>
      </c>
      <c r="D56" s="677"/>
      <c r="E56" s="677"/>
      <c r="F56" s="677"/>
      <c r="G56" s="677"/>
      <c r="H56" s="677"/>
      <c r="I56" s="711"/>
      <c r="J56" s="714"/>
      <c r="K56" s="713"/>
      <c r="L56" s="713"/>
      <c r="M56" s="713"/>
      <c r="N56" s="713"/>
      <c r="O56" s="715"/>
      <c r="P56" s="716"/>
      <c r="Q56" s="717"/>
      <c r="R56" s="718"/>
      <c r="S56" s="716"/>
      <c r="T56" s="718"/>
      <c r="U56" s="617"/>
      <c r="V56" s="718"/>
      <c r="W56" s="617"/>
      <c r="X56" s="719"/>
      <c r="Y56" s="716"/>
      <c r="Z56" s="617"/>
      <c r="AA56" s="718"/>
      <c r="AB56" s="617"/>
      <c r="AC56" s="617"/>
      <c r="AD56" s="184"/>
      <c r="AE56" s="608"/>
      <c r="AF56" s="609"/>
      <c r="AG56" s="609"/>
      <c r="AH56" s="609"/>
    </row>
    <row r="57" spans="1:36" s="698" customFormat="1" ht="15" customHeight="1">
      <c r="A57" s="711"/>
      <c r="B57" s="712" t="s">
        <v>161</v>
      </c>
      <c r="C57" s="677" t="s">
        <v>162</v>
      </c>
      <c r="D57" s="677"/>
      <c r="E57" s="677"/>
      <c r="F57" s="677"/>
      <c r="G57" s="677"/>
      <c r="H57" s="677"/>
      <c r="I57" s="711"/>
      <c r="J57" s="714"/>
      <c r="K57" s="713"/>
      <c r="L57" s="713"/>
      <c r="M57" s="713"/>
      <c r="N57" s="713"/>
      <c r="O57" s="715">
        <f>O58</f>
        <v>1</v>
      </c>
      <c r="P57" s="716">
        <f>P58</f>
        <v>68736000</v>
      </c>
      <c r="Q57" s="717"/>
      <c r="R57" s="718"/>
      <c r="S57" s="716">
        <f>S58</f>
        <v>68736000</v>
      </c>
      <c r="T57" s="718"/>
      <c r="U57" s="617">
        <f>U58</f>
        <v>0</v>
      </c>
      <c r="V57" s="718"/>
      <c r="W57" s="617">
        <f>W58</f>
        <v>0</v>
      </c>
      <c r="X57" s="719"/>
      <c r="Y57" s="716">
        <f>Y58</f>
        <v>0</v>
      </c>
      <c r="Z57" s="617">
        <f>Z58</f>
        <v>0</v>
      </c>
      <c r="AA57" s="718"/>
      <c r="AB57" s="617">
        <f>AB58</f>
        <v>68736000</v>
      </c>
      <c r="AC57" s="617">
        <f>AC58</f>
        <v>0</v>
      </c>
      <c r="AD57" s="184"/>
      <c r="AE57" s="608"/>
      <c r="AF57" s="609"/>
      <c r="AG57" s="609"/>
      <c r="AH57" s="609"/>
    </row>
    <row r="58" spans="1:36" s="698" customFormat="1" ht="15" customHeight="1">
      <c r="A58" s="711"/>
      <c r="B58" s="674" t="s">
        <v>163</v>
      </c>
      <c r="C58" s="620" t="s">
        <v>112</v>
      </c>
      <c r="D58" s="620"/>
      <c r="E58" s="720" t="s">
        <v>164</v>
      </c>
      <c r="F58" s="69" t="str">
        <f>VLOOKUP(B58,[2]Sheet1!$H$4:$I$15682,2,FALSE)</f>
        <v>Mesin Fotocopy Folio</v>
      </c>
      <c r="G58" s="598" t="s">
        <v>165</v>
      </c>
      <c r="H58" s="598" t="s">
        <v>48</v>
      </c>
      <c r="I58" s="598" t="s">
        <v>64</v>
      </c>
      <c r="J58" s="598" t="s">
        <v>65</v>
      </c>
      <c r="K58" s="599">
        <v>2014</v>
      </c>
      <c r="L58" s="598" t="s">
        <v>48</v>
      </c>
      <c r="M58" s="598" t="s">
        <v>166</v>
      </c>
      <c r="N58" s="598" t="s">
        <v>67</v>
      </c>
      <c r="O58" s="598">
        <v>1</v>
      </c>
      <c r="P58" s="625">
        <v>68736000</v>
      </c>
      <c r="Q58" s="681"/>
      <c r="R58" s="625">
        <v>0</v>
      </c>
      <c r="S58" s="623">
        <f t="shared" ref="S58" si="14">SUM(P58-R58)</f>
        <v>68736000</v>
      </c>
      <c r="T58" s="72">
        <v>5</v>
      </c>
      <c r="U58" s="623"/>
      <c r="V58" s="73"/>
      <c r="W58" s="623"/>
      <c r="X58" s="624"/>
      <c r="Y58" s="623"/>
      <c r="Z58" s="623"/>
      <c r="AA58" s="72">
        <v>5</v>
      </c>
      <c r="AB58" s="623">
        <v>68736000</v>
      </c>
      <c r="AC58" s="623">
        <f t="shared" ref="AC58" si="15">SUM(S58-AB58)</f>
        <v>0</v>
      </c>
      <c r="AD58" s="721" t="s">
        <v>167</v>
      </c>
      <c r="AE58" s="608"/>
      <c r="AF58" s="609"/>
      <c r="AG58" s="609"/>
      <c r="AH58" s="609"/>
    </row>
    <row r="59" spans="1:36" s="698" customFormat="1" ht="5.0999999999999996" customHeight="1">
      <c r="A59" s="722"/>
      <c r="B59" s="723"/>
      <c r="C59" s="724"/>
      <c r="D59" s="725"/>
      <c r="E59" s="725"/>
      <c r="F59" s="725"/>
      <c r="G59" s="725"/>
      <c r="H59" s="726"/>
      <c r="I59" s="722"/>
      <c r="J59" s="727"/>
      <c r="K59" s="728"/>
      <c r="L59" s="728"/>
      <c r="M59" s="728"/>
      <c r="N59" s="728"/>
      <c r="O59" s="729"/>
      <c r="P59" s="730"/>
      <c r="Q59" s="731"/>
      <c r="R59" s="732"/>
      <c r="S59" s="730"/>
      <c r="T59" s="732"/>
      <c r="U59" s="733"/>
      <c r="V59" s="732"/>
      <c r="W59" s="733"/>
      <c r="X59" s="734"/>
      <c r="Y59" s="730"/>
      <c r="Z59" s="733"/>
      <c r="AA59" s="732"/>
      <c r="AB59" s="733"/>
      <c r="AC59" s="733"/>
      <c r="AD59" s="200"/>
      <c r="AE59" s="608"/>
      <c r="AF59" s="609"/>
      <c r="AG59" s="609"/>
      <c r="AH59" s="609"/>
    </row>
    <row r="60" spans="1:36" s="698" customFormat="1" ht="15" customHeight="1">
      <c r="A60" s="711"/>
      <c r="B60" s="712" t="s">
        <v>168</v>
      </c>
      <c r="C60" s="1523" t="s">
        <v>169</v>
      </c>
      <c r="D60" s="1524"/>
      <c r="E60" s="1524"/>
      <c r="F60" s="1524"/>
      <c r="G60" s="1524"/>
      <c r="H60" s="1525"/>
      <c r="I60" s="711"/>
      <c r="J60" s="714"/>
      <c r="K60" s="713"/>
      <c r="L60" s="713"/>
      <c r="M60" s="713"/>
      <c r="N60" s="713"/>
      <c r="O60" s="715">
        <f>SUM(O61:O92)</f>
        <v>51</v>
      </c>
      <c r="P60" s="716">
        <f>SUM(P61:P92)</f>
        <v>140304000</v>
      </c>
      <c r="Q60" s="717"/>
      <c r="R60" s="718"/>
      <c r="S60" s="716">
        <f>SUM(S61:S92)</f>
        <v>140304000</v>
      </c>
      <c r="T60" s="718"/>
      <c r="U60" s="617">
        <f>SUM(U61:U92)</f>
        <v>24020800</v>
      </c>
      <c r="V60" s="718"/>
      <c r="W60" s="617">
        <f>SUM(W61:W92)</f>
        <v>0</v>
      </c>
      <c r="X60" s="719"/>
      <c r="Y60" s="716">
        <f>SUM(Y61:Y92)</f>
        <v>0</v>
      </c>
      <c r="Z60" s="617">
        <f>SUM(Z61:Z92)</f>
        <v>0</v>
      </c>
      <c r="AA60" s="718"/>
      <c r="AB60" s="617">
        <f>SUM(AB61:AB92)</f>
        <v>140304000</v>
      </c>
      <c r="AC60" s="617">
        <f>SUM(AC61:AC92)</f>
        <v>0</v>
      </c>
      <c r="AD60" s="201">
        <f>P60-AB60</f>
        <v>0</v>
      </c>
      <c r="AE60" s="608"/>
      <c r="AF60" s="609"/>
      <c r="AG60" s="609"/>
      <c r="AH60" s="609"/>
    </row>
    <row r="61" spans="1:36" s="698" customFormat="1" ht="15.75" customHeight="1">
      <c r="A61" s="711"/>
      <c r="B61" s="674" t="s">
        <v>170</v>
      </c>
      <c r="C61" s="735" t="s">
        <v>112</v>
      </c>
      <c r="D61" s="735"/>
      <c r="E61" s="621" t="s">
        <v>171</v>
      </c>
      <c r="F61" s="69" t="str">
        <f>VLOOKUP(B61,[2]Sheet1!$H$4:$I$15682,2,FALSE)</f>
        <v>Lemari Kayu</v>
      </c>
      <c r="G61" s="598" t="s">
        <v>172</v>
      </c>
      <c r="H61" s="598" t="s">
        <v>48</v>
      </c>
      <c r="I61" s="598" t="s">
        <v>173</v>
      </c>
      <c r="J61" s="598" t="s">
        <v>65</v>
      </c>
      <c r="K61" s="598">
        <v>2009</v>
      </c>
      <c r="L61" s="598" t="s">
        <v>48</v>
      </c>
      <c r="M61" s="626" t="s">
        <v>166</v>
      </c>
      <c r="N61" s="598" t="s">
        <v>67</v>
      </c>
      <c r="O61" s="736">
        <v>1</v>
      </c>
      <c r="P61" s="622">
        <v>1800000</v>
      </c>
      <c r="Q61" s="681"/>
      <c r="R61" s="625">
        <v>0</v>
      </c>
      <c r="S61" s="623">
        <f t="shared" ref="S61:S77" si="16">SUM(P61-R61)</f>
        <v>1800000</v>
      </c>
      <c r="T61" s="72">
        <v>5</v>
      </c>
      <c r="U61" s="623">
        <f t="shared" ref="U61:U74" si="17">SUM(S61/T61)</f>
        <v>360000</v>
      </c>
      <c r="V61" s="73">
        <v>0</v>
      </c>
      <c r="W61" s="623">
        <f t="shared" ref="W61:W72" si="18">SUM(U61*V61)</f>
        <v>0</v>
      </c>
      <c r="X61" s="624">
        <v>0</v>
      </c>
      <c r="Y61" s="623">
        <f t="shared" ref="Y61:Y74" si="19">SUM(U61*X61)</f>
        <v>0</v>
      </c>
      <c r="Z61" s="623">
        <f t="shared" ref="Z61:Z72" si="20">SUM(W61+Y61)</f>
        <v>0</v>
      </c>
      <c r="AA61" s="72">
        <v>5</v>
      </c>
      <c r="AB61" s="623">
        <f t="shared" ref="AB61:AB73" si="21">SUM(U61*AA61)</f>
        <v>1800000</v>
      </c>
      <c r="AC61" s="623">
        <f t="shared" ref="AC61:AC88" si="22">SUM(S61-AB61)</f>
        <v>0</v>
      </c>
      <c r="AD61" s="75" t="s">
        <v>174</v>
      </c>
      <c r="AE61" s="608"/>
      <c r="AF61" s="609"/>
      <c r="AG61" s="609"/>
      <c r="AH61" s="609"/>
    </row>
    <row r="62" spans="1:36" s="698" customFormat="1" ht="15.75" customHeight="1">
      <c r="A62" s="711"/>
      <c r="B62" s="674" t="s">
        <v>170</v>
      </c>
      <c r="C62" s="735" t="s">
        <v>60</v>
      </c>
      <c r="D62" s="735"/>
      <c r="E62" s="621" t="s">
        <v>171</v>
      </c>
      <c r="F62" s="69" t="str">
        <f>VLOOKUP(B62,[2]Sheet1!$H$4:$I$15682,2,FALSE)</f>
        <v>Lemari Kayu</v>
      </c>
      <c r="G62" s="598" t="s">
        <v>172</v>
      </c>
      <c r="H62" s="598" t="s">
        <v>48</v>
      </c>
      <c r="I62" s="598" t="s">
        <v>173</v>
      </c>
      <c r="J62" s="598" t="s">
        <v>65</v>
      </c>
      <c r="K62" s="598">
        <v>2009</v>
      </c>
      <c r="L62" s="598" t="s">
        <v>48</v>
      </c>
      <c r="M62" s="626" t="s">
        <v>166</v>
      </c>
      <c r="N62" s="598" t="s">
        <v>67</v>
      </c>
      <c r="O62" s="736">
        <v>1</v>
      </c>
      <c r="P62" s="622">
        <v>1800000</v>
      </c>
      <c r="Q62" s="681"/>
      <c r="R62" s="625">
        <v>0</v>
      </c>
      <c r="S62" s="623">
        <f t="shared" si="16"/>
        <v>1800000</v>
      </c>
      <c r="T62" s="72">
        <v>5</v>
      </c>
      <c r="U62" s="623">
        <f t="shared" si="17"/>
        <v>360000</v>
      </c>
      <c r="V62" s="73">
        <v>0</v>
      </c>
      <c r="W62" s="623">
        <f t="shared" si="18"/>
        <v>0</v>
      </c>
      <c r="X62" s="624">
        <v>0</v>
      </c>
      <c r="Y62" s="623">
        <f t="shared" si="19"/>
        <v>0</v>
      </c>
      <c r="Z62" s="623">
        <f t="shared" si="20"/>
        <v>0</v>
      </c>
      <c r="AA62" s="72">
        <v>5</v>
      </c>
      <c r="AB62" s="623">
        <f t="shared" si="21"/>
        <v>1800000</v>
      </c>
      <c r="AC62" s="623">
        <f t="shared" si="22"/>
        <v>0</v>
      </c>
      <c r="AD62" s="75" t="s">
        <v>175</v>
      </c>
      <c r="AE62" s="608"/>
      <c r="AF62" s="609"/>
      <c r="AG62" s="609"/>
      <c r="AH62" s="609"/>
    </row>
    <row r="63" spans="1:36" s="698" customFormat="1" ht="15.75" customHeight="1">
      <c r="A63" s="711"/>
      <c r="B63" s="674" t="s">
        <v>170</v>
      </c>
      <c r="C63" s="735" t="s">
        <v>69</v>
      </c>
      <c r="D63" s="735"/>
      <c r="E63" s="621" t="s">
        <v>171</v>
      </c>
      <c r="F63" s="69" t="str">
        <f>VLOOKUP(B63,[2]Sheet1!$H$4:$I$15682,2,FALSE)</f>
        <v>Lemari Kayu</v>
      </c>
      <c r="G63" s="598" t="s">
        <v>172</v>
      </c>
      <c r="H63" s="598" t="s">
        <v>48</v>
      </c>
      <c r="I63" s="598" t="s">
        <v>173</v>
      </c>
      <c r="J63" s="598" t="s">
        <v>65</v>
      </c>
      <c r="K63" s="598">
        <v>2009</v>
      </c>
      <c r="L63" s="598" t="s">
        <v>48</v>
      </c>
      <c r="M63" s="626" t="s">
        <v>166</v>
      </c>
      <c r="N63" s="598" t="s">
        <v>67</v>
      </c>
      <c r="O63" s="736">
        <v>1</v>
      </c>
      <c r="P63" s="622">
        <v>1800000</v>
      </c>
      <c r="Q63" s="681"/>
      <c r="R63" s="625">
        <v>0</v>
      </c>
      <c r="S63" s="623">
        <f t="shared" si="16"/>
        <v>1800000</v>
      </c>
      <c r="T63" s="72">
        <v>5</v>
      </c>
      <c r="U63" s="623">
        <f t="shared" si="17"/>
        <v>360000</v>
      </c>
      <c r="V63" s="73">
        <v>0</v>
      </c>
      <c r="W63" s="623">
        <f t="shared" si="18"/>
        <v>0</v>
      </c>
      <c r="X63" s="624">
        <v>0</v>
      </c>
      <c r="Y63" s="623">
        <f t="shared" si="19"/>
        <v>0</v>
      </c>
      <c r="Z63" s="623">
        <f t="shared" si="20"/>
        <v>0</v>
      </c>
      <c r="AA63" s="72">
        <v>5</v>
      </c>
      <c r="AB63" s="623">
        <f t="shared" si="21"/>
        <v>1800000</v>
      </c>
      <c r="AC63" s="623">
        <f t="shared" si="22"/>
        <v>0</v>
      </c>
      <c r="AD63" s="75" t="s">
        <v>176</v>
      </c>
      <c r="AE63" s="608"/>
      <c r="AF63" s="609"/>
      <c r="AG63" s="609"/>
      <c r="AH63" s="609"/>
    </row>
    <row r="64" spans="1:36" s="698" customFormat="1" ht="15.75" customHeight="1">
      <c r="A64" s="711"/>
      <c r="B64" s="674" t="s">
        <v>170</v>
      </c>
      <c r="C64" s="735" t="s">
        <v>73</v>
      </c>
      <c r="D64" s="735"/>
      <c r="E64" s="621" t="s">
        <v>171</v>
      </c>
      <c r="F64" s="69" t="str">
        <f>VLOOKUP(B64,[2]Sheet1!$H$4:$I$15682,2,FALSE)</f>
        <v>Lemari Kayu</v>
      </c>
      <c r="G64" s="598" t="s">
        <v>172</v>
      </c>
      <c r="H64" s="598" t="s">
        <v>48</v>
      </c>
      <c r="I64" s="598" t="s">
        <v>173</v>
      </c>
      <c r="J64" s="598" t="s">
        <v>65</v>
      </c>
      <c r="K64" s="598">
        <v>2009</v>
      </c>
      <c r="L64" s="598" t="s">
        <v>48</v>
      </c>
      <c r="M64" s="626" t="s">
        <v>166</v>
      </c>
      <c r="N64" s="598" t="s">
        <v>67</v>
      </c>
      <c r="O64" s="736">
        <v>1</v>
      </c>
      <c r="P64" s="622">
        <v>1800000</v>
      </c>
      <c r="Q64" s="681"/>
      <c r="R64" s="625">
        <v>0</v>
      </c>
      <c r="S64" s="623">
        <f t="shared" si="16"/>
        <v>1800000</v>
      </c>
      <c r="T64" s="72">
        <v>5</v>
      </c>
      <c r="U64" s="623">
        <f t="shared" si="17"/>
        <v>360000</v>
      </c>
      <c r="V64" s="73">
        <v>0</v>
      </c>
      <c r="W64" s="623">
        <f t="shared" si="18"/>
        <v>0</v>
      </c>
      <c r="X64" s="624">
        <v>0</v>
      </c>
      <c r="Y64" s="623">
        <f t="shared" si="19"/>
        <v>0</v>
      </c>
      <c r="Z64" s="623">
        <f t="shared" si="20"/>
        <v>0</v>
      </c>
      <c r="AA64" s="72">
        <v>5</v>
      </c>
      <c r="AB64" s="623">
        <f t="shared" si="21"/>
        <v>1800000</v>
      </c>
      <c r="AC64" s="623">
        <f t="shared" si="22"/>
        <v>0</v>
      </c>
      <c r="AD64" s="75" t="s">
        <v>177</v>
      </c>
      <c r="AE64" s="608"/>
      <c r="AF64" s="609"/>
      <c r="AG64" s="609"/>
      <c r="AH64" s="609"/>
    </row>
    <row r="65" spans="1:34" s="698" customFormat="1" ht="15.75" customHeight="1">
      <c r="A65" s="711"/>
      <c r="B65" s="674" t="s">
        <v>170</v>
      </c>
      <c r="C65" s="735" t="s">
        <v>112</v>
      </c>
      <c r="D65" s="735"/>
      <c r="E65" s="621" t="s">
        <v>178</v>
      </c>
      <c r="F65" s="69" t="str">
        <f>VLOOKUP(B65,[2]Sheet1!$H$4:$I$15682,2,FALSE)</f>
        <v>Lemari Kayu</v>
      </c>
      <c r="G65" s="598" t="s">
        <v>179</v>
      </c>
      <c r="H65" s="598" t="s">
        <v>48</v>
      </c>
      <c r="I65" s="598" t="s">
        <v>173</v>
      </c>
      <c r="J65" s="598" t="s">
        <v>65</v>
      </c>
      <c r="K65" s="598">
        <v>2009</v>
      </c>
      <c r="L65" s="598" t="s">
        <v>48</v>
      </c>
      <c r="M65" s="626" t="s">
        <v>166</v>
      </c>
      <c r="N65" s="598" t="s">
        <v>67</v>
      </c>
      <c r="O65" s="736">
        <v>1</v>
      </c>
      <c r="P65" s="622">
        <v>2170000</v>
      </c>
      <c r="Q65" s="681"/>
      <c r="R65" s="625">
        <v>0</v>
      </c>
      <c r="S65" s="623">
        <f t="shared" si="16"/>
        <v>2170000</v>
      </c>
      <c r="T65" s="72">
        <v>5</v>
      </c>
      <c r="U65" s="623">
        <f t="shared" si="17"/>
        <v>434000</v>
      </c>
      <c r="V65" s="73">
        <v>0</v>
      </c>
      <c r="W65" s="623">
        <f t="shared" si="18"/>
        <v>0</v>
      </c>
      <c r="X65" s="624">
        <v>0</v>
      </c>
      <c r="Y65" s="623">
        <f t="shared" si="19"/>
        <v>0</v>
      </c>
      <c r="Z65" s="623">
        <f t="shared" si="20"/>
        <v>0</v>
      </c>
      <c r="AA65" s="72">
        <v>5</v>
      </c>
      <c r="AB65" s="623">
        <f t="shared" si="21"/>
        <v>2170000</v>
      </c>
      <c r="AC65" s="623">
        <f t="shared" si="22"/>
        <v>0</v>
      </c>
      <c r="AD65" s="55" t="s">
        <v>180</v>
      </c>
      <c r="AE65" s="608"/>
      <c r="AF65" s="609"/>
      <c r="AG65" s="609"/>
      <c r="AH65" s="609"/>
    </row>
    <row r="66" spans="1:34" s="698" customFormat="1" ht="15.75" customHeight="1">
      <c r="A66" s="711"/>
      <c r="B66" s="674" t="s">
        <v>170</v>
      </c>
      <c r="C66" s="735" t="s">
        <v>60</v>
      </c>
      <c r="D66" s="735"/>
      <c r="E66" s="621" t="s">
        <v>178</v>
      </c>
      <c r="F66" s="69" t="str">
        <f>VLOOKUP(B66,[2]Sheet1!$H$4:$I$15682,2,FALSE)</f>
        <v>Lemari Kayu</v>
      </c>
      <c r="G66" s="598" t="s">
        <v>179</v>
      </c>
      <c r="H66" s="598" t="s">
        <v>48</v>
      </c>
      <c r="I66" s="598" t="s">
        <v>173</v>
      </c>
      <c r="J66" s="598" t="s">
        <v>65</v>
      </c>
      <c r="K66" s="598">
        <v>2009</v>
      </c>
      <c r="L66" s="598" t="s">
        <v>48</v>
      </c>
      <c r="M66" s="626" t="s">
        <v>166</v>
      </c>
      <c r="N66" s="598" t="s">
        <v>67</v>
      </c>
      <c r="O66" s="736">
        <v>1</v>
      </c>
      <c r="P66" s="622">
        <v>2170000</v>
      </c>
      <c r="Q66" s="681"/>
      <c r="R66" s="625">
        <v>0</v>
      </c>
      <c r="S66" s="623">
        <f t="shared" si="16"/>
        <v>2170000</v>
      </c>
      <c r="T66" s="72">
        <v>5</v>
      </c>
      <c r="U66" s="623">
        <f t="shared" si="17"/>
        <v>434000</v>
      </c>
      <c r="V66" s="73">
        <v>0</v>
      </c>
      <c r="W66" s="623">
        <f t="shared" si="18"/>
        <v>0</v>
      </c>
      <c r="X66" s="624">
        <v>0</v>
      </c>
      <c r="Y66" s="623">
        <f t="shared" si="19"/>
        <v>0</v>
      </c>
      <c r="Z66" s="623">
        <f t="shared" si="20"/>
        <v>0</v>
      </c>
      <c r="AA66" s="72">
        <v>5</v>
      </c>
      <c r="AB66" s="623">
        <f t="shared" si="21"/>
        <v>2170000</v>
      </c>
      <c r="AC66" s="623">
        <f t="shared" si="22"/>
        <v>0</v>
      </c>
      <c r="AD66" s="75" t="s">
        <v>181</v>
      </c>
      <c r="AE66" s="608"/>
      <c r="AF66" s="609"/>
      <c r="AG66" s="609"/>
      <c r="AH66" s="609"/>
    </row>
    <row r="67" spans="1:34" s="698" customFormat="1" ht="27" customHeight="1">
      <c r="A67" s="711"/>
      <c r="B67" s="674" t="s">
        <v>170</v>
      </c>
      <c r="C67" s="599" t="s">
        <v>182</v>
      </c>
      <c r="D67" s="599"/>
      <c r="E67" s="621" t="s">
        <v>178</v>
      </c>
      <c r="F67" s="69" t="str">
        <f>VLOOKUP(B67,[2]Sheet1!$H$4:$I$15682,2,FALSE)</f>
        <v>Lemari Kayu</v>
      </c>
      <c r="G67" s="598" t="s">
        <v>179</v>
      </c>
      <c r="H67" s="598" t="s">
        <v>48</v>
      </c>
      <c r="I67" s="598" t="s">
        <v>173</v>
      </c>
      <c r="J67" s="598" t="s">
        <v>65</v>
      </c>
      <c r="K67" s="598">
        <v>2009</v>
      </c>
      <c r="L67" s="598" t="s">
        <v>48</v>
      </c>
      <c r="M67" s="626" t="s">
        <v>166</v>
      </c>
      <c r="N67" s="598" t="s">
        <v>67</v>
      </c>
      <c r="O67" s="736">
        <v>3</v>
      </c>
      <c r="P67" s="622">
        <v>6510000</v>
      </c>
      <c r="Q67" s="681"/>
      <c r="R67" s="625">
        <v>0</v>
      </c>
      <c r="S67" s="623">
        <f t="shared" si="16"/>
        <v>6510000</v>
      </c>
      <c r="T67" s="72">
        <v>5</v>
      </c>
      <c r="U67" s="623">
        <f t="shared" si="17"/>
        <v>1302000</v>
      </c>
      <c r="V67" s="73">
        <v>0</v>
      </c>
      <c r="W67" s="623">
        <f t="shared" si="18"/>
        <v>0</v>
      </c>
      <c r="X67" s="624">
        <v>0</v>
      </c>
      <c r="Y67" s="623">
        <f t="shared" si="19"/>
        <v>0</v>
      </c>
      <c r="Z67" s="623">
        <f t="shared" si="20"/>
        <v>0</v>
      </c>
      <c r="AA67" s="72">
        <v>5</v>
      </c>
      <c r="AB67" s="623">
        <f t="shared" si="21"/>
        <v>6510000</v>
      </c>
      <c r="AC67" s="623">
        <f t="shared" si="22"/>
        <v>0</v>
      </c>
      <c r="AD67" s="75" t="s">
        <v>167</v>
      </c>
      <c r="AE67" s="608"/>
      <c r="AF67" s="609"/>
      <c r="AG67" s="609"/>
      <c r="AH67" s="609"/>
    </row>
    <row r="68" spans="1:34" s="698" customFormat="1" ht="15.75" customHeight="1">
      <c r="A68" s="711"/>
      <c r="B68" s="674" t="s">
        <v>170</v>
      </c>
      <c r="C68" s="735" t="s">
        <v>80</v>
      </c>
      <c r="D68" s="735"/>
      <c r="E68" s="621" t="s">
        <v>178</v>
      </c>
      <c r="F68" s="69" t="str">
        <f>VLOOKUP(B68,[2]Sheet1!$H$4:$I$15682,2,FALSE)</f>
        <v>Lemari Kayu</v>
      </c>
      <c r="G68" s="598" t="s">
        <v>179</v>
      </c>
      <c r="H68" s="598" t="s">
        <v>48</v>
      </c>
      <c r="I68" s="598" t="s">
        <v>173</v>
      </c>
      <c r="J68" s="598" t="s">
        <v>65</v>
      </c>
      <c r="K68" s="598">
        <v>2009</v>
      </c>
      <c r="L68" s="598" t="s">
        <v>48</v>
      </c>
      <c r="M68" s="626" t="s">
        <v>166</v>
      </c>
      <c r="N68" s="598" t="s">
        <v>67</v>
      </c>
      <c r="O68" s="736">
        <v>1</v>
      </c>
      <c r="P68" s="622">
        <v>2170000</v>
      </c>
      <c r="Q68" s="681"/>
      <c r="R68" s="625">
        <v>0</v>
      </c>
      <c r="S68" s="623">
        <f t="shared" si="16"/>
        <v>2170000</v>
      </c>
      <c r="T68" s="72">
        <v>5</v>
      </c>
      <c r="U68" s="623">
        <f t="shared" si="17"/>
        <v>434000</v>
      </c>
      <c r="V68" s="73">
        <v>0</v>
      </c>
      <c r="W68" s="623">
        <f t="shared" si="18"/>
        <v>0</v>
      </c>
      <c r="X68" s="624">
        <v>0</v>
      </c>
      <c r="Y68" s="623">
        <f t="shared" si="19"/>
        <v>0</v>
      </c>
      <c r="Z68" s="623">
        <f t="shared" si="20"/>
        <v>0</v>
      </c>
      <c r="AA68" s="72">
        <v>5</v>
      </c>
      <c r="AB68" s="623">
        <f t="shared" si="21"/>
        <v>2170000</v>
      </c>
      <c r="AC68" s="623">
        <f t="shared" si="22"/>
        <v>0</v>
      </c>
      <c r="AD68" s="75" t="s">
        <v>183</v>
      </c>
      <c r="AE68" s="608"/>
      <c r="AF68" s="609"/>
      <c r="AG68" s="609"/>
      <c r="AH68" s="609"/>
    </row>
    <row r="69" spans="1:34" s="698" customFormat="1" ht="27" customHeight="1">
      <c r="A69" s="711"/>
      <c r="B69" s="674" t="s">
        <v>170</v>
      </c>
      <c r="C69" s="735" t="s">
        <v>184</v>
      </c>
      <c r="D69" s="735"/>
      <c r="E69" s="621" t="s">
        <v>178</v>
      </c>
      <c r="F69" s="69" t="str">
        <f>VLOOKUP(B69,[2]Sheet1!$H$4:$I$15682,2,FALSE)</f>
        <v>Lemari Kayu</v>
      </c>
      <c r="G69" s="598" t="s">
        <v>179</v>
      </c>
      <c r="H69" s="598" t="s">
        <v>48</v>
      </c>
      <c r="I69" s="598" t="s">
        <v>173</v>
      </c>
      <c r="J69" s="598" t="s">
        <v>65</v>
      </c>
      <c r="K69" s="598">
        <v>2009</v>
      </c>
      <c r="L69" s="598" t="s">
        <v>48</v>
      </c>
      <c r="M69" s="626" t="s">
        <v>166</v>
      </c>
      <c r="N69" s="598" t="s">
        <v>67</v>
      </c>
      <c r="O69" s="736">
        <v>2</v>
      </c>
      <c r="P69" s="622">
        <v>4340000</v>
      </c>
      <c r="Q69" s="627"/>
      <c r="R69" s="625">
        <v>0</v>
      </c>
      <c r="S69" s="623">
        <f t="shared" si="16"/>
        <v>4340000</v>
      </c>
      <c r="T69" s="72">
        <v>5</v>
      </c>
      <c r="U69" s="623">
        <f t="shared" si="17"/>
        <v>868000</v>
      </c>
      <c r="V69" s="73">
        <v>0</v>
      </c>
      <c r="W69" s="623">
        <f t="shared" si="18"/>
        <v>0</v>
      </c>
      <c r="X69" s="624">
        <v>0</v>
      </c>
      <c r="Y69" s="623">
        <f t="shared" si="19"/>
        <v>0</v>
      </c>
      <c r="Z69" s="623">
        <f t="shared" si="20"/>
        <v>0</v>
      </c>
      <c r="AA69" s="72">
        <v>5</v>
      </c>
      <c r="AB69" s="623">
        <f t="shared" si="21"/>
        <v>4340000</v>
      </c>
      <c r="AC69" s="623">
        <f t="shared" si="22"/>
        <v>0</v>
      </c>
      <c r="AD69" s="75" t="s">
        <v>185</v>
      </c>
      <c r="AE69" s="608"/>
      <c r="AF69" s="609"/>
      <c r="AG69" s="609"/>
      <c r="AH69" s="609"/>
    </row>
    <row r="70" spans="1:34" s="698" customFormat="1" ht="27" customHeight="1">
      <c r="A70" s="711"/>
      <c r="B70" s="674" t="s">
        <v>170</v>
      </c>
      <c r="C70" s="735" t="s">
        <v>186</v>
      </c>
      <c r="D70" s="735"/>
      <c r="E70" s="621" t="s">
        <v>178</v>
      </c>
      <c r="F70" s="69" t="str">
        <f>VLOOKUP(B70,[2]Sheet1!$H$4:$I$15682,2,FALSE)</f>
        <v>Lemari Kayu</v>
      </c>
      <c r="G70" s="598" t="s">
        <v>179</v>
      </c>
      <c r="H70" s="598" t="s">
        <v>48</v>
      </c>
      <c r="I70" s="598" t="s">
        <v>173</v>
      </c>
      <c r="J70" s="598" t="s">
        <v>65</v>
      </c>
      <c r="K70" s="598">
        <v>2009</v>
      </c>
      <c r="L70" s="598" t="s">
        <v>48</v>
      </c>
      <c r="M70" s="626" t="s">
        <v>166</v>
      </c>
      <c r="N70" s="598" t="s">
        <v>67</v>
      </c>
      <c r="O70" s="736">
        <v>3</v>
      </c>
      <c r="P70" s="622">
        <v>6510000</v>
      </c>
      <c r="Q70" s="627"/>
      <c r="R70" s="625">
        <v>0</v>
      </c>
      <c r="S70" s="623">
        <f t="shared" si="16"/>
        <v>6510000</v>
      </c>
      <c r="T70" s="72">
        <v>5</v>
      </c>
      <c r="U70" s="623">
        <f t="shared" si="17"/>
        <v>1302000</v>
      </c>
      <c r="V70" s="73">
        <v>0</v>
      </c>
      <c r="W70" s="623">
        <f t="shared" si="18"/>
        <v>0</v>
      </c>
      <c r="X70" s="624">
        <v>0</v>
      </c>
      <c r="Y70" s="623">
        <f t="shared" si="19"/>
        <v>0</v>
      </c>
      <c r="Z70" s="623">
        <f t="shared" si="20"/>
        <v>0</v>
      </c>
      <c r="AA70" s="72">
        <v>5</v>
      </c>
      <c r="AB70" s="623">
        <f t="shared" si="21"/>
        <v>6510000</v>
      </c>
      <c r="AC70" s="623">
        <f t="shared" si="22"/>
        <v>0</v>
      </c>
      <c r="AD70" s="75" t="s">
        <v>187</v>
      </c>
      <c r="AE70" s="608"/>
      <c r="AF70" s="609"/>
      <c r="AG70" s="609"/>
      <c r="AH70" s="609"/>
    </row>
    <row r="71" spans="1:34" s="698" customFormat="1" ht="27" customHeight="1">
      <c r="A71" s="711"/>
      <c r="B71" s="674" t="s">
        <v>170</v>
      </c>
      <c r="C71" s="599" t="s">
        <v>188</v>
      </c>
      <c r="D71" s="599"/>
      <c r="E71" s="621" t="s">
        <v>178</v>
      </c>
      <c r="F71" s="69" t="str">
        <f>VLOOKUP(B71,[2]Sheet1!$H$4:$I$15682,2,FALSE)</f>
        <v>Lemari Kayu</v>
      </c>
      <c r="G71" s="598" t="s">
        <v>179</v>
      </c>
      <c r="H71" s="598" t="s">
        <v>48</v>
      </c>
      <c r="I71" s="598" t="s">
        <v>173</v>
      </c>
      <c r="J71" s="598" t="s">
        <v>65</v>
      </c>
      <c r="K71" s="598">
        <v>2009</v>
      </c>
      <c r="L71" s="598" t="s">
        <v>48</v>
      </c>
      <c r="M71" s="626" t="s">
        <v>166</v>
      </c>
      <c r="N71" s="598" t="s">
        <v>67</v>
      </c>
      <c r="O71" s="736">
        <v>2</v>
      </c>
      <c r="P71" s="622">
        <v>4340000</v>
      </c>
      <c r="Q71" s="627"/>
      <c r="R71" s="625">
        <v>0</v>
      </c>
      <c r="S71" s="623">
        <f t="shared" si="16"/>
        <v>4340000</v>
      </c>
      <c r="T71" s="72">
        <v>5</v>
      </c>
      <c r="U71" s="623">
        <f t="shared" si="17"/>
        <v>868000</v>
      </c>
      <c r="V71" s="73">
        <v>0</v>
      </c>
      <c r="W71" s="623">
        <f t="shared" si="18"/>
        <v>0</v>
      </c>
      <c r="X71" s="624">
        <v>0</v>
      </c>
      <c r="Y71" s="623">
        <f t="shared" si="19"/>
        <v>0</v>
      </c>
      <c r="Z71" s="623">
        <f t="shared" si="20"/>
        <v>0</v>
      </c>
      <c r="AA71" s="72">
        <v>5</v>
      </c>
      <c r="AB71" s="623">
        <f t="shared" si="21"/>
        <v>4340000</v>
      </c>
      <c r="AC71" s="623">
        <f t="shared" si="22"/>
        <v>0</v>
      </c>
      <c r="AD71" s="75" t="s">
        <v>189</v>
      </c>
      <c r="AE71" s="608"/>
      <c r="AF71" s="609"/>
      <c r="AG71" s="609"/>
      <c r="AH71" s="609"/>
    </row>
    <row r="72" spans="1:34" s="698" customFormat="1" ht="15.75" customHeight="1">
      <c r="A72" s="711"/>
      <c r="B72" s="674" t="s">
        <v>170</v>
      </c>
      <c r="C72" s="735" t="s">
        <v>139</v>
      </c>
      <c r="D72" s="735"/>
      <c r="E72" s="621" t="s">
        <v>178</v>
      </c>
      <c r="F72" s="69" t="str">
        <f>VLOOKUP(B72,[2]Sheet1!$H$4:$I$15682,2,FALSE)</f>
        <v>Lemari Kayu</v>
      </c>
      <c r="G72" s="598" t="s">
        <v>179</v>
      </c>
      <c r="H72" s="598" t="s">
        <v>48</v>
      </c>
      <c r="I72" s="598" t="s">
        <v>173</v>
      </c>
      <c r="J72" s="598" t="s">
        <v>65</v>
      </c>
      <c r="K72" s="598">
        <v>2009</v>
      </c>
      <c r="L72" s="598" t="s">
        <v>48</v>
      </c>
      <c r="M72" s="626" t="s">
        <v>166</v>
      </c>
      <c r="N72" s="598" t="s">
        <v>67</v>
      </c>
      <c r="O72" s="736">
        <v>1</v>
      </c>
      <c r="P72" s="622">
        <v>2170000</v>
      </c>
      <c r="Q72" s="627"/>
      <c r="R72" s="625">
        <v>0</v>
      </c>
      <c r="S72" s="623">
        <f t="shared" si="16"/>
        <v>2170000</v>
      </c>
      <c r="T72" s="72">
        <v>5</v>
      </c>
      <c r="U72" s="623">
        <f t="shared" si="17"/>
        <v>434000</v>
      </c>
      <c r="V72" s="73">
        <v>0</v>
      </c>
      <c r="W72" s="623">
        <f t="shared" si="18"/>
        <v>0</v>
      </c>
      <c r="X72" s="624">
        <v>0</v>
      </c>
      <c r="Y72" s="623">
        <f t="shared" si="19"/>
        <v>0</v>
      </c>
      <c r="Z72" s="623">
        <f t="shared" si="20"/>
        <v>0</v>
      </c>
      <c r="AA72" s="72">
        <v>5</v>
      </c>
      <c r="AB72" s="623">
        <f t="shared" si="21"/>
        <v>2170000</v>
      </c>
      <c r="AC72" s="623">
        <f t="shared" si="22"/>
        <v>0</v>
      </c>
      <c r="AD72" s="75" t="s">
        <v>190</v>
      </c>
      <c r="AE72" s="608"/>
      <c r="AF72" s="609"/>
      <c r="AG72" s="609"/>
      <c r="AH72" s="609"/>
    </row>
    <row r="73" spans="1:34" s="698" customFormat="1" ht="15.75" customHeight="1">
      <c r="A73" s="711"/>
      <c r="B73" s="674" t="s">
        <v>170</v>
      </c>
      <c r="C73" s="735" t="s">
        <v>112</v>
      </c>
      <c r="D73" s="735"/>
      <c r="E73" s="621" t="s">
        <v>178</v>
      </c>
      <c r="F73" s="69" t="str">
        <f>VLOOKUP(B73,[2]Sheet1!$H$4:$I$15682,2,FALSE)</f>
        <v>Lemari Kayu</v>
      </c>
      <c r="G73" s="598" t="s">
        <v>179</v>
      </c>
      <c r="H73" s="598" t="s">
        <v>48</v>
      </c>
      <c r="I73" s="598" t="s">
        <v>191</v>
      </c>
      <c r="J73" s="598" t="s">
        <v>65</v>
      </c>
      <c r="K73" s="598">
        <v>2013</v>
      </c>
      <c r="L73" s="598" t="s">
        <v>48</v>
      </c>
      <c r="M73" s="626" t="s">
        <v>66</v>
      </c>
      <c r="N73" s="598" t="s">
        <v>67</v>
      </c>
      <c r="O73" s="736">
        <v>1</v>
      </c>
      <c r="P73" s="625">
        <v>3385000</v>
      </c>
      <c r="Q73" s="627"/>
      <c r="R73" s="625">
        <v>0</v>
      </c>
      <c r="S73" s="623">
        <f t="shared" si="16"/>
        <v>3385000</v>
      </c>
      <c r="T73" s="72">
        <v>5</v>
      </c>
      <c r="U73" s="623">
        <f t="shared" si="17"/>
        <v>677000</v>
      </c>
      <c r="V73" s="73">
        <v>0</v>
      </c>
      <c r="W73" s="623">
        <v>0</v>
      </c>
      <c r="X73" s="624">
        <v>0</v>
      </c>
      <c r="Y73" s="623">
        <f t="shared" si="19"/>
        <v>0</v>
      </c>
      <c r="Z73" s="623">
        <v>0</v>
      </c>
      <c r="AA73" s="72">
        <v>5</v>
      </c>
      <c r="AB73" s="623">
        <f t="shared" si="21"/>
        <v>3385000</v>
      </c>
      <c r="AC73" s="623">
        <f t="shared" si="22"/>
        <v>0</v>
      </c>
      <c r="AD73" s="75" t="s">
        <v>189</v>
      </c>
      <c r="AE73" s="608"/>
      <c r="AF73" s="609"/>
      <c r="AG73" s="609"/>
      <c r="AH73" s="609"/>
    </row>
    <row r="74" spans="1:34" s="698" customFormat="1" ht="15.75" customHeight="1">
      <c r="A74" s="711"/>
      <c r="B74" s="674" t="s">
        <v>170</v>
      </c>
      <c r="C74" s="735" t="s">
        <v>60</v>
      </c>
      <c r="D74" s="735"/>
      <c r="E74" s="621" t="s">
        <v>178</v>
      </c>
      <c r="F74" s="69" t="str">
        <f>VLOOKUP(B74,[2]Sheet1!$H$4:$I$15682,2,FALSE)</f>
        <v>Lemari Kayu</v>
      </c>
      <c r="G74" s="598" t="s">
        <v>179</v>
      </c>
      <c r="H74" s="598" t="s">
        <v>48</v>
      </c>
      <c r="I74" s="598" t="s">
        <v>191</v>
      </c>
      <c r="J74" s="598" t="s">
        <v>65</v>
      </c>
      <c r="K74" s="598">
        <v>2013</v>
      </c>
      <c r="L74" s="598" t="s">
        <v>48</v>
      </c>
      <c r="M74" s="626" t="s">
        <v>66</v>
      </c>
      <c r="N74" s="598" t="s">
        <v>67</v>
      </c>
      <c r="O74" s="736">
        <v>1</v>
      </c>
      <c r="P74" s="625">
        <v>3385000</v>
      </c>
      <c r="Q74" s="627"/>
      <c r="R74" s="625">
        <v>0</v>
      </c>
      <c r="S74" s="623">
        <f t="shared" si="16"/>
        <v>3385000</v>
      </c>
      <c r="T74" s="72">
        <v>5</v>
      </c>
      <c r="U74" s="623">
        <f t="shared" si="17"/>
        <v>677000</v>
      </c>
      <c r="V74" s="73">
        <v>0</v>
      </c>
      <c r="W74" s="623">
        <v>0</v>
      </c>
      <c r="X74" s="624">
        <v>0</v>
      </c>
      <c r="Y74" s="623">
        <f t="shared" si="19"/>
        <v>0</v>
      </c>
      <c r="Z74" s="623">
        <v>0</v>
      </c>
      <c r="AA74" s="72">
        <v>5</v>
      </c>
      <c r="AB74" s="623">
        <v>3385000</v>
      </c>
      <c r="AC74" s="623">
        <f t="shared" si="22"/>
        <v>0</v>
      </c>
      <c r="AD74" s="75" t="s">
        <v>132</v>
      </c>
      <c r="AE74" s="608"/>
      <c r="AF74" s="609"/>
      <c r="AG74" s="609"/>
      <c r="AH74" s="609"/>
    </row>
    <row r="75" spans="1:34" s="743" customFormat="1" ht="15.75" customHeight="1">
      <c r="A75" s="737"/>
      <c r="B75" s="682" t="s">
        <v>192</v>
      </c>
      <c r="C75" s="738" t="s">
        <v>69</v>
      </c>
      <c r="D75" s="738"/>
      <c r="E75" s="645" t="s">
        <v>193</v>
      </c>
      <c r="F75" s="69" t="str">
        <f>VLOOKUP(B75,[2]Sheet1!$H$4:$I$15682,2,FALSE)</f>
        <v>Lemari Besi/Metal</v>
      </c>
      <c r="G75" s="646" t="s">
        <v>194</v>
      </c>
      <c r="H75" s="646" t="s">
        <v>48</v>
      </c>
      <c r="I75" s="646" t="s">
        <v>64</v>
      </c>
      <c r="J75" s="646" t="s">
        <v>65</v>
      </c>
      <c r="K75" s="646">
        <v>2019</v>
      </c>
      <c r="L75" s="646" t="s">
        <v>48</v>
      </c>
      <c r="M75" s="739" t="s">
        <v>66</v>
      </c>
      <c r="N75" s="646" t="s">
        <v>67</v>
      </c>
      <c r="O75" s="740">
        <v>1</v>
      </c>
      <c r="P75" s="651">
        <v>4290000</v>
      </c>
      <c r="Q75" s="741"/>
      <c r="R75" s="651">
        <v>0</v>
      </c>
      <c r="S75" s="652">
        <f t="shared" si="16"/>
        <v>4290000</v>
      </c>
      <c r="T75" s="107">
        <v>5</v>
      </c>
      <c r="U75" s="652">
        <f>SUM(S75/T75)</f>
        <v>858000</v>
      </c>
      <c r="V75" s="142">
        <v>0</v>
      </c>
      <c r="W75" s="742">
        <v>0</v>
      </c>
      <c r="X75" s="742">
        <v>0</v>
      </c>
      <c r="Y75" s="742">
        <v>0</v>
      </c>
      <c r="Z75" s="742">
        <v>0</v>
      </c>
      <c r="AA75" s="107">
        <v>5</v>
      </c>
      <c r="AB75" s="652">
        <v>4290000</v>
      </c>
      <c r="AC75" s="652">
        <f t="shared" si="22"/>
        <v>0</v>
      </c>
      <c r="AD75" s="109" t="s">
        <v>195</v>
      </c>
      <c r="AE75" s="608"/>
      <c r="AF75" s="609"/>
      <c r="AG75" s="609"/>
      <c r="AH75" s="609"/>
    </row>
    <row r="76" spans="1:34" s="743" customFormat="1" ht="15.75" customHeight="1">
      <c r="A76" s="737"/>
      <c r="B76" s="682" t="s">
        <v>192</v>
      </c>
      <c r="C76" s="738" t="s">
        <v>73</v>
      </c>
      <c r="D76" s="738"/>
      <c r="E76" s="645" t="s">
        <v>193</v>
      </c>
      <c r="F76" s="69" t="str">
        <f>VLOOKUP(B76,[2]Sheet1!$H$4:$I$15682,2,FALSE)</f>
        <v>Lemari Besi/Metal</v>
      </c>
      <c r="G76" s="646" t="s">
        <v>194</v>
      </c>
      <c r="H76" s="646" t="s">
        <v>48</v>
      </c>
      <c r="I76" s="646" t="s">
        <v>64</v>
      </c>
      <c r="J76" s="646" t="s">
        <v>65</v>
      </c>
      <c r="K76" s="646">
        <v>2019</v>
      </c>
      <c r="L76" s="646" t="s">
        <v>48</v>
      </c>
      <c r="M76" s="739" t="s">
        <v>66</v>
      </c>
      <c r="N76" s="646" t="s">
        <v>67</v>
      </c>
      <c r="O76" s="740">
        <v>1</v>
      </c>
      <c r="P76" s="651">
        <v>4290000</v>
      </c>
      <c r="Q76" s="741"/>
      <c r="R76" s="651">
        <v>0</v>
      </c>
      <c r="S76" s="652">
        <f t="shared" si="16"/>
        <v>4290000</v>
      </c>
      <c r="T76" s="107">
        <v>5</v>
      </c>
      <c r="U76" s="652">
        <f t="shared" ref="U76:U88" si="23">SUM(S76/T76)</f>
        <v>858000</v>
      </c>
      <c r="V76" s="142">
        <v>0</v>
      </c>
      <c r="W76" s="742">
        <v>0</v>
      </c>
      <c r="X76" s="742">
        <v>0</v>
      </c>
      <c r="Y76" s="742">
        <v>0</v>
      </c>
      <c r="Z76" s="742">
        <v>0</v>
      </c>
      <c r="AA76" s="107">
        <v>5</v>
      </c>
      <c r="AB76" s="652">
        <v>4290000</v>
      </c>
      <c r="AC76" s="652">
        <f t="shared" si="22"/>
        <v>0</v>
      </c>
      <c r="AD76" s="109" t="s">
        <v>195</v>
      </c>
      <c r="AE76" s="608"/>
      <c r="AF76" s="609"/>
      <c r="AG76" s="609"/>
      <c r="AH76" s="609"/>
    </row>
    <row r="77" spans="1:34" s="698" customFormat="1" ht="15.75" customHeight="1">
      <c r="A77" s="711"/>
      <c r="B77" s="674" t="s">
        <v>196</v>
      </c>
      <c r="C77" s="735" t="s">
        <v>112</v>
      </c>
      <c r="D77" s="735"/>
      <c r="E77" s="621" t="s">
        <v>197</v>
      </c>
      <c r="F77" s="69" t="str">
        <f>VLOOKUP(B77,[2]Sheet1!$H$4:$I$15682,2,FALSE)</f>
        <v>Brankas</v>
      </c>
      <c r="G77" s="598" t="s">
        <v>179</v>
      </c>
      <c r="H77" s="598" t="s">
        <v>48</v>
      </c>
      <c r="I77" s="598" t="s">
        <v>64</v>
      </c>
      <c r="J77" s="598" t="s">
        <v>65</v>
      </c>
      <c r="K77" s="598">
        <v>2009</v>
      </c>
      <c r="L77" s="598" t="s">
        <v>48</v>
      </c>
      <c r="M77" s="626" t="s">
        <v>166</v>
      </c>
      <c r="N77" s="598" t="s">
        <v>67</v>
      </c>
      <c r="O77" s="736">
        <v>1</v>
      </c>
      <c r="P77" s="622">
        <v>8000000</v>
      </c>
      <c r="Q77" s="627"/>
      <c r="R77" s="625">
        <v>0</v>
      </c>
      <c r="S77" s="623">
        <f t="shared" si="16"/>
        <v>8000000</v>
      </c>
      <c r="T77" s="72">
        <v>5</v>
      </c>
      <c r="U77" s="623">
        <f t="shared" si="23"/>
        <v>1600000</v>
      </c>
      <c r="V77" s="73">
        <v>0</v>
      </c>
      <c r="W77" s="623">
        <f t="shared" ref="W77:W86" si="24">SUM(U77*V77)</f>
        <v>0</v>
      </c>
      <c r="X77" s="624">
        <v>0</v>
      </c>
      <c r="Y77" s="623">
        <f t="shared" ref="Y77:Y86" si="25">SUM(U77*X77)</f>
        <v>0</v>
      </c>
      <c r="Z77" s="623">
        <f t="shared" ref="Z77:Z86" si="26">SUM(W77+Y77)</f>
        <v>0</v>
      </c>
      <c r="AA77" s="72">
        <v>5</v>
      </c>
      <c r="AB77" s="623">
        <f t="shared" ref="AB77:AB86" si="27">SUM(U77*AA77)</f>
        <v>8000000</v>
      </c>
      <c r="AC77" s="623">
        <f t="shared" si="22"/>
        <v>0</v>
      </c>
      <c r="AD77" s="75" t="s">
        <v>183</v>
      </c>
      <c r="AE77" s="608"/>
      <c r="AF77" s="609"/>
      <c r="AG77" s="609"/>
      <c r="AH77" s="609"/>
    </row>
    <row r="78" spans="1:34" s="698" customFormat="1" ht="15.75" customHeight="1">
      <c r="A78" s="711"/>
      <c r="B78" s="674" t="s">
        <v>198</v>
      </c>
      <c r="C78" s="599" t="s">
        <v>199</v>
      </c>
      <c r="D78" s="599"/>
      <c r="E78" s="621" t="s">
        <v>200</v>
      </c>
      <c r="F78" s="69" t="str">
        <f>VLOOKUP(B78,[2]Sheet1!$H$4:$I$15682,2,FALSE)</f>
        <v>Filing Cabinet Besi</v>
      </c>
      <c r="G78" s="598" t="s">
        <v>201</v>
      </c>
      <c r="H78" s="598" t="s">
        <v>48</v>
      </c>
      <c r="I78" s="598" t="s">
        <v>64</v>
      </c>
      <c r="J78" s="598" t="s">
        <v>65</v>
      </c>
      <c r="K78" s="598">
        <v>2009</v>
      </c>
      <c r="L78" s="598" t="s">
        <v>48</v>
      </c>
      <c r="M78" s="626" t="s">
        <v>166</v>
      </c>
      <c r="N78" s="598" t="s">
        <v>67</v>
      </c>
      <c r="O78" s="736">
        <v>2</v>
      </c>
      <c r="P78" s="622">
        <v>5440000</v>
      </c>
      <c r="Q78" s="627"/>
      <c r="R78" s="625">
        <v>0</v>
      </c>
      <c r="S78" s="623">
        <f>SUM(P78-R78)</f>
        <v>5440000</v>
      </c>
      <c r="T78" s="72">
        <v>5</v>
      </c>
      <c r="U78" s="623">
        <f t="shared" si="23"/>
        <v>1088000</v>
      </c>
      <c r="V78" s="73">
        <v>0</v>
      </c>
      <c r="W78" s="623">
        <f t="shared" si="24"/>
        <v>0</v>
      </c>
      <c r="X78" s="624">
        <v>0</v>
      </c>
      <c r="Y78" s="623">
        <f t="shared" si="25"/>
        <v>0</v>
      </c>
      <c r="Z78" s="623">
        <f t="shared" si="26"/>
        <v>0</v>
      </c>
      <c r="AA78" s="72">
        <v>5</v>
      </c>
      <c r="AB78" s="623">
        <f t="shared" si="27"/>
        <v>5440000</v>
      </c>
      <c r="AC78" s="623">
        <f t="shared" si="22"/>
        <v>0</v>
      </c>
      <c r="AD78" s="75" t="s">
        <v>167</v>
      </c>
      <c r="AE78" s="608"/>
      <c r="AF78" s="609"/>
      <c r="AG78" s="609"/>
      <c r="AH78" s="609"/>
    </row>
    <row r="79" spans="1:34" s="698" customFormat="1" ht="15.75" customHeight="1">
      <c r="A79" s="711"/>
      <c r="B79" s="674" t="s">
        <v>198</v>
      </c>
      <c r="C79" s="599" t="s">
        <v>202</v>
      </c>
      <c r="D79" s="599"/>
      <c r="E79" s="621" t="s">
        <v>200</v>
      </c>
      <c r="F79" s="69" t="str">
        <f>VLOOKUP(B79,[2]Sheet1!$H$4:$I$15682,2,FALSE)</f>
        <v>Filing Cabinet Besi</v>
      </c>
      <c r="G79" s="598" t="s">
        <v>201</v>
      </c>
      <c r="H79" s="598" t="s">
        <v>48</v>
      </c>
      <c r="I79" s="598" t="s">
        <v>64</v>
      </c>
      <c r="J79" s="598" t="s">
        <v>65</v>
      </c>
      <c r="K79" s="598">
        <v>2009</v>
      </c>
      <c r="L79" s="598" t="s">
        <v>48</v>
      </c>
      <c r="M79" s="626" t="s">
        <v>166</v>
      </c>
      <c r="N79" s="598" t="s">
        <v>67</v>
      </c>
      <c r="O79" s="736">
        <v>4</v>
      </c>
      <c r="P79" s="622">
        <v>10880000</v>
      </c>
      <c r="Q79" s="627"/>
      <c r="R79" s="625">
        <v>0</v>
      </c>
      <c r="S79" s="623">
        <f t="shared" ref="S79:S91" si="28">SUM(P79-R79)</f>
        <v>10880000</v>
      </c>
      <c r="T79" s="72">
        <v>5</v>
      </c>
      <c r="U79" s="623">
        <f t="shared" si="23"/>
        <v>2176000</v>
      </c>
      <c r="V79" s="73">
        <v>0</v>
      </c>
      <c r="W79" s="623">
        <f t="shared" si="24"/>
        <v>0</v>
      </c>
      <c r="X79" s="624">
        <v>0</v>
      </c>
      <c r="Y79" s="623">
        <f t="shared" si="25"/>
        <v>0</v>
      </c>
      <c r="Z79" s="623">
        <f t="shared" si="26"/>
        <v>0</v>
      </c>
      <c r="AA79" s="72">
        <v>5</v>
      </c>
      <c r="AB79" s="623">
        <f t="shared" si="27"/>
        <v>10880000</v>
      </c>
      <c r="AC79" s="623">
        <f t="shared" si="22"/>
        <v>0</v>
      </c>
      <c r="AD79" s="75" t="s">
        <v>183</v>
      </c>
      <c r="AE79" s="608"/>
      <c r="AF79" s="609"/>
      <c r="AG79" s="609"/>
      <c r="AH79" s="609"/>
    </row>
    <row r="80" spans="1:34" s="698" customFormat="1" ht="15.75" customHeight="1">
      <c r="A80" s="711"/>
      <c r="B80" s="674" t="s">
        <v>198</v>
      </c>
      <c r="C80" s="735" t="s">
        <v>106</v>
      </c>
      <c r="D80" s="735"/>
      <c r="E80" s="621" t="s">
        <v>200</v>
      </c>
      <c r="F80" s="69" t="str">
        <f>VLOOKUP(B80,[2]Sheet1!$H$4:$I$15682,2,FALSE)</f>
        <v>Filing Cabinet Besi</v>
      </c>
      <c r="G80" s="598" t="s">
        <v>201</v>
      </c>
      <c r="H80" s="598" t="s">
        <v>48</v>
      </c>
      <c r="I80" s="598" t="s">
        <v>64</v>
      </c>
      <c r="J80" s="598" t="s">
        <v>65</v>
      </c>
      <c r="K80" s="598">
        <v>2009</v>
      </c>
      <c r="L80" s="598" t="s">
        <v>48</v>
      </c>
      <c r="M80" s="626" t="s">
        <v>166</v>
      </c>
      <c r="N80" s="598" t="s">
        <v>67</v>
      </c>
      <c r="O80" s="736">
        <v>1</v>
      </c>
      <c r="P80" s="622">
        <v>2720000</v>
      </c>
      <c r="Q80" s="627"/>
      <c r="R80" s="625">
        <v>0</v>
      </c>
      <c r="S80" s="623">
        <f t="shared" si="28"/>
        <v>2720000</v>
      </c>
      <c r="T80" s="72">
        <v>5</v>
      </c>
      <c r="U80" s="623">
        <f t="shared" si="23"/>
        <v>544000</v>
      </c>
      <c r="V80" s="73">
        <v>0</v>
      </c>
      <c r="W80" s="623">
        <f t="shared" si="24"/>
        <v>0</v>
      </c>
      <c r="X80" s="624">
        <v>0</v>
      </c>
      <c r="Y80" s="623">
        <f t="shared" si="25"/>
        <v>0</v>
      </c>
      <c r="Z80" s="623">
        <f t="shared" si="26"/>
        <v>0</v>
      </c>
      <c r="AA80" s="72">
        <v>5</v>
      </c>
      <c r="AB80" s="623">
        <f t="shared" si="27"/>
        <v>2720000</v>
      </c>
      <c r="AC80" s="623">
        <f t="shared" si="22"/>
        <v>0</v>
      </c>
      <c r="AD80" s="75" t="s">
        <v>132</v>
      </c>
      <c r="AE80" s="608"/>
      <c r="AF80" s="609"/>
      <c r="AG80" s="609"/>
      <c r="AH80" s="609"/>
    </row>
    <row r="81" spans="1:34" s="698" customFormat="1" ht="15.75" customHeight="1">
      <c r="A81" s="711"/>
      <c r="B81" s="674" t="s">
        <v>198</v>
      </c>
      <c r="C81" s="599" t="s">
        <v>203</v>
      </c>
      <c r="D81" s="599"/>
      <c r="E81" s="621" t="s">
        <v>200</v>
      </c>
      <c r="F81" s="69" t="str">
        <f>VLOOKUP(B81,[2]Sheet1!$H$4:$I$15682,2,FALSE)</f>
        <v>Filing Cabinet Besi</v>
      </c>
      <c r="G81" s="598" t="s">
        <v>201</v>
      </c>
      <c r="H81" s="598" t="s">
        <v>48</v>
      </c>
      <c r="I81" s="598" t="s">
        <v>64</v>
      </c>
      <c r="J81" s="598" t="s">
        <v>65</v>
      </c>
      <c r="K81" s="598">
        <v>2009</v>
      </c>
      <c r="L81" s="598" t="s">
        <v>48</v>
      </c>
      <c r="M81" s="626" t="s">
        <v>166</v>
      </c>
      <c r="N81" s="598" t="s">
        <v>67</v>
      </c>
      <c r="O81" s="736">
        <v>2</v>
      </c>
      <c r="P81" s="622">
        <v>5440000</v>
      </c>
      <c r="Q81" s="681"/>
      <c r="R81" s="625">
        <v>0</v>
      </c>
      <c r="S81" s="623">
        <f t="shared" si="28"/>
        <v>5440000</v>
      </c>
      <c r="T81" s="72">
        <v>5</v>
      </c>
      <c r="U81" s="623">
        <f t="shared" si="23"/>
        <v>1088000</v>
      </c>
      <c r="V81" s="73">
        <v>0</v>
      </c>
      <c r="W81" s="623">
        <f t="shared" si="24"/>
        <v>0</v>
      </c>
      <c r="X81" s="624">
        <v>0</v>
      </c>
      <c r="Y81" s="623">
        <f t="shared" si="25"/>
        <v>0</v>
      </c>
      <c r="Z81" s="623">
        <f t="shared" si="26"/>
        <v>0</v>
      </c>
      <c r="AA81" s="72">
        <v>5</v>
      </c>
      <c r="AB81" s="623">
        <f t="shared" si="27"/>
        <v>5440000</v>
      </c>
      <c r="AC81" s="623">
        <f t="shared" si="22"/>
        <v>0</v>
      </c>
      <c r="AD81" s="75" t="s">
        <v>185</v>
      </c>
      <c r="AE81" s="608"/>
      <c r="AF81" s="609"/>
      <c r="AG81" s="609"/>
      <c r="AH81" s="609"/>
    </row>
    <row r="82" spans="1:34" s="698" customFormat="1" ht="15.75" customHeight="1">
      <c r="A82" s="711"/>
      <c r="B82" s="674" t="s">
        <v>198</v>
      </c>
      <c r="C82" s="599" t="s">
        <v>204</v>
      </c>
      <c r="D82" s="599"/>
      <c r="E82" s="621" t="s">
        <v>200</v>
      </c>
      <c r="F82" s="69" t="str">
        <f>VLOOKUP(B82,[2]Sheet1!$H$4:$I$15682,2,FALSE)</f>
        <v>Filing Cabinet Besi</v>
      </c>
      <c r="G82" s="598" t="s">
        <v>201</v>
      </c>
      <c r="H82" s="598" t="s">
        <v>48</v>
      </c>
      <c r="I82" s="598" t="s">
        <v>64</v>
      </c>
      <c r="J82" s="598" t="s">
        <v>65</v>
      </c>
      <c r="K82" s="598">
        <v>2009</v>
      </c>
      <c r="L82" s="598" t="s">
        <v>48</v>
      </c>
      <c r="M82" s="626" t="s">
        <v>166</v>
      </c>
      <c r="N82" s="598" t="s">
        <v>67</v>
      </c>
      <c r="O82" s="736">
        <v>2</v>
      </c>
      <c r="P82" s="622">
        <v>5440000</v>
      </c>
      <c r="Q82" s="681"/>
      <c r="R82" s="625">
        <v>0</v>
      </c>
      <c r="S82" s="623">
        <f t="shared" si="28"/>
        <v>5440000</v>
      </c>
      <c r="T82" s="72">
        <v>5</v>
      </c>
      <c r="U82" s="623">
        <f t="shared" si="23"/>
        <v>1088000</v>
      </c>
      <c r="V82" s="73">
        <v>0</v>
      </c>
      <c r="W82" s="623">
        <f t="shared" si="24"/>
        <v>0</v>
      </c>
      <c r="X82" s="624">
        <v>0</v>
      </c>
      <c r="Y82" s="623">
        <f t="shared" si="25"/>
        <v>0</v>
      </c>
      <c r="Z82" s="623">
        <f t="shared" si="26"/>
        <v>0</v>
      </c>
      <c r="AA82" s="72">
        <v>5</v>
      </c>
      <c r="AB82" s="623">
        <f t="shared" si="27"/>
        <v>5440000</v>
      </c>
      <c r="AC82" s="623">
        <f t="shared" si="22"/>
        <v>0</v>
      </c>
      <c r="AD82" s="75" t="s">
        <v>187</v>
      </c>
      <c r="AE82" s="608"/>
      <c r="AF82" s="609"/>
      <c r="AG82" s="609"/>
      <c r="AH82" s="609"/>
    </row>
    <row r="83" spans="1:34" s="698" customFormat="1" ht="15.75" customHeight="1">
      <c r="A83" s="711"/>
      <c r="B83" s="674" t="s">
        <v>198</v>
      </c>
      <c r="C83" s="735" t="s">
        <v>99</v>
      </c>
      <c r="D83" s="735"/>
      <c r="E83" s="621" t="s">
        <v>200</v>
      </c>
      <c r="F83" s="69" t="str">
        <f>VLOOKUP(B83,[2]Sheet1!$H$4:$I$15682,2,FALSE)</f>
        <v>Filing Cabinet Besi</v>
      </c>
      <c r="G83" s="598" t="s">
        <v>201</v>
      </c>
      <c r="H83" s="598" t="s">
        <v>48</v>
      </c>
      <c r="I83" s="598" t="s">
        <v>64</v>
      </c>
      <c r="J83" s="598" t="s">
        <v>65</v>
      </c>
      <c r="K83" s="598">
        <v>2009</v>
      </c>
      <c r="L83" s="598" t="s">
        <v>48</v>
      </c>
      <c r="M83" s="626" t="s">
        <v>166</v>
      </c>
      <c r="N83" s="598" t="s">
        <v>67</v>
      </c>
      <c r="O83" s="736">
        <v>1</v>
      </c>
      <c r="P83" s="622">
        <v>2720000</v>
      </c>
      <c r="Q83" s="681"/>
      <c r="R83" s="625">
        <v>0</v>
      </c>
      <c r="S83" s="623">
        <f t="shared" si="28"/>
        <v>2720000</v>
      </c>
      <c r="T83" s="72">
        <v>5</v>
      </c>
      <c r="U83" s="623">
        <f t="shared" si="23"/>
        <v>544000</v>
      </c>
      <c r="V83" s="73">
        <v>0</v>
      </c>
      <c r="W83" s="623">
        <f t="shared" si="24"/>
        <v>0</v>
      </c>
      <c r="X83" s="624">
        <v>0</v>
      </c>
      <c r="Y83" s="623">
        <f t="shared" si="25"/>
        <v>0</v>
      </c>
      <c r="Z83" s="623">
        <f t="shared" si="26"/>
        <v>0</v>
      </c>
      <c r="AA83" s="72">
        <v>5</v>
      </c>
      <c r="AB83" s="623">
        <f t="shared" si="27"/>
        <v>2720000</v>
      </c>
      <c r="AC83" s="623">
        <f t="shared" si="22"/>
        <v>0</v>
      </c>
      <c r="AD83" s="75" t="s">
        <v>176</v>
      </c>
      <c r="AE83" s="608"/>
      <c r="AF83" s="609"/>
      <c r="AG83" s="609"/>
      <c r="AH83" s="609"/>
    </row>
    <row r="84" spans="1:34" s="698" customFormat="1" ht="15.75" customHeight="1">
      <c r="A84" s="711"/>
      <c r="B84" s="674" t="s">
        <v>198</v>
      </c>
      <c r="C84" s="735" t="s">
        <v>135</v>
      </c>
      <c r="D84" s="735"/>
      <c r="E84" s="621" t="s">
        <v>200</v>
      </c>
      <c r="F84" s="69" t="str">
        <f>VLOOKUP(B84,[2]Sheet1!$H$4:$I$15682,2,FALSE)</f>
        <v>Filing Cabinet Besi</v>
      </c>
      <c r="G84" s="598" t="s">
        <v>201</v>
      </c>
      <c r="H84" s="598" t="s">
        <v>48</v>
      </c>
      <c r="I84" s="598" t="s">
        <v>64</v>
      </c>
      <c r="J84" s="598" t="s">
        <v>65</v>
      </c>
      <c r="K84" s="598">
        <v>2009</v>
      </c>
      <c r="L84" s="598" t="s">
        <v>48</v>
      </c>
      <c r="M84" s="626" t="s">
        <v>166</v>
      </c>
      <c r="N84" s="598" t="s">
        <v>67</v>
      </c>
      <c r="O84" s="736">
        <v>1</v>
      </c>
      <c r="P84" s="622">
        <v>2720000</v>
      </c>
      <c r="Q84" s="627"/>
      <c r="R84" s="625">
        <v>0</v>
      </c>
      <c r="S84" s="623">
        <f t="shared" si="28"/>
        <v>2720000</v>
      </c>
      <c r="T84" s="72">
        <v>5</v>
      </c>
      <c r="U84" s="623">
        <f t="shared" si="23"/>
        <v>544000</v>
      </c>
      <c r="V84" s="73">
        <v>0</v>
      </c>
      <c r="W84" s="623">
        <f t="shared" si="24"/>
        <v>0</v>
      </c>
      <c r="X84" s="624">
        <v>0</v>
      </c>
      <c r="Y84" s="623">
        <f t="shared" si="25"/>
        <v>0</v>
      </c>
      <c r="Z84" s="623">
        <f t="shared" si="26"/>
        <v>0</v>
      </c>
      <c r="AA84" s="72">
        <v>5</v>
      </c>
      <c r="AB84" s="623">
        <f t="shared" si="27"/>
        <v>2720000</v>
      </c>
      <c r="AC84" s="623">
        <f t="shared" si="22"/>
        <v>0</v>
      </c>
      <c r="AD84" s="75" t="s">
        <v>189</v>
      </c>
      <c r="AE84" s="608"/>
      <c r="AF84" s="609"/>
      <c r="AG84" s="609"/>
      <c r="AH84" s="609"/>
    </row>
    <row r="85" spans="1:34" s="698" customFormat="1" ht="15.75" customHeight="1">
      <c r="A85" s="711"/>
      <c r="B85" s="674" t="s">
        <v>198</v>
      </c>
      <c r="C85" s="599" t="s">
        <v>205</v>
      </c>
      <c r="D85" s="599"/>
      <c r="E85" s="621" t="s">
        <v>200</v>
      </c>
      <c r="F85" s="69" t="str">
        <f>VLOOKUP(B85,[2]Sheet1!$H$4:$I$15682,2,FALSE)</f>
        <v>Filing Cabinet Besi</v>
      </c>
      <c r="G85" s="598" t="s">
        <v>201</v>
      </c>
      <c r="H85" s="598" t="s">
        <v>48</v>
      </c>
      <c r="I85" s="598" t="s">
        <v>64</v>
      </c>
      <c r="J85" s="598" t="s">
        <v>65</v>
      </c>
      <c r="K85" s="598">
        <v>2009</v>
      </c>
      <c r="L85" s="598" t="s">
        <v>48</v>
      </c>
      <c r="M85" s="626" t="s">
        <v>166</v>
      </c>
      <c r="N85" s="598" t="s">
        <v>67</v>
      </c>
      <c r="O85" s="736">
        <v>2</v>
      </c>
      <c r="P85" s="622">
        <v>5440000</v>
      </c>
      <c r="Q85" s="627"/>
      <c r="R85" s="625">
        <v>0</v>
      </c>
      <c r="S85" s="623">
        <f t="shared" si="28"/>
        <v>5440000</v>
      </c>
      <c r="T85" s="72">
        <v>5</v>
      </c>
      <c r="U85" s="623">
        <f t="shared" si="23"/>
        <v>1088000</v>
      </c>
      <c r="V85" s="73">
        <v>0</v>
      </c>
      <c r="W85" s="623">
        <f t="shared" si="24"/>
        <v>0</v>
      </c>
      <c r="X85" s="624">
        <v>0</v>
      </c>
      <c r="Y85" s="623">
        <f t="shared" si="25"/>
        <v>0</v>
      </c>
      <c r="Z85" s="623">
        <f t="shared" si="26"/>
        <v>0</v>
      </c>
      <c r="AA85" s="72">
        <v>5</v>
      </c>
      <c r="AB85" s="623">
        <f t="shared" si="27"/>
        <v>5440000</v>
      </c>
      <c r="AC85" s="623">
        <f t="shared" si="22"/>
        <v>0</v>
      </c>
      <c r="AD85" s="75" t="s">
        <v>190</v>
      </c>
      <c r="AE85" s="608"/>
      <c r="AF85" s="609"/>
      <c r="AG85" s="609"/>
      <c r="AH85" s="609"/>
    </row>
    <row r="86" spans="1:34" s="698" customFormat="1" ht="15.75" customHeight="1">
      <c r="A86" s="711"/>
      <c r="B86" s="674" t="s">
        <v>198</v>
      </c>
      <c r="C86" s="599" t="s">
        <v>206</v>
      </c>
      <c r="D86" s="599"/>
      <c r="E86" s="621" t="s">
        <v>200</v>
      </c>
      <c r="F86" s="69" t="str">
        <f>VLOOKUP(B86,[2]Sheet1!$H$4:$I$15682,2,FALSE)</f>
        <v>Filing Cabinet Besi</v>
      </c>
      <c r="G86" s="598" t="s">
        <v>201</v>
      </c>
      <c r="H86" s="598" t="s">
        <v>48</v>
      </c>
      <c r="I86" s="598" t="s">
        <v>64</v>
      </c>
      <c r="J86" s="598" t="s">
        <v>65</v>
      </c>
      <c r="K86" s="598">
        <v>2009</v>
      </c>
      <c r="L86" s="598" t="s">
        <v>48</v>
      </c>
      <c r="M86" s="626" t="s">
        <v>166</v>
      </c>
      <c r="N86" s="598" t="s">
        <v>67</v>
      </c>
      <c r="O86" s="736">
        <v>5</v>
      </c>
      <c r="P86" s="622">
        <v>13600000</v>
      </c>
      <c r="Q86" s="627"/>
      <c r="R86" s="625">
        <v>0</v>
      </c>
      <c r="S86" s="623">
        <f t="shared" si="28"/>
        <v>13600000</v>
      </c>
      <c r="T86" s="72">
        <v>5</v>
      </c>
      <c r="U86" s="623">
        <f t="shared" si="23"/>
        <v>2720000</v>
      </c>
      <c r="V86" s="73">
        <v>0</v>
      </c>
      <c r="W86" s="623">
        <f t="shared" si="24"/>
        <v>0</v>
      </c>
      <c r="X86" s="624">
        <v>0</v>
      </c>
      <c r="Y86" s="623">
        <f t="shared" si="25"/>
        <v>0</v>
      </c>
      <c r="Z86" s="623">
        <f t="shared" si="26"/>
        <v>0</v>
      </c>
      <c r="AA86" s="72">
        <v>5</v>
      </c>
      <c r="AB86" s="623">
        <f t="shared" si="27"/>
        <v>13600000</v>
      </c>
      <c r="AC86" s="623">
        <f t="shared" si="22"/>
        <v>0</v>
      </c>
      <c r="AD86" s="75" t="s">
        <v>207</v>
      </c>
      <c r="AE86" s="608"/>
      <c r="AF86" s="609"/>
      <c r="AG86" s="609"/>
      <c r="AH86" s="609"/>
    </row>
    <row r="87" spans="1:34" s="743" customFormat="1" ht="15.75" customHeight="1">
      <c r="A87" s="737"/>
      <c r="B87" s="682" t="s">
        <v>198</v>
      </c>
      <c r="C87" s="738" t="s">
        <v>208</v>
      </c>
      <c r="D87" s="738"/>
      <c r="E87" s="645" t="s">
        <v>200</v>
      </c>
      <c r="F87" s="69" t="str">
        <f>VLOOKUP(B87,[2]Sheet1!$H$4:$I$15682,2,FALSE)</f>
        <v>Filing Cabinet Besi</v>
      </c>
      <c r="G87" s="646" t="s">
        <v>209</v>
      </c>
      <c r="H87" s="646" t="s">
        <v>48</v>
      </c>
      <c r="I87" s="646" t="s">
        <v>64</v>
      </c>
      <c r="J87" s="646" t="s">
        <v>65</v>
      </c>
      <c r="K87" s="646">
        <v>2019</v>
      </c>
      <c r="L87" s="646" t="s">
        <v>48</v>
      </c>
      <c r="M87" s="739" t="s">
        <v>166</v>
      </c>
      <c r="N87" s="646" t="s">
        <v>67</v>
      </c>
      <c r="O87" s="740">
        <v>1</v>
      </c>
      <c r="P87" s="649">
        <v>2387000</v>
      </c>
      <c r="Q87" s="741"/>
      <c r="R87" s="651">
        <v>0</v>
      </c>
      <c r="S87" s="652">
        <f t="shared" si="28"/>
        <v>2387000</v>
      </c>
      <c r="T87" s="107">
        <v>5</v>
      </c>
      <c r="U87" s="652">
        <f t="shared" si="23"/>
        <v>477400</v>
      </c>
      <c r="V87" s="142">
        <v>0</v>
      </c>
      <c r="W87" s="744">
        <v>0</v>
      </c>
      <c r="X87" s="744">
        <v>0</v>
      </c>
      <c r="Y87" s="744">
        <v>0</v>
      </c>
      <c r="Z87" s="744">
        <v>0</v>
      </c>
      <c r="AA87" s="107">
        <v>5</v>
      </c>
      <c r="AB87" s="652">
        <v>2387000</v>
      </c>
      <c r="AC87" s="652">
        <f t="shared" si="22"/>
        <v>0</v>
      </c>
      <c r="AD87" s="109" t="s">
        <v>195</v>
      </c>
      <c r="AE87" s="608"/>
      <c r="AF87" s="609"/>
      <c r="AG87" s="609"/>
      <c r="AH87" s="609"/>
    </row>
    <row r="88" spans="1:34" s="743" customFormat="1" ht="15.75" customHeight="1">
      <c r="A88" s="737"/>
      <c r="B88" s="682" t="s">
        <v>198</v>
      </c>
      <c r="C88" s="738" t="s">
        <v>210</v>
      </c>
      <c r="D88" s="738"/>
      <c r="E88" s="645" t="s">
        <v>200</v>
      </c>
      <c r="F88" s="69" t="str">
        <f>VLOOKUP(B88,[2]Sheet1!$H$4:$I$15682,2,FALSE)</f>
        <v>Filing Cabinet Besi</v>
      </c>
      <c r="G88" s="646" t="s">
        <v>209</v>
      </c>
      <c r="H88" s="646" t="s">
        <v>48</v>
      </c>
      <c r="I88" s="646" t="s">
        <v>64</v>
      </c>
      <c r="J88" s="646" t="s">
        <v>65</v>
      </c>
      <c r="K88" s="646">
        <v>2019</v>
      </c>
      <c r="L88" s="646" t="s">
        <v>48</v>
      </c>
      <c r="M88" s="739" t="s">
        <v>166</v>
      </c>
      <c r="N88" s="646" t="s">
        <v>67</v>
      </c>
      <c r="O88" s="740">
        <v>1</v>
      </c>
      <c r="P88" s="649">
        <v>2387000</v>
      </c>
      <c r="Q88" s="741"/>
      <c r="R88" s="651">
        <v>0</v>
      </c>
      <c r="S88" s="652">
        <f t="shared" si="28"/>
        <v>2387000</v>
      </c>
      <c r="T88" s="107">
        <v>5</v>
      </c>
      <c r="U88" s="652">
        <f t="shared" si="23"/>
        <v>477400</v>
      </c>
      <c r="V88" s="142">
        <v>0</v>
      </c>
      <c r="W88" s="744">
        <v>0</v>
      </c>
      <c r="X88" s="744">
        <v>0</v>
      </c>
      <c r="Y88" s="744">
        <v>0</v>
      </c>
      <c r="Z88" s="744">
        <v>0</v>
      </c>
      <c r="AA88" s="107">
        <v>5</v>
      </c>
      <c r="AB88" s="652">
        <v>2387000</v>
      </c>
      <c r="AC88" s="652">
        <f t="shared" si="22"/>
        <v>0</v>
      </c>
      <c r="AD88" s="109" t="s">
        <v>195</v>
      </c>
      <c r="AE88" s="608"/>
      <c r="AF88" s="609"/>
      <c r="AG88" s="609"/>
      <c r="AH88" s="609"/>
    </row>
    <row r="89" spans="1:34" s="698" customFormat="1" ht="15.75" customHeight="1">
      <c r="A89" s="711"/>
      <c r="B89" s="674" t="s">
        <v>211</v>
      </c>
      <c r="C89" s="620" t="s">
        <v>199</v>
      </c>
      <c r="D89" s="620"/>
      <c r="E89" s="720" t="s">
        <v>212</v>
      </c>
      <c r="F89" s="69" t="str">
        <f>VLOOKUP(B89,[2]Sheet1!$H$4:$I$15682,2,FALSE)</f>
        <v>Lemari Arsip</v>
      </c>
      <c r="G89" s="598" t="s">
        <v>179</v>
      </c>
      <c r="H89" s="598" t="s">
        <v>48</v>
      </c>
      <c r="I89" s="598" t="s">
        <v>173</v>
      </c>
      <c r="J89" s="598" t="s">
        <v>65</v>
      </c>
      <c r="K89" s="599">
        <v>2011</v>
      </c>
      <c r="L89" s="598" t="s">
        <v>48</v>
      </c>
      <c r="M89" s="598" t="s">
        <v>66</v>
      </c>
      <c r="N89" s="598" t="s">
        <v>67</v>
      </c>
      <c r="O89" s="598">
        <v>2</v>
      </c>
      <c r="P89" s="622">
        <v>8400000</v>
      </c>
      <c r="Q89" s="627"/>
      <c r="R89" s="625">
        <v>0</v>
      </c>
      <c r="S89" s="623">
        <f t="shared" si="28"/>
        <v>8400000</v>
      </c>
      <c r="T89" s="72">
        <v>5</v>
      </c>
      <c r="U89" s="623"/>
      <c r="V89" s="73"/>
      <c r="W89" s="623"/>
      <c r="X89" s="624"/>
      <c r="Y89" s="623"/>
      <c r="Z89" s="623"/>
      <c r="AA89" s="72">
        <v>5</v>
      </c>
      <c r="AB89" s="623">
        <v>8400000</v>
      </c>
      <c r="AC89" s="623">
        <f t="shared" ref="AC89:AC91" si="29">SUM(S89-AB89)</f>
        <v>0</v>
      </c>
      <c r="AD89" s="55" t="s">
        <v>213</v>
      </c>
      <c r="AE89" s="608"/>
      <c r="AF89" s="609"/>
      <c r="AG89" s="609"/>
      <c r="AH89" s="609"/>
    </row>
    <row r="90" spans="1:34" s="698" customFormat="1" ht="15.75" customHeight="1">
      <c r="A90" s="711"/>
      <c r="B90" s="674" t="s">
        <v>170</v>
      </c>
      <c r="C90" s="620" t="s">
        <v>199</v>
      </c>
      <c r="D90" s="620"/>
      <c r="E90" s="720" t="s">
        <v>214</v>
      </c>
      <c r="F90" s="69" t="str">
        <f>VLOOKUP(B90,[2]Sheet1!$H$4:$I$15682,2,FALSE)</f>
        <v>Lemari Kayu</v>
      </c>
      <c r="G90" s="598" t="s">
        <v>179</v>
      </c>
      <c r="H90" s="598" t="s">
        <v>48</v>
      </c>
      <c r="I90" s="598" t="s">
        <v>191</v>
      </c>
      <c r="J90" s="598" t="s">
        <v>65</v>
      </c>
      <c r="K90" s="599">
        <v>2011</v>
      </c>
      <c r="L90" s="598" t="s">
        <v>48</v>
      </c>
      <c r="M90" s="598" t="s">
        <v>66</v>
      </c>
      <c r="N90" s="598" t="s">
        <v>67</v>
      </c>
      <c r="O90" s="598">
        <v>2</v>
      </c>
      <c r="P90" s="622">
        <v>7000000</v>
      </c>
      <c r="Q90" s="627"/>
      <c r="R90" s="625">
        <v>0</v>
      </c>
      <c r="S90" s="623">
        <f t="shared" si="28"/>
        <v>7000000</v>
      </c>
      <c r="T90" s="72">
        <v>5</v>
      </c>
      <c r="U90" s="623"/>
      <c r="V90" s="73"/>
      <c r="W90" s="623"/>
      <c r="X90" s="624"/>
      <c r="Y90" s="623"/>
      <c r="Z90" s="623"/>
      <c r="AA90" s="72">
        <v>5</v>
      </c>
      <c r="AB90" s="623">
        <v>7000000</v>
      </c>
      <c r="AC90" s="623">
        <f t="shared" si="29"/>
        <v>0</v>
      </c>
      <c r="AD90" s="55" t="s">
        <v>213</v>
      </c>
      <c r="AE90" s="608"/>
      <c r="AF90" s="609"/>
      <c r="AG90" s="609"/>
      <c r="AH90" s="609"/>
    </row>
    <row r="91" spans="1:34" s="698" customFormat="1" ht="15.75" customHeight="1">
      <c r="A91" s="711"/>
      <c r="B91" s="674" t="s">
        <v>198</v>
      </c>
      <c r="C91" s="598" t="s">
        <v>215</v>
      </c>
      <c r="D91" s="598"/>
      <c r="E91" s="720" t="s">
        <v>200</v>
      </c>
      <c r="F91" s="69" t="str">
        <f>VLOOKUP(B91,[2]Sheet1!$H$4:$I$15682,2,FALSE)</f>
        <v>Filing Cabinet Besi</v>
      </c>
      <c r="G91" s="598" t="s">
        <v>216</v>
      </c>
      <c r="H91" s="598" t="s">
        <v>48</v>
      </c>
      <c r="I91" s="598" t="s">
        <v>64</v>
      </c>
      <c r="J91" s="598" t="s">
        <v>65</v>
      </c>
      <c r="K91" s="599">
        <v>2011</v>
      </c>
      <c r="L91" s="598" t="s">
        <v>48</v>
      </c>
      <c r="M91" s="598" t="s">
        <v>66</v>
      </c>
      <c r="N91" s="598" t="s">
        <v>67</v>
      </c>
      <c r="O91" s="598">
        <v>2</v>
      </c>
      <c r="P91" s="622">
        <v>4800000</v>
      </c>
      <c r="Q91" s="681"/>
      <c r="R91" s="625">
        <v>0</v>
      </c>
      <c r="S91" s="623">
        <f t="shared" si="28"/>
        <v>4800000</v>
      </c>
      <c r="T91" s="72">
        <v>5</v>
      </c>
      <c r="U91" s="623"/>
      <c r="V91" s="73"/>
      <c r="W91" s="623"/>
      <c r="X91" s="624"/>
      <c r="Y91" s="623"/>
      <c r="Z91" s="623"/>
      <c r="AA91" s="72">
        <v>5</v>
      </c>
      <c r="AB91" s="623">
        <v>4800000</v>
      </c>
      <c r="AC91" s="623">
        <f t="shared" si="29"/>
        <v>0</v>
      </c>
      <c r="AD91" s="55" t="s">
        <v>213</v>
      </c>
      <c r="AE91" s="608"/>
      <c r="AF91" s="609"/>
      <c r="AG91" s="609"/>
      <c r="AH91" s="609"/>
    </row>
    <row r="92" spans="1:34" s="698" customFormat="1" ht="5.0999999999999996" customHeight="1">
      <c r="A92" s="711"/>
      <c r="B92" s="712"/>
      <c r="C92" s="745"/>
      <c r="D92" s="745"/>
      <c r="E92" s="745"/>
      <c r="F92" s="745"/>
      <c r="G92" s="745"/>
      <c r="H92" s="745"/>
      <c r="I92" s="711"/>
      <c r="J92" s="714"/>
      <c r="K92" s="713"/>
      <c r="L92" s="713"/>
      <c r="M92" s="713"/>
      <c r="N92" s="713"/>
      <c r="O92" s="715"/>
      <c r="P92" s="716"/>
      <c r="Q92" s="717"/>
      <c r="R92" s="718"/>
      <c r="S92" s="716"/>
      <c r="T92" s="718"/>
      <c r="U92" s="617"/>
      <c r="V92" s="718"/>
      <c r="W92" s="617"/>
      <c r="X92" s="719"/>
      <c r="Y92" s="716"/>
      <c r="Z92" s="617"/>
      <c r="AA92" s="718"/>
      <c r="AB92" s="617"/>
      <c r="AC92" s="617"/>
      <c r="AD92" s="184"/>
      <c r="AE92" s="608"/>
      <c r="AF92" s="609"/>
      <c r="AG92" s="609"/>
      <c r="AH92" s="609"/>
    </row>
    <row r="93" spans="1:34" s="748" customFormat="1" ht="15" customHeight="1">
      <c r="A93" s="711"/>
      <c r="B93" s="712" t="s">
        <v>217</v>
      </c>
      <c r="C93" s="1523" t="s">
        <v>218</v>
      </c>
      <c r="D93" s="1524"/>
      <c r="E93" s="1524"/>
      <c r="F93" s="1524"/>
      <c r="G93" s="1524"/>
      <c r="H93" s="1525"/>
      <c r="I93" s="711"/>
      <c r="J93" s="714"/>
      <c r="K93" s="713"/>
      <c r="L93" s="713"/>
      <c r="M93" s="713"/>
      <c r="N93" s="713"/>
      <c r="O93" s="715">
        <f>SUM(O94:O100)</f>
        <v>8</v>
      </c>
      <c r="P93" s="716">
        <f>SUM(P94:P100)</f>
        <v>85130000</v>
      </c>
      <c r="Q93" s="717"/>
      <c r="R93" s="746"/>
      <c r="S93" s="716">
        <f>SUM(S94:S100)</f>
        <v>85130000</v>
      </c>
      <c r="T93" s="746"/>
      <c r="U93" s="617">
        <f>SUM(U94:U100)</f>
        <v>6026000</v>
      </c>
      <c r="V93" s="746"/>
      <c r="W93" s="617">
        <f>SUM(W94:W100)</f>
        <v>0</v>
      </c>
      <c r="X93" s="747"/>
      <c r="Y93" s="716">
        <f>SUM(Y94:Y100)</f>
        <v>0</v>
      </c>
      <c r="Z93" s="617">
        <f>SUM(Z94:Z100)</f>
        <v>0</v>
      </c>
      <c r="AA93" s="746"/>
      <c r="AB93" s="617">
        <f>SUM(AB94:AB100)</f>
        <v>85130000</v>
      </c>
      <c r="AC93" s="617">
        <f>SUM(AC94:AC100)</f>
        <v>0</v>
      </c>
      <c r="AD93" s="184"/>
      <c r="AE93" s="608"/>
      <c r="AF93" s="609"/>
      <c r="AG93" s="609"/>
      <c r="AH93" s="609"/>
    </row>
    <row r="94" spans="1:34" s="698" customFormat="1" ht="19.5" customHeight="1">
      <c r="A94" s="711"/>
      <c r="B94" s="749" t="s">
        <v>219</v>
      </c>
      <c r="C94" s="620" t="s">
        <v>112</v>
      </c>
      <c r="D94" s="620"/>
      <c r="E94" s="612" t="s">
        <v>220</v>
      </c>
      <c r="F94" s="69" t="str">
        <f>VLOOKUP(B94,[2]Sheet1!$H$4:$I$15682,2,FALSE)</f>
        <v>Mesin Absensi</v>
      </c>
      <c r="G94" s="598" t="s">
        <v>221</v>
      </c>
      <c r="H94" s="598" t="s">
        <v>48</v>
      </c>
      <c r="I94" s="598" t="s">
        <v>64</v>
      </c>
      <c r="J94" s="598" t="s">
        <v>65</v>
      </c>
      <c r="K94" s="598">
        <v>2010</v>
      </c>
      <c r="L94" s="598" t="s">
        <v>48</v>
      </c>
      <c r="M94" s="598" t="s">
        <v>166</v>
      </c>
      <c r="N94" s="598" t="s">
        <v>222</v>
      </c>
      <c r="O94" s="598">
        <v>1</v>
      </c>
      <c r="P94" s="750">
        <v>20000000</v>
      </c>
      <c r="Q94" s="751"/>
      <c r="R94" s="625">
        <v>0</v>
      </c>
      <c r="S94" s="623">
        <f t="shared" ref="S94:S99" si="30">SUM(P94-R94)</f>
        <v>20000000</v>
      </c>
      <c r="T94" s="72">
        <v>5</v>
      </c>
      <c r="U94" s="623"/>
      <c r="V94" s="73"/>
      <c r="W94" s="623"/>
      <c r="X94" s="624"/>
      <c r="Y94" s="623"/>
      <c r="Z94" s="623"/>
      <c r="AA94" s="72">
        <v>5</v>
      </c>
      <c r="AB94" s="623">
        <v>20000000</v>
      </c>
      <c r="AC94" s="623">
        <f t="shared" ref="AC94:AC97" si="31">SUM(S94-AB94)</f>
        <v>0</v>
      </c>
      <c r="AD94" s="721" t="s">
        <v>167</v>
      </c>
      <c r="AE94" s="608"/>
      <c r="AF94" s="609"/>
      <c r="AG94" s="609"/>
      <c r="AH94" s="609"/>
    </row>
    <row r="95" spans="1:34" s="698" customFormat="1" ht="19.5" customHeight="1">
      <c r="A95" s="711"/>
      <c r="B95" s="749" t="s">
        <v>223</v>
      </c>
      <c r="C95" s="735" t="s">
        <v>112</v>
      </c>
      <c r="D95" s="735"/>
      <c r="E95" s="621" t="s">
        <v>224</v>
      </c>
      <c r="F95" s="69" t="str">
        <f>VLOOKUP(B95,[2]Sheet1!$H$4:$I$15682,2,FALSE)</f>
        <v>Papan Pengumuman</v>
      </c>
      <c r="G95" s="598" t="s">
        <v>179</v>
      </c>
      <c r="H95" s="598" t="s">
        <v>48</v>
      </c>
      <c r="I95" s="598" t="s">
        <v>225</v>
      </c>
      <c r="J95" s="598" t="s">
        <v>65</v>
      </c>
      <c r="K95" s="599">
        <v>2010</v>
      </c>
      <c r="L95" s="598" t="s">
        <v>48</v>
      </c>
      <c r="M95" s="626" t="s">
        <v>66</v>
      </c>
      <c r="N95" s="598" t="s">
        <v>67</v>
      </c>
      <c r="O95" s="736">
        <v>1</v>
      </c>
      <c r="P95" s="622">
        <v>5000000</v>
      </c>
      <c r="Q95" s="627"/>
      <c r="R95" s="625">
        <v>0</v>
      </c>
      <c r="S95" s="623">
        <f t="shared" si="30"/>
        <v>5000000</v>
      </c>
      <c r="T95" s="72">
        <v>5</v>
      </c>
      <c r="U95" s="623"/>
      <c r="V95" s="73"/>
      <c r="W95" s="623"/>
      <c r="X95" s="624"/>
      <c r="Y95" s="623"/>
      <c r="Z95" s="623"/>
      <c r="AA95" s="72">
        <v>5</v>
      </c>
      <c r="AB95" s="623">
        <v>5000000</v>
      </c>
      <c r="AC95" s="623">
        <f t="shared" si="31"/>
        <v>0</v>
      </c>
      <c r="AD95" s="55" t="s">
        <v>226</v>
      </c>
      <c r="AE95" s="608"/>
      <c r="AF95" s="609"/>
      <c r="AG95" s="609"/>
      <c r="AH95" s="609"/>
    </row>
    <row r="96" spans="1:34" s="698" customFormat="1" ht="19.5" customHeight="1">
      <c r="A96" s="711"/>
      <c r="B96" s="749" t="s">
        <v>227</v>
      </c>
      <c r="C96" s="598" t="s">
        <v>199</v>
      </c>
      <c r="D96" s="598"/>
      <c r="E96" s="612" t="s">
        <v>228</v>
      </c>
      <c r="F96" s="69" t="str">
        <f>VLOOKUP(B96,[2]Sheet1!$H$4:$I$15682,2,FALSE)</f>
        <v>LCD Projector/Infocus</v>
      </c>
      <c r="G96" s="598" t="s">
        <v>229</v>
      </c>
      <c r="H96" s="598" t="s">
        <v>48</v>
      </c>
      <c r="I96" s="598" t="s">
        <v>64</v>
      </c>
      <c r="J96" s="598" t="s">
        <v>65</v>
      </c>
      <c r="K96" s="598">
        <v>2010</v>
      </c>
      <c r="L96" s="598" t="s">
        <v>48</v>
      </c>
      <c r="M96" s="598" t="s">
        <v>66</v>
      </c>
      <c r="N96" s="598" t="s">
        <v>67</v>
      </c>
      <c r="O96" s="599">
        <v>2</v>
      </c>
      <c r="P96" s="622">
        <v>18900000</v>
      </c>
      <c r="Q96" s="752"/>
      <c r="R96" s="625">
        <v>0</v>
      </c>
      <c r="S96" s="623">
        <f t="shared" si="30"/>
        <v>18900000</v>
      </c>
      <c r="T96" s="72">
        <v>5</v>
      </c>
      <c r="U96" s="623">
        <f>SUM(S96/T96)</f>
        <v>3780000</v>
      </c>
      <c r="V96" s="73">
        <v>0</v>
      </c>
      <c r="W96" s="623">
        <f t="shared" ref="W96:W97" si="32">SUM(U96*V96)</f>
        <v>0</v>
      </c>
      <c r="X96" s="624">
        <v>0</v>
      </c>
      <c r="Y96" s="623">
        <f t="shared" ref="Y96:Y97" si="33">SUM(U96*X96)</f>
        <v>0</v>
      </c>
      <c r="Z96" s="623">
        <f t="shared" ref="Z96" si="34">SUM(W96+Y96)</f>
        <v>0</v>
      </c>
      <c r="AA96" s="72">
        <v>5</v>
      </c>
      <c r="AB96" s="623">
        <f>SUM(U96*AA96)</f>
        <v>18900000</v>
      </c>
      <c r="AC96" s="623">
        <f t="shared" si="31"/>
        <v>0</v>
      </c>
      <c r="AD96" s="753" t="s">
        <v>230</v>
      </c>
      <c r="AE96" s="608"/>
      <c r="AF96" s="609"/>
      <c r="AG96" s="609"/>
      <c r="AH96" s="609"/>
    </row>
    <row r="97" spans="1:36" s="698" customFormat="1" ht="19.5" customHeight="1">
      <c r="A97" s="711"/>
      <c r="B97" s="749" t="s">
        <v>231</v>
      </c>
      <c r="C97" s="598" t="s">
        <v>199</v>
      </c>
      <c r="D97" s="598"/>
      <c r="E97" s="754" t="s">
        <v>232</v>
      </c>
      <c r="F97" s="69" t="str">
        <f>VLOOKUP(B97,[2]Sheet1!$H$4:$I$15682,2,FALSE)</f>
        <v>Focusing Screen/Layar LCD Projector</v>
      </c>
      <c r="G97" s="598" t="s">
        <v>233</v>
      </c>
      <c r="H97" s="598" t="s">
        <v>48</v>
      </c>
      <c r="I97" s="598" t="s">
        <v>64</v>
      </c>
      <c r="J97" s="598" t="s">
        <v>65</v>
      </c>
      <c r="K97" s="598">
        <v>2010</v>
      </c>
      <c r="L97" s="598" t="s">
        <v>48</v>
      </c>
      <c r="M97" s="598" t="s">
        <v>66</v>
      </c>
      <c r="N97" s="598" t="s">
        <v>67</v>
      </c>
      <c r="O97" s="599">
        <v>2</v>
      </c>
      <c r="P97" s="622">
        <v>3400000</v>
      </c>
      <c r="Q97" s="752"/>
      <c r="R97" s="625">
        <v>0</v>
      </c>
      <c r="S97" s="623">
        <f t="shared" si="30"/>
        <v>3400000</v>
      </c>
      <c r="T97" s="72">
        <v>5</v>
      </c>
      <c r="U97" s="623">
        <f>SUM(S97/T97)</f>
        <v>680000</v>
      </c>
      <c r="V97" s="73">
        <v>0</v>
      </c>
      <c r="W97" s="623">
        <f t="shared" si="32"/>
        <v>0</v>
      </c>
      <c r="X97" s="624">
        <v>0</v>
      </c>
      <c r="Y97" s="623">
        <f t="shared" si="33"/>
        <v>0</v>
      </c>
      <c r="Z97" s="623">
        <f>SUM(W97+Y97)</f>
        <v>0</v>
      </c>
      <c r="AA97" s="72">
        <v>5</v>
      </c>
      <c r="AB97" s="623">
        <f t="shared" ref="AB97" si="35">SUM(U97*AA97)</f>
        <v>3400000</v>
      </c>
      <c r="AC97" s="623">
        <f t="shared" si="31"/>
        <v>0</v>
      </c>
      <c r="AD97" s="753" t="s">
        <v>230</v>
      </c>
      <c r="AE97" s="608"/>
      <c r="AF97" s="609"/>
      <c r="AG97" s="609"/>
      <c r="AH97" s="609"/>
    </row>
    <row r="98" spans="1:36" s="698" customFormat="1" ht="19.5" customHeight="1">
      <c r="A98" s="711"/>
      <c r="B98" s="749" t="s">
        <v>223</v>
      </c>
      <c r="C98" s="735" t="s">
        <v>60</v>
      </c>
      <c r="D98" s="735"/>
      <c r="E98" s="621" t="s">
        <v>224</v>
      </c>
      <c r="F98" s="69" t="str">
        <f>VLOOKUP(B98,[2]Sheet1!$H$4:$I$15682,2,FALSE)</f>
        <v>Papan Pengumuman</v>
      </c>
      <c r="G98" s="598" t="s">
        <v>179</v>
      </c>
      <c r="H98" s="598" t="s">
        <v>48</v>
      </c>
      <c r="I98" s="598" t="s">
        <v>225</v>
      </c>
      <c r="J98" s="598" t="s">
        <v>65</v>
      </c>
      <c r="K98" s="599">
        <v>2012</v>
      </c>
      <c r="L98" s="598" t="s">
        <v>48</v>
      </c>
      <c r="M98" s="626" t="s">
        <v>66</v>
      </c>
      <c r="N98" s="598" t="s">
        <v>67</v>
      </c>
      <c r="O98" s="736">
        <v>1</v>
      </c>
      <c r="P98" s="622">
        <v>30000000</v>
      </c>
      <c r="Q98" s="627"/>
      <c r="R98" s="625">
        <v>0</v>
      </c>
      <c r="S98" s="623">
        <f t="shared" si="30"/>
        <v>30000000</v>
      </c>
      <c r="T98" s="72">
        <v>5</v>
      </c>
      <c r="U98" s="623"/>
      <c r="V98" s="73"/>
      <c r="W98" s="623"/>
      <c r="X98" s="624"/>
      <c r="Y98" s="623"/>
      <c r="Z98" s="623"/>
      <c r="AA98" s="72">
        <v>5</v>
      </c>
      <c r="AB98" s="623">
        <v>30000000</v>
      </c>
      <c r="AC98" s="623">
        <f>SUM(S98-AB98)</f>
        <v>0</v>
      </c>
      <c r="AD98" s="55" t="s">
        <v>234</v>
      </c>
      <c r="AE98" s="608"/>
      <c r="AF98" s="609"/>
      <c r="AG98" s="609"/>
      <c r="AH98" s="609"/>
    </row>
    <row r="99" spans="1:36" s="698" customFormat="1" ht="19.5" customHeight="1">
      <c r="A99" s="711"/>
      <c r="B99" s="749" t="s">
        <v>235</v>
      </c>
      <c r="C99" s="620" t="s">
        <v>112</v>
      </c>
      <c r="D99" s="620"/>
      <c r="E99" s="754" t="s">
        <v>236</v>
      </c>
      <c r="F99" s="69" t="str">
        <f>VLOOKUP(B99,[2]Sheet1!$H$4:$I$15682,2,FALSE)</f>
        <v>Overhead Projector</v>
      </c>
      <c r="G99" s="598"/>
      <c r="H99" s="598"/>
      <c r="I99" s="598" t="s">
        <v>237</v>
      </c>
      <c r="J99" s="598" t="s">
        <v>65</v>
      </c>
      <c r="K99" s="598">
        <v>2015</v>
      </c>
      <c r="L99" s="598"/>
      <c r="M99" s="598" t="s">
        <v>66</v>
      </c>
      <c r="N99" s="598" t="s">
        <v>67</v>
      </c>
      <c r="O99" s="599">
        <v>1</v>
      </c>
      <c r="P99" s="622">
        <v>7830000</v>
      </c>
      <c r="Q99" s="752"/>
      <c r="R99" s="625">
        <v>0</v>
      </c>
      <c r="S99" s="623">
        <f t="shared" si="30"/>
        <v>7830000</v>
      </c>
      <c r="T99" s="72">
        <v>5</v>
      </c>
      <c r="U99" s="623">
        <f t="shared" ref="U99" si="36">SUM(S99/T99)</f>
        <v>1566000</v>
      </c>
      <c r="V99" s="73"/>
      <c r="W99" s="623"/>
      <c r="X99" s="624"/>
      <c r="Y99" s="623"/>
      <c r="Z99" s="755"/>
      <c r="AA99" s="72">
        <v>5</v>
      </c>
      <c r="AB99" s="623">
        <v>7830000</v>
      </c>
      <c r="AC99" s="623">
        <f t="shared" ref="AC99" si="37">SUM(S99-AB99)</f>
        <v>0</v>
      </c>
      <c r="AD99" s="753" t="s">
        <v>230</v>
      </c>
      <c r="AE99" s="608"/>
      <c r="AF99" s="609"/>
      <c r="AG99" s="609"/>
      <c r="AH99" s="609"/>
    </row>
    <row r="100" spans="1:36" s="698" customFormat="1" ht="5.0999999999999996" customHeight="1">
      <c r="A100" s="711"/>
      <c r="B100" s="712"/>
      <c r="C100" s="756"/>
      <c r="D100" s="757"/>
      <c r="E100" s="757"/>
      <c r="F100" s="757"/>
      <c r="G100" s="757"/>
      <c r="H100" s="758"/>
      <c r="I100" s="711"/>
      <c r="J100" s="714"/>
      <c r="K100" s="713"/>
      <c r="L100" s="713"/>
      <c r="M100" s="713"/>
      <c r="N100" s="713"/>
      <c r="O100" s="715"/>
      <c r="P100" s="716"/>
      <c r="Q100" s="717"/>
      <c r="R100" s="718"/>
      <c r="S100" s="716"/>
      <c r="T100" s="718"/>
      <c r="U100" s="617"/>
      <c r="V100" s="718"/>
      <c r="W100" s="617"/>
      <c r="X100" s="719"/>
      <c r="Y100" s="716"/>
      <c r="Z100" s="617"/>
      <c r="AA100" s="718"/>
      <c r="AB100" s="617"/>
      <c r="AC100" s="617"/>
      <c r="AD100" s="184"/>
      <c r="AE100" s="608"/>
      <c r="AF100" s="609"/>
      <c r="AG100" s="609"/>
      <c r="AH100" s="609"/>
    </row>
    <row r="101" spans="1:36" s="698" customFormat="1" ht="15" customHeight="1">
      <c r="A101" s="711"/>
      <c r="B101" s="712" t="s">
        <v>238</v>
      </c>
      <c r="C101" s="1514" t="s">
        <v>239</v>
      </c>
      <c r="D101" s="1515"/>
      <c r="E101" s="1516"/>
      <c r="F101" s="759"/>
      <c r="G101" s="760"/>
      <c r="H101" s="760"/>
      <c r="I101" s="711"/>
      <c r="J101" s="714"/>
      <c r="K101" s="713"/>
      <c r="L101" s="713"/>
      <c r="M101" s="713"/>
      <c r="N101" s="713"/>
      <c r="O101" s="715">
        <f>O102+O120+O122+O125+O145+O147+O172</f>
        <v>96</v>
      </c>
      <c r="P101" s="716">
        <f>P102+P120+P122+P125+P145+P147+P172</f>
        <v>431640300</v>
      </c>
      <c r="Q101" s="717"/>
      <c r="R101" s="718"/>
      <c r="S101" s="716">
        <f>S102+S120+S122+S125+S145+S147+S172</f>
        <v>431640300</v>
      </c>
      <c r="T101" s="718"/>
      <c r="U101" s="617">
        <f>U102+U120+U122+U125+U145+U147+U172</f>
        <v>73818060</v>
      </c>
      <c r="V101" s="718"/>
      <c r="W101" s="617">
        <f>W102+W120+W122+W125+W145+W147+W172</f>
        <v>0</v>
      </c>
      <c r="X101" s="719"/>
      <c r="Y101" s="716">
        <f>Y102+Y120+Y122+Y125+Y145+Y147+Y172</f>
        <v>0</v>
      </c>
      <c r="Z101" s="617">
        <f>Z102+Z120+Z122+Z125+Z145+Z147+Z172</f>
        <v>0</v>
      </c>
      <c r="AA101" s="718"/>
      <c r="AB101" s="617">
        <f>AB102+AB120+AB122+AB125+AB145+AB147+AB172</f>
        <v>431640300</v>
      </c>
      <c r="AC101" s="617">
        <f>AC102+AC120+AC122+AC125+AC145+AC147+AC172</f>
        <v>0</v>
      </c>
      <c r="AD101" s="184">
        <f>P101-AB101</f>
        <v>0</v>
      </c>
      <c r="AE101" s="608"/>
      <c r="AF101" s="609"/>
      <c r="AG101" s="609"/>
      <c r="AH101" s="609"/>
      <c r="AJ101" s="761"/>
    </row>
    <row r="102" spans="1:36" s="698" customFormat="1" ht="15" customHeight="1">
      <c r="A102" s="711"/>
      <c r="B102" s="712" t="s">
        <v>240</v>
      </c>
      <c r="C102" s="1514" t="s">
        <v>241</v>
      </c>
      <c r="D102" s="1515"/>
      <c r="E102" s="1516"/>
      <c r="F102" s="759"/>
      <c r="G102" s="760"/>
      <c r="H102" s="760"/>
      <c r="I102" s="711"/>
      <c r="J102" s="714"/>
      <c r="K102" s="713"/>
      <c r="L102" s="713"/>
      <c r="M102" s="713"/>
      <c r="N102" s="713"/>
      <c r="O102" s="715">
        <f>SUM(O103:O119)</f>
        <v>41</v>
      </c>
      <c r="P102" s="716">
        <f>SUM(P103:P119)</f>
        <v>94358300</v>
      </c>
      <c r="Q102" s="717"/>
      <c r="R102" s="718"/>
      <c r="S102" s="716">
        <f>SUM(S103:S119)</f>
        <v>94358300</v>
      </c>
      <c r="T102" s="718"/>
      <c r="U102" s="617">
        <f>SUM(U103:U119)</f>
        <v>12961660</v>
      </c>
      <c r="V102" s="718"/>
      <c r="W102" s="617">
        <f>SUM(W103:W119)</f>
        <v>0</v>
      </c>
      <c r="X102" s="719"/>
      <c r="Y102" s="716">
        <f>SUM(Y103:Y119)</f>
        <v>0</v>
      </c>
      <c r="Z102" s="617">
        <f>SUM(Z103:Z119)</f>
        <v>0</v>
      </c>
      <c r="AA102" s="718"/>
      <c r="AB102" s="617">
        <f>SUM(AB103:AB118)</f>
        <v>94358300</v>
      </c>
      <c r="AC102" s="617">
        <f>SUM(AC103:AC119)</f>
        <v>0</v>
      </c>
      <c r="AD102" s="184">
        <f>P102-AB102</f>
        <v>0</v>
      </c>
      <c r="AE102" s="608"/>
      <c r="AF102" s="609"/>
      <c r="AG102" s="609"/>
      <c r="AH102" s="609"/>
    </row>
    <row r="103" spans="1:36" s="698" customFormat="1" ht="19.5" customHeight="1">
      <c r="A103" s="711"/>
      <c r="B103" s="674" t="s">
        <v>242</v>
      </c>
      <c r="C103" s="620" t="s">
        <v>112</v>
      </c>
      <c r="D103" s="620"/>
      <c r="E103" s="621" t="s">
        <v>243</v>
      </c>
      <c r="F103" s="69" t="str">
        <f>VLOOKUP(B103,[2]Sheet1!$H$4:$I$15682,2,FALSE)</f>
        <v>Meja Rapat</v>
      </c>
      <c r="G103" s="598" t="s">
        <v>179</v>
      </c>
      <c r="H103" s="598" t="s">
        <v>48</v>
      </c>
      <c r="I103" s="598" t="s">
        <v>191</v>
      </c>
      <c r="J103" s="598" t="s">
        <v>65</v>
      </c>
      <c r="K103" s="598">
        <v>2009</v>
      </c>
      <c r="L103" s="598" t="s">
        <v>48</v>
      </c>
      <c r="M103" s="598" t="s">
        <v>166</v>
      </c>
      <c r="N103" s="598" t="s">
        <v>67</v>
      </c>
      <c r="O103" s="598">
        <v>1</v>
      </c>
      <c r="P103" s="762">
        <v>4950000</v>
      </c>
      <c r="Q103" s="763"/>
      <c r="R103" s="625">
        <v>0</v>
      </c>
      <c r="S103" s="623">
        <f t="shared" ref="S103:S118" si="38">SUM(P103-R103)</f>
        <v>4950000</v>
      </c>
      <c r="T103" s="72">
        <v>5</v>
      </c>
      <c r="U103" s="623">
        <f t="shared" ref="U103:U114" si="39">SUM(S103/T103)</f>
        <v>990000</v>
      </c>
      <c r="V103" s="73">
        <v>0</v>
      </c>
      <c r="W103" s="623">
        <f t="shared" ref="W103:W104" si="40">SUM(U103*V103)</f>
        <v>0</v>
      </c>
      <c r="X103" s="624">
        <v>0</v>
      </c>
      <c r="Y103" s="623">
        <f t="shared" ref="Y103:Y106" si="41">SUM(U103*X103)</f>
        <v>0</v>
      </c>
      <c r="Z103" s="623">
        <f t="shared" ref="Z103:Z110" si="42">SUM(W103+Y103)</f>
        <v>0</v>
      </c>
      <c r="AA103" s="72">
        <v>5</v>
      </c>
      <c r="AB103" s="623">
        <f t="shared" ref="AB103" si="43">SUM(U103*AA103)</f>
        <v>4950000</v>
      </c>
      <c r="AC103" s="623">
        <f t="shared" ref="AC103:AC118" si="44">SUM(S103-AB103)</f>
        <v>0</v>
      </c>
      <c r="AD103" s="75" t="s">
        <v>244</v>
      </c>
      <c r="AE103" s="608"/>
      <c r="AF103" s="609"/>
      <c r="AG103" s="609"/>
      <c r="AH103" s="609"/>
    </row>
    <row r="104" spans="1:36" s="698" customFormat="1" ht="19.5" customHeight="1">
      <c r="A104" s="711"/>
      <c r="B104" s="674" t="s">
        <v>242</v>
      </c>
      <c r="C104" s="620" t="s">
        <v>245</v>
      </c>
      <c r="D104" s="620"/>
      <c r="E104" s="621" t="s">
        <v>246</v>
      </c>
      <c r="F104" s="69" t="str">
        <f>VLOOKUP(B104,[2]Sheet1!$H$4:$I$15682,2,FALSE)</f>
        <v>Meja Rapat</v>
      </c>
      <c r="G104" s="598" t="s">
        <v>179</v>
      </c>
      <c r="H104" s="598" t="s">
        <v>48</v>
      </c>
      <c r="I104" s="598" t="s">
        <v>191</v>
      </c>
      <c r="J104" s="598" t="s">
        <v>65</v>
      </c>
      <c r="K104" s="598">
        <v>2009</v>
      </c>
      <c r="L104" s="598" t="s">
        <v>48</v>
      </c>
      <c r="M104" s="598" t="s">
        <v>166</v>
      </c>
      <c r="N104" s="598" t="s">
        <v>67</v>
      </c>
      <c r="O104" s="598">
        <v>3</v>
      </c>
      <c r="P104" s="762">
        <v>4950000</v>
      </c>
      <c r="Q104" s="681"/>
      <c r="R104" s="625">
        <v>0</v>
      </c>
      <c r="S104" s="623">
        <f t="shared" si="38"/>
        <v>4950000</v>
      </c>
      <c r="T104" s="72">
        <v>5</v>
      </c>
      <c r="U104" s="623">
        <f t="shared" si="39"/>
        <v>990000</v>
      </c>
      <c r="V104" s="73">
        <v>0</v>
      </c>
      <c r="W104" s="623">
        <f t="shared" si="40"/>
        <v>0</v>
      </c>
      <c r="X104" s="624">
        <v>0</v>
      </c>
      <c r="Y104" s="623">
        <f t="shared" si="41"/>
        <v>0</v>
      </c>
      <c r="Z104" s="623">
        <f t="shared" si="42"/>
        <v>0</v>
      </c>
      <c r="AA104" s="72">
        <v>5</v>
      </c>
      <c r="AB104" s="623">
        <f>SUM(U104*AA104)</f>
        <v>4950000</v>
      </c>
      <c r="AC104" s="623">
        <f t="shared" si="44"/>
        <v>0</v>
      </c>
      <c r="AD104" s="55" t="s">
        <v>247</v>
      </c>
      <c r="AE104" s="608"/>
      <c r="AF104" s="609"/>
      <c r="AG104" s="609"/>
      <c r="AH104" s="609"/>
    </row>
    <row r="105" spans="1:36" s="698" customFormat="1" ht="19.5" customHeight="1">
      <c r="A105" s="711"/>
      <c r="B105" s="674" t="s">
        <v>242</v>
      </c>
      <c r="C105" s="620" t="s">
        <v>248</v>
      </c>
      <c r="D105" s="620"/>
      <c r="E105" s="621" t="s">
        <v>249</v>
      </c>
      <c r="F105" s="69" t="str">
        <f>VLOOKUP(B105,[2]Sheet1!$H$4:$I$15682,2,FALSE)</f>
        <v>Meja Rapat</v>
      </c>
      <c r="G105" s="598" t="s">
        <v>179</v>
      </c>
      <c r="H105" s="598" t="s">
        <v>48</v>
      </c>
      <c r="I105" s="598" t="s">
        <v>191</v>
      </c>
      <c r="J105" s="598" t="s">
        <v>65</v>
      </c>
      <c r="K105" s="598">
        <v>2012</v>
      </c>
      <c r="L105" s="598" t="s">
        <v>48</v>
      </c>
      <c r="M105" s="598" t="s">
        <v>166</v>
      </c>
      <c r="N105" s="598" t="s">
        <v>67</v>
      </c>
      <c r="O105" s="598">
        <v>16</v>
      </c>
      <c r="P105" s="762">
        <v>25600000</v>
      </c>
      <c r="Q105" s="681"/>
      <c r="R105" s="625">
        <v>0</v>
      </c>
      <c r="S105" s="623">
        <f t="shared" si="38"/>
        <v>25600000</v>
      </c>
      <c r="T105" s="72">
        <v>5</v>
      </c>
      <c r="U105" s="623">
        <f t="shared" si="39"/>
        <v>5120000</v>
      </c>
      <c r="V105" s="73">
        <v>0</v>
      </c>
      <c r="W105" s="623">
        <v>0</v>
      </c>
      <c r="X105" s="624">
        <v>0</v>
      </c>
      <c r="Y105" s="623">
        <f t="shared" si="41"/>
        <v>0</v>
      </c>
      <c r="Z105" s="623">
        <f t="shared" si="42"/>
        <v>0</v>
      </c>
      <c r="AA105" s="72">
        <v>5</v>
      </c>
      <c r="AB105" s="623">
        <f>SUM(U105*AA105)</f>
        <v>25600000</v>
      </c>
      <c r="AC105" s="623">
        <f t="shared" si="44"/>
        <v>0</v>
      </c>
      <c r="AD105" s="55" t="s">
        <v>247</v>
      </c>
      <c r="AE105" s="608"/>
      <c r="AF105" s="609"/>
      <c r="AG105" s="609"/>
      <c r="AH105" s="609"/>
    </row>
    <row r="106" spans="1:36" s="698" customFormat="1" ht="19.5" customHeight="1">
      <c r="A106" s="711"/>
      <c r="B106" s="674" t="s">
        <v>242</v>
      </c>
      <c r="C106" s="620" t="s">
        <v>112</v>
      </c>
      <c r="D106" s="620"/>
      <c r="E106" s="621" t="s">
        <v>250</v>
      </c>
      <c r="F106" s="69" t="str">
        <f>VLOOKUP(B106,[2]Sheet1!$H$4:$I$15682,2,FALSE)</f>
        <v>Meja Rapat</v>
      </c>
      <c r="G106" s="598" t="s">
        <v>179</v>
      </c>
      <c r="H106" s="598" t="s">
        <v>48</v>
      </c>
      <c r="I106" s="598" t="s">
        <v>191</v>
      </c>
      <c r="J106" s="598" t="s">
        <v>65</v>
      </c>
      <c r="K106" s="598">
        <v>2012</v>
      </c>
      <c r="L106" s="598" t="s">
        <v>48</v>
      </c>
      <c r="M106" s="598" t="s">
        <v>166</v>
      </c>
      <c r="N106" s="598" t="s">
        <v>67</v>
      </c>
      <c r="O106" s="598">
        <v>1</v>
      </c>
      <c r="P106" s="762">
        <v>5800000</v>
      </c>
      <c r="Q106" s="681"/>
      <c r="R106" s="625">
        <v>0</v>
      </c>
      <c r="S106" s="623">
        <f t="shared" si="38"/>
        <v>5800000</v>
      </c>
      <c r="T106" s="72">
        <v>5</v>
      </c>
      <c r="U106" s="623">
        <f t="shared" si="39"/>
        <v>1160000</v>
      </c>
      <c r="V106" s="73">
        <v>0</v>
      </c>
      <c r="W106" s="623">
        <f t="shared" ref="W106:W114" si="45">SUM(U106*V106)</f>
        <v>0</v>
      </c>
      <c r="X106" s="624">
        <v>0</v>
      </c>
      <c r="Y106" s="623">
        <f t="shared" si="41"/>
        <v>0</v>
      </c>
      <c r="Z106" s="623">
        <f t="shared" si="42"/>
        <v>0</v>
      </c>
      <c r="AA106" s="72">
        <v>5</v>
      </c>
      <c r="AB106" s="623">
        <f t="shared" ref="AB106:AB114" si="46">SUM(U106*AA106)</f>
        <v>5800000</v>
      </c>
      <c r="AC106" s="623">
        <f t="shared" si="44"/>
        <v>0</v>
      </c>
      <c r="AD106" s="55" t="s">
        <v>247</v>
      </c>
      <c r="AE106" s="608"/>
      <c r="AF106" s="609"/>
      <c r="AG106" s="609"/>
      <c r="AH106" s="609"/>
    </row>
    <row r="107" spans="1:36" s="743" customFormat="1" ht="19.5" customHeight="1">
      <c r="A107" s="737"/>
      <c r="B107" s="682" t="s">
        <v>251</v>
      </c>
      <c r="C107" s="644" t="s">
        <v>112</v>
      </c>
      <c r="D107" s="644"/>
      <c r="E107" s="645" t="s">
        <v>252</v>
      </c>
      <c r="F107" s="69" t="str">
        <f>VLOOKUP(B107,[2]Sheet1!$H$4:$I$15682,2,FALSE)</f>
        <v>Meja Kerja Kayu</v>
      </c>
      <c r="G107" s="646" t="s">
        <v>179</v>
      </c>
      <c r="H107" s="646" t="s">
        <v>48</v>
      </c>
      <c r="I107" s="646" t="s">
        <v>191</v>
      </c>
      <c r="J107" s="646" t="s">
        <v>65</v>
      </c>
      <c r="K107" s="646">
        <v>2019</v>
      </c>
      <c r="L107" s="646" t="s">
        <v>48</v>
      </c>
      <c r="M107" s="646" t="s">
        <v>166</v>
      </c>
      <c r="N107" s="646" t="s">
        <v>67</v>
      </c>
      <c r="O107" s="646">
        <v>1</v>
      </c>
      <c r="P107" s="764">
        <v>1300000</v>
      </c>
      <c r="Q107" s="683"/>
      <c r="R107" s="651">
        <v>0</v>
      </c>
      <c r="S107" s="652">
        <f t="shared" si="38"/>
        <v>1300000</v>
      </c>
      <c r="T107" s="107">
        <v>5</v>
      </c>
      <c r="U107" s="652">
        <f t="shared" si="39"/>
        <v>260000</v>
      </c>
      <c r="V107" s="142">
        <v>0</v>
      </c>
      <c r="W107" s="652">
        <v>0</v>
      </c>
      <c r="X107" s="652">
        <v>0</v>
      </c>
      <c r="Y107" s="652">
        <v>0</v>
      </c>
      <c r="Z107" s="652">
        <v>0</v>
      </c>
      <c r="AA107" s="209">
        <v>5</v>
      </c>
      <c r="AB107" s="652">
        <v>1300000</v>
      </c>
      <c r="AC107" s="652">
        <f t="shared" si="44"/>
        <v>0</v>
      </c>
      <c r="AD107" s="231" t="s">
        <v>195</v>
      </c>
      <c r="AE107" s="608"/>
      <c r="AF107" s="609"/>
      <c r="AG107" s="609"/>
      <c r="AH107" s="609"/>
    </row>
    <row r="108" spans="1:36" s="743" customFormat="1" ht="19.5" customHeight="1">
      <c r="A108" s="737"/>
      <c r="B108" s="682" t="s">
        <v>251</v>
      </c>
      <c r="C108" s="644" t="s">
        <v>60</v>
      </c>
      <c r="D108" s="644"/>
      <c r="E108" s="645" t="s">
        <v>253</v>
      </c>
      <c r="F108" s="69" t="str">
        <f>VLOOKUP(B108,[2]Sheet1!$H$4:$I$15682,2,FALSE)</f>
        <v>Meja Kerja Kayu</v>
      </c>
      <c r="G108" s="646" t="s">
        <v>179</v>
      </c>
      <c r="H108" s="646" t="s">
        <v>48</v>
      </c>
      <c r="I108" s="646" t="s">
        <v>191</v>
      </c>
      <c r="J108" s="646" t="s">
        <v>65</v>
      </c>
      <c r="K108" s="646">
        <v>2019</v>
      </c>
      <c r="L108" s="646" t="s">
        <v>48</v>
      </c>
      <c r="M108" s="646" t="s">
        <v>166</v>
      </c>
      <c r="N108" s="646" t="s">
        <v>67</v>
      </c>
      <c r="O108" s="646">
        <v>1</v>
      </c>
      <c r="P108" s="764">
        <v>2000000</v>
      </c>
      <c r="Q108" s="683"/>
      <c r="R108" s="651">
        <v>0</v>
      </c>
      <c r="S108" s="652">
        <f t="shared" si="38"/>
        <v>2000000</v>
      </c>
      <c r="T108" s="107">
        <v>5</v>
      </c>
      <c r="U108" s="652">
        <f t="shared" si="39"/>
        <v>400000</v>
      </c>
      <c r="V108" s="142">
        <v>0</v>
      </c>
      <c r="W108" s="652">
        <v>0</v>
      </c>
      <c r="X108" s="652">
        <v>0</v>
      </c>
      <c r="Y108" s="652">
        <v>0</v>
      </c>
      <c r="Z108" s="652">
        <v>0</v>
      </c>
      <c r="AA108" s="209">
        <v>5</v>
      </c>
      <c r="AB108" s="652">
        <v>2000000</v>
      </c>
      <c r="AC108" s="652">
        <f t="shared" si="44"/>
        <v>0</v>
      </c>
      <c r="AD108" s="231" t="s">
        <v>195</v>
      </c>
      <c r="AE108" s="608"/>
      <c r="AF108" s="609"/>
      <c r="AG108" s="609"/>
      <c r="AH108" s="609"/>
    </row>
    <row r="109" spans="1:36" s="743" customFormat="1" ht="19.5" customHeight="1">
      <c r="A109" s="737"/>
      <c r="B109" s="682" t="s">
        <v>251</v>
      </c>
      <c r="C109" s="644" t="s">
        <v>69</v>
      </c>
      <c r="D109" s="644"/>
      <c r="E109" s="645" t="s">
        <v>253</v>
      </c>
      <c r="F109" s="69" t="str">
        <f>VLOOKUP(B109,[2]Sheet1!$H$4:$I$15682,2,FALSE)</f>
        <v>Meja Kerja Kayu</v>
      </c>
      <c r="G109" s="646" t="s">
        <v>179</v>
      </c>
      <c r="H109" s="646" t="s">
        <v>48</v>
      </c>
      <c r="I109" s="646" t="s">
        <v>191</v>
      </c>
      <c r="J109" s="646" t="s">
        <v>65</v>
      </c>
      <c r="K109" s="646">
        <v>2019</v>
      </c>
      <c r="L109" s="646" t="s">
        <v>48</v>
      </c>
      <c r="M109" s="646" t="s">
        <v>166</v>
      </c>
      <c r="N109" s="646" t="s">
        <v>67</v>
      </c>
      <c r="O109" s="646">
        <v>1</v>
      </c>
      <c r="P109" s="764">
        <v>2000000</v>
      </c>
      <c r="Q109" s="683"/>
      <c r="R109" s="651">
        <v>0</v>
      </c>
      <c r="S109" s="652">
        <f t="shared" si="38"/>
        <v>2000000</v>
      </c>
      <c r="T109" s="107">
        <v>5</v>
      </c>
      <c r="U109" s="652">
        <f t="shared" si="39"/>
        <v>400000</v>
      </c>
      <c r="V109" s="142">
        <v>0</v>
      </c>
      <c r="W109" s="652">
        <v>0</v>
      </c>
      <c r="X109" s="652">
        <v>0</v>
      </c>
      <c r="Y109" s="652">
        <v>0</v>
      </c>
      <c r="Z109" s="652">
        <v>0</v>
      </c>
      <c r="AA109" s="209">
        <v>5</v>
      </c>
      <c r="AB109" s="652">
        <v>2000000</v>
      </c>
      <c r="AC109" s="652">
        <f t="shared" si="44"/>
        <v>0</v>
      </c>
      <c r="AD109" s="231" t="s">
        <v>195</v>
      </c>
      <c r="AE109" s="608"/>
      <c r="AF109" s="609"/>
      <c r="AG109" s="609"/>
      <c r="AH109" s="609"/>
    </row>
    <row r="110" spans="1:36" s="698" customFormat="1" ht="19.5" customHeight="1">
      <c r="A110" s="687"/>
      <c r="B110" s="765" t="s">
        <v>254</v>
      </c>
      <c r="C110" s="766" t="s">
        <v>245</v>
      </c>
      <c r="D110" s="766"/>
      <c r="E110" s="767" t="s">
        <v>255</v>
      </c>
      <c r="F110" s="235" t="str">
        <f>VLOOKUP(B110,[2]Sheet1!$H$4:$I$15682,2,FALSE)</f>
        <v>Kursi Rapat</v>
      </c>
      <c r="G110" s="768" t="s">
        <v>179</v>
      </c>
      <c r="H110" s="768" t="s">
        <v>48</v>
      </c>
      <c r="I110" s="768" t="s">
        <v>256</v>
      </c>
      <c r="J110" s="768" t="s">
        <v>65</v>
      </c>
      <c r="K110" s="768">
        <v>2012</v>
      </c>
      <c r="L110" s="768" t="s">
        <v>48</v>
      </c>
      <c r="M110" s="768" t="s">
        <v>166</v>
      </c>
      <c r="N110" s="768" t="s">
        <v>67</v>
      </c>
      <c r="O110" s="769">
        <v>3</v>
      </c>
      <c r="P110" s="770">
        <v>4500000</v>
      </c>
      <c r="Q110" s="771"/>
      <c r="R110" s="772">
        <v>0</v>
      </c>
      <c r="S110" s="773">
        <f t="shared" si="38"/>
        <v>4500000</v>
      </c>
      <c r="T110" s="242">
        <v>5</v>
      </c>
      <c r="U110" s="773">
        <f t="shared" si="39"/>
        <v>900000</v>
      </c>
      <c r="V110" s="243">
        <v>0</v>
      </c>
      <c r="W110" s="773">
        <f t="shared" si="45"/>
        <v>0</v>
      </c>
      <c r="X110" s="774">
        <v>0</v>
      </c>
      <c r="Y110" s="773">
        <f t="shared" ref="Y110:Y111" si="47">SUM(U110*X110)</f>
        <v>0</v>
      </c>
      <c r="Z110" s="773">
        <f t="shared" si="42"/>
        <v>0</v>
      </c>
      <c r="AA110" s="242">
        <v>5</v>
      </c>
      <c r="AB110" s="773">
        <f t="shared" si="46"/>
        <v>4500000</v>
      </c>
      <c r="AC110" s="773">
        <f t="shared" si="44"/>
        <v>0</v>
      </c>
      <c r="AD110" s="245" t="s">
        <v>247</v>
      </c>
      <c r="AE110" s="608"/>
      <c r="AF110" s="609"/>
      <c r="AG110" s="609"/>
      <c r="AH110" s="609"/>
    </row>
    <row r="111" spans="1:36" s="698" customFormat="1" ht="19.5" customHeight="1">
      <c r="A111" s="711"/>
      <c r="B111" s="674" t="s">
        <v>257</v>
      </c>
      <c r="C111" s="599" t="s">
        <v>258</v>
      </c>
      <c r="D111" s="599"/>
      <c r="E111" s="621" t="s">
        <v>259</v>
      </c>
      <c r="F111" s="69" t="str">
        <f>VLOOKUP(B111,[2]Sheet1!$H$4:$I$15682,2,FALSE)</f>
        <v>Kursi Putar</v>
      </c>
      <c r="G111" s="598" t="s">
        <v>179</v>
      </c>
      <c r="H111" s="598" t="s">
        <v>48</v>
      </c>
      <c r="I111" s="598" t="s">
        <v>64</v>
      </c>
      <c r="J111" s="598" t="s">
        <v>65</v>
      </c>
      <c r="K111" s="598">
        <v>2008</v>
      </c>
      <c r="L111" s="598" t="s">
        <v>48</v>
      </c>
      <c r="M111" s="598" t="s">
        <v>166</v>
      </c>
      <c r="N111" s="598" t="s">
        <v>67</v>
      </c>
      <c r="O111" s="736">
        <v>4</v>
      </c>
      <c r="P111" s="622">
        <v>5000000</v>
      </c>
      <c r="Q111" s="681"/>
      <c r="R111" s="625">
        <v>0</v>
      </c>
      <c r="S111" s="623">
        <f t="shared" si="38"/>
        <v>5000000</v>
      </c>
      <c r="T111" s="72">
        <v>5</v>
      </c>
      <c r="U111" s="623">
        <f t="shared" si="39"/>
        <v>1000000</v>
      </c>
      <c r="V111" s="73">
        <v>0</v>
      </c>
      <c r="W111" s="623">
        <f t="shared" si="45"/>
        <v>0</v>
      </c>
      <c r="X111" s="624">
        <v>0</v>
      </c>
      <c r="Y111" s="623">
        <f t="shared" si="47"/>
        <v>0</v>
      </c>
      <c r="Z111" s="623">
        <f t="shared" ref="Z111:Z114" si="48">SUM(W111+Y111)</f>
        <v>0</v>
      </c>
      <c r="AA111" s="72">
        <v>5</v>
      </c>
      <c r="AB111" s="623">
        <f t="shared" si="46"/>
        <v>5000000</v>
      </c>
      <c r="AC111" s="623">
        <f t="shared" si="44"/>
        <v>0</v>
      </c>
      <c r="AD111" s="75" t="s">
        <v>190</v>
      </c>
      <c r="AE111" s="608"/>
      <c r="AF111" s="609"/>
      <c r="AG111" s="609"/>
      <c r="AH111" s="609"/>
    </row>
    <row r="112" spans="1:36" s="743" customFormat="1" ht="19.5" customHeight="1">
      <c r="A112" s="737"/>
      <c r="B112" s="682" t="s">
        <v>260</v>
      </c>
      <c r="C112" s="738" t="s">
        <v>88</v>
      </c>
      <c r="D112" s="738"/>
      <c r="E112" s="645" t="s">
        <v>261</v>
      </c>
      <c r="F112" s="69" t="str">
        <f>VLOOKUP(B112,[2]Sheet1!$H$4:$I$15682,2,FALSE)</f>
        <v>Kursi Tamu</v>
      </c>
      <c r="G112" s="646" t="s">
        <v>179</v>
      </c>
      <c r="H112" s="646" t="s">
        <v>48</v>
      </c>
      <c r="I112" s="646" t="s">
        <v>64</v>
      </c>
      <c r="J112" s="646" t="s">
        <v>65</v>
      </c>
      <c r="K112" s="646">
        <v>2019</v>
      </c>
      <c r="L112" s="646" t="s">
        <v>48</v>
      </c>
      <c r="M112" s="646" t="s">
        <v>262</v>
      </c>
      <c r="N112" s="646" t="s">
        <v>67</v>
      </c>
      <c r="O112" s="740">
        <v>1</v>
      </c>
      <c r="P112" s="649">
        <v>1862900</v>
      </c>
      <c r="Q112" s="683"/>
      <c r="R112" s="651">
        <v>0</v>
      </c>
      <c r="S112" s="652">
        <f t="shared" si="38"/>
        <v>1862900</v>
      </c>
      <c r="T112" s="107">
        <v>5</v>
      </c>
      <c r="U112" s="652">
        <f t="shared" si="39"/>
        <v>372580</v>
      </c>
      <c r="V112" s="142">
        <v>0</v>
      </c>
      <c r="W112" s="744">
        <v>0</v>
      </c>
      <c r="X112" s="744">
        <v>0</v>
      </c>
      <c r="Y112" s="744">
        <v>0</v>
      </c>
      <c r="Z112" s="744">
        <v>0</v>
      </c>
      <c r="AA112" s="209">
        <v>5</v>
      </c>
      <c r="AB112" s="652">
        <v>1862900</v>
      </c>
      <c r="AC112" s="652">
        <f t="shared" si="44"/>
        <v>0</v>
      </c>
      <c r="AD112" s="109" t="s">
        <v>195</v>
      </c>
      <c r="AE112" s="608"/>
      <c r="AF112" s="609"/>
      <c r="AG112" s="609"/>
      <c r="AH112" s="609"/>
    </row>
    <row r="113" spans="1:36" s="743" customFormat="1" ht="19.5" customHeight="1">
      <c r="A113" s="737"/>
      <c r="B113" s="682" t="s">
        <v>260</v>
      </c>
      <c r="C113" s="738" t="s">
        <v>91</v>
      </c>
      <c r="D113" s="738"/>
      <c r="E113" s="645" t="s">
        <v>261</v>
      </c>
      <c r="F113" s="69" t="str">
        <f>VLOOKUP(B113,[2]Sheet1!$H$4:$I$15682,2,FALSE)</f>
        <v>Kursi Tamu</v>
      </c>
      <c r="G113" s="646" t="s">
        <v>179</v>
      </c>
      <c r="H113" s="646" t="s">
        <v>48</v>
      </c>
      <c r="I113" s="646" t="s">
        <v>64</v>
      </c>
      <c r="J113" s="646" t="s">
        <v>65</v>
      </c>
      <c r="K113" s="646">
        <v>2019</v>
      </c>
      <c r="L113" s="646" t="s">
        <v>48</v>
      </c>
      <c r="M113" s="646" t="s">
        <v>262</v>
      </c>
      <c r="N113" s="646" t="s">
        <v>67</v>
      </c>
      <c r="O113" s="740">
        <v>1</v>
      </c>
      <c r="P113" s="649">
        <v>1862900</v>
      </c>
      <c r="Q113" s="683"/>
      <c r="R113" s="651">
        <v>0</v>
      </c>
      <c r="S113" s="652">
        <f t="shared" si="38"/>
        <v>1862900</v>
      </c>
      <c r="T113" s="107">
        <v>5</v>
      </c>
      <c r="U113" s="652">
        <f t="shared" si="39"/>
        <v>372580</v>
      </c>
      <c r="V113" s="142">
        <v>0</v>
      </c>
      <c r="W113" s="744">
        <v>0</v>
      </c>
      <c r="X113" s="744">
        <v>0</v>
      </c>
      <c r="Y113" s="744">
        <v>0</v>
      </c>
      <c r="Z113" s="744">
        <v>0</v>
      </c>
      <c r="AA113" s="209">
        <v>5</v>
      </c>
      <c r="AB113" s="652">
        <v>1862900</v>
      </c>
      <c r="AC113" s="652">
        <f t="shared" si="44"/>
        <v>0</v>
      </c>
      <c r="AD113" s="109" t="s">
        <v>195</v>
      </c>
      <c r="AE113" s="608"/>
      <c r="AF113" s="609"/>
      <c r="AG113" s="609"/>
      <c r="AH113" s="609"/>
    </row>
    <row r="114" spans="1:36" s="698" customFormat="1" ht="19.5" customHeight="1">
      <c r="A114" s="711"/>
      <c r="B114" s="749" t="s">
        <v>263</v>
      </c>
      <c r="C114" s="735" t="s">
        <v>112</v>
      </c>
      <c r="D114" s="735"/>
      <c r="E114" s="621" t="s">
        <v>264</v>
      </c>
      <c r="F114" s="69" t="str">
        <f>VLOOKUP(B114,[2]Sheet1!$H$4:$I$15682,2,FALSE)</f>
        <v>Sofa</v>
      </c>
      <c r="G114" s="598" t="s">
        <v>179</v>
      </c>
      <c r="H114" s="598" t="s">
        <v>48</v>
      </c>
      <c r="I114" s="598" t="s">
        <v>191</v>
      </c>
      <c r="J114" s="598" t="s">
        <v>65</v>
      </c>
      <c r="K114" s="598">
        <v>2009</v>
      </c>
      <c r="L114" s="598" t="s">
        <v>48</v>
      </c>
      <c r="M114" s="626" t="s">
        <v>166</v>
      </c>
      <c r="N114" s="598" t="s">
        <v>67</v>
      </c>
      <c r="O114" s="736">
        <v>1</v>
      </c>
      <c r="P114" s="622">
        <v>4982500</v>
      </c>
      <c r="Q114" s="625"/>
      <c r="R114" s="625">
        <v>0</v>
      </c>
      <c r="S114" s="623">
        <f t="shared" si="38"/>
        <v>4982500</v>
      </c>
      <c r="T114" s="72">
        <v>5</v>
      </c>
      <c r="U114" s="623">
        <f t="shared" si="39"/>
        <v>996500</v>
      </c>
      <c r="V114" s="73">
        <v>0</v>
      </c>
      <c r="W114" s="623">
        <f t="shared" si="45"/>
        <v>0</v>
      </c>
      <c r="X114" s="624">
        <v>0</v>
      </c>
      <c r="Y114" s="623">
        <f t="shared" ref="Y114" si="49">SUM(U114*X114)</f>
        <v>0</v>
      </c>
      <c r="Z114" s="623">
        <f t="shared" si="48"/>
        <v>0</v>
      </c>
      <c r="AA114" s="72">
        <v>5</v>
      </c>
      <c r="AB114" s="623">
        <f t="shared" si="46"/>
        <v>4982500</v>
      </c>
      <c r="AC114" s="623">
        <f t="shared" si="44"/>
        <v>0</v>
      </c>
      <c r="AD114" s="75" t="s">
        <v>265</v>
      </c>
      <c r="AE114" s="608"/>
      <c r="AF114" s="609"/>
      <c r="AG114" s="609"/>
      <c r="AH114" s="609"/>
    </row>
    <row r="115" spans="1:36" s="698" customFormat="1" ht="19.5" customHeight="1">
      <c r="A115" s="711"/>
      <c r="B115" s="749" t="s">
        <v>263</v>
      </c>
      <c r="C115" s="735" t="s">
        <v>112</v>
      </c>
      <c r="D115" s="735"/>
      <c r="E115" s="621" t="s">
        <v>266</v>
      </c>
      <c r="F115" s="69" t="str">
        <f>VLOOKUP(B115,[2]Sheet1!$H$4:$I$15682,2,FALSE)</f>
        <v>Sofa</v>
      </c>
      <c r="G115" s="598" t="s">
        <v>179</v>
      </c>
      <c r="H115" s="598" t="s">
        <v>48</v>
      </c>
      <c r="I115" s="598" t="s">
        <v>191</v>
      </c>
      <c r="J115" s="598" t="s">
        <v>65</v>
      </c>
      <c r="K115" s="599">
        <v>2009</v>
      </c>
      <c r="L115" s="598" t="s">
        <v>48</v>
      </c>
      <c r="M115" s="626" t="s">
        <v>166</v>
      </c>
      <c r="N115" s="598" t="s">
        <v>67</v>
      </c>
      <c r="O115" s="736">
        <v>1</v>
      </c>
      <c r="P115" s="622">
        <v>5000000</v>
      </c>
      <c r="Q115" s="681"/>
      <c r="R115" s="625">
        <v>0</v>
      </c>
      <c r="S115" s="623">
        <f t="shared" si="38"/>
        <v>5000000</v>
      </c>
      <c r="T115" s="72">
        <v>5</v>
      </c>
      <c r="U115" s="623"/>
      <c r="V115" s="73"/>
      <c r="W115" s="623"/>
      <c r="X115" s="624"/>
      <c r="Y115" s="623"/>
      <c r="Z115" s="623"/>
      <c r="AA115" s="72">
        <v>5</v>
      </c>
      <c r="AB115" s="623">
        <v>5000000</v>
      </c>
      <c r="AC115" s="623">
        <f t="shared" si="44"/>
        <v>0</v>
      </c>
      <c r="AD115" s="75" t="s">
        <v>265</v>
      </c>
      <c r="AE115" s="608"/>
      <c r="AF115" s="609"/>
      <c r="AG115" s="609"/>
      <c r="AH115" s="609"/>
    </row>
    <row r="116" spans="1:36" s="698" customFormat="1" ht="19.5" customHeight="1">
      <c r="A116" s="711"/>
      <c r="B116" s="674" t="s">
        <v>267</v>
      </c>
      <c r="C116" s="620" t="s">
        <v>112</v>
      </c>
      <c r="D116" s="620"/>
      <c r="E116" s="720" t="s">
        <v>268</v>
      </c>
      <c r="F116" s="69" t="str">
        <f>VLOOKUP(B116,[2]Sheet1!$H$4:$I$15682,2,FALSE)</f>
        <v>Meja Makan Kayu</v>
      </c>
      <c r="G116" s="598" t="s">
        <v>179</v>
      </c>
      <c r="H116" s="598" t="s">
        <v>48</v>
      </c>
      <c r="I116" s="598" t="s">
        <v>191</v>
      </c>
      <c r="J116" s="598" t="s">
        <v>65</v>
      </c>
      <c r="K116" s="599">
        <v>2011</v>
      </c>
      <c r="L116" s="598" t="s">
        <v>48</v>
      </c>
      <c r="M116" s="598" t="s">
        <v>66</v>
      </c>
      <c r="N116" s="598" t="s">
        <v>67</v>
      </c>
      <c r="O116" s="598">
        <v>1</v>
      </c>
      <c r="P116" s="622">
        <v>3150000</v>
      </c>
      <c r="Q116" s="627"/>
      <c r="R116" s="625">
        <v>0</v>
      </c>
      <c r="S116" s="623">
        <f t="shared" si="38"/>
        <v>3150000</v>
      </c>
      <c r="T116" s="72">
        <v>5</v>
      </c>
      <c r="U116" s="623"/>
      <c r="V116" s="73"/>
      <c r="W116" s="623"/>
      <c r="X116" s="624"/>
      <c r="Y116" s="623"/>
      <c r="Z116" s="623"/>
      <c r="AA116" s="72">
        <v>5</v>
      </c>
      <c r="AB116" s="623">
        <v>3150000</v>
      </c>
      <c r="AC116" s="623">
        <f t="shared" si="44"/>
        <v>0</v>
      </c>
      <c r="AD116" s="55" t="s">
        <v>213</v>
      </c>
      <c r="AE116" s="608"/>
      <c r="AF116" s="609"/>
      <c r="AG116" s="609"/>
      <c r="AH116" s="609"/>
    </row>
    <row r="117" spans="1:36" s="698" customFormat="1" ht="19.5" customHeight="1">
      <c r="A117" s="711"/>
      <c r="B117" s="674" t="s">
        <v>269</v>
      </c>
      <c r="C117" s="620" t="s">
        <v>258</v>
      </c>
      <c r="D117" s="620"/>
      <c r="E117" s="720" t="s">
        <v>270</v>
      </c>
      <c r="F117" s="69" t="str">
        <f>VLOOKUP(B117,[2]Sheet1!$H$4:$I$15682,2,FALSE)</f>
        <v>Tempat Tidur Kayu</v>
      </c>
      <c r="G117" s="598" t="s">
        <v>271</v>
      </c>
      <c r="H117" s="598" t="s">
        <v>48</v>
      </c>
      <c r="I117" s="598" t="s">
        <v>191</v>
      </c>
      <c r="J117" s="598" t="s">
        <v>65</v>
      </c>
      <c r="K117" s="599">
        <v>2011</v>
      </c>
      <c r="L117" s="598" t="s">
        <v>48</v>
      </c>
      <c r="M117" s="598" t="s">
        <v>66</v>
      </c>
      <c r="N117" s="598" t="s">
        <v>67</v>
      </c>
      <c r="O117" s="598">
        <v>4</v>
      </c>
      <c r="P117" s="622">
        <v>16400000</v>
      </c>
      <c r="Q117" s="681"/>
      <c r="R117" s="625">
        <v>0</v>
      </c>
      <c r="S117" s="623">
        <f t="shared" si="38"/>
        <v>16400000</v>
      </c>
      <c r="T117" s="72">
        <v>5</v>
      </c>
      <c r="U117" s="623"/>
      <c r="V117" s="73"/>
      <c r="W117" s="623"/>
      <c r="X117" s="624"/>
      <c r="Y117" s="623"/>
      <c r="Z117" s="623"/>
      <c r="AA117" s="72">
        <v>5</v>
      </c>
      <c r="AB117" s="623">
        <v>16400000</v>
      </c>
      <c r="AC117" s="623">
        <f t="shared" si="44"/>
        <v>0</v>
      </c>
      <c r="AD117" s="55" t="s">
        <v>213</v>
      </c>
      <c r="AE117" s="608"/>
      <c r="AF117" s="609"/>
      <c r="AG117" s="609"/>
      <c r="AH117" s="609"/>
    </row>
    <row r="118" spans="1:36" s="698" customFormat="1" ht="19.5" customHeight="1">
      <c r="A118" s="711"/>
      <c r="B118" s="674" t="s">
        <v>263</v>
      </c>
      <c r="C118" s="620" t="s">
        <v>112</v>
      </c>
      <c r="D118" s="620"/>
      <c r="E118" s="720" t="s">
        <v>272</v>
      </c>
      <c r="F118" s="69" t="str">
        <f>VLOOKUP(B118,[2]Sheet1!$H$4:$I$15682,2,FALSE)</f>
        <v>Sofa</v>
      </c>
      <c r="G118" s="598" t="s">
        <v>271</v>
      </c>
      <c r="H118" s="598" t="s">
        <v>48</v>
      </c>
      <c r="I118" s="598" t="s">
        <v>273</v>
      </c>
      <c r="J118" s="598" t="s">
        <v>65</v>
      </c>
      <c r="K118" s="599">
        <v>2011</v>
      </c>
      <c r="L118" s="598" t="s">
        <v>48</v>
      </c>
      <c r="M118" s="598" t="s">
        <v>66</v>
      </c>
      <c r="N118" s="598" t="s">
        <v>67</v>
      </c>
      <c r="O118" s="598">
        <v>1</v>
      </c>
      <c r="P118" s="622">
        <v>5000000</v>
      </c>
      <c r="Q118" s="681"/>
      <c r="R118" s="625">
        <v>0</v>
      </c>
      <c r="S118" s="623">
        <f t="shared" si="38"/>
        <v>5000000</v>
      </c>
      <c r="T118" s="72">
        <v>5</v>
      </c>
      <c r="U118" s="623"/>
      <c r="V118" s="73"/>
      <c r="W118" s="623"/>
      <c r="X118" s="624"/>
      <c r="Y118" s="623"/>
      <c r="Z118" s="623"/>
      <c r="AA118" s="72">
        <v>5</v>
      </c>
      <c r="AB118" s="623">
        <v>5000000</v>
      </c>
      <c r="AC118" s="623">
        <f t="shared" si="44"/>
        <v>0</v>
      </c>
      <c r="AD118" s="55" t="s">
        <v>213</v>
      </c>
      <c r="AE118" s="608"/>
      <c r="AF118" s="609"/>
      <c r="AG118" s="609"/>
      <c r="AH118" s="609"/>
    </row>
    <row r="119" spans="1:36" s="698" customFormat="1" ht="5.0999999999999996" customHeight="1">
      <c r="A119" s="711"/>
      <c r="B119" s="712"/>
      <c r="C119" s="756"/>
      <c r="D119" s="756"/>
      <c r="E119" s="760"/>
      <c r="F119" s="760"/>
      <c r="G119" s="760"/>
      <c r="H119" s="760"/>
      <c r="I119" s="711"/>
      <c r="J119" s="714"/>
      <c r="K119" s="713"/>
      <c r="L119" s="713"/>
      <c r="M119" s="713"/>
      <c r="N119" s="713"/>
      <c r="O119" s="715"/>
      <c r="P119" s="716"/>
      <c r="Q119" s="717"/>
      <c r="R119" s="718"/>
      <c r="S119" s="716"/>
      <c r="T119" s="718"/>
      <c r="U119" s="617"/>
      <c r="V119" s="718"/>
      <c r="W119" s="617"/>
      <c r="X119" s="719"/>
      <c r="Y119" s="716"/>
      <c r="Z119" s="617"/>
      <c r="AA119" s="718"/>
      <c r="AB119" s="617"/>
      <c r="AC119" s="617"/>
      <c r="AD119" s="184"/>
      <c r="AE119" s="608"/>
      <c r="AF119" s="609"/>
      <c r="AG119" s="609"/>
      <c r="AH119" s="609"/>
    </row>
    <row r="120" spans="1:36" s="698" customFormat="1" ht="15" customHeight="1">
      <c r="A120" s="711"/>
      <c r="B120" s="611" t="s">
        <v>274</v>
      </c>
      <c r="C120" s="613" t="s">
        <v>275</v>
      </c>
      <c r="D120" s="613"/>
      <c r="E120" s="677"/>
      <c r="F120" s="677"/>
      <c r="G120" s="760"/>
      <c r="H120" s="760"/>
      <c r="I120" s="711"/>
      <c r="J120" s="714"/>
      <c r="K120" s="713"/>
      <c r="L120" s="713"/>
      <c r="M120" s="713"/>
      <c r="N120" s="713"/>
      <c r="O120" s="715">
        <f>SUM(O121:O121)</f>
        <v>0</v>
      </c>
      <c r="P120" s="716">
        <f>SUM(P121:P121)</f>
        <v>0</v>
      </c>
      <c r="Q120" s="717"/>
      <c r="R120" s="718"/>
      <c r="S120" s="716">
        <f>SUM(S121:S121)</f>
        <v>0</v>
      </c>
      <c r="T120" s="716">
        <f>SUM(T121:T121)</f>
        <v>0</v>
      </c>
      <c r="U120" s="617">
        <f>SUM(U121:U121)</f>
        <v>0</v>
      </c>
      <c r="V120" s="718"/>
      <c r="W120" s="617">
        <f>SUM(W121:W121)</f>
        <v>0</v>
      </c>
      <c r="X120" s="719"/>
      <c r="Y120" s="716">
        <f>SUM(Y121:Y121)</f>
        <v>0</v>
      </c>
      <c r="Z120" s="617">
        <f>SUM(Z121:Z121)</f>
        <v>0</v>
      </c>
      <c r="AA120" s="718"/>
      <c r="AB120" s="617">
        <f>SUM(AB121:AB121)</f>
        <v>0</v>
      </c>
      <c r="AC120" s="617">
        <f>SUM(AC121:AC121)</f>
        <v>0</v>
      </c>
      <c r="AD120" s="184"/>
      <c r="AE120" s="608"/>
      <c r="AF120" s="609"/>
      <c r="AG120" s="609"/>
      <c r="AH120" s="609"/>
    </row>
    <row r="121" spans="1:36" s="698" customFormat="1" ht="5.0999999999999996" customHeight="1">
      <c r="A121" s="711"/>
      <c r="B121" s="712"/>
      <c r="C121" s="760"/>
      <c r="D121" s="760"/>
      <c r="E121" s="760"/>
      <c r="F121" s="69"/>
      <c r="G121" s="760"/>
      <c r="H121" s="760"/>
      <c r="I121" s="711"/>
      <c r="J121" s="714"/>
      <c r="K121" s="713"/>
      <c r="L121" s="713"/>
      <c r="M121" s="713"/>
      <c r="N121" s="713"/>
      <c r="O121" s="715"/>
      <c r="P121" s="716"/>
      <c r="Q121" s="717"/>
      <c r="R121" s="718"/>
      <c r="S121" s="716"/>
      <c r="T121" s="718"/>
      <c r="U121" s="617"/>
      <c r="V121" s="718"/>
      <c r="W121" s="617"/>
      <c r="X121" s="719"/>
      <c r="Y121" s="716"/>
      <c r="Z121" s="617"/>
      <c r="AA121" s="718"/>
      <c r="AB121" s="617"/>
      <c r="AC121" s="617"/>
      <c r="AD121" s="184"/>
      <c r="AE121" s="608"/>
      <c r="AF121" s="609"/>
      <c r="AG121" s="609"/>
      <c r="AH121" s="609"/>
    </row>
    <row r="122" spans="1:36" s="698" customFormat="1" ht="15" customHeight="1">
      <c r="A122" s="711"/>
      <c r="B122" s="611" t="s">
        <v>276</v>
      </c>
      <c r="C122" s="613" t="s">
        <v>277</v>
      </c>
      <c r="D122" s="613"/>
      <c r="E122" s="677"/>
      <c r="F122" s="69"/>
      <c r="G122" s="760"/>
      <c r="H122" s="760"/>
      <c r="I122" s="711"/>
      <c r="J122" s="714"/>
      <c r="K122" s="713"/>
      <c r="L122" s="713"/>
      <c r="M122" s="713"/>
      <c r="N122" s="713"/>
      <c r="O122" s="715">
        <f>O123</f>
        <v>1</v>
      </c>
      <c r="P122" s="716">
        <f>P123</f>
        <v>2000000</v>
      </c>
      <c r="Q122" s="717"/>
      <c r="R122" s="718"/>
      <c r="S122" s="716">
        <f>S123</f>
        <v>2000000</v>
      </c>
      <c r="T122" s="718"/>
      <c r="U122" s="617">
        <f>U123</f>
        <v>0</v>
      </c>
      <c r="V122" s="718"/>
      <c r="W122" s="617">
        <f>W123</f>
        <v>0</v>
      </c>
      <c r="X122" s="719"/>
      <c r="Y122" s="716">
        <f>Y123</f>
        <v>0</v>
      </c>
      <c r="Z122" s="617">
        <f>Z123</f>
        <v>0</v>
      </c>
      <c r="AA122" s="718"/>
      <c r="AB122" s="617">
        <f>AB123</f>
        <v>2000000</v>
      </c>
      <c r="AC122" s="617">
        <f>AC123</f>
        <v>0</v>
      </c>
      <c r="AD122" s="184"/>
      <c r="AE122" s="608"/>
      <c r="AF122" s="609"/>
      <c r="AG122" s="609"/>
      <c r="AH122" s="609"/>
    </row>
    <row r="123" spans="1:36" s="698" customFormat="1" ht="19.5" customHeight="1">
      <c r="A123" s="711"/>
      <c r="B123" s="674" t="s">
        <v>278</v>
      </c>
      <c r="C123" s="620" t="s">
        <v>112</v>
      </c>
      <c r="D123" s="620"/>
      <c r="E123" s="720" t="s">
        <v>279</v>
      </c>
      <c r="F123" s="69" t="str">
        <f>VLOOKUP(B123,[2]Sheet1!$H$4:$I$15682,2,FALSE)</f>
        <v>Mesin Cuci</v>
      </c>
      <c r="G123" s="598" t="s">
        <v>280</v>
      </c>
      <c r="H123" s="598" t="s">
        <v>48</v>
      </c>
      <c r="I123" s="598" t="s">
        <v>64</v>
      </c>
      <c r="J123" s="598" t="s">
        <v>65</v>
      </c>
      <c r="K123" s="599">
        <v>2011</v>
      </c>
      <c r="L123" s="598" t="s">
        <v>48</v>
      </c>
      <c r="M123" s="598" t="s">
        <v>66</v>
      </c>
      <c r="N123" s="598" t="s">
        <v>67</v>
      </c>
      <c r="O123" s="598">
        <v>1</v>
      </c>
      <c r="P123" s="622">
        <v>2000000</v>
      </c>
      <c r="Q123" s="627"/>
      <c r="R123" s="625">
        <v>0</v>
      </c>
      <c r="S123" s="623">
        <f t="shared" ref="S123" si="50">SUM(P123-R123)</f>
        <v>2000000</v>
      </c>
      <c r="T123" s="72">
        <v>5</v>
      </c>
      <c r="U123" s="623"/>
      <c r="V123" s="73"/>
      <c r="W123" s="623"/>
      <c r="X123" s="624"/>
      <c r="Y123" s="623"/>
      <c r="Z123" s="623"/>
      <c r="AA123" s="72">
        <v>5</v>
      </c>
      <c r="AB123" s="623">
        <v>2000000</v>
      </c>
      <c r="AC123" s="623">
        <f t="shared" ref="AC123" si="51">SUM(S123-AB123)</f>
        <v>0</v>
      </c>
      <c r="AD123" s="55" t="s">
        <v>213</v>
      </c>
      <c r="AE123" s="608"/>
      <c r="AF123" s="609"/>
      <c r="AG123" s="609"/>
      <c r="AH123" s="609"/>
    </row>
    <row r="124" spans="1:36" s="698" customFormat="1" ht="5.0999999999999996" customHeight="1">
      <c r="A124" s="711"/>
      <c r="B124" s="712"/>
      <c r="C124" s="756"/>
      <c r="D124" s="756"/>
      <c r="E124" s="760"/>
      <c r="F124" s="69"/>
      <c r="G124" s="760"/>
      <c r="H124" s="760"/>
      <c r="I124" s="711"/>
      <c r="J124" s="714"/>
      <c r="K124" s="713"/>
      <c r="L124" s="713"/>
      <c r="M124" s="713"/>
      <c r="N124" s="713"/>
      <c r="O124" s="715"/>
      <c r="P124" s="716"/>
      <c r="Q124" s="717"/>
      <c r="R124" s="718"/>
      <c r="S124" s="716"/>
      <c r="T124" s="718"/>
      <c r="U124" s="617"/>
      <c r="V124" s="718"/>
      <c r="W124" s="617"/>
      <c r="X124" s="719"/>
      <c r="Y124" s="716"/>
      <c r="Z124" s="617"/>
      <c r="AA124" s="718"/>
      <c r="AB124" s="617"/>
      <c r="AC124" s="617"/>
      <c r="AD124" s="184"/>
      <c r="AE124" s="608"/>
      <c r="AF124" s="609"/>
      <c r="AG124" s="609"/>
      <c r="AH124" s="609"/>
    </row>
    <row r="125" spans="1:36" s="698" customFormat="1" ht="15" customHeight="1">
      <c r="A125" s="711"/>
      <c r="B125" s="611" t="s">
        <v>281</v>
      </c>
      <c r="C125" s="613" t="s">
        <v>282</v>
      </c>
      <c r="D125" s="613"/>
      <c r="E125" s="677"/>
      <c r="F125" s="69"/>
      <c r="G125" s="760"/>
      <c r="H125" s="760"/>
      <c r="I125" s="711"/>
      <c r="J125" s="714"/>
      <c r="K125" s="713"/>
      <c r="L125" s="713"/>
      <c r="M125" s="713"/>
      <c r="N125" s="713"/>
      <c r="O125" s="715">
        <f>SUM(O126:O144)</f>
        <v>26</v>
      </c>
      <c r="P125" s="716">
        <f>SUM(P126:P144)</f>
        <v>174212000</v>
      </c>
      <c r="Q125" s="717"/>
      <c r="R125" s="718"/>
      <c r="S125" s="716">
        <f>SUM(S126:S144)</f>
        <v>174212000</v>
      </c>
      <c r="T125" s="718"/>
      <c r="U125" s="617">
        <f>SUM(U126:U144)</f>
        <v>34442400</v>
      </c>
      <c r="V125" s="718"/>
      <c r="W125" s="617">
        <f>SUM(W126:W144)</f>
        <v>0</v>
      </c>
      <c r="X125" s="719"/>
      <c r="Y125" s="716">
        <f>SUM(Y126:Y144)</f>
        <v>0</v>
      </c>
      <c r="Z125" s="617">
        <f>SUM(Z126:Z144)</f>
        <v>0</v>
      </c>
      <c r="AA125" s="718"/>
      <c r="AB125" s="617">
        <f>SUM(AB126:AB144)</f>
        <v>174212000</v>
      </c>
      <c r="AC125" s="617">
        <f>SUM(AC126:AC144)</f>
        <v>0</v>
      </c>
      <c r="AD125" s="184">
        <f>P125-AB125</f>
        <v>0</v>
      </c>
      <c r="AE125" s="608"/>
      <c r="AF125" s="609"/>
      <c r="AG125" s="609"/>
      <c r="AH125" s="609"/>
      <c r="AJ125" s="761"/>
    </row>
    <row r="126" spans="1:36" s="698" customFormat="1" ht="19.5" customHeight="1">
      <c r="A126" s="711"/>
      <c r="B126" s="674" t="s">
        <v>284</v>
      </c>
      <c r="C126" s="735" t="s">
        <v>199</v>
      </c>
      <c r="D126" s="735"/>
      <c r="E126" s="621" t="s">
        <v>285</v>
      </c>
      <c r="F126" s="69" t="str">
        <f>VLOOKUP(B126,[2]Sheet1!$H$4:$I$15682,2,FALSE)</f>
        <v>A.C. Split</v>
      </c>
      <c r="G126" s="598" t="s">
        <v>286</v>
      </c>
      <c r="H126" s="598" t="s">
        <v>48</v>
      </c>
      <c r="I126" s="598" t="s">
        <v>64</v>
      </c>
      <c r="J126" s="598" t="s">
        <v>65</v>
      </c>
      <c r="K126" s="598">
        <v>2009</v>
      </c>
      <c r="L126" s="598" t="s">
        <v>48</v>
      </c>
      <c r="M126" s="626" t="s">
        <v>166</v>
      </c>
      <c r="N126" s="598" t="s">
        <v>67</v>
      </c>
      <c r="O126" s="736">
        <v>2</v>
      </c>
      <c r="P126" s="622">
        <v>7337000</v>
      </c>
      <c r="Q126" s="681"/>
      <c r="R126" s="625">
        <v>0</v>
      </c>
      <c r="S126" s="623">
        <f t="shared" ref="S126:S143" si="52">SUM(P126-R126)</f>
        <v>7337000</v>
      </c>
      <c r="T126" s="72">
        <v>5</v>
      </c>
      <c r="U126" s="623">
        <f t="shared" ref="U126:U143" si="53">SUM(S126/T126)</f>
        <v>1467400</v>
      </c>
      <c r="V126" s="73">
        <v>0</v>
      </c>
      <c r="W126" s="623">
        <f t="shared" ref="W126:W134" si="54">SUM(U126*V126)</f>
        <v>0</v>
      </c>
      <c r="X126" s="624">
        <v>0</v>
      </c>
      <c r="Y126" s="623">
        <f t="shared" ref="Y126:Y138" si="55">SUM(U126*X126)</f>
        <v>0</v>
      </c>
      <c r="Z126" s="623">
        <f t="shared" ref="Z126:Z138" si="56">SUM(W126+Y126)</f>
        <v>0</v>
      </c>
      <c r="AA126" s="72">
        <v>5</v>
      </c>
      <c r="AB126" s="623">
        <f t="shared" ref="AB126:AB136" si="57">SUM(U126*AA126)</f>
        <v>7337000</v>
      </c>
      <c r="AC126" s="623">
        <f t="shared" ref="AC126:AC136" si="58">SUM(S126-AB126)</f>
        <v>0</v>
      </c>
      <c r="AD126" s="75" t="s">
        <v>167</v>
      </c>
      <c r="AE126" s="608"/>
      <c r="AF126" s="609"/>
      <c r="AG126" s="609"/>
      <c r="AH126" s="609"/>
    </row>
    <row r="127" spans="1:36" s="698" customFormat="1" ht="19.5" customHeight="1">
      <c r="A127" s="711"/>
      <c r="B127" s="674" t="s">
        <v>284</v>
      </c>
      <c r="C127" s="735" t="s">
        <v>69</v>
      </c>
      <c r="D127" s="735"/>
      <c r="E127" s="621" t="s">
        <v>285</v>
      </c>
      <c r="F127" s="69" t="str">
        <f>VLOOKUP(B127,[2]Sheet1!$H$4:$I$15682,2,FALSE)</f>
        <v>A.C. Split</v>
      </c>
      <c r="G127" s="598" t="s">
        <v>286</v>
      </c>
      <c r="H127" s="598" t="s">
        <v>48</v>
      </c>
      <c r="I127" s="598" t="s">
        <v>64</v>
      </c>
      <c r="J127" s="598" t="s">
        <v>65</v>
      </c>
      <c r="K127" s="598">
        <v>2009</v>
      </c>
      <c r="L127" s="598" t="s">
        <v>48</v>
      </c>
      <c r="M127" s="626" t="s">
        <v>166</v>
      </c>
      <c r="N127" s="598" t="s">
        <v>67</v>
      </c>
      <c r="O127" s="736">
        <v>1</v>
      </c>
      <c r="P127" s="622">
        <v>3668500</v>
      </c>
      <c r="Q127" s="681"/>
      <c r="R127" s="625">
        <v>0</v>
      </c>
      <c r="S127" s="623">
        <f t="shared" si="52"/>
        <v>3668500</v>
      </c>
      <c r="T127" s="72">
        <v>5</v>
      </c>
      <c r="U127" s="623">
        <f t="shared" si="53"/>
        <v>733700</v>
      </c>
      <c r="V127" s="73">
        <v>0</v>
      </c>
      <c r="W127" s="623">
        <f t="shared" si="54"/>
        <v>0</v>
      </c>
      <c r="X127" s="624">
        <v>0</v>
      </c>
      <c r="Y127" s="623">
        <f t="shared" si="55"/>
        <v>0</v>
      </c>
      <c r="Z127" s="623">
        <f t="shared" si="56"/>
        <v>0</v>
      </c>
      <c r="AA127" s="72">
        <v>5</v>
      </c>
      <c r="AB127" s="623">
        <f t="shared" si="57"/>
        <v>3668500</v>
      </c>
      <c r="AC127" s="623">
        <f t="shared" si="58"/>
        <v>0</v>
      </c>
      <c r="AD127" s="75" t="s">
        <v>132</v>
      </c>
      <c r="AE127" s="608"/>
      <c r="AF127" s="609"/>
      <c r="AG127" s="609"/>
      <c r="AH127" s="609"/>
    </row>
    <row r="128" spans="1:36" s="698" customFormat="1" ht="19.5" customHeight="1">
      <c r="A128" s="711"/>
      <c r="B128" s="674" t="s">
        <v>284</v>
      </c>
      <c r="C128" s="735" t="s">
        <v>73</v>
      </c>
      <c r="D128" s="735"/>
      <c r="E128" s="621" t="s">
        <v>285</v>
      </c>
      <c r="F128" s="69" t="str">
        <f>VLOOKUP(B128,[2]Sheet1!$H$4:$I$15682,2,FALSE)</f>
        <v>A.C. Split</v>
      </c>
      <c r="G128" s="598" t="s">
        <v>286</v>
      </c>
      <c r="H128" s="598" t="s">
        <v>48</v>
      </c>
      <c r="I128" s="598" t="s">
        <v>64</v>
      </c>
      <c r="J128" s="598" t="s">
        <v>65</v>
      </c>
      <c r="K128" s="598">
        <v>2009</v>
      </c>
      <c r="L128" s="598" t="s">
        <v>48</v>
      </c>
      <c r="M128" s="626" t="s">
        <v>166</v>
      </c>
      <c r="N128" s="598" t="s">
        <v>67</v>
      </c>
      <c r="O128" s="736">
        <v>1</v>
      </c>
      <c r="P128" s="622">
        <v>3668500</v>
      </c>
      <c r="Q128" s="681"/>
      <c r="R128" s="625">
        <v>0</v>
      </c>
      <c r="S128" s="623">
        <f t="shared" si="52"/>
        <v>3668500</v>
      </c>
      <c r="T128" s="72">
        <v>5</v>
      </c>
      <c r="U128" s="623">
        <f t="shared" si="53"/>
        <v>733700</v>
      </c>
      <c r="V128" s="73">
        <v>0</v>
      </c>
      <c r="W128" s="623">
        <f t="shared" si="54"/>
        <v>0</v>
      </c>
      <c r="X128" s="624">
        <v>0</v>
      </c>
      <c r="Y128" s="623">
        <f t="shared" si="55"/>
        <v>0</v>
      </c>
      <c r="Z128" s="623">
        <f t="shared" si="56"/>
        <v>0</v>
      </c>
      <c r="AA128" s="72">
        <v>5</v>
      </c>
      <c r="AB128" s="623">
        <f t="shared" si="57"/>
        <v>3668500</v>
      </c>
      <c r="AC128" s="623">
        <f t="shared" si="58"/>
        <v>0</v>
      </c>
      <c r="AD128" s="75" t="s">
        <v>244</v>
      </c>
      <c r="AE128" s="608"/>
      <c r="AF128" s="609"/>
      <c r="AG128" s="609"/>
      <c r="AH128" s="609"/>
    </row>
    <row r="129" spans="1:36" s="698" customFormat="1" ht="19.5" customHeight="1">
      <c r="A129" s="711"/>
      <c r="B129" s="674" t="s">
        <v>284</v>
      </c>
      <c r="C129" s="735" t="s">
        <v>77</v>
      </c>
      <c r="D129" s="735"/>
      <c r="E129" s="621" t="s">
        <v>285</v>
      </c>
      <c r="F129" s="69" t="str">
        <f>VLOOKUP(B129,[2]Sheet1!$H$4:$I$15682,2,FALSE)</f>
        <v>A.C. Split</v>
      </c>
      <c r="G129" s="598" t="s">
        <v>286</v>
      </c>
      <c r="H129" s="598" t="s">
        <v>48</v>
      </c>
      <c r="I129" s="598" t="s">
        <v>64</v>
      </c>
      <c r="J129" s="598" t="s">
        <v>65</v>
      </c>
      <c r="K129" s="598">
        <v>2009</v>
      </c>
      <c r="L129" s="598" t="s">
        <v>48</v>
      </c>
      <c r="M129" s="626" t="s">
        <v>166</v>
      </c>
      <c r="N129" s="598" t="s">
        <v>67</v>
      </c>
      <c r="O129" s="736">
        <v>1</v>
      </c>
      <c r="P129" s="622">
        <v>3668500</v>
      </c>
      <c r="Q129" s="681"/>
      <c r="R129" s="625">
        <v>0</v>
      </c>
      <c r="S129" s="623">
        <f t="shared" si="52"/>
        <v>3668500</v>
      </c>
      <c r="T129" s="72">
        <v>5</v>
      </c>
      <c r="U129" s="623">
        <f t="shared" si="53"/>
        <v>733700</v>
      </c>
      <c r="V129" s="73">
        <v>0</v>
      </c>
      <c r="W129" s="623">
        <f t="shared" si="54"/>
        <v>0</v>
      </c>
      <c r="X129" s="624">
        <v>0</v>
      </c>
      <c r="Y129" s="623">
        <f t="shared" si="55"/>
        <v>0</v>
      </c>
      <c r="Z129" s="623">
        <f t="shared" si="56"/>
        <v>0</v>
      </c>
      <c r="AA129" s="72">
        <v>5</v>
      </c>
      <c r="AB129" s="623">
        <f t="shared" si="57"/>
        <v>3668500</v>
      </c>
      <c r="AC129" s="623">
        <f t="shared" si="58"/>
        <v>0</v>
      </c>
      <c r="AD129" s="55" t="s">
        <v>226</v>
      </c>
      <c r="AE129" s="608"/>
      <c r="AF129" s="609"/>
      <c r="AG129" s="609"/>
      <c r="AH129" s="609"/>
    </row>
    <row r="130" spans="1:36" s="698" customFormat="1" ht="19.5" customHeight="1">
      <c r="A130" s="711"/>
      <c r="B130" s="674" t="s">
        <v>284</v>
      </c>
      <c r="C130" s="735" t="s">
        <v>80</v>
      </c>
      <c r="D130" s="735"/>
      <c r="E130" s="621" t="s">
        <v>285</v>
      </c>
      <c r="F130" s="69" t="str">
        <f>VLOOKUP(B130,[2]Sheet1!$H$4:$I$15682,2,FALSE)</f>
        <v>A.C. Split</v>
      </c>
      <c r="G130" s="598" t="s">
        <v>286</v>
      </c>
      <c r="H130" s="598" t="s">
        <v>48</v>
      </c>
      <c r="I130" s="598" t="s">
        <v>64</v>
      </c>
      <c r="J130" s="598" t="s">
        <v>65</v>
      </c>
      <c r="K130" s="598">
        <v>2009</v>
      </c>
      <c r="L130" s="598" t="s">
        <v>48</v>
      </c>
      <c r="M130" s="626" t="s">
        <v>166</v>
      </c>
      <c r="N130" s="598" t="s">
        <v>67</v>
      </c>
      <c r="O130" s="736">
        <v>1</v>
      </c>
      <c r="P130" s="622">
        <v>3668500</v>
      </c>
      <c r="Q130" s="681"/>
      <c r="R130" s="625">
        <v>0</v>
      </c>
      <c r="S130" s="623">
        <f t="shared" si="52"/>
        <v>3668500</v>
      </c>
      <c r="T130" s="72">
        <v>5</v>
      </c>
      <c r="U130" s="623">
        <f t="shared" si="53"/>
        <v>733700</v>
      </c>
      <c r="V130" s="73">
        <v>0</v>
      </c>
      <c r="W130" s="623">
        <f t="shared" si="54"/>
        <v>0</v>
      </c>
      <c r="X130" s="624">
        <v>0</v>
      </c>
      <c r="Y130" s="623">
        <f t="shared" si="55"/>
        <v>0</v>
      </c>
      <c r="Z130" s="623">
        <f t="shared" si="56"/>
        <v>0</v>
      </c>
      <c r="AA130" s="72">
        <v>5</v>
      </c>
      <c r="AB130" s="623">
        <f t="shared" si="57"/>
        <v>3668500</v>
      </c>
      <c r="AC130" s="623">
        <f t="shared" si="58"/>
        <v>0</v>
      </c>
      <c r="AD130" s="75" t="s">
        <v>174</v>
      </c>
      <c r="AE130" s="608"/>
      <c r="AF130" s="609"/>
      <c r="AG130" s="609"/>
      <c r="AH130" s="609"/>
    </row>
    <row r="131" spans="1:36" s="698" customFormat="1" ht="19.5" customHeight="1">
      <c r="A131" s="775"/>
      <c r="B131" s="776" t="s">
        <v>284</v>
      </c>
      <c r="C131" s="777" t="s">
        <v>106</v>
      </c>
      <c r="D131" s="777"/>
      <c r="E131" s="778" t="s">
        <v>285</v>
      </c>
      <c r="F131" s="69" t="str">
        <f>VLOOKUP(B131,[2]Sheet1!$H$4:$I$15682,2,FALSE)</f>
        <v>A.C. Split</v>
      </c>
      <c r="G131" s="779" t="s">
        <v>286</v>
      </c>
      <c r="H131" s="779" t="s">
        <v>48</v>
      </c>
      <c r="I131" s="779" t="s">
        <v>64</v>
      </c>
      <c r="J131" s="779" t="s">
        <v>65</v>
      </c>
      <c r="K131" s="779">
        <v>2009</v>
      </c>
      <c r="L131" s="779" t="s">
        <v>48</v>
      </c>
      <c r="M131" s="780" t="s">
        <v>166</v>
      </c>
      <c r="N131" s="779" t="s">
        <v>67</v>
      </c>
      <c r="O131" s="781">
        <v>1</v>
      </c>
      <c r="P131" s="782">
        <v>3668500</v>
      </c>
      <c r="Q131" s="783"/>
      <c r="R131" s="784">
        <v>0</v>
      </c>
      <c r="S131" s="785">
        <f t="shared" si="52"/>
        <v>3668500</v>
      </c>
      <c r="T131" s="257">
        <v>5</v>
      </c>
      <c r="U131" s="785">
        <f t="shared" si="53"/>
        <v>733700</v>
      </c>
      <c r="V131" s="258">
        <v>0</v>
      </c>
      <c r="W131" s="785">
        <f t="shared" si="54"/>
        <v>0</v>
      </c>
      <c r="X131" s="786">
        <v>0</v>
      </c>
      <c r="Y131" s="785">
        <f t="shared" si="55"/>
        <v>0</v>
      </c>
      <c r="Z131" s="785">
        <f t="shared" si="56"/>
        <v>0</v>
      </c>
      <c r="AA131" s="257">
        <v>5</v>
      </c>
      <c r="AB131" s="785">
        <f t="shared" si="57"/>
        <v>3668500</v>
      </c>
      <c r="AC131" s="785">
        <f t="shared" si="58"/>
        <v>0</v>
      </c>
      <c r="AD131" s="260" t="s">
        <v>177</v>
      </c>
      <c r="AE131" s="608"/>
      <c r="AF131" s="609"/>
      <c r="AG131" s="609"/>
      <c r="AH131" s="609"/>
    </row>
    <row r="132" spans="1:36" s="698" customFormat="1" ht="19.5" customHeight="1">
      <c r="A132" s="711"/>
      <c r="B132" s="674" t="s">
        <v>284</v>
      </c>
      <c r="C132" s="599" t="s">
        <v>287</v>
      </c>
      <c r="D132" s="599"/>
      <c r="E132" s="621" t="s">
        <v>285</v>
      </c>
      <c r="F132" s="69" t="str">
        <f>VLOOKUP(B132,[2]Sheet1!$H$4:$I$15682,2,FALSE)</f>
        <v>A.C. Split</v>
      </c>
      <c r="G132" s="598" t="s">
        <v>286</v>
      </c>
      <c r="H132" s="598" t="s">
        <v>48</v>
      </c>
      <c r="I132" s="598" t="s">
        <v>64</v>
      </c>
      <c r="J132" s="598" t="s">
        <v>65</v>
      </c>
      <c r="K132" s="598">
        <v>2009</v>
      </c>
      <c r="L132" s="598" t="s">
        <v>48</v>
      </c>
      <c r="M132" s="626" t="s">
        <v>166</v>
      </c>
      <c r="N132" s="598" t="s">
        <v>67</v>
      </c>
      <c r="O132" s="736">
        <v>6</v>
      </c>
      <c r="P132" s="622">
        <v>22011000</v>
      </c>
      <c r="Q132" s="681"/>
      <c r="R132" s="625">
        <v>0</v>
      </c>
      <c r="S132" s="623">
        <f t="shared" si="52"/>
        <v>22011000</v>
      </c>
      <c r="T132" s="72">
        <v>5</v>
      </c>
      <c r="U132" s="623">
        <f t="shared" si="53"/>
        <v>4402200</v>
      </c>
      <c r="V132" s="73">
        <v>0</v>
      </c>
      <c r="W132" s="623">
        <f t="shared" si="54"/>
        <v>0</v>
      </c>
      <c r="X132" s="624">
        <v>0</v>
      </c>
      <c r="Y132" s="623">
        <f t="shared" si="55"/>
        <v>0</v>
      </c>
      <c r="Z132" s="623">
        <f t="shared" si="56"/>
        <v>0</v>
      </c>
      <c r="AA132" s="72">
        <v>5</v>
      </c>
      <c r="AB132" s="623">
        <f t="shared" si="57"/>
        <v>22011000</v>
      </c>
      <c r="AC132" s="623">
        <f t="shared" si="58"/>
        <v>0</v>
      </c>
      <c r="AD132" s="55" t="s">
        <v>247</v>
      </c>
      <c r="AE132" s="608"/>
      <c r="AF132" s="609"/>
      <c r="AG132" s="609"/>
      <c r="AH132" s="609"/>
    </row>
    <row r="133" spans="1:36" s="698" customFormat="1" ht="19.5" customHeight="1">
      <c r="A133" s="711"/>
      <c r="B133" s="674" t="s">
        <v>284</v>
      </c>
      <c r="C133" s="735" t="s">
        <v>77</v>
      </c>
      <c r="D133" s="735"/>
      <c r="E133" s="621" t="s">
        <v>288</v>
      </c>
      <c r="F133" s="69" t="str">
        <f>VLOOKUP(B133,[2]Sheet1!$H$4:$I$15682,2,FALSE)</f>
        <v>A.C. Split</v>
      </c>
      <c r="G133" s="598" t="s">
        <v>289</v>
      </c>
      <c r="H133" s="598" t="s">
        <v>48</v>
      </c>
      <c r="I133" s="598" t="s">
        <v>64</v>
      </c>
      <c r="J133" s="598" t="s">
        <v>290</v>
      </c>
      <c r="K133" s="598">
        <v>2009</v>
      </c>
      <c r="L133" s="598" t="s">
        <v>48</v>
      </c>
      <c r="M133" s="626" t="s">
        <v>66</v>
      </c>
      <c r="N133" s="598" t="s">
        <v>67</v>
      </c>
      <c r="O133" s="736">
        <v>1</v>
      </c>
      <c r="P133" s="625">
        <v>3867000</v>
      </c>
      <c r="Q133" s="681"/>
      <c r="R133" s="625">
        <v>0</v>
      </c>
      <c r="S133" s="623">
        <f>SUM(P133-R133)</f>
        <v>3867000</v>
      </c>
      <c r="T133" s="72">
        <v>5</v>
      </c>
      <c r="U133" s="623">
        <f t="shared" si="53"/>
        <v>773400</v>
      </c>
      <c r="V133" s="261"/>
      <c r="W133" s="623"/>
      <c r="X133" s="624"/>
      <c r="Y133" s="623"/>
      <c r="Z133" s="623"/>
      <c r="AA133" s="623">
        <v>5</v>
      </c>
      <c r="AB133" s="623">
        <f>SUM(U133*AA133)</f>
        <v>3867000</v>
      </c>
      <c r="AC133" s="623">
        <f t="shared" si="58"/>
        <v>0</v>
      </c>
      <c r="AD133" s="75" t="s">
        <v>291</v>
      </c>
      <c r="AE133" s="608"/>
      <c r="AF133" s="609"/>
      <c r="AG133" s="609"/>
      <c r="AH133" s="609"/>
    </row>
    <row r="134" spans="1:36" s="698" customFormat="1" ht="19.5" customHeight="1">
      <c r="A134" s="711"/>
      <c r="B134" s="674" t="s">
        <v>284</v>
      </c>
      <c r="C134" s="735" t="s">
        <v>199</v>
      </c>
      <c r="D134" s="735"/>
      <c r="E134" s="621" t="s">
        <v>292</v>
      </c>
      <c r="F134" s="69" t="str">
        <f>VLOOKUP(B134,[2]Sheet1!$H$4:$I$15682,2,FALSE)</f>
        <v>A.C. Split</v>
      </c>
      <c r="G134" s="598" t="s">
        <v>293</v>
      </c>
      <c r="H134" s="598" t="s">
        <v>48</v>
      </c>
      <c r="I134" s="598" t="s">
        <v>64</v>
      </c>
      <c r="J134" s="598" t="s">
        <v>65</v>
      </c>
      <c r="K134" s="598">
        <v>2010</v>
      </c>
      <c r="L134" s="598" t="s">
        <v>48</v>
      </c>
      <c r="M134" s="626" t="s">
        <v>166</v>
      </c>
      <c r="N134" s="598" t="s">
        <v>67</v>
      </c>
      <c r="O134" s="736">
        <v>2</v>
      </c>
      <c r="P134" s="622">
        <v>43642500</v>
      </c>
      <c r="Q134" s="681"/>
      <c r="R134" s="625">
        <v>0</v>
      </c>
      <c r="S134" s="623">
        <f t="shared" si="52"/>
        <v>43642500</v>
      </c>
      <c r="T134" s="72">
        <v>5</v>
      </c>
      <c r="U134" s="623">
        <f t="shared" si="53"/>
        <v>8728500</v>
      </c>
      <c r="V134" s="73">
        <v>0</v>
      </c>
      <c r="W134" s="623">
        <f t="shared" si="54"/>
        <v>0</v>
      </c>
      <c r="X134" s="624">
        <v>0</v>
      </c>
      <c r="Y134" s="623">
        <f t="shared" si="55"/>
        <v>0</v>
      </c>
      <c r="Z134" s="623">
        <f t="shared" si="56"/>
        <v>0</v>
      </c>
      <c r="AA134" s="72">
        <v>5</v>
      </c>
      <c r="AB134" s="623">
        <f t="shared" si="57"/>
        <v>43642500</v>
      </c>
      <c r="AC134" s="623">
        <f t="shared" si="58"/>
        <v>0</v>
      </c>
      <c r="AD134" s="55" t="s">
        <v>247</v>
      </c>
      <c r="AE134" s="608"/>
      <c r="AF134" s="609"/>
      <c r="AG134" s="609"/>
      <c r="AH134" s="609"/>
    </row>
    <row r="135" spans="1:36" s="698" customFormat="1" ht="19.5" customHeight="1">
      <c r="A135" s="711"/>
      <c r="B135" s="674" t="s">
        <v>294</v>
      </c>
      <c r="C135" s="620" t="s">
        <v>112</v>
      </c>
      <c r="D135" s="620"/>
      <c r="E135" s="720" t="s">
        <v>295</v>
      </c>
      <c r="F135" s="69" t="str">
        <f>VLOOKUP(B135,[2]Sheet1!$H$4:$I$15682,2,FALSE)</f>
        <v>Lemari Es</v>
      </c>
      <c r="G135" s="598" t="s">
        <v>293</v>
      </c>
      <c r="H135" s="598" t="s">
        <v>48</v>
      </c>
      <c r="I135" s="598" t="s">
        <v>64</v>
      </c>
      <c r="J135" s="598" t="s">
        <v>65</v>
      </c>
      <c r="K135" s="599">
        <v>2011</v>
      </c>
      <c r="L135" s="598" t="s">
        <v>48</v>
      </c>
      <c r="M135" s="598" t="s">
        <v>66</v>
      </c>
      <c r="N135" s="598" t="s">
        <v>67</v>
      </c>
      <c r="O135" s="598">
        <v>1</v>
      </c>
      <c r="P135" s="622">
        <v>2000000</v>
      </c>
      <c r="Q135" s="681"/>
      <c r="R135" s="625">
        <v>0</v>
      </c>
      <c r="S135" s="623">
        <f t="shared" si="52"/>
        <v>2000000</v>
      </c>
      <c r="T135" s="72">
        <v>5</v>
      </c>
      <c r="U135" s="623"/>
      <c r="V135" s="73"/>
      <c r="W135" s="623"/>
      <c r="X135" s="624"/>
      <c r="Y135" s="623"/>
      <c r="Z135" s="623"/>
      <c r="AA135" s="72">
        <v>5</v>
      </c>
      <c r="AB135" s="623">
        <v>2000000</v>
      </c>
      <c r="AC135" s="623">
        <f t="shared" si="58"/>
        <v>0</v>
      </c>
      <c r="AD135" s="55" t="s">
        <v>213</v>
      </c>
      <c r="AE135" s="608"/>
      <c r="AF135" s="609"/>
      <c r="AG135" s="609"/>
      <c r="AH135" s="609"/>
    </row>
    <row r="136" spans="1:36" s="698" customFormat="1" ht="19.5" customHeight="1">
      <c r="A136" s="711"/>
      <c r="B136" s="674" t="s">
        <v>284</v>
      </c>
      <c r="C136" s="735" t="s">
        <v>199</v>
      </c>
      <c r="D136" s="735"/>
      <c r="E136" s="621" t="s">
        <v>296</v>
      </c>
      <c r="F136" s="69" t="str">
        <f>VLOOKUP(B136,[2]Sheet1!$H$4:$I$15682,2,FALSE)</f>
        <v>A.C. Split</v>
      </c>
      <c r="G136" s="598" t="s">
        <v>293</v>
      </c>
      <c r="H136" s="598" t="s">
        <v>48</v>
      </c>
      <c r="I136" s="598" t="s">
        <v>64</v>
      </c>
      <c r="J136" s="598" t="s">
        <v>65</v>
      </c>
      <c r="K136" s="598">
        <v>2012</v>
      </c>
      <c r="L136" s="598" t="s">
        <v>48</v>
      </c>
      <c r="M136" s="626" t="s">
        <v>166</v>
      </c>
      <c r="N136" s="598" t="s">
        <v>67</v>
      </c>
      <c r="O136" s="736">
        <v>2</v>
      </c>
      <c r="P136" s="622">
        <v>46100000</v>
      </c>
      <c r="Q136" s="681"/>
      <c r="R136" s="625">
        <v>0</v>
      </c>
      <c r="S136" s="623">
        <f t="shared" si="52"/>
        <v>46100000</v>
      </c>
      <c r="T136" s="72">
        <v>5</v>
      </c>
      <c r="U136" s="623">
        <f t="shared" si="53"/>
        <v>9220000</v>
      </c>
      <c r="V136" s="73">
        <v>0</v>
      </c>
      <c r="W136" s="623">
        <v>0</v>
      </c>
      <c r="X136" s="624">
        <v>0</v>
      </c>
      <c r="Y136" s="623">
        <f t="shared" si="55"/>
        <v>0</v>
      </c>
      <c r="Z136" s="623">
        <f t="shared" si="56"/>
        <v>0</v>
      </c>
      <c r="AA136" s="72">
        <v>5</v>
      </c>
      <c r="AB136" s="623">
        <f t="shared" si="57"/>
        <v>46100000</v>
      </c>
      <c r="AC136" s="623">
        <f t="shared" si="58"/>
        <v>0</v>
      </c>
      <c r="AD136" s="55" t="s">
        <v>247</v>
      </c>
      <c r="AE136" s="608"/>
      <c r="AF136" s="609"/>
      <c r="AG136" s="609"/>
      <c r="AH136" s="609"/>
    </row>
    <row r="137" spans="1:36" s="698" customFormat="1" ht="19.5" customHeight="1">
      <c r="A137" s="711"/>
      <c r="B137" s="674" t="s">
        <v>284</v>
      </c>
      <c r="C137" s="735" t="s">
        <v>112</v>
      </c>
      <c r="D137" s="735"/>
      <c r="E137" s="621" t="s">
        <v>297</v>
      </c>
      <c r="F137" s="69" t="str">
        <f>VLOOKUP(B137,[2]Sheet1!$H$4:$I$15682,2,FALSE)</f>
        <v>A.C. Split</v>
      </c>
      <c r="G137" s="598" t="s">
        <v>286</v>
      </c>
      <c r="H137" s="598" t="s">
        <v>48</v>
      </c>
      <c r="I137" s="598" t="s">
        <v>64</v>
      </c>
      <c r="J137" s="598" t="s">
        <v>65</v>
      </c>
      <c r="K137" s="598">
        <v>2013</v>
      </c>
      <c r="L137" s="598" t="s">
        <v>48</v>
      </c>
      <c r="M137" s="626" t="s">
        <v>66</v>
      </c>
      <c r="N137" s="598" t="s">
        <v>67</v>
      </c>
      <c r="O137" s="736">
        <v>1</v>
      </c>
      <c r="P137" s="625">
        <v>3700000</v>
      </c>
      <c r="Q137" s="681"/>
      <c r="R137" s="625">
        <v>0</v>
      </c>
      <c r="S137" s="623">
        <f t="shared" si="52"/>
        <v>3700000</v>
      </c>
      <c r="T137" s="72">
        <v>5</v>
      </c>
      <c r="U137" s="623">
        <f t="shared" si="53"/>
        <v>740000</v>
      </c>
      <c r="V137" s="73">
        <v>0</v>
      </c>
      <c r="W137" s="623">
        <v>0</v>
      </c>
      <c r="X137" s="624">
        <v>0</v>
      </c>
      <c r="Y137" s="623">
        <f t="shared" si="55"/>
        <v>0</v>
      </c>
      <c r="Z137" s="623">
        <f t="shared" si="56"/>
        <v>0</v>
      </c>
      <c r="AA137" s="72">
        <v>5</v>
      </c>
      <c r="AB137" s="623">
        <v>3700000</v>
      </c>
      <c r="AC137" s="623"/>
      <c r="AD137" s="75" t="s">
        <v>167</v>
      </c>
      <c r="AE137" s="608"/>
      <c r="AF137" s="609"/>
      <c r="AG137" s="609"/>
      <c r="AH137" s="609"/>
    </row>
    <row r="138" spans="1:36" s="698" customFormat="1" ht="19.5" customHeight="1">
      <c r="A138" s="711"/>
      <c r="B138" s="674" t="s">
        <v>284</v>
      </c>
      <c r="C138" s="735" t="s">
        <v>60</v>
      </c>
      <c r="D138" s="735"/>
      <c r="E138" s="621" t="s">
        <v>297</v>
      </c>
      <c r="F138" s="69" t="str">
        <f>VLOOKUP(B138,[2]Sheet1!$H$4:$I$15682,2,FALSE)</f>
        <v>A.C. Split</v>
      </c>
      <c r="G138" s="598" t="s">
        <v>286</v>
      </c>
      <c r="H138" s="598" t="s">
        <v>48</v>
      </c>
      <c r="I138" s="598" t="s">
        <v>64</v>
      </c>
      <c r="J138" s="598" t="s">
        <v>65</v>
      </c>
      <c r="K138" s="598">
        <v>2013</v>
      </c>
      <c r="L138" s="598" t="s">
        <v>48</v>
      </c>
      <c r="M138" s="626" t="s">
        <v>66</v>
      </c>
      <c r="N138" s="598" t="s">
        <v>67</v>
      </c>
      <c r="O138" s="736">
        <v>1</v>
      </c>
      <c r="P138" s="625">
        <v>3700000</v>
      </c>
      <c r="Q138" s="681"/>
      <c r="R138" s="625">
        <v>0</v>
      </c>
      <c r="S138" s="623">
        <f t="shared" si="52"/>
        <v>3700000</v>
      </c>
      <c r="T138" s="72">
        <v>5</v>
      </c>
      <c r="U138" s="623">
        <f t="shared" si="53"/>
        <v>740000</v>
      </c>
      <c r="V138" s="73">
        <v>0</v>
      </c>
      <c r="W138" s="623">
        <v>0</v>
      </c>
      <c r="X138" s="624">
        <v>0</v>
      </c>
      <c r="Y138" s="623">
        <f t="shared" si="55"/>
        <v>0</v>
      </c>
      <c r="Z138" s="623">
        <f t="shared" si="56"/>
        <v>0</v>
      </c>
      <c r="AA138" s="72">
        <v>5</v>
      </c>
      <c r="AB138" s="623">
        <v>3700000</v>
      </c>
      <c r="AC138" s="623"/>
      <c r="AD138" s="75" t="s">
        <v>298</v>
      </c>
      <c r="AE138" s="608"/>
      <c r="AF138" s="609"/>
      <c r="AG138" s="609"/>
      <c r="AH138" s="609"/>
    </row>
    <row r="139" spans="1:36" s="698" customFormat="1" ht="19.5" customHeight="1">
      <c r="A139" s="711"/>
      <c r="B139" s="674" t="s">
        <v>284</v>
      </c>
      <c r="C139" s="658" t="s">
        <v>112</v>
      </c>
      <c r="D139" s="658"/>
      <c r="E139" s="657" t="s">
        <v>299</v>
      </c>
      <c r="F139" s="69" t="str">
        <f>VLOOKUP(B139,[2]Sheet1!$H$4:$I$15682,2,FALSE)</f>
        <v>A.C. Split</v>
      </c>
      <c r="G139" s="661" t="s">
        <v>289</v>
      </c>
      <c r="H139" s="660" t="s">
        <v>48</v>
      </c>
      <c r="I139" s="660" t="s">
        <v>64</v>
      </c>
      <c r="J139" s="660" t="s">
        <v>290</v>
      </c>
      <c r="K139" s="660">
        <v>2018</v>
      </c>
      <c r="L139" s="660" t="s">
        <v>48</v>
      </c>
      <c r="M139" s="660" t="s">
        <v>66</v>
      </c>
      <c r="N139" s="660" t="s">
        <v>67</v>
      </c>
      <c r="O139" s="660">
        <v>1</v>
      </c>
      <c r="P139" s="665">
        <v>6000000</v>
      </c>
      <c r="Q139" s="787"/>
      <c r="R139" s="665">
        <v>0</v>
      </c>
      <c r="S139" s="666">
        <f t="shared" si="52"/>
        <v>6000000</v>
      </c>
      <c r="T139" s="123">
        <v>5</v>
      </c>
      <c r="U139" s="666">
        <f t="shared" si="53"/>
        <v>1200000</v>
      </c>
      <c r="V139" s="263"/>
      <c r="W139" s="666"/>
      <c r="X139" s="788"/>
      <c r="Y139" s="666"/>
      <c r="Z139" s="666">
        <f>W139+Y139</f>
        <v>0</v>
      </c>
      <c r="AA139" s="788">
        <v>5</v>
      </c>
      <c r="AB139" s="666">
        <f>U139*AA139</f>
        <v>6000000</v>
      </c>
      <c r="AC139" s="666">
        <f>P139-AB139</f>
        <v>0</v>
      </c>
      <c r="AD139" s="789" t="s">
        <v>300</v>
      </c>
      <c r="AE139" s="608"/>
      <c r="AF139" s="609"/>
      <c r="AG139" s="609"/>
      <c r="AH139" s="609"/>
      <c r="AJ139" s="761"/>
    </row>
    <row r="140" spans="1:36" s="698" customFormat="1" ht="19.5" customHeight="1">
      <c r="A140" s="711"/>
      <c r="B140" s="674" t="s">
        <v>284</v>
      </c>
      <c r="C140" s="658" t="s">
        <v>60</v>
      </c>
      <c r="D140" s="658"/>
      <c r="E140" s="657" t="s">
        <v>299</v>
      </c>
      <c r="F140" s="69" t="str">
        <f>VLOOKUP(B140,[2]Sheet1!$H$4:$I$15682,2,FALSE)</f>
        <v>A.C. Split</v>
      </c>
      <c r="G140" s="661" t="s">
        <v>289</v>
      </c>
      <c r="H140" s="660" t="s">
        <v>48</v>
      </c>
      <c r="I140" s="660" t="s">
        <v>64</v>
      </c>
      <c r="J140" s="660" t="s">
        <v>290</v>
      </c>
      <c r="K140" s="660">
        <v>2018</v>
      </c>
      <c r="L140" s="660" t="s">
        <v>48</v>
      </c>
      <c r="M140" s="660" t="s">
        <v>66</v>
      </c>
      <c r="N140" s="660" t="s">
        <v>67</v>
      </c>
      <c r="O140" s="660">
        <v>1</v>
      </c>
      <c r="P140" s="665">
        <v>6000000</v>
      </c>
      <c r="Q140" s="787"/>
      <c r="R140" s="665">
        <v>0</v>
      </c>
      <c r="S140" s="666">
        <f t="shared" si="52"/>
        <v>6000000</v>
      </c>
      <c r="T140" s="123">
        <v>5</v>
      </c>
      <c r="U140" s="666">
        <f t="shared" si="53"/>
        <v>1200000</v>
      </c>
      <c r="V140" s="263"/>
      <c r="W140" s="666"/>
      <c r="X140" s="788"/>
      <c r="Y140" s="666"/>
      <c r="Z140" s="666"/>
      <c r="AA140" s="788">
        <v>5</v>
      </c>
      <c r="AB140" s="666">
        <f>U140*AA140</f>
        <v>6000000</v>
      </c>
      <c r="AC140" s="666">
        <f>P140-AB140</f>
        <v>0</v>
      </c>
      <c r="AD140" s="789" t="s">
        <v>300</v>
      </c>
      <c r="AE140" s="608"/>
      <c r="AF140" s="609"/>
      <c r="AG140" s="609"/>
      <c r="AH140" s="609"/>
      <c r="AJ140" s="761"/>
    </row>
    <row r="141" spans="1:36" s="743" customFormat="1" ht="19.5" customHeight="1">
      <c r="A141" s="737"/>
      <c r="B141" s="682" t="s">
        <v>301</v>
      </c>
      <c r="C141" s="738" t="s">
        <v>112</v>
      </c>
      <c r="D141" s="738"/>
      <c r="E141" s="790" t="s">
        <v>302</v>
      </c>
      <c r="F141" s="69" t="str">
        <f>VLOOKUP(B141,[2]Sheet1!$H$4:$I$15682,2,FALSE)</f>
        <v>Up Right Chiller/Frezzer</v>
      </c>
      <c r="G141" s="646" t="s">
        <v>303</v>
      </c>
      <c r="H141" s="646" t="s">
        <v>48</v>
      </c>
      <c r="I141" s="646" t="s">
        <v>64</v>
      </c>
      <c r="J141" s="646" t="s">
        <v>65</v>
      </c>
      <c r="K141" s="646">
        <v>2019</v>
      </c>
      <c r="L141" s="646" t="s">
        <v>48</v>
      </c>
      <c r="M141" s="739" t="s">
        <v>166</v>
      </c>
      <c r="N141" s="646" t="s">
        <v>67</v>
      </c>
      <c r="O141" s="740">
        <v>1</v>
      </c>
      <c r="P141" s="649">
        <v>3577000</v>
      </c>
      <c r="Q141" s="683"/>
      <c r="R141" s="651">
        <v>0</v>
      </c>
      <c r="S141" s="652">
        <f t="shared" si="52"/>
        <v>3577000</v>
      </c>
      <c r="T141" s="107">
        <v>5</v>
      </c>
      <c r="U141" s="652">
        <f t="shared" si="53"/>
        <v>715400</v>
      </c>
      <c r="V141" s="142">
        <v>0</v>
      </c>
      <c r="W141" s="652">
        <v>0</v>
      </c>
      <c r="X141" s="652">
        <v>0</v>
      </c>
      <c r="Y141" s="652">
        <v>0</v>
      </c>
      <c r="Z141" s="652">
        <v>0</v>
      </c>
      <c r="AA141" s="791">
        <v>5</v>
      </c>
      <c r="AB141" s="652">
        <v>3577000</v>
      </c>
      <c r="AC141" s="652">
        <f t="shared" ref="AC141:AC143" si="59">SUM(S141-AB141)</f>
        <v>0</v>
      </c>
      <c r="AD141" s="109" t="s">
        <v>195</v>
      </c>
      <c r="AE141" s="608"/>
      <c r="AF141" s="609"/>
      <c r="AG141" s="609"/>
      <c r="AH141" s="609"/>
    </row>
    <row r="142" spans="1:36" s="743" customFormat="1" ht="19.5" customHeight="1">
      <c r="A142" s="737"/>
      <c r="B142" s="682" t="s">
        <v>284</v>
      </c>
      <c r="C142" s="738" t="s">
        <v>69</v>
      </c>
      <c r="D142" s="738"/>
      <c r="E142" s="645" t="s">
        <v>304</v>
      </c>
      <c r="F142" s="69" t="str">
        <f>VLOOKUP(B142,[2]Sheet1!$H$4:$I$15682,2,FALSE)</f>
        <v>A.C. Split</v>
      </c>
      <c r="G142" s="646" t="s">
        <v>305</v>
      </c>
      <c r="H142" s="646" t="s">
        <v>48</v>
      </c>
      <c r="I142" s="646" t="s">
        <v>64</v>
      </c>
      <c r="J142" s="646" t="s">
        <v>65</v>
      </c>
      <c r="K142" s="646">
        <v>2019</v>
      </c>
      <c r="L142" s="646" t="s">
        <v>48</v>
      </c>
      <c r="M142" s="739" t="s">
        <v>66</v>
      </c>
      <c r="N142" s="646" t="s">
        <v>67</v>
      </c>
      <c r="O142" s="740">
        <v>1</v>
      </c>
      <c r="P142" s="651">
        <v>3967500</v>
      </c>
      <c r="Q142" s="683"/>
      <c r="R142" s="651">
        <v>0</v>
      </c>
      <c r="S142" s="652">
        <f t="shared" si="52"/>
        <v>3967500</v>
      </c>
      <c r="T142" s="107">
        <v>5</v>
      </c>
      <c r="U142" s="652">
        <f t="shared" si="53"/>
        <v>793500</v>
      </c>
      <c r="V142" s="267">
        <v>0</v>
      </c>
      <c r="W142" s="652">
        <v>0</v>
      </c>
      <c r="X142" s="652">
        <v>0</v>
      </c>
      <c r="Y142" s="652">
        <v>0</v>
      </c>
      <c r="Z142" s="652">
        <v>0</v>
      </c>
      <c r="AA142" s="791">
        <v>5</v>
      </c>
      <c r="AB142" s="652">
        <v>3967500</v>
      </c>
      <c r="AC142" s="652">
        <f t="shared" si="59"/>
        <v>0</v>
      </c>
      <c r="AD142" s="109" t="s">
        <v>195</v>
      </c>
      <c r="AE142" s="608"/>
      <c r="AF142" s="609"/>
      <c r="AG142" s="609"/>
      <c r="AH142" s="609"/>
    </row>
    <row r="143" spans="1:36" s="743" customFormat="1" ht="19.5" customHeight="1">
      <c r="A143" s="737"/>
      <c r="B143" s="682" t="s">
        <v>284</v>
      </c>
      <c r="C143" s="738" t="s">
        <v>73</v>
      </c>
      <c r="D143" s="738"/>
      <c r="E143" s="645" t="s">
        <v>304</v>
      </c>
      <c r="F143" s="69" t="str">
        <f>VLOOKUP(B143,[2]Sheet1!$H$4:$I$15682,2,FALSE)</f>
        <v>A.C. Split</v>
      </c>
      <c r="G143" s="646" t="s">
        <v>305</v>
      </c>
      <c r="H143" s="646" t="s">
        <v>48</v>
      </c>
      <c r="I143" s="646" t="s">
        <v>64</v>
      </c>
      <c r="J143" s="646" t="s">
        <v>65</v>
      </c>
      <c r="K143" s="646">
        <v>2019</v>
      </c>
      <c r="L143" s="646" t="s">
        <v>48</v>
      </c>
      <c r="M143" s="739" t="s">
        <v>66</v>
      </c>
      <c r="N143" s="646" t="s">
        <v>67</v>
      </c>
      <c r="O143" s="740">
        <v>1</v>
      </c>
      <c r="P143" s="651">
        <v>3967500</v>
      </c>
      <c r="Q143" s="683"/>
      <c r="R143" s="651">
        <v>0</v>
      </c>
      <c r="S143" s="652">
        <f t="shared" si="52"/>
        <v>3967500</v>
      </c>
      <c r="T143" s="107">
        <v>5</v>
      </c>
      <c r="U143" s="652">
        <f t="shared" si="53"/>
        <v>793500</v>
      </c>
      <c r="V143" s="267">
        <v>0</v>
      </c>
      <c r="W143" s="652">
        <v>0</v>
      </c>
      <c r="X143" s="652">
        <v>0</v>
      </c>
      <c r="Y143" s="652">
        <v>0</v>
      </c>
      <c r="Z143" s="652">
        <v>0</v>
      </c>
      <c r="AA143" s="791">
        <v>5</v>
      </c>
      <c r="AB143" s="652">
        <v>3967500</v>
      </c>
      <c r="AC143" s="652">
        <f t="shared" si="59"/>
        <v>0</v>
      </c>
      <c r="AD143" s="109" t="s">
        <v>195</v>
      </c>
      <c r="AE143" s="608"/>
      <c r="AF143" s="609"/>
      <c r="AG143" s="609"/>
      <c r="AH143" s="609"/>
    </row>
    <row r="144" spans="1:36" s="698" customFormat="1" ht="5.0999999999999996" customHeight="1">
      <c r="A144" s="711"/>
      <c r="B144" s="712"/>
      <c r="C144" s="756"/>
      <c r="D144" s="756"/>
      <c r="E144" s="760"/>
      <c r="F144" s="760"/>
      <c r="G144" s="760"/>
      <c r="H144" s="760"/>
      <c r="I144" s="711"/>
      <c r="J144" s="714"/>
      <c r="K144" s="713"/>
      <c r="L144" s="713"/>
      <c r="M144" s="713"/>
      <c r="N144" s="713"/>
      <c r="O144" s="715"/>
      <c r="P144" s="716"/>
      <c r="Q144" s="717"/>
      <c r="R144" s="718"/>
      <c r="S144" s="716"/>
      <c r="T144" s="718"/>
      <c r="U144" s="617"/>
      <c r="V144" s="718"/>
      <c r="W144" s="617"/>
      <c r="X144" s="788"/>
      <c r="Y144" s="716"/>
      <c r="Z144" s="617"/>
      <c r="AA144" s="718"/>
      <c r="AB144" s="617"/>
      <c r="AC144" s="617"/>
      <c r="AD144" s="184"/>
      <c r="AE144" s="608"/>
      <c r="AF144" s="609"/>
      <c r="AG144" s="609"/>
      <c r="AH144" s="609"/>
    </row>
    <row r="145" spans="1:34" s="698" customFormat="1" ht="15" customHeight="1">
      <c r="A145" s="711"/>
      <c r="B145" s="611" t="s">
        <v>306</v>
      </c>
      <c r="C145" s="677" t="s">
        <v>307</v>
      </c>
      <c r="D145" s="677"/>
      <c r="E145" s="677"/>
      <c r="F145" s="677"/>
      <c r="G145" s="760"/>
      <c r="H145" s="760"/>
      <c r="I145" s="711"/>
      <c r="J145" s="714"/>
      <c r="K145" s="713"/>
      <c r="L145" s="713"/>
      <c r="M145" s="713"/>
      <c r="N145" s="713"/>
      <c r="O145" s="715">
        <f>SUM(O146:O146)</f>
        <v>0</v>
      </c>
      <c r="P145" s="716">
        <f>SUM(P146:P146)</f>
        <v>0</v>
      </c>
      <c r="Q145" s="717"/>
      <c r="R145" s="718"/>
      <c r="S145" s="716">
        <f>SUM(S146:S146)</f>
        <v>0</v>
      </c>
      <c r="T145" s="718"/>
      <c r="U145" s="617">
        <f>SUM(U146:U146)</f>
        <v>0</v>
      </c>
      <c r="V145" s="718"/>
      <c r="W145" s="617">
        <f>SUM(W146:W146)</f>
        <v>0</v>
      </c>
      <c r="X145" s="719"/>
      <c r="Y145" s="716">
        <f>SUM(Y146:Y146)</f>
        <v>0</v>
      </c>
      <c r="Z145" s="617">
        <f>SUM(Z146:Z146)</f>
        <v>0</v>
      </c>
      <c r="AA145" s="718"/>
      <c r="AB145" s="617">
        <f>SUM(AB146:AB146)</f>
        <v>0</v>
      </c>
      <c r="AC145" s="617">
        <f>SUM(AC146:AC146)</f>
        <v>0</v>
      </c>
      <c r="AD145" s="184"/>
      <c r="AE145" s="608"/>
      <c r="AF145" s="609"/>
      <c r="AG145" s="609"/>
      <c r="AH145" s="609"/>
    </row>
    <row r="146" spans="1:34" s="698" customFormat="1" ht="5.0999999999999996" customHeight="1">
      <c r="A146" s="711"/>
      <c r="B146" s="712"/>
      <c r="C146" s="756"/>
      <c r="D146" s="757"/>
      <c r="E146" s="757"/>
      <c r="F146" s="757"/>
      <c r="G146" s="757"/>
      <c r="H146" s="758"/>
      <c r="I146" s="711"/>
      <c r="J146" s="714"/>
      <c r="K146" s="713"/>
      <c r="L146" s="713"/>
      <c r="M146" s="713"/>
      <c r="N146" s="713"/>
      <c r="O146" s="715"/>
      <c r="P146" s="716"/>
      <c r="Q146" s="717"/>
      <c r="R146" s="718"/>
      <c r="S146" s="716"/>
      <c r="T146" s="718"/>
      <c r="U146" s="617"/>
      <c r="V146" s="718"/>
      <c r="W146" s="617"/>
      <c r="X146" s="719"/>
      <c r="Y146" s="716"/>
      <c r="Z146" s="617"/>
      <c r="AA146" s="718"/>
      <c r="AB146" s="617"/>
      <c r="AC146" s="617"/>
      <c r="AD146" s="184"/>
      <c r="AE146" s="608"/>
      <c r="AF146" s="609"/>
      <c r="AG146" s="609"/>
      <c r="AH146" s="609"/>
    </row>
    <row r="147" spans="1:34" s="698" customFormat="1" ht="15" customHeight="1">
      <c r="A147" s="711"/>
      <c r="B147" s="611" t="s">
        <v>308</v>
      </c>
      <c r="C147" s="677" t="s">
        <v>309</v>
      </c>
      <c r="D147" s="677"/>
      <c r="E147" s="677"/>
      <c r="F147" s="677"/>
      <c r="G147" s="677"/>
      <c r="H147" s="677"/>
      <c r="I147" s="711"/>
      <c r="J147" s="714"/>
      <c r="K147" s="713"/>
      <c r="L147" s="713"/>
      <c r="M147" s="713"/>
      <c r="N147" s="713"/>
      <c r="O147" s="715">
        <f>SUM(O148:O170)</f>
        <v>28</v>
      </c>
      <c r="P147" s="716">
        <f>SUM(P148:P171)</f>
        <v>161070000</v>
      </c>
      <c r="Q147" s="717"/>
      <c r="R147" s="718"/>
      <c r="S147" s="716">
        <f>SUM(S148:S171)</f>
        <v>161070000</v>
      </c>
      <c r="T147" s="718"/>
      <c r="U147" s="617">
        <f>SUM(U148:U171)</f>
        <v>26414000</v>
      </c>
      <c r="V147" s="718"/>
      <c r="W147" s="617">
        <f>SUM(W148:W171)</f>
        <v>0</v>
      </c>
      <c r="X147" s="719"/>
      <c r="Y147" s="716">
        <f>SUM(Y148:Y171)</f>
        <v>0</v>
      </c>
      <c r="Z147" s="617">
        <f>SUM(Z148:Z171)</f>
        <v>0</v>
      </c>
      <c r="AA147" s="718"/>
      <c r="AB147" s="617">
        <f>SUM(AB148:AB171)</f>
        <v>161070000</v>
      </c>
      <c r="AC147" s="617">
        <f>SUM(AC148:AC171)</f>
        <v>0</v>
      </c>
      <c r="AD147" s="184">
        <f>P147-AB147</f>
        <v>0</v>
      </c>
      <c r="AE147" s="608"/>
      <c r="AF147" s="609"/>
      <c r="AG147" s="609"/>
      <c r="AH147" s="609"/>
    </row>
    <row r="148" spans="1:34" s="698" customFormat="1" ht="19.5" customHeight="1">
      <c r="A148" s="711"/>
      <c r="B148" s="674" t="s">
        <v>310</v>
      </c>
      <c r="C148" s="735" t="s">
        <v>112</v>
      </c>
      <c r="D148" s="735"/>
      <c r="E148" s="621" t="s">
        <v>311</v>
      </c>
      <c r="F148" s="69" t="str">
        <f>VLOOKUP(B148,[2]Sheet1!$H$4:$I$15682,2,FALSE)</f>
        <v>Dispenser</v>
      </c>
      <c r="G148" s="598" t="s">
        <v>312</v>
      </c>
      <c r="H148" s="598" t="s">
        <v>48</v>
      </c>
      <c r="I148" s="598" t="s">
        <v>313</v>
      </c>
      <c r="J148" s="598" t="s">
        <v>65</v>
      </c>
      <c r="K148" s="620" t="s">
        <v>314</v>
      </c>
      <c r="L148" s="598" t="s">
        <v>48</v>
      </c>
      <c r="M148" s="626" t="s">
        <v>262</v>
      </c>
      <c r="N148" s="598" t="s">
        <v>67</v>
      </c>
      <c r="O148" s="736">
        <v>1</v>
      </c>
      <c r="P148" s="622">
        <v>1325000</v>
      </c>
      <c r="Q148" s="681"/>
      <c r="R148" s="625">
        <v>0</v>
      </c>
      <c r="S148" s="623">
        <f t="shared" ref="S148:S170" si="60">SUM(P148-R148)</f>
        <v>1325000</v>
      </c>
      <c r="T148" s="72">
        <v>5</v>
      </c>
      <c r="U148" s="623">
        <f t="shared" ref="U148:U156" si="61">SUM(S148/T148)</f>
        <v>265000</v>
      </c>
      <c r="V148" s="73">
        <v>0</v>
      </c>
      <c r="W148" s="623">
        <f t="shared" ref="W148:W156" si="62">SUM(U148*V148)</f>
        <v>0</v>
      </c>
      <c r="X148" s="624">
        <v>0</v>
      </c>
      <c r="Y148" s="623">
        <f t="shared" ref="Y148:Y156" si="63">SUM(U148*X148)</f>
        <v>0</v>
      </c>
      <c r="Z148" s="623">
        <f t="shared" ref="Z148:Z156" si="64">SUM(W148+Y148)</f>
        <v>0</v>
      </c>
      <c r="AA148" s="72">
        <v>5</v>
      </c>
      <c r="AB148" s="623">
        <f t="shared" ref="AB148:AB156" si="65">SUM(U148*AA148)</f>
        <v>1325000</v>
      </c>
      <c r="AC148" s="623">
        <f t="shared" ref="AC148:AC165" si="66">SUM(S148-AB148)</f>
        <v>0</v>
      </c>
      <c r="AD148" s="75" t="s">
        <v>167</v>
      </c>
      <c r="AE148" s="608"/>
      <c r="AF148" s="609"/>
      <c r="AG148" s="609"/>
      <c r="AH148" s="609"/>
    </row>
    <row r="149" spans="1:34" s="698" customFormat="1" ht="19.5" customHeight="1">
      <c r="A149" s="711"/>
      <c r="B149" s="674" t="s">
        <v>310</v>
      </c>
      <c r="C149" s="620" t="s">
        <v>60</v>
      </c>
      <c r="D149" s="620"/>
      <c r="E149" s="612" t="s">
        <v>311</v>
      </c>
      <c r="F149" s="69" t="str">
        <f>VLOOKUP(B149,[2]Sheet1!$H$4:$I$15682,2,FALSE)</f>
        <v>Dispenser</v>
      </c>
      <c r="G149" s="598" t="s">
        <v>312</v>
      </c>
      <c r="H149" s="598" t="s">
        <v>48</v>
      </c>
      <c r="I149" s="598" t="s">
        <v>313</v>
      </c>
      <c r="J149" s="598" t="s">
        <v>65</v>
      </c>
      <c r="K149" s="598">
        <v>2009</v>
      </c>
      <c r="L149" s="598" t="s">
        <v>48</v>
      </c>
      <c r="M149" s="598" t="s">
        <v>262</v>
      </c>
      <c r="N149" s="598" t="s">
        <v>222</v>
      </c>
      <c r="O149" s="598">
        <v>1</v>
      </c>
      <c r="P149" s="750">
        <v>1325000</v>
      </c>
      <c r="Q149" s="681"/>
      <c r="R149" s="625">
        <v>0</v>
      </c>
      <c r="S149" s="623">
        <f t="shared" si="60"/>
        <v>1325000</v>
      </c>
      <c r="T149" s="72">
        <v>5</v>
      </c>
      <c r="U149" s="623">
        <f t="shared" si="61"/>
        <v>265000</v>
      </c>
      <c r="V149" s="73">
        <v>0</v>
      </c>
      <c r="W149" s="623">
        <f t="shared" si="62"/>
        <v>0</v>
      </c>
      <c r="X149" s="624">
        <v>0</v>
      </c>
      <c r="Y149" s="623">
        <f t="shared" si="63"/>
        <v>0</v>
      </c>
      <c r="Z149" s="623">
        <f t="shared" si="64"/>
        <v>0</v>
      </c>
      <c r="AA149" s="72">
        <v>5</v>
      </c>
      <c r="AB149" s="623">
        <f t="shared" si="65"/>
        <v>1325000</v>
      </c>
      <c r="AC149" s="623">
        <f t="shared" si="66"/>
        <v>0</v>
      </c>
      <c r="AD149" s="721" t="s">
        <v>183</v>
      </c>
      <c r="AE149" s="608"/>
      <c r="AF149" s="609"/>
      <c r="AG149" s="609"/>
      <c r="AH149" s="609"/>
    </row>
    <row r="150" spans="1:34" s="698" customFormat="1" ht="19.5" customHeight="1">
      <c r="A150" s="711"/>
      <c r="B150" s="674" t="s">
        <v>310</v>
      </c>
      <c r="C150" s="735" t="s">
        <v>69</v>
      </c>
      <c r="D150" s="735"/>
      <c r="E150" s="621" t="s">
        <v>311</v>
      </c>
      <c r="F150" s="69" t="str">
        <f>VLOOKUP(B150,[2]Sheet1!$H$4:$I$15682,2,FALSE)</f>
        <v>Dispenser</v>
      </c>
      <c r="G150" s="598" t="s">
        <v>312</v>
      </c>
      <c r="H150" s="598" t="s">
        <v>48</v>
      </c>
      <c r="I150" s="598" t="s">
        <v>313</v>
      </c>
      <c r="J150" s="598" t="s">
        <v>65</v>
      </c>
      <c r="K150" s="620" t="s">
        <v>314</v>
      </c>
      <c r="L150" s="598" t="s">
        <v>48</v>
      </c>
      <c r="M150" s="626" t="s">
        <v>262</v>
      </c>
      <c r="N150" s="598" t="s">
        <v>67</v>
      </c>
      <c r="O150" s="736">
        <v>1</v>
      </c>
      <c r="P150" s="622">
        <v>1325000</v>
      </c>
      <c r="Q150" s="681"/>
      <c r="R150" s="625">
        <v>0</v>
      </c>
      <c r="S150" s="623">
        <f t="shared" si="60"/>
        <v>1325000</v>
      </c>
      <c r="T150" s="72">
        <v>5</v>
      </c>
      <c r="U150" s="623">
        <f t="shared" si="61"/>
        <v>265000</v>
      </c>
      <c r="V150" s="73">
        <v>0</v>
      </c>
      <c r="W150" s="623">
        <f t="shared" si="62"/>
        <v>0</v>
      </c>
      <c r="X150" s="624">
        <v>0</v>
      </c>
      <c r="Y150" s="623">
        <f t="shared" si="63"/>
        <v>0</v>
      </c>
      <c r="Z150" s="623">
        <f t="shared" si="64"/>
        <v>0</v>
      </c>
      <c r="AA150" s="72">
        <v>5</v>
      </c>
      <c r="AB150" s="623">
        <f t="shared" si="65"/>
        <v>1325000</v>
      </c>
      <c r="AC150" s="623">
        <f t="shared" si="66"/>
        <v>0</v>
      </c>
      <c r="AD150" s="75" t="s">
        <v>185</v>
      </c>
      <c r="AE150" s="608"/>
      <c r="AF150" s="609"/>
      <c r="AG150" s="609"/>
      <c r="AH150" s="609"/>
    </row>
    <row r="151" spans="1:34" s="698" customFormat="1" ht="19.5" customHeight="1">
      <c r="A151" s="711"/>
      <c r="B151" s="674" t="s">
        <v>310</v>
      </c>
      <c r="C151" s="735" t="s">
        <v>73</v>
      </c>
      <c r="D151" s="735"/>
      <c r="E151" s="621" t="s">
        <v>311</v>
      </c>
      <c r="F151" s="69" t="str">
        <f>VLOOKUP(B151,[2]Sheet1!$H$4:$I$15682,2,FALSE)</f>
        <v>Dispenser</v>
      </c>
      <c r="G151" s="598" t="s">
        <v>312</v>
      </c>
      <c r="H151" s="598" t="s">
        <v>48</v>
      </c>
      <c r="I151" s="598" t="s">
        <v>313</v>
      </c>
      <c r="J151" s="598" t="s">
        <v>65</v>
      </c>
      <c r="K151" s="620" t="s">
        <v>314</v>
      </c>
      <c r="L151" s="598" t="s">
        <v>48</v>
      </c>
      <c r="M151" s="626" t="s">
        <v>262</v>
      </c>
      <c r="N151" s="598" t="s">
        <v>67</v>
      </c>
      <c r="O151" s="736">
        <v>1</v>
      </c>
      <c r="P151" s="622">
        <v>1325000</v>
      </c>
      <c r="Q151" s="681"/>
      <c r="R151" s="625">
        <v>0</v>
      </c>
      <c r="S151" s="623">
        <f t="shared" si="60"/>
        <v>1325000</v>
      </c>
      <c r="T151" s="72">
        <v>5</v>
      </c>
      <c r="U151" s="623">
        <f t="shared" si="61"/>
        <v>265000</v>
      </c>
      <c r="V151" s="73">
        <v>0</v>
      </c>
      <c r="W151" s="623">
        <f t="shared" si="62"/>
        <v>0</v>
      </c>
      <c r="X151" s="624">
        <v>0</v>
      </c>
      <c r="Y151" s="623">
        <f t="shared" si="63"/>
        <v>0</v>
      </c>
      <c r="Z151" s="623">
        <f t="shared" si="64"/>
        <v>0</v>
      </c>
      <c r="AA151" s="72">
        <v>5</v>
      </c>
      <c r="AB151" s="623">
        <f t="shared" si="65"/>
        <v>1325000</v>
      </c>
      <c r="AC151" s="623">
        <f t="shared" si="66"/>
        <v>0</v>
      </c>
      <c r="AD151" s="75" t="s">
        <v>187</v>
      </c>
      <c r="AE151" s="608"/>
      <c r="AF151" s="609"/>
      <c r="AG151" s="609"/>
      <c r="AH151" s="609"/>
    </row>
    <row r="152" spans="1:34" s="698" customFormat="1" ht="19.5" customHeight="1">
      <c r="A152" s="711"/>
      <c r="B152" s="674" t="s">
        <v>310</v>
      </c>
      <c r="C152" s="735" t="s">
        <v>77</v>
      </c>
      <c r="D152" s="735"/>
      <c r="E152" s="621" t="s">
        <v>311</v>
      </c>
      <c r="F152" s="69" t="str">
        <f>VLOOKUP(B152,[2]Sheet1!$H$4:$I$15682,2,FALSE)</f>
        <v>Dispenser</v>
      </c>
      <c r="G152" s="598" t="s">
        <v>312</v>
      </c>
      <c r="H152" s="598" t="s">
        <v>48</v>
      </c>
      <c r="I152" s="598" t="s">
        <v>313</v>
      </c>
      <c r="J152" s="598" t="s">
        <v>65</v>
      </c>
      <c r="K152" s="620" t="s">
        <v>314</v>
      </c>
      <c r="L152" s="598" t="s">
        <v>48</v>
      </c>
      <c r="M152" s="626" t="s">
        <v>262</v>
      </c>
      <c r="N152" s="598" t="s">
        <v>67</v>
      </c>
      <c r="O152" s="736">
        <v>1</v>
      </c>
      <c r="P152" s="622">
        <v>1325000</v>
      </c>
      <c r="Q152" s="681"/>
      <c r="R152" s="625">
        <v>0</v>
      </c>
      <c r="S152" s="623">
        <f t="shared" si="60"/>
        <v>1325000</v>
      </c>
      <c r="T152" s="72">
        <v>5</v>
      </c>
      <c r="U152" s="623">
        <f t="shared" si="61"/>
        <v>265000</v>
      </c>
      <c r="V152" s="73">
        <v>0</v>
      </c>
      <c r="W152" s="623">
        <f t="shared" si="62"/>
        <v>0</v>
      </c>
      <c r="X152" s="624">
        <v>0</v>
      </c>
      <c r="Y152" s="623">
        <f t="shared" si="63"/>
        <v>0</v>
      </c>
      <c r="Z152" s="623">
        <f t="shared" si="64"/>
        <v>0</v>
      </c>
      <c r="AA152" s="72">
        <v>5</v>
      </c>
      <c r="AB152" s="623">
        <f t="shared" si="65"/>
        <v>1325000</v>
      </c>
      <c r="AC152" s="623">
        <f t="shared" si="66"/>
        <v>0</v>
      </c>
      <c r="AD152" s="75" t="s">
        <v>189</v>
      </c>
      <c r="AE152" s="608"/>
      <c r="AF152" s="609"/>
      <c r="AG152" s="609"/>
      <c r="AH152" s="609"/>
    </row>
    <row r="153" spans="1:34" s="698" customFormat="1" ht="19.5" customHeight="1">
      <c r="A153" s="711"/>
      <c r="B153" s="674" t="s">
        <v>310</v>
      </c>
      <c r="C153" s="735" t="s">
        <v>80</v>
      </c>
      <c r="D153" s="735"/>
      <c r="E153" s="621" t="s">
        <v>311</v>
      </c>
      <c r="F153" s="69" t="str">
        <f>VLOOKUP(B153,[2]Sheet1!$H$4:$I$15682,2,FALSE)</f>
        <v>Dispenser</v>
      </c>
      <c r="G153" s="598" t="s">
        <v>312</v>
      </c>
      <c r="H153" s="598" t="s">
        <v>48</v>
      </c>
      <c r="I153" s="598" t="s">
        <v>313</v>
      </c>
      <c r="J153" s="598" t="s">
        <v>65</v>
      </c>
      <c r="K153" s="620" t="s">
        <v>314</v>
      </c>
      <c r="L153" s="598" t="s">
        <v>48</v>
      </c>
      <c r="M153" s="626" t="s">
        <v>262</v>
      </c>
      <c r="N153" s="598" t="s">
        <v>67</v>
      </c>
      <c r="O153" s="736">
        <v>1</v>
      </c>
      <c r="P153" s="622">
        <v>1325000</v>
      </c>
      <c r="Q153" s="627"/>
      <c r="R153" s="625">
        <v>0</v>
      </c>
      <c r="S153" s="623">
        <f t="shared" si="60"/>
        <v>1325000</v>
      </c>
      <c r="T153" s="72">
        <v>5</v>
      </c>
      <c r="U153" s="623">
        <f t="shared" si="61"/>
        <v>265000</v>
      </c>
      <c r="V153" s="73">
        <v>0</v>
      </c>
      <c r="W153" s="623">
        <f t="shared" si="62"/>
        <v>0</v>
      </c>
      <c r="X153" s="624">
        <v>0</v>
      </c>
      <c r="Y153" s="623">
        <f t="shared" si="63"/>
        <v>0</v>
      </c>
      <c r="Z153" s="623">
        <f t="shared" si="64"/>
        <v>0</v>
      </c>
      <c r="AA153" s="72">
        <v>5</v>
      </c>
      <c r="AB153" s="623">
        <f t="shared" si="65"/>
        <v>1325000</v>
      </c>
      <c r="AC153" s="623">
        <f t="shared" si="66"/>
        <v>0</v>
      </c>
      <c r="AD153" s="75" t="s">
        <v>190</v>
      </c>
      <c r="AE153" s="608"/>
      <c r="AF153" s="609"/>
      <c r="AG153" s="609"/>
      <c r="AH153" s="609"/>
    </row>
    <row r="154" spans="1:34" s="698" customFormat="1" ht="19.5" customHeight="1">
      <c r="A154" s="711"/>
      <c r="B154" s="674" t="s">
        <v>310</v>
      </c>
      <c r="C154" s="620" t="s">
        <v>106</v>
      </c>
      <c r="D154" s="620"/>
      <c r="E154" s="612" t="s">
        <v>311</v>
      </c>
      <c r="F154" s="69" t="str">
        <f>VLOOKUP(B154,[2]Sheet1!$H$4:$I$15682,2,FALSE)</f>
        <v>Dispenser</v>
      </c>
      <c r="G154" s="598" t="s">
        <v>312</v>
      </c>
      <c r="H154" s="598" t="s">
        <v>48</v>
      </c>
      <c r="I154" s="598" t="s">
        <v>313</v>
      </c>
      <c r="J154" s="598" t="s">
        <v>65</v>
      </c>
      <c r="K154" s="598">
        <v>2009</v>
      </c>
      <c r="L154" s="598" t="s">
        <v>48</v>
      </c>
      <c r="M154" s="598" t="s">
        <v>262</v>
      </c>
      <c r="N154" s="598" t="s">
        <v>222</v>
      </c>
      <c r="O154" s="598">
        <v>1</v>
      </c>
      <c r="P154" s="750">
        <v>1325000</v>
      </c>
      <c r="Q154" s="627"/>
      <c r="R154" s="625">
        <v>0</v>
      </c>
      <c r="S154" s="623">
        <f t="shared" si="60"/>
        <v>1325000</v>
      </c>
      <c r="T154" s="72">
        <v>5</v>
      </c>
      <c r="U154" s="623">
        <f t="shared" si="61"/>
        <v>265000</v>
      </c>
      <c r="V154" s="73">
        <v>0</v>
      </c>
      <c r="W154" s="623">
        <f t="shared" si="62"/>
        <v>0</v>
      </c>
      <c r="X154" s="624">
        <v>0</v>
      </c>
      <c r="Y154" s="623">
        <f t="shared" si="63"/>
        <v>0</v>
      </c>
      <c r="Z154" s="623">
        <f t="shared" si="64"/>
        <v>0</v>
      </c>
      <c r="AA154" s="72">
        <v>5</v>
      </c>
      <c r="AB154" s="623">
        <f t="shared" si="65"/>
        <v>1325000</v>
      </c>
      <c r="AC154" s="623">
        <f t="shared" si="66"/>
        <v>0</v>
      </c>
      <c r="AD154" s="721" t="s">
        <v>190</v>
      </c>
      <c r="AE154" s="608"/>
      <c r="AF154" s="609"/>
      <c r="AG154" s="609"/>
      <c r="AH154" s="609"/>
    </row>
    <row r="155" spans="1:34" s="698" customFormat="1" ht="19.5" customHeight="1">
      <c r="A155" s="711"/>
      <c r="B155" s="674" t="s">
        <v>310</v>
      </c>
      <c r="C155" s="735" t="s">
        <v>84</v>
      </c>
      <c r="D155" s="735"/>
      <c r="E155" s="621" t="s">
        <v>311</v>
      </c>
      <c r="F155" s="69" t="str">
        <f>VLOOKUP(B155,[2]Sheet1!$H$4:$I$15682,2,FALSE)</f>
        <v>Dispenser</v>
      </c>
      <c r="G155" s="598" t="s">
        <v>312</v>
      </c>
      <c r="H155" s="598" t="s">
        <v>48</v>
      </c>
      <c r="I155" s="598" t="s">
        <v>313</v>
      </c>
      <c r="J155" s="598" t="s">
        <v>65</v>
      </c>
      <c r="K155" s="620" t="s">
        <v>314</v>
      </c>
      <c r="L155" s="598" t="s">
        <v>48</v>
      </c>
      <c r="M155" s="626" t="s">
        <v>262</v>
      </c>
      <c r="N155" s="598" t="s">
        <v>67</v>
      </c>
      <c r="O155" s="736">
        <v>1</v>
      </c>
      <c r="P155" s="622">
        <v>1325000</v>
      </c>
      <c r="Q155" s="627"/>
      <c r="R155" s="625">
        <v>0</v>
      </c>
      <c r="S155" s="623">
        <f t="shared" si="60"/>
        <v>1325000</v>
      </c>
      <c r="T155" s="72">
        <v>5</v>
      </c>
      <c r="U155" s="623">
        <f t="shared" si="61"/>
        <v>265000</v>
      </c>
      <c r="V155" s="73">
        <v>0</v>
      </c>
      <c r="W155" s="623">
        <f t="shared" si="62"/>
        <v>0</v>
      </c>
      <c r="X155" s="624">
        <v>0</v>
      </c>
      <c r="Y155" s="623">
        <f t="shared" si="63"/>
        <v>0</v>
      </c>
      <c r="Z155" s="623">
        <f t="shared" si="64"/>
        <v>0</v>
      </c>
      <c r="AA155" s="72">
        <v>5</v>
      </c>
      <c r="AB155" s="623">
        <f t="shared" si="65"/>
        <v>1325000</v>
      </c>
      <c r="AC155" s="623">
        <f t="shared" si="66"/>
        <v>0</v>
      </c>
      <c r="AD155" s="75" t="s">
        <v>207</v>
      </c>
      <c r="AE155" s="608"/>
      <c r="AF155" s="609"/>
      <c r="AG155" s="609"/>
      <c r="AH155" s="609"/>
    </row>
    <row r="156" spans="1:34" s="698" customFormat="1" ht="19.5" customHeight="1">
      <c r="A156" s="711"/>
      <c r="B156" s="674" t="s">
        <v>315</v>
      </c>
      <c r="C156" s="735" t="s">
        <v>112</v>
      </c>
      <c r="D156" s="735"/>
      <c r="E156" s="621" t="s">
        <v>316</v>
      </c>
      <c r="F156" s="69" t="str">
        <f>VLOOKUP(B156,[2]Sheet1!$H$4:$I$15682,2,FALSE)</f>
        <v>Mimbar/Podium</v>
      </c>
      <c r="G156" s="598" t="s">
        <v>179</v>
      </c>
      <c r="H156" s="598" t="s">
        <v>48</v>
      </c>
      <c r="I156" s="598" t="s">
        <v>191</v>
      </c>
      <c r="J156" s="598" t="s">
        <v>65</v>
      </c>
      <c r="K156" s="598">
        <v>2009</v>
      </c>
      <c r="L156" s="598" t="s">
        <v>48</v>
      </c>
      <c r="M156" s="626" t="s">
        <v>166</v>
      </c>
      <c r="N156" s="598" t="s">
        <v>67</v>
      </c>
      <c r="O156" s="736">
        <v>1</v>
      </c>
      <c r="P156" s="622">
        <v>1500000</v>
      </c>
      <c r="Q156" s="681"/>
      <c r="R156" s="625">
        <v>0</v>
      </c>
      <c r="S156" s="623">
        <f t="shared" si="60"/>
        <v>1500000</v>
      </c>
      <c r="T156" s="72">
        <v>5</v>
      </c>
      <c r="U156" s="623">
        <f t="shared" si="61"/>
        <v>300000</v>
      </c>
      <c r="V156" s="73">
        <v>0</v>
      </c>
      <c r="W156" s="623">
        <f t="shared" si="62"/>
        <v>0</v>
      </c>
      <c r="X156" s="624">
        <v>0</v>
      </c>
      <c r="Y156" s="623">
        <f t="shared" si="63"/>
        <v>0</v>
      </c>
      <c r="Z156" s="623">
        <f t="shared" si="64"/>
        <v>0</v>
      </c>
      <c r="AA156" s="72">
        <v>5</v>
      </c>
      <c r="AB156" s="623">
        <f t="shared" si="65"/>
        <v>1500000</v>
      </c>
      <c r="AC156" s="623">
        <f t="shared" si="66"/>
        <v>0</v>
      </c>
      <c r="AD156" s="55" t="s">
        <v>247</v>
      </c>
      <c r="AE156" s="608"/>
      <c r="AF156" s="609"/>
      <c r="AG156" s="609"/>
      <c r="AH156" s="609"/>
    </row>
    <row r="157" spans="1:34" s="698" customFormat="1" ht="19.5" customHeight="1">
      <c r="A157" s="711"/>
      <c r="B157" s="674" t="s">
        <v>317</v>
      </c>
      <c r="C157" s="735" t="s">
        <v>147</v>
      </c>
      <c r="D157" s="735"/>
      <c r="E157" s="621" t="s">
        <v>318</v>
      </c>
      <c r="F157" s="69" t="str">
        <f>VLOOKUP(B157,[2]Sheet1!$H$4:$I$15682,2,FALSE)</f>
        <v>Unit Power Supply</v>
      </c>
      <c r="G157" s="598" t="s">
        <v>319</v>
      </c>
      <c r="H157" s="598" t="s">
        <v>48</v>
      </c>
      <c r="I157" s="598" t="s">
        <v>64</v>
      </c>
      <c r="J157" s="598" t="s">
        <v>65</v>
      </c>
      <c r="K157" s="599">
        <v>2009</v>
      </c>
      <c r="L157" s="598" t="s">
        <v>48</v>
      </c>
      <c r="M157" s="626" t="s">
        <v>166</v>
      </c>
      <c r="N157" s="598" t="s">
        <v>67</v>
      </c>
      <c r="O157" s="736">
        <v>1</v>
      </c>
      <c r="P157" s="622">
        <v>1500000</v>
      </c>
      <c r="Q157" s="627"/>
      <c r="R157" s="625">
        <v>0</v>
      </c>
      <c r="S157" s="623">
        <f t="shared" si="60"/>
        <v>1500000</v>
      </c>
      <c r="T157" s="72">
        <v>5</v>
      </c>
      <c r="U157" s="623"/>
      <c r="V157" s="73"/>
      <c r="W157" s="623"/>
      <c r="X157" s="624"/>
      <c r="Y157" s="623"/>
      <c r="Z157" s="623"/>
      <c r="AA157" s="72">
        <v>5</v>
      </c>
      <c r="AB157" s="623">
        <v>1500000</v>
      </c>
      <c r="AC157" s="623">
        <f t="shared" si="66"/>
        <v>0</v>
      </c>
      <c r="AD157" s="75" t="s">
        <v>183</v>
      </c>
      <c r="AE157" s="608"/>
      <c r="AF157" s="609"/>
      <c r="AG157" s="609"/>
      <c r="AH157" s="609"/>
    </row>
    <row r="158" spans="1:34" s="698" customFormat="1" ht="19.5" customHeight="1">
      <c r="A158" s="711"/>
      <c r="B158" s="674" t="s">
        <v>320</v>
      </c>
      <c r="C158" s="620" t="s">
        <v>112</v>
      </c>
      <c r="D158" s="620"/>
      <c r="E158" s="612" t="s">
        <v>321</v>
      </c>
      <c r="F158" s="69" t="str">
        <f>VLOOKUP(B158,[2]Sheet1!$H$4:$I$15682,2,FALSE)</f>
        <v>Sound System</v>
      </c>
      <c r="G158" s="598" t="s">
        <v>322</v>
      </c>
      <c r="H158" s="598" t="s">
        <v>48</v>
      </c>
      <c r="I158" s="598" t="s">
        <v>64</v>
      </c>
      <c r="J158" s="598" t="s">
        <v>65</v>
      </c>
      <c r="K158" s="598">
        <v>2009</v>
      </c>
      <c r="L158" s="598" t="s">
        <v>48</v>
      </c>
      <c r="M158" s="598" t="s">
        <v>66</v>
      </c>
      <c r="N158" s="598" t="s">
        <v>67</v>
      </c>
      <c r="O158" s="599">
        <v>1</v>
      </c>
      <c r="P158" s="622">
        <v>40310000</v>
      </c>
      <c r="Q158" s="627"/>
      <c r="R158" s="625">
        <v>0</v>
      </c>
      <c r="S158" s="623">
        <f t="shared" si="60"/>
        <v>40310000</v>
      </c>
      <c r="T158" s="72">
        <v>5</v>
      </c>
      <c r="U158" s="623">
        <f t="shared" ref="U158:U162" si="67">SUM(S158/T158)</f>
        <v>8062000</v>
      </c>
      <c r="V158" s="73">
        <v>0</v>
      </c>
      <c r="W158" s="623">
        <f t="shared" ref="W158:W162" si="68">SUM(U158*V158)</f>
        <v>0</v>
      </c>
      <c r="X158" s="624">
        <v>0</v>
      </c>
      <c r="Y158" s="623">
        <f t="shared" ref="Y158:Y162" si="69">SUM(U158*X158)</f>
        <v>0</v>
      </c>
      <c r="Z158" s="623">
        <f t="shared" ref="Z158:Z162" si="70">SUM(W158+Y158)</f>
        <v>0</v>
      </c>
      <c r="AA158" s="72">
        <v>5</v>
      </c>
      <c r="AB158" s="623">
        <f t="shared" ref="AB158:AB162" si="71">SUM(U158*AA158)</f>
        <v>40310000</v>
      </c>
      <c r="AC158" s="623">
        <f t="shared" si="66"/>
        <v>0</v>
      </c>
      <c r="AD158" s="753" t="s">
        <v>247</v>
      </c>
      <c r="AE158" s="608"/>
      <c r="AF158" s="609"/>
      <c r="AG158" s="609"/>
      <c r="AH158" s="609"/>
    </row>
    <row r="159" spans="1:34" s="698" customFormat="1" ht="19.5" customHeight="1">
      <c r="A159" s="711"/>
      <c r="B159" s="674" t="s">
        <v>323</v>
      </c>
      <c r="C159" s="620" t="s">
        <v>112</v>
      </c>
      <c r="D159" s="620"/>
      <c r="E159" s="612" t="s">
        <v>324</v>
      </c>
      <c r="F159" s="69" t="str">
        <f>VLOOKUP(B159,[2]Sheet1!$H$4:$I$15682,2,FALSE)</f>
        <v>Wireless</v>
      </c>
      <c r="G159" s="598" t="s">
        <v>325</v>
      </c>
      <c r="H159" s="598" t="s">
        <v>48</v>
      </c>
      <c r="I159" s="598" t="s">
        <v>64</v>
      </c>
      <c r="J159" s="598" t="s">
        <v>65</v>
      </c>
      <c r="K159" s="598">
        <v>2009</v>
      </c>
      <c r="L159" s="598" t="s">
        <v>48</v>
      </c>
      <c r="M159" s="598" t="s">
        <v>66</v>
      </c>
      <c r="N159" s="598" t="s">
        <v>67</v>
      </c>
      <c r="O159" s="599">
        <v>1</v>
      </c>
      <c r="P159" s="622">
        <v>2300000</v>
      </c>
      <c r="Q159" s="792"/>
      <c r="R159" s="625">
        <v>0</v>
      </c>
      <c r="S159" s="623">
        <f t="shared" si="60"/>
        <v>2300000</v>
      </c>
      <c r="T159" s="72">
        <v>5</v>
      </c>
      <c r="U159" s="623">
        <f t="shared" si="67"/>
        <v>460000</v>
      </c>
      <c r="V159" s="73">
        <v>0</v>
      </c>
      <c r="W159" s="623">
        <f t="shared" si="68"/>
        <v>0</v>
      </c>
      <c r="X159" s="624">
        <v>0</v>
      </c>
      <c r="Y159" s="623">
        <f t="shared" si="69"/>
        <v>0</v>
      </c>
      <c r="Z159" s="623">
        <f t="shared" si="70"/>
        <v>0</v>
      </c>
      <c r="AA159" s="72">
        <v>5</v>
      </c>
      <c r="AB159" s="623">
        <f t="shared" si="71"/>
        <v>2300000</v>
      </c>
      <c r="AC159" s="624">
        <f t="shared" si="66"/>
        <v>0</v>
      </c>
      <c r="AD159" s="753" t="s">
        <v>247</v>
      </c>
      <c r="AE159" s="608"/>
      <c r="AF159" s="609"/>
      <c r="AG159" s="609"/>
      <c r="AH159" s="609"/>
    </row>
    <row r="160" spans="1:34" s="698" customFormat="1" ht="19.5" customHeight="1">
      <c r="A160" s="711"/>
      <c r="B160" s="674" t="s">
        <v>326</v>
      </c>
      <c r="C160" s="620" t="s">
        <v>258</v>
      </c>
      <c r="D160" s="620"/>
      <c r="E160" s="612" t="s">
        <v>327</v>
      </c>
      <c r="F160" s="69" t="str">
        <f>VLOOKUP(B160,[2]Sheet1!$H$4:$I$15682,2,FALSE)</f>
        <v>Microphone</v>
      </c>
      <c r="G160" s="598" t="s">
        <v>328</v>
      </c>
      <c r="H160" s="598" t="s">
        <v>48</v>
      </c>
      <c r="I160" s="598" t="s">
        <v>64</v>
      </c>
      <c r="J160" s="598" t="s">
        <v>65</v>
      </c>
      <c r="K160" s="598">
        <v>2009</v>
      </c>
      <c r="L160" s="598" t="s">
        <v>48</v>
      </c>
      <c r="M160" s="598" t="s">
        <v>66</v>
      </c>
      <c r="N160" s="598" t="s">
        <v>67</v>
      </c>
      <c r="O160" s="599">
        <v>4</v>
      </c>
      <c r="P160" s="622">
        <v>8000000</v>
      </c>
      <c r="Q160" s="793"/>
      <c r="R160" s="625">
        <v>0</v>
      </c>
      <c r="S160" s="623">
        <f t="shared" si="60"/>
        <v>8000000</v>
      </c>
      <c r="T160" s="72">
        <v>5</v>
      </c>
      <c r="U160" s="623">
        <f t="shared" si="67"/>
        <v>1600000</v>
      </c>
      <c r="V160" s="73">
        <v>0</v>
      </c>
      <c r="W160" s="623">
        <f t="shared" si="68"/>
        <v>0</v>
      </c>
      <c r="X160" s="624">
        <v>0</v>
      </c>
      <c r="Y160" s="623">
        <f t="shared" si="69"/>
        <v>0</v>
      </c>
      <c r="Z160" s="623">
        <f t="shared" si="70"/>
        <v>0</v>
      </c>
      <c r="AA160" s="72">
        <v>5</v>
      </c>
      <c r="AB160" s="623">
        <f t="shared" si="71"/>
        <v>8000000</v>
      </c>
      <c r="AC160" s="624">
        <f t="shared" si="66"/>
        <v>0</v>
      </c>
      <c r="AD160" s="753" t="s">
        <v>247</v>
      </c>
      <c r="AE160" s="608"/>
      <c r="AF160" s="609"/>
      <c r="AG160" s="609"/>
      <c r="AH160" s="609"/>
    </row>
    <row r="161" spans="1:36" s="698" customFormat="1" ht="19.5" customHeight="1">
      <c r="A161" s="711"/>
      <c r="B161" s="674" t="s">
        <v>329</v>
      </c>
      <c r="C161" s="620" t="s">
        <v>112</v>
      </c>
      <c r="D161" s="620"/>
      <c r="E161" s="612" t="s">
        <v>330</v>
      </c>
      <c r="F161" s="69" t="str">
        <f>VLOOKUP(B161,[2]Sheet1!$H$4:$I$15682,2,FALSE)</f>
        <v>Televisi</v>
      </c>
      <c r="G161" s="599" t="s">
        <v>331</v>
      </c>
      <c r="H161" s="598" t="s">
        <v>48</v>
      </c>
      <c r="I161" s="598" t="s">
        <v>64</v>
      </c>
      <c r="J161" s="598" t="s">
        <v>65</v>
      </c>
      <c r="K161" s="598">
        <v>2010</v>
      </c>
      <c r="L161" s="598" t="s">
        <v>48</v>
      </c>
      <c r="M161" s="598" t="s">
        <v>66</v>
      </c>
      <c r="N161" s="598" t="s">
        <v>67</v>
      </c>
      <c r="O161" s="599">
        <v>1</v>
      </c>
      <c r="P161" s="622">
        <v>7795000</v>
      </c>
      <c r="Q161" s="681"/>
      <c r="R161" s="625">
        <v>0</v>
      </c>
      <c r="S161" s="623">
        <f t="shared" si="60"/>
        <v>7795000</v>
      </c>
      <c r="T161" s="72">
        <v>5</v>
      </c>
      <c r="U161" s="623">
        <f t="shared" si="67"/>
        <v>1559000</v>
      </c>
      <c r="V161" s="73">
        <v>0</v>
      </c>
      <c r="W161" s="623">
        <f t="shared" si="68"/>
        <v>0</v>
      </c>
      <c r="X161" s="624">
        <v>0</v>
      </c>
      <c r="Y161" s="623">
        <f t="shared" si="69"/>
        <v>0</v>
      </c>
      <c r="Z161" s="623">
        <f t="shared" si="70"/>
        <v>0</v>
      </c>
      <c r="AA161" s="72">
        <v>5</v>
      </c>
      <c r="AB161" s="623">
        <f t="shared" si="71"/>
        <v>7795000</v>
      </c>
      <c r="AC161" s="623">
        <f t="shared" si="66"/>
        <v>0</v>
      </c>
      <c r="AD161" s="753" t="s">
        <v>265</v>
      </c>
      <c r="AE161" s="608"/>
      <c r="AF161" s="609"/>
      <c r="AG161" s="609"/>
      <c r="AH161" s="609"/>
    </row>
    <row r="162" spans="1:36" s="698" customFormat="1" ht="19.5" customHeight="1">
      <c r="A162" s="711"/>
      <c r="B162" s="674" t="s">
        <v>332</v>
      </c>
      <c r="C162" s="598" t="s">
        <v>199</v>
      </c>
      <c r="D162" s="598"/>
      <c r="E162" s="612" t="s">
        <v>333</v>
      </c>
      <c r="F162" s="69" t="str">
        <f>VLOOKUP(B162,[2]Sheet1!$H$4:$I$15682,2,FALSE)</f>
        <v>Handy Cam</v>
      </c>
      <c r="G162" s="599" t="s">
        <v>334</v>
      </c>
      <c r="H162" s="598" t="s">
        <v>48</v>
      </c>
      <c r="I162" s="598" t="s">
        <v>64</v>
      </c>
      <c r="J162" s="598" t="s">
        <v>65</v>
      </c>
      <c r="K162" s="598">
        <v>2010</v>
      </c>
      <c r="L162" s="598" t="s">
        <v>48</v>
      </c>
      <c r="M162" s="598" t="s">
        <v>66</v>
      </c>
      <c r="N162" s="598" t="s">
        <v>67</v>
      </c>
      <c r="O162" s="599">
        <v>2</v>
      </c>
      <c r="P162" s="622">
        <v>19800000</v>
      </c>
      <c r="Q162" s="752"/>
      <c r="R162" s="625">
        <v>0</v>
      </c>
      <c r="S162" s="623">
        <f t="shared" si="60"/>
        <v>19800000</v>
      </c>
      <c r="T162" s="72">
        <v>5</v>
      </c>
      <c r="U162" s="623">
        <f t="shared" si="67"/>
        <v>3960000</v>
      </c>
      <c r="V162" s="73">
        <v>0</v>
      </c>
      <c r="W162" s="623">
        <f t="shared" si="68"/>
        <v>0</v>
      </c>
      <c r="X162" s="624">
        <v>0</v>
      </c>
      <c r="Y162" s="623">
        <f t="shared" si="69"/>
        <v>0</v>
      </c>
      <c r="Z162" s="623">
        <f t="shared" si="70"/>
        <v>0</v>
      </c>
      <c r="AA162" s="72">
        <v>5</v>
      </c>
      <c r="AB162" s="623">
        <f t="shared" si="71"/>
        <v>19800000</v>
      </c>
      <c r="AC162" s="623">
        <f t="shared" si="66"/>
        <v>0</v>
      </c>
      <c r="AD162" s="753" t="s">
        <v>230</v>
      </c>
      <c r="AE162" s="608"/>
      <c r="AF162" s="609"/>
      <c r="AG162" s="609"/>
      <c r="AH162" s="609"/>
    </row>
    <row r="163" spans="1:36" s="698" customFormat="1" ht="19.5" customHeight="1">
      <c r="A163" s="711"/>
      <c r="B163" s="674" t="s">
        <v>329</v>
      </c>
      <c r="C163" s="620" t="s">
        <v>60</v>
      </c>
      <c r="D163" s="620"/>
      <c r="E163" s="720" t="s">
        <v>335</v>
      </c>
      <c r="F163" s="69" t="str">
        <f>VLOOKUP(B163,[2]Sheet1!$H$4:$I$15682,2,FALSE)</f>
        <v>Televisi</v>
      </c>
      <c r="G163" s="599" t="s">
        <v>336</v>
      </c>
      <c r="H163" s="598" t="s">
        <v>48</v>
      </c>
      <c r="I163" s="598" t="s">
        <v>64</v>
      </c>
      <c r="J163" s="598" t="s">
        <v>65</v>
      </c>
      <c r="K163" s="599">
        <v>2011</v>
      </c>
      <c r="L163" s="598" t="s">
        <v>48</v>
      </c>
      <c r="M163" s="598" t="s">
        <v>66</v>
      </c>
      <c r="N163" s="598" t="s">
        <v>67</v>
      </c>
      <c r="O163" s="598">
        <v>1</v>
      </c>
      <c r="P163" s="622">
        <v>2500000</v>
      </c>
      <c r="Q163" s="681"/>
      <c r="R163" s="625">
        <v>0</v>
      </c>
      <c r="S163" s="623">
        <f t="shared" si="60"/>
        <v>2500000</v>
      </c>
      <c r="T163" s="72">
        <v>5</v>
      </c>
      <c r="U163" s="623"/>
      <c r="V163" s="73"/>
      <c r="W163" s="623"/>
      <c r="X163" s="624"/>
      <c r="Y163" s="623"/>
      <c r="Z163" s="623"/>
      <c r="AA163" s="72">
        <v>5</v>
      </c>
      <c r="AB163" s="623">
        <v>2500000</v>
      </c>
      <c r="AC163" s="623">
        <f t="shared" si="66"/>
        <v>0</v>
      </c>
      <c r="AD163" s="55" t="s">
        <v>213</v>
      </c>
      <c r="AE163" s="608"/>
      <c r="AF163" s="609"/>
      <c r="AG163" s="609"/>
      <c r="AH163" s="609"/>
    </row>
    <row r="164" spans="1:36" s="698" customFormat="1" ht="19.5" customHeight="1">
      <c r="A164" s="711"/>
      <c r="B164" s="674" t="s">
        <v>320</v>
      </c>
      <c r="C164" s="620" t="s">
        <v>337</v>
      </c>
      <c r="D164" s="620"/>
      <c r="E164" s="612" t="s">
        <v>321</v>
      </c>
      <c r="F164" s="69" t="str">
        <f>VLOOKUP(B164,[2]Sheet1!$H$4:$I$15682,2,FALSE)</f>
        <v>Sound System</v>
      </c>
      <c r="G164" s="598" t="s">
        <v>322</v>
      </c>
      <c r="H164" s="598" t="s">
        <v>48</v>
      </c>
      <c r="I164" s="598" t="s">
        <v>64</v>
      </c>
      <c r="J164" s="598" t="s">
        <v>65</v>
      </c>
      <c r="K164" s="598">
        <v>2012</v>
      </c>
      <c r="L164" s="598" t="s">
        <v>48</v>
      </c>
      <c r="M164" s="598" t="s">
        <v>66</v>
      </c>
      <c r="N164" s="598" t="s">
        <v>67</v>
      </c>
      <c r="O164" s="599">
        <v>2</v>
      </c>
      <c r="P164" s="622">
        <v>19500000</v>
      </c>
      <c r="Q164" s="627"/>
      <c r="R164" s="625">
        <v>0</v>
      </c>
      <c r="S164" s="623">
        <f t="shared" si="60"/>
        <v>19500000</v>
      </c>
      <c r="T164" s="72">
        <v>5</v>
      </c>
      <c r="U164" s="623">
        <f t="shared" ref="U164:U165" si="72">SUM(S164/T164)</f>
        <v>3900000</v>
      </c>
      <c r="V164" s="73">
        <v>0</v>
      </c>
      <c r="W164" s="623">
        <f t="shared" ref="W164" si="73">SUM(U164*V164)</f>
        <v>0</v>
      </c>
      <c r="X164" s="624">
        <v>0</v>
      </c>
      <c r="Y164" s="623">
        <f t="shared" ref="Y164" si="74">SUM(U164*X164)</f>
        <v>0</v>
      </c>
      <c r="Z164" s="623">
        <f t="shared" ref="Z164" si="75">SUM(W164+Y164)</f>
        <v>0</v>
      </c>
      <c r="AA164" s="72">
        <v>5</v>
      </c>
      <c r="AB164" s="623">
        <f t="shared" ref="AB164:AB165" si="76">SUM(U164*AA164)</f>
        <v>19500000</v>
      </c>
      <c r="AC164" s="623">
        <f t="shared" si="66"/>
        <v>0</v>
      </c>
      <c r="AD164" s="753" t="s">
        <v>247</v>
      </c>
      <c r="AE164" s="608"/>
      <c r="AF164" s="609"/>
      <c r="AG164" s="609"/>
      <c r="AH164" s="609"/>
    </row>
    <row r="165" spans="1:36" s="698" customFormat="1" ht="19.5" customHeight="1">
      <c r="A165" s="711"/>
      <c r="B165" s="674" t="s">
        <v>338</v>
      </c>
      <c r="C165" s="598" t="s">
        <v>48</v>
      </c>
      <c r="D165" s="598"/>
      <c r="E165" s="612" t="s">
        <v>339</v>
      </c>
      <c r="F165" s="69" t="str">
        <f>VLOOKUP(B165,[2]Sheet1!$H$4:$I$15682,2,FALSE)</f>
        <v>Mic Conference</v>
      </c>
      <c r="G165" s="598" t="s">
        <v>179</v>
      </c>
      <c r="H165" s="598" t="s">
        <v>48</v>
      </c>
      <c r="I165" s="598" t="s">
        <v>64</v>
      </c>
      <c r="J165" s="598" t="s">
        <v>65</v>
      </c>
      <c r="K165" s="598">
        <v>2013</v>
      </c>
      <c r="L165" s="598" t="s">
        <v>48</v>
      </c>
      <c r="M165" s="598" t="s">
        <v>262</v>
      </c>
      <c r="N165" s="598" t="s">
        <v>67</v>
      </c>
      <c r="O165" s="599">
        <v>1</v>
      </c>
      <c r="P165" s="622">
        <v>8500000</v>
      </c>
      <c r="Q165" s="793"/>
      <c r="R165" s="625">
        <v>0</v>
      </c>
      <c r="S165" s="623">
        <f t="shared" si="60"/>
        <v>8500000</v>
      </c>
      <c r="T165" s="72">
        <v>5</v>
      </c>
      <c r="U165" s="623">
        <f t="shared" si="72"/>
        <v>1700000</v>
      </c>
      <c r="V165" s="73">
        <v>0</v>
      </c>
      <c r="W165" s="623">
        <v>0</v>
      </c>
      <c r="X165" s="623">
        <v>0</v>
      </c>
      <c r="Y165" s="623">
        <v>0</v>
      </c>
      <c r="Z165" s="623">
        <v>0</v>
      </c>
      <c r="AA165" s="72">
        <v>5</v>
      </c>
      <c r="AB165" s="623">
        <f t="shared" si="76"/>
        <v>8500000</v>
      </c>
      <c r="AC165" s="624">
        <f t="shared" si="66"/>
        <v>0</v>
      </c>
      <c r="AD165" s="753" t="s">
        <v>247</v>
      </c>
      <c r="AE165" s="608"/>
      <c r="AF165" s="609"/>
      <c r="AG165" s="609"/>
      <c r="AH165" s="609"/>
    </row>
    <row r="166" spans="1:36" s="698" customFormat="1" ht="19.5" customHeight="1">
      <c r="A166" s="775"/>
      <c r="B166" s="776" t="s">
        <v>340</v>
      </c>
      <c r="C166" s="779" t="s">
        <v>48</v>
      </c>
      <c r="D166" s="779"/>
      <c r="E166" s="794" t="s">
        <v>341</v>
      </c>
      <c r="F166" s="69" t="str">
        <f>VLOOKUP(B166,[2]Sheet1!$H$4:$I$15682,2,FALSE)</f>
        <v>Gorden</v>
      </c>
      <c r="G166" s="779" t="s">
        <v>179</v>
      </c>
      <c r="H166" s="779" t="s">
        <v>48</v>
      </c>
      <c r="I166" s="779" t="s">
        <v>342</v>
      </c>
      <c r="J166" s="779" t="s">
        <v>65</v>
      </c>
      <c r="K166" s="795">
        <v>2013</v>
      </c>
      <c r="L166" s="779" t="s">
        <v>48</v>
      </c>
      <c r="M166" s="779" t="s">
        <v>262</v>
      </c>
      <c r="N166" s="779" t="s">
        <v>67</v>
      </c>
      <c r="O166" s="779">
        <v>1</v>
      </c>
      <c r="P166" s="784">
        <v>25000000</v>
      </c>
      <c r="Q166" s="796"/>
      <c r="R166" s="784">
        <v>0</v>
      </c>
      <c r="S166" s="785">
        <f t="shared" si="60"/>
        <v>25000000</v>
      </c>
      <c r="T166" s="257">
        <v>5</v>
      </c>
      <c r="U166" s="785"/>
      <c r="V166" s="73">
        <v>0</v>
      </c>
      <c r="W166" s="623">
        <v>0</v>
      </c>
      <c r="X166" s="623">
        <v>0</v>
      </c>
      <c r="Y166" s="623">
        <v>0</v>
      </c>
      <c r="Z166" s="623">
        <v>0</v>
      </c>
      <c r="AA166" s="257">
        <v>5</v>
      </c>
      <c r="AB166" s="785">
        <v>25000000</v>
      </c>
      <c r="AC166" s="785"/>
      <c r="AD166" s="260" t="s">
        <v>343</v>
      </c>
      <c r="AE166" s="608"/>
      <c r="AF166" s="609"/>
      <c r="AG166" s="609"/>
      <c r="AH166" s="609"/>
    </row>
    <row r="167" spans="1:36" s="698" customFormat="1" ht="19.5" customHeight="1">
      <c r="A167" s="711"/>
      <c r="B167" s="674" t="s">
        <v>344</v>
      </c>
      <c r="C167" s="620" t="s">
        <v>112</v>
      </c>
      <c r="D167" s="620"/>
      <c r="E167" s="720" t="s">
        <v>345</v>
      </c>
      <c r="F167" s="69" t="str">
        <f>VLOOKUP(B167,[2]Sheet1!$H$4:$I$15682,2,FALSE)</f>
        <v>Tedmon</v>
      </c>
      <c r="G167" s="598" t="s">
        <v>345</v>
      </c>
      <c r="H167" s="598" t="s">
        <v>48</v>
      </c>
      <c r="I167" s="598" t="s">
        <v>346</v>
      </c>
      <c r="J167" s="598" t="s">
        <v>290</v>
      </c>
      <c r="K167" s="599">
        <v>2014</v>
      </c>
      <c r="L167" s="598" t="s">
        <v>48</v>
      </c>
      <c r="M167" s="598" t="s">
        <v>166</v>
      </c>
      <c r="N167" s="598" t="s">
        <v>67</v>
      </c>
      <c r="O167" s="598">
        <v>1</v>
      </c>
      <c r="P167" s="625">
        <v>2450000</v>
      </c>
      <c r="Q167" s="681"/>
      <c r="R167" s="625">
        <v>0</v>
      </c>
      <c r="S167" s="623">
        <f t="shared" si="60"/>
        <v>2450000</v>
      </c>
      <c r="T167" s="72">
        <v>5</v>
      </c>
      <c r="U167" s="623">
        <f>S167/T167</f>
        <v>490000</v>
      </c>
      <c r="V167" s="73">
        <v>0</v>
      </c>
      <c r="W167" s="623">
        <v>0</v>
      </c>
      <c r="X167" s="623">
        <v>0</v>
      </c>
      <c r="Y167" s="623">
        <v>0</v>
      </c>
      <c r="Z167" s="623">
        <v>0</v>
      </c>
      <c r="AA167" s="72">
        <v>5</v>
      </c>
      <c r="AB167" s="623">
        <v>2450000</v>
      </c>
      <c r="AC167" s="623">
        <f t="shared" ref="AC167:AC170" si="77">SUM(S167-AB167)</f>
        <v>0</v>
      </c>
      <c r="AD167" s="721"/>
      <c r="AE167" s="608"/>
      <c r="AF167" s="609"/>
      <c r="AG167" s="609"/>
      <c r="AH167" s="609"/>
    </row>
    <row r="168" spans="1:36" s="698" customFormat="1" ht="19.5" customHeight="1">
      <c r="A168" s="711"/>
      <c r="B168" s="674" t="s">
        <v>315</v>
      </c>
      <c r="C168" s="620" t="s">
        <v>60</v>
      </c>
      <c r="D168" s="620"/>
      <c r="E168" s="612" t="s">
        <v>347</v>
      </c>
      <c r="F168" s="69" t="str">
        <f>VLOOKUP(B168,[2]Sheet1!$H$4:$I$15682,2,FALSE)</f>
        <v>Mimbar/Podium</v>
      </c>
      <c r="G168" s="599" t="s">
        <v>179</v>
      </c>
      <c r="H168" s="598" t="s">
        <v>48</v>
      </c>
      <c r="I168" s="598" t="s">
        <v>64</v>
      </c>
      <c r="J168" s="598" t="s">
        <v>65</v>
      </c>
      <c r="K168" s="598">
        <v>2015</v>
      </c>
      <c r="L168" s="598" t="s">
        <v>48</v>
      </c>
      <c r="M168" s="598" t="s">
        <v>66</v>
      </c>
      <c r="N168" s="598" t="s">
        <v>67</v>
      </c>
      <c r="O168" s="598">
        <v>1</v>
      </c>
      <c r="P168" s="625">
        <v>3350000</v>
      </c>
      <c r="Q168" s="627"/>
      <c r="R168" s="625">
        <v>0</v>
      </c>
      <c r="S168" s="623">
        <f t="shared" si="60"/>
        <v>3350000</v>
      </c>
      <c r="T168" s="72">
        <v>5</v>
      </c>
      <c r="U168" s="623">
        <f t="shared" ref="U168:U170" si="78">SUM(S168/T168)</f>
        <v>670000</v>
      </c>
      <c r="V168" s="73">
        <v>0</v>
      </c>
      <c r="W168" s="623">
        <v>0</v>
      </c>
      <c r="X168" s="623">
        <v>0</v>
      </c>
      <c r="Y168" s="623">
        <v>0</v>
      </c>
      <c r="Z168" s="623">
        <v>0</v>
      </c>
      <c r="AA168" s="624">
        <v>5</v>
      </c>
      <c r="AB168" s="623">
        <v>3350000</v>
      </c>
      <c r="AC168" s="623">
        <f t="shared" si="77"/>
        <v>0</v>
      </c>
      <c r="AD168" s="721" t="s">
        <v>167</v>
      </c>
      <c r="AE168" s="608"/>
      <c r="AF168" s="609"/>
      <c r="AG168" s="609"/>
      <c r="AH168" s="609"/>
    </row>
    <row r="169" spans="1:36" s="743" customFormat="1" ht="19.5" customHeight="1">
      <c r="A169" s="737"/>
      <c r="B169" s="682" t="s">
        <v>317</v>
      </c>
      <c r="C169" s="738" t="s">
        <v>348</v>
      </c>
      <c r="D169" s="738"/>
      <c r="E169" s="645" t="s">
        <v>349</v>
      </c>
      <c r="F169" s="69" t="str">
        <f>VLOOKUP(B169,[2]Sheet1!$H$4:$I$15682,2,FALSE)</f>
        <v>Unit Power Supply</v>
      </c>
      <c r="G169" s="646" t="s">
        <v>350</v>
      </c>
      <c r="H169" s="646" t="s">
        <v>48</v>
      </c>
      <c r="I169" s="646" t="s">
        <v>64</v>
      </c>
      <c r="J169" s="646" t="s">
        <v>65</v>
      </c>
      <c r="K169" s="647">
        <v>2019</v>
      </c>
      <c r="L169" s="646" t="s">
        <v>48</v>
      </c>
      <c r="M169" s="739" t="s">
        <v>166</v>
      </c>
      <c r="N169" s="646" t="s">
        <v>67</v>
      </c>
      <c r="O169" s="740">
        <v>1</v>
      </c>
      <c r="P169" s="649">
        <v>3215000</v>
      </c>
      <c r="Q169" s="741"/>
      <c r="R169" s="651">
        <v>0</v>
      </c>
      <c r="S169" s="652">
        <f t="shared" si="60"/>
        <v>3215000</v>
      </c>
      <c r="T169" s="107">
        <v>5</v>
      </c>
      <c r="U169" s="652">
        <f t="shared" si="78"/>
        <v>643000</v>
      </c>
      <c r="V169" s="73">
        <v>0</v>
      </c>
      <c r="W169" s="652">
        <v>0</v>
      </c>
      <c r="X169" s="652">
        <v>0</v>
      </c>
      <c r="Y169" s="652">
        <v>0</v>
      </c>
      <c r="Z169" s="652">
        <v>0</v>
      </c>
      <c r="AA169" s="209">
        <v>5</v>
      </c>
      <c r="AB169" s="652">
        <v>3215000</v>
      </c>
      <c r="AC169" s="652">
        <f t="shared" si="77"/>
        <v>0</v>
      </c>
      <c r="AD169" s="109" t="s">
        <v>132</v>
      </c>
      <c r="AE169" s="608"/>
      <c r="AF169" s="609"/>
      <c r="AG169" s="609"/>
      <c r="AH169" s="609"/>
    </row>
    <row r="170" spans="1:36" s="743" customFormat="1" ht="19.5" customHeight="1">
      <c r="A170" s="737"/>
      <c r="B170" s="682" t="s">
        <v>310</v>
      </c>
      <c r="C170" s="644" t="s">
        <v>60</v>
      </c>
      <c r="D170" s="644"/>
      <c r="E170" s="797" t="s">
        <v>351</v>
      </c>
      <c r="F170" s="69" t="str">
        <f>VLOOKUP(B170,[2]Sheet1!$H$4:$I$15682,2,FALSE)</f>
        <v>Dispenser</v>
      </c>
      <c r="G170" s="646" t="s">
        <v>352</v>
      </c>
      <c r="H170" s="646" t="s">
        <v>48</v>
      </c>
      <c r="I170" s="646" t="s">
        <v>64</v>
      </c>
      <c r="J170" s="646" t="s">
        <v>65</v>
      </c>
      <c r="K170" s="647">
        <v>2019</v>
      </c>
      <c r="L170" s="646" t="s">
        <v>48</v>
      </c>
      <c r="M170" s="646" t="s">
        <v>66</v>
      </c>
      <c r="N170" s="646" t="s">
        <v>67</v>
      </c>
      <c r="O170" s="646">
        <v>1</v>
      </c>
      <c r="P170" s="649">
        <v>4750000</v>
      </c>
      <c r="Q170" s="683"/>
      <c r="R170" s="651">
        <v>0</v>
      </c>
      <c r="S170" s="652">
        <f t="shared" si="60"/>
        <v>4750000</v>
      </c>
      <c r="T170" s="107">
        <v>5</v>
      </c>
      <c r="U170" s="652">
        <f t="shared" si="78"/>
        <v>950000</v>
      </c>
      <c r="V170" s="73">
        <v>0</v>
      </c>
      <c r="W170" s="652">
        <v>0</v>
      </c>
      <c r="X170" s="652">
        <v>0</v>
      </c>
      <c r="Y170" s="652">
        <v>0</v>
      </c>
      <c r="Z170" s="652">
        <v>0</v>
      </c>
      <c r="AA170" s="209">
        <v>5</v>
      </c>
      <c r="AB170" s="652">
        <v>4750000</v>
      </c>
      <c r="AC170" s="652">
        <f t="shared" si="77"/>
        <v>0</v>
      </c>
      <c r="AD170" s="231" t="s">
        <v>195</v>
      </c>
      <c r="AE170" s="608"/>
      <c r="AF170" s="609"/>
      <c r="AG170" s="609"/>
      <c r="AH170" s="609"/>
    </row>
    <row r="171" spans="1:36" s="698" customFormat="1" ht="5.0999999999999996" customHeight="1">
      <c r="A171" s="711"/>
      <c r="B171" s="712"/>
      <c r="C171" s="760"/>
      <c r="D171" s="760"/>
      <c r="E171" s="760"/>
      <c r="F171" s="760"/>
      <c r="G171" s="760"/>
      <c r="H171" s="760"/>
      <c r="I171" s="711"/>
      <c r="J171" s="714"/>
      <c r="K171" s="713"/>
      <c r="L171" s="713"/>
      <c r="M171" s="713"/>
      <c r="N171" s="713"/>
      <c r="O171" s="715"/>
      <c r="P171" s="716"/>
      <c r="Q171" s="717"/>
      <c r="R171" s="718"/>
      <c r="S171" s="716"/>
      <c r="T171" s="718"/>
      <c r="U171" s="617"/>
      <c r="V171" s="718"/>
      <c r="W171" s="617"/>
      <c r="X171" s="719"/>
      <c r="Y171" s="716"/>
      <c r="Z171" s="617"/>
      <c r="AA171" s="718"/>
      <c r="AB171" s="617"/>
      <c r="AC171" s="617"/>
      <c r="AD171" s="184"/>
      <c r="AE171" s="608"/>
      <c r="AF171" s="609"/>
      <c r="AG171" s="609"/>
      <c r="AH171" s="609"/>
    </row>
    <row r="172" spans="1:36" s="698" customFormat="1" ht="15" customHeight="1">
      <c r="A172" s="711"/>
      <c r="B172" s="611" t="s">
        <v>353</v>
      </c>
      <c r="C172" s="1514" t="s">
        <v>354</v>
      </c>
      <c r="D172" s="1515"/>
      <c r="E172" s="1516"/>
      <c r="F172" s="759"/>
      <c r="G172" s="760"/>
      <c r="H172" s="760"/>
      <c r="I172" s="711"/>
      <c r="J172" s="714"/>
      <c r="K172" s="713"/>
      <c r="L172" s="713"/>
      <c r="M172" s="713"/>
      <c r="N172" s="713"/>
      <c r="O172" s="715"/>
      <c r="P172" s="716"/>
      <c r="Q172" s="717"/>
      <c r="R172" s="718"/>
      <c r="S172" s="716"/>
      <c r="T172" s="718"/>
      <c r="U172" s="617"/>
      <c r="V172" s="718"/>
      <c r="W172" s="617"/>
      <c r="X172" s="719"/>
      <c r="Y172" s="716"/>
      <c r="Z172" s="617"/>
      <c r="AA172" s="718"/>
      <c r="AB172" s="617"/>
      <c r="AC172" s="617"/>
      <c r="AD172" s="184"/>
      <c r="AE172" s="608"/>
      <c r="AF172" s="609"/>
      <c r="AG172" s="609"/>
      <c r="AH172" s="609"/>
    </row>
    <row r="173" spans="1:36" s="802" customFormat="1" ht="19.5" customHeight="1">
      <c r="A173" s="711"/>
      <c r="B173" s="713" t="s">
        <v>48</v>
      </c>
      <c r="C173" s="798" t="s">
        <v>48</v>
      </c>
      <c r="D173" s="798"/>
      <c r="E173" s="798" t="s">
        <v>48</v>
      </c>
      <c r="F173" s="798"/>
      <c r="G173" s="798" t="s">
        <v>48</v>
      </c>
      <c r="H173" s="798" t="s">
        <v>48</v>
      </c>
      <c r="I173" s="711" t="s">
        <v>48</v>
      </c>
      <c r="J173" s="714" t="s">
        <v>48</v>
      </c>
      <c r="K173" s="711" t="s">
        <v>48</v>
      </c>
      <c r="L173" s="711" t="s">
        <v>48</v>
      </c>
      <c r="M173" s="711" t="s">
        <v>48</v>
      </c>
      <c r="N173" s="711" t="s">
        <v>48</v>
      </c>
      <c r="O173" s="715" t="s">
        <v>48</v>
      </c>
      <c r="P173" s="716" t="s">
        <v>48</v>
      </c>
      <c r="Q173" s="799" t="s">
        <v>48</v>
      </c>
      <c r="R173" s="800" t="s">
        <v>48</v>
      </c>
      <c r="S173" s="716" t="s">
        <v>48</v>
      </c>
      <c r="T173" s="800" t="s">
        <v>48</v>
      </c>
      <c r="U173" s="617" t="s">
        <v>48</v>
      </c>
      <c r="V173" s="800" t="s">
        <v>48</v>
      </c>
      <c r="W173" s="617" t="s">
        <v>48</v>
      </c>
      <c r="X173" s="801" t="s">
        <v>48</v>
      </c>
      <c r="Y173" s="716" t="s">
        <v>48</v>
      </c>
      <c r="Z173" s="617" t="s">
        <v>48</v>
      </c>
      <c r="AA173" s="800" t="s">
        <v>48</v>
      </c>
      <c r="AB173" s="617" t="s">
        <v>48</v>
      </c>
      <c r="AC173" s="617" t="s">
        <v>48</v>
      </c>
      <c r="AD173" s="278" t="s">
        <v>48</v>
      </c>
      <c r="AE173" s="608"/>
      <c r="AF173" s="609"/>
      <c r="AG173" s="609"/>
      <c r="AH173" s="609"/>
    </row>
    <row r="174" spans="1:36" s="698" customFormat="1" ht="5.0999999999999996" customHeight="1">
      <c r="A174" s="711"/>
      <c r="B174" s="712"/>
      <c r="C174" s="760"/>
      <c r="D174" s="760"/>
      <c r="E174" s="760"/>
      <c r="F174" s="760"/>
      <c r="G174" s="760"/>
      <c r="H174" s="760"/>
      <c r="I174" s="711"/>
      <c r="J174" s="714"/>
      <c r="K174" s="713"/>
      <c r="L174" s="713"/>
      <c r="M174" s="713"/>
      <c r="N174" s="713"/>
      <c r="O174" s="715"/>
      <c r="P174" s="716"/>
      <c r="Q174" s="717"/>
      <c r="R174" s="718"/>
      <c r="S174" s="716"/>
      <c r="T174" s="718"/>
      <c r="U174" s="617"/>
      <c r="V174" s="718"/>
      <c r="W174" s="617"/>
      <c r="X174" s="719"/>
      <c r="Y174" s="716"/>
      <c r="Z174" s="617"/>
      <c r="AA174" s="718"/>
      <c r="AB174" s="617"/>
      <c r="AC174" s="617"/>
      <c r="AD174" s="184"/>
      <c r="AE174" s="608"/>
      <c r="AF174" s="609"/>
      <c r="AG174" s="609"/>
      <c r="AH174" s="609"/>
    </row>
    <row r="175" spans="1:36" s="698" customFormat="1" ht="15" customHeight="1">
      <c r="A175" s="711"/>
      <c r="B175" s="611" t="s">
        <v>355</v>
      </c>
      <c r="C175" s="677" t="s">
        <v>356</v>
      </c>
      <c r="D175" s="677"/>
      <c r="E175" s="677"/>
      <c r="F175" s="677"/>
      <c r="G175" s="677"/>
      <c r="H175" s="803"/>
      <c r="I175" s="711"/>
      <c r="J175" s="714"/>
      <c r="K175" s="713"/>
      <c r="L175" s="713"/>
      <c r="M175" s="713"/>
      <c r="N175" s="713"/>
      <c r="O175" s="715">
        <f>O176+O183+O185+O187+O190</f>
        <v>23</v>
      </c>
      <c r="P175" s="716">
        <f>P176+P183+P185+P187+P190</f>
        <v>60600000</v>
      </c>
      <c r="Q175" s="717"/>
      <c r="R175" s="718"/>
      <c r="S175" s="716">
        <f>S176+S183+S185+S187+S190</f>
        <v>60600000</v>
      </c>
      <c r="T175" s="718"/>
      <c r="U175" s="617">
        <f>U176+U183+U185+U187+U190</f>
        <v>12120000</v>
      </c>
      <c r="V175" s="718"/>
      <c r="W175" s="617">
        <f>W176+W183+W185+W187+W190</f>
        <v>0</v>
      </c>
      <c r="X175" s="719"/>
      <c r="Y175" s="716">
        <f>Y176+Y183+Y185+Y187+Y190</f>
        <v>0</v>
      </c>
      <c r="Z175" s="617">
        <f>Z176+Z183+Z185+Z187+Z190</f>
        <v>0</v>
      </c>
      <c r="AA175" s="718"/>
      <c r="AB175" s="617">
        <f>AB176+AB183+AB185+AB187+AB190</f>
        <v>60600000</v>
      </c>
      <c r="AC175" s="617">
        <f>AC176+AC183+AC185+AC187+AC190</f>
        <v>0</v>
      </c>
      <c r="AD175" s="184">
        <f>P175-AB175</f>
        <v>0</v>
      </c>
      <c r="AE175" s="608"/>
      <c r="AF175" s="609"/>
      <c r="AG175" s="609"/>
      <c r="AH175" s="609"/>
      <c r="AJ175" s="761"/>
    </row>
    <row r="176" spans="1:36" s="698" customFormat="1" ht="15" customHeight="1">
      <c r="A176" s="711"/>
      <c r="B176" s="611" t="s">
        <v>357</v>
      </c>
      <c r="C176" s="677" t="s">
        <v>358</v>
      </c>
      <c r="D176" s="677"/>
      <c r="E176" s="677"/>
      <c r="F176" s="677"/>
      <c r="G176" s="803"/>
      <c r="H176" s="803"/>
      <c r="I176" s="711"/>
      <c r="J176" s="714"/>
      <c r="K176" s="713"/>
      <c r="L176" s="713"/>
      <c r="M176" s="713"/>
      <c r="N176" s="713"/>
      <c r="O176" s="715">
        <f>SUM(O177:O182)</f>
        <v>14</v>
      </c>
      <c r="P176" s="716">
        <f>SUM(P177:P182)</f>
        <v>36600000</v>
      </c>
      <c r="Q176" s="717"/>
      <c r="R176" s="718"/>
      <c r="S176" s="716">
        <f>SUM(S177:S182)</f>
        <v>36600000</v>
      </c>
      <c r="T176" s="718"/>
      <c r="U176" s="617">
        <f>SUM(U177:U182)</f>
        <v>7320000</v>
      </c>
      <c r="V176" s="718"/>
      <c r="W176" s="617">
        <f>SUM(W177:W182)</f>
        <v>0</v>
      </c>
      <c r="X176" s="719"/>
      <c r="Y176" s="716">
        <f>SUM(Y177:Y182)</f>
        <v>0</v>
      </c>
      <c r="Z176" s="617">
        <f>SUM(Z177:Z182)</f>
        <v>0</v>
      </c>
      <c r="AA176" s="718"/>
      <c r="AB176" s="617">
        <f>SUM(AB177:AB182)</f>
        <v>36600000</v>
      </c>
      <c r="AC176" s="617">
        <f>SUM(AC177:AC182)</f>
        <v>0</v>
      </c>
      <c r="AD176" s="184"/>
      <c r="AE176" s="608"/>
      <c r="AF176" s="609"/>
      <c r="AG176" s="609"/>
      <c r="AH176" s="609"/>
    </row>
    <row r="177" spans="1:36" ht="15" customHeight="1">
      <c r="A177" s="598"/>
      <c r="B177" s="674" t="s">
        <v>359</v>
      </c>
      <c r="C177" s="620" t="s">
        <v>112</v>
      </c>
      <c r="D177" s="620"/>
      <c r="E177" s="621" t="s">
        <v>360</v>
      </c>
      <c r="F177" s="69" t="str">
        <f>VLOOKUP(B177,[2]Sheet1!$H$4:$I$15682,2,FALSE)</f>
        <v>Meja Kerja Pejabat Eselon II</v>
      </c>
      <c r="G177" s="598" t="s">
        <v>179</v>
      </c>
      <c r="H177" s="598" t="s">
        <v>48</v>
      </c>
      <c r="I177" s="598" t="s">
        <v>191</v>
      </c>
      <c r="J177" s="598" t="s">
        <v>65</v>
      </c>
      <c r="K177" s="598">
        <v>2009</v>
      </c>
      <c r="L177" s="598" t="s">
        <v>48</v>
      </c>
      <c r="M177" s="598" t="s">
        <v>166</v>
      </c>
      <c r="N177" s="598" t="s">
        <v>67</v>
      </c>
      <c r="O177" s="598">
        <v>1</v>
      </c>
      <c r="P177" s="762">
        <v>3800000</v>
      </c>
      <c r="Q177" s="681"/>
      <c r="R177" s="625">
        <v>0</v>
      </c>
      <c r="S177" s="623">
        <f>SUM(P177-R177)</f>
        <v>3800000</v>
      </c>
      <c r="T177" s="72">
        <v>5</v>
      </c>
      <c r="U177" s="623">
        <f>SUM(S177/T177)</f>
        <v>760000</v>
      </c>
      <c r="V177" s="73">
        <v>0</v>
      </c>
      <c r="W177" s="623">
        <f>SUM(U177*V177)</f>
        <v>0</v>
      </c>
      <c r="X177" s="624">
        <v>0</v>
      </c>
      <c r="Y177" s="623">
        <f>SUM(U177*X177)</f>
        <v>0</v>
      </c>
      <c r="Z177" s="623">
        <f>SUM(W177+Y177)</f>
        <v>0</v>
      </c>
      <c r="AA177" s="72">
        <v>5</v>
      </c>
      <c r="AB177" s="623">
        <f>SUM(U177*AA177)</f>
        <v>3800000</v>
      </c>
      <c r="AC177" s="623">
        <f>SUM(S177-AB177)</f>
        <v>0</v>
      </c>
      <c r="AD177" s="596" t="s">
        <v>180</v>
      </c>
      <c r="AE177" s="608"/>
      <c r="AF177" s="609"/>
      <c r="AG177" s="609"/>
      <c r="AH177" s="609"/>
    </row>
    <row r="178" spans="1:36" ht="27" customHeight="1">
      <c r="A178" s="598"/>
      <c r="B178" s="674" t="s">
        <v>361</v>
      </c>
      <c r="C178" s="620" t="s">
        <v>60</v>
      </c>
      <c r="D178" s="620"/>
      <c r="E178" s="621" t="s">
        <v>362</v>
      </c>
      <c r="F178" s="69" t="str">
        <f>VLOOKUP(B178,[2]Sheet1!$H$4:$I$15682,2,FALSE)</f>
        <v>Meja Kerja Pejabat Eselon III</v>
      </c>
      <c r="G178" s="598" t="s">
        <v>179</v>
      </c>
      <c r="H178" s="598" t="s">
        <v>48</v>
      </c>
      <c r="I178" s="598" t="s">
        <v>191</v>
      </c>
      <c r="J178" s="598" t="s">
        <v>65</v>
      </c>
      <c r="K178" s="598">
        <v>2009</v>
      </c>
      <c r="L178" s="598" t="s">
        <v>48</v>
      </c>
      <c r="M178" s="598" t="s">
        <v>166</v>
      </c>
      <c r="N178" s="598" t="s">
        <v>67</v>
      </c>
      <c r="O178" s="598">
        <v>1</v>
      </c>
      <c r="P178" s="762">
        <v>1600000</v>
      </c>
      <c r="Q178" s="681"/>
      <c r="R178" s="625">
        <v>0</v>
      </c>
      <c r="S178" s="623">
        <f>SUM(P178-R178)</f>
        <v>1600000</v>
      </c>
      <c r="T178" s="72">
        <v>5</v>
      </c>
      <c r="U178" s="623">
        <f>SUM(S178/T178)</f>
        <v>320000</v>
      </c>
      <c r="V178" s="73">
        <v>0</v>
      </c>
      <c r="W178" s="623">
        <f>SUM(U178*V178)</f>
        <v>0</v>
      </c>
      <c r="X178" s="624">
        <v>0</v>
      </c>
      <c r="Y178" s="623">
        <f>SUM(U178*X178)</f>
        <v>0</v>
      </c>
      <c r="Z178" s="623">
        <f>SUM(W178+Y178)</f>
        <v>0</v>
      </c>
      <c r="AA178" s="72">
        <v>5</v>
      </c>
      <c r="AB178" s="623">
        <f>SUM(U178*AA178)</f>
        <v>1600000</v>
      </c>
      <c r="AC178" s="623">
        <f>SUM(S178-AB178)</f>
        <v>0</v>
      </c>
      <c r="AD178" s="596" t="s">
        <v>181</v>
      </c>
      <c r="AE178" s="608"/>
      <c r="AF178" s="609"/>
      <c r="AG178" s="609"/>
      <c r="AH178" s="609"/>
    </row>
    <row r="179" spans="1:36" ht="27" customHeight="1">
      <c r="A179" s="596"/>
      <c r="B179" s="674" t="s">
        <v>363</v>
      </c>
      <c r="C179" s="620" t="s">
        <v>364</v>
      </c>
      <c r="D179" s="620"/>
      <c r="E179" s="621" t="s">
        <v>365</v>
      </c>
      <c r="F179" s="69" t="str">
        <f>VLOOKUP(B179,[2]Sheet1!$H$4:$I$15682,2,FALSE)</f>
        <v>Meja Kerja Pegawai Non Struktural</v>
      </c>
      <c r="G179" s="598" t="s">
        <v>179</v>
      </c>
      <c r="H179" s="598" t="s">
        <v>48</v>
      </c>
      <c r="I179" s="598" t="s">
        <v>191</v>
      </c>
      <c r="J179" s="598" t="s">
        <v>65</v>
      </c>
      <c r="K179" s="598">
        <v>2013</v>
      </c>
      <c r="L179" s="598" t="s">
        <v>48</v>
      </c>
      <c r="M179" s="598" t="s">
        <v>66</v>
      </c>
      <c r="N179" s="598" t="s">
        <v>67</v>
      </c>
      <c r="O179" s="598">
        <v>1</v>
      </c>
      <c r="P179" s="625">
        <v>2600000</v>
      </c>
      <c r="Q179" s="627"/>
      <c r="R179" s="625">
        <v>0</v>
      </c>
      <c r="S179" s="623">
        <f t="shared" ref="S179:S181" si="79">SUM(P179-R179)</f>
        <v>2600000</v>
      </c>
      <c r="T179" s="72">
        <v>5</v>
      </c>
      <c r="U179" s="623">
        <f t="shared" ref="U179:U181" si="80">SUM(S179/T179)</f>
        <v>520000</v>
      </c>
      <c r="V179" s="73"/>
      <c r="W179" s="623"/>
      <c r="X179" s="624">
        <v>0</v>
      </c>
      <c r="Y179" s="623">
        <f t="shared" ref="Y179" si="81">SUM(U179*X179)</f>
        <v>0</v>
      </c>
      <c r="Z179" s="623"/>
      <c r="AA179" s="72">
        <v>5</v>
      </c>
      <c r="AB179" s="623">
        <f t="shared" ref="AB179" si="82">SUM(U179*AA179)</f>
        <v>2600000</v>
      </c>
      <c r="AC179" s="623"/>
      <c r="AD179" s="75" t="s">
        <v>207</v>
      </c>
      <c r="AE179" s="608"/>
      <c r="AF179" s="609"/>
      <c r="AG179" s="609"/>
      <c r="AH179" s="609"/>
    </row>
    <row r="180" spans="1:36" ht="27" customHeight="1">
      <c r="A180" s="596"/>
      <c r="B180" s="674" t="s">
        <v>363</v>
      </c>
      <c r="C180" s="598" t="s">
        <v>366</v>
      </c>
      <c r="D180" s="598"/>
      <c r="E180" s="621" t="s">
        <v>365</v>
      </c>
      <c r="F180" s="69" t="str">
        <f>VLOOKUP(B180,[2]Sheet1!$H$4:$I$15682,2,FALSE)</f>
        <v>Meja Kerja Pegawai Non Struktural</v>
      </c>
      <c r="G180" s="598" t="s">
        <v>179</v>
      </c>
      <c r="H180" s="598" t="s">
        <v>48</v>
      </c>
      <c r="I180" s="598" t="s">
        <v>191</v>
      </c>
      <c r="J180" s="598" t="s">
        <v>65</v>
      </c>
      <c r="K180" s="598">
        <v>2013</v>
      </c>
      <c r="L180" s="598" t="s">
        <v>48</v>
      </c>
      <c r="M180" s="598" t="s">
        <v>66</v>
      </c>
      <c r="N180" s="598" t="s">
        <v>67</v>
      </c>
      <c r="O180" s="598">
        <v>2</v>
      </c>
      <c r="P180" s="762">
        <v>5200000</v>
      </c>
      <c r="Q180" s="627"/>
      <c r="R180" s="625">
        <v>0</v>
      </c>
      <c r="S180" s="623">
        <f t="shared" si="79"/>
        <v>5200000</v>
      </c>
      <c r="T180" s="72">
        <v>5</v>
      </c>
      <c r="U180" s="623">
        <f t="shared" si="80"/>
        <v>1040000</v>
      </c>
      <c r="V180" s="73">
        <v>0.5</v>
      </c>
      <c r="W180" s="623"/>
      <c r="X180" s="624"/>
      <c r="Y180" s="623"/>
      <c r="Z180" s="623"/>
      <c r="AA180" s="72">
        <v>5</v>
      </c>
      <c r="AB180" s="623">
        <v>5200000</v>
      </c>
      <c r="AC180" s="623"/>
      <c r="AD180" s="75" t="s">
        <v>185</v>
      </c>
      <c r="AE180" s="608"/>
      <c r="AF180" s="609"/>
      <c r="AG180" s="609"/>
      <c r="AH180" s="609"/>
    </row>
    <row r="181" spans="1:36" ht="27" customHeight="1">
      <c r="A181" s="598"/>
      <c r="B181" s="674" t="s">
        <v>363</v>
      </c>
      <c r="C181" s="620" t="s">
        <v>367</v>
      </c>
      <c r="D181" s="620"/>
      <c r="E181" s="621" t="s">
        <v>365</v>
      </c>
      <c r="F181" s="69" t="str">
        <f>VLOOKUP(B181,[2]Sheet1!$H$4:$I$15682,2,FALSE)</f>
        <v>Meja Kerja Pegawai Non Struktural</v>
      </c>
      <c r="G181" s="598" t="s">
        <v>179</v>
      </c>
      <c r="H181" s="598" t="s">
        <v>48</v>
      </c>
      <c r="I181" s="598" t="s">
        <v>191</v>
      </c>
      <c r="J181" s="598" t="s">
        <v>65</v>
      </c>
      <c r="K181" s="598">
        <v>2013</v>
      </c>
      <c r="L181" s="598" t="s">
        <v>48</v>
      </c>
      <c r="M181" s="598" t="s">
        <v>66</v>
      </c>
      <c r="N181" s="598" t="s">
        <v>67</v>
      </c>
      <c r="O181" s="598">
        <v>9</v>
      </c>
      <c r="P181" s="762">
        <v>23400000</v>
      </c>
      <c r="Q181" s="627"/>
      <c r="R181" s="625">
        <v>0</v>
      </c>
      <c r="S181" s="623">
        <f t="shared" si="79"/>
        <v>23400000</v>
      </c>
      <c r="T181" s="72">
        <v>5</v>
      </c>
      <c r="U181" s="623">
        <f t="shared" si="80"/>
        <v>4680000</v>
      </c>
      <c r="V181" s="73">
        <v>0.5</v>
      </c>
      <c r="W181" s="623"/>
      <c r="X181" s="624"/>
      <c r="Y181" s="623"/>
      <c r="Z181" s="623"/>
      <c r="AA181" s="72">
        <v>5</v>
      </c>
      <c r="AB181" s="623">
        <v>23400000</v>
      </c>
      <c r="AC181" s="623"/>
      <c r="AD181" s="75" t="s">
        <v>167</v>
      </c>
      <c r="AE181" s="608"/>
      <c r="AF181" s="609"/>
      <c r="AG181" s="609"/>
      <c r="AH181" s="609"/>
    </row>
    <row r="182" spans="1:36" ht="5.0999999999999996" customHeight="1">
      <c r="A182" s="598"/>
      <c r="B182" s="749"/>
      <c r="C182" s="620"/>
      <c r="D182" s="620"/>
      <c r="E182" s="621"/>
      <c r="F182" s="621"/>
      <c r="G182" s="598"/>
      <c r="H182" s="598"/>
      <c r="I182" s="598"/>
      <c r="J182" s="598"/>
      <c r="K182" s="598"/>
      <c r="L182" s="598"/>
      <c r="M182" s="598"/>
      <c r="N182" s="598"/>
      <c r="O182" s="598"/>
      <c r="P182" s="762"/>
      <c r="Q182" s="627"/>
      <c r="R182" s="625"/>
      <c r="S182" s="623"/>
      <c r="T182" s="72"/>
      <c r="U182" s="623"/>
      <c r="V182" s="73"/>
      <c r="W182" s="623"/>
      <c r="X182" s="624"/>
      <c r="Y182" s="623"/>
      <c r="Z182" s="623"/>
      <c r="AA182" s="72"/>
      <c r="AB182" s="623"/>
      <c r="AC182" s="623"/>
      <c r="AD182" s="75"/>
      <c r="AE182" s="608"/>
      <c r="AF182" s="609"/>
      <c r="AG182" s="609"/>
      <c r="AH182" s="609"/>
    </row>
    <row r="183" spans="1:36" ht="15" customHeight="1">
      <c r="A183" s="598"/>
      <c r="B183" s="611" t="s">
        <v>368</v>
      </c>
      <c r="C183" s="677" t="s">
        <v>369</v>
      </c>
      <c r="D183" s="677"/>
      <c r="E183" s="677"/>
      <c r="F183" s="677"/>
      <c r="G183" s="677"/>
      <c r="H183" s="598"/>
      <c r="I183" s="598"/>
      <c r="J183" s="598"/>
      <c r="K183" s="598"/>
      <c r="L183" s="598"/>
      <c r="M183" s="598"/>
      <c r="N183" s="598"/>
      <c r="O183" s="598"/>
      <c r="P183" s="762"/>
      <c r="Q183" s="627"/>
      <c r="R183" s="625"/>
      <c r="S183" s="623"/>
      <c r="T183" s="72"/>
      <c r="U183" s="623"/>
      <c r="V183" s="73"/>
      <c r="W183" s="623"/>
      <c r="X183" s="624"/>
      <c r="Y183" s="623"/>
      <c r="Z183" s="623"/>
      <c r="AA183" s="72"/>
      <c r="AB183" s="623"/>
      <c r="AC183" s="623"/>
      <c r="AD183" s="75"/>
      <c r="AE183" s="608"/>
      <c r="AF183" s="609"/>
      <c r="AG183" s="609"/>
      <c r="AH183" s="609"/>
    </row>
    <row r="184" spans="1:36" ht="15" customHeight="1">
      <c r="A184" s="598"/>
      <c r="B184" s="612" t="s">
        <v>48</v>
      </c>
      <c r="C184" s="598" t="s">
        <v>48</v>
      </c>
      <c r="D184" s="598"/>
      <c r="E184" s="598" t="s">
        <v>48</v>
      </c>
      <c r="F184" s="598"/>
      <c r="G184" s="598" t="s">
        <v>48</v>
      </c>
      <c r="H184" s="598" t="s">
        <v>48</v>
      </c>
      <c r="I184" s="598" t="s">
        <v>48</v>
      </c>
      <c r="J184" s="598" t="s">
        <v>48</v>
      </c>
      <c r="K184" s="598" t="s">
        <v>48</v>
      </c>
      <c r="L184" s="598" t="s">
        <v>48</v>
      </c>
      <c r="M184" s="598" t="s">
        <v>48</v>
      </c>
      <c r="N184" s="598" t="s">
        <v>48</v>
      </c>
      <c r="O184" s="598" t="s">
        <v>48</v>
      </c>
      <c r="P184" s="598" t="s">
        <v>48</v>
      </c>
      <c r="Q184" s="598" t="s">
        <v>48</v>
      </c>
      <c r="R184" s="598" t="s">
        <v>48</v>
      </c>
      <c r="S184" s="598" t="s">
        <v>48</v>
      </c>
      <c r="T184" s="598" t="s">
        <v>48</v>
      </c>
      <c r="U184" s="598" t="s">
        <v>48</v>
      </c>
      <c r="V184" s="598" t="s">
        <v>48</v>
      </c>
      <c r="W184" s="598" t="s">
        <v>48</v>
      </c>
      <c r="X184" s="598" t="s">
        <v>48</v>
      </c>
      <c r="Y184" s="598" t="s">
        <v>48</v>
      </c>
      <c r="Z184" s="598" t="s">
        <v>48</v>
      </c>
      <c r="AA184" s="598" t="s">
        <v>48</v>
      </c>
      <c r="AB184" s="598" t="s">
        <v>48</v>
      </c>
      <c r="AC184" s="598" t="s">
        <v>48</v>
      </c>
      <c r="AD184" s="598" t="s">
        <v>48</v>
      </c>
      <c r="AE184" s="608"/>
      <c r="AF184" s="609"/>
      <c r="AG184" s="609"/>
      <c r="AH184" s="609"/>
    </row>
    <row r="185" spans="1:36" s="806" customFormat="1" ht="15" customHeight="1">
      <c r="A185" s="596"/>
      <c r="B185" s="611" t="s">
        <v>370</v>
      </c>
      <c r="C185" s="613" t="s">
        <v>371</v>
      </c>
      <c r="D185" s="613"/>
      <c r="E185" s="677"/>
      <c r="F185" s="677"/>
      <c r="G185" s="745"/>
      <c r="H185" s="596"/>
      <c r="I185" s="596"/>
      <c r="J185" s="596"/>
      <c r="K185" s="596"/>
      <c r="L185" s="596"/>
      <c r="M185" s="596"/>
      <c r="N185" s="596"/>
      <c r="O185" s="596">
        <f>SUM(O186:O186)</f>
        <v>0</v>
      </c>
      <c r="P185" s="804">
        <f>SUM(P186:P186)</f>
        <v>0</v>
      </c>
      <c r="Q185" s="752"/>
      <c r="R185" s="617"/>
      <c r="S185" s="804">
        <f>SUM(S186:S186)</f>
        <v>0</v>
      </c>
      <c r="T185" s="51"/>
      <c r="U185" s="804">
        <f>SUM(U186:U186)</f>
        <v>0</v>
      </c>
      <c r="V185" s="282"/>
      <c r="W185" s="804">
        <f>SUM(W186:W186)</f>
        <v>0</v>
      </c>
      <c r="X185" s="805"/>
      <c r="Y185" s="804">
        <f>SUM(Y186:Y186)</f>
        <v>0</v>
      </c>
      <c r="Z185" s="804">
        <f>SUM(Z186:Z186)</f>
        <v>0</v>
      </c>
      <c r="AA185" s="51"/>
      <c r="AB185" s="804">
        <f>SUM(AB186:AB186)</f>
        <v>0</v>
      </c>
      <c r="AC185" s="804">
        <f>SUM(AC186:AC186)</f>
        <v>0</v>
      </c>
      <c r="AD185" s="75"/>
      <c r="AE185" s="608"/>
      <c r="AF185" s="609"/>
      <c r="AG185" s="609"/>
      <c r="AH185" s="609"/>
      <c r="AJ185" s="609"/>
    </row>
    <row r="186" spans="1:36" s="668" customFormat="1" ht="5.0999999999999996" customHeight="1">
      <c r="A186" s="660"/>
      <c r="B186" s="749"/>
      <c r="C186" s="658"/>
      <c r="D186" s="658"/>
      <c r="E186" s="659"/>
      <c r="F186" s="659"/>
      <c r="G186" s="660"/>
      <c r="H186" s="660"/>
      <c r="I186" s="660"/>
      <c r="J186" s="660"/>
      <c r="K186" s="660"/>
      <c r="L186" s="660"/>
      <c r="M186" s="660"/>
      <c r="N186" s="660"/>
      <c r="O186" s="660"/>
      <c r="P186" s="807"/>
      <c r="Q186" s="808"/>
      <c r="R186" s="665"/>
      <c r="S186" s="666"/>
      <c r="T186" s="123"/>
      <c r="U186" s="666"/>
      <c r="V186" s="263"/>
      <c r="W186" s="666"/>
      <c r="X186" s="788"/>
      <c r="Y186" s="666"/>
      <c r="Z186" s="666"/>
      <c r="AA186" s="288"/>
      <c r="AB186" s="666"/>
      <c r="AC186" s="666"/>
      <c r="AD186" s="809"/>
      <c r="AE186" s="608"/>
      <c r="AF186" s="609"/>
      <c r="AG186" s="609"/>
      <c r="AH186" s="609"/>
    </row>
    <row r="187" spans="1:36" s="815" customFormat="1" ht="15" customHeight="1">
      <c r="A187" s="656"/>
      <c r="B187" s="611" t="s">
        <v>372</v>
      </c>
      <c r="C187" s="611" t="s">
        <v>373</v>
      </c>
      <c r="D187" s="611"/>
      <c r="E187" s="810"/>
      <c r="F187" s="810"/>
      <c r="G187" s="656"/>
      <c r="H187" s="656"/>
      <c r="I187" s="656"/>
      <c r="J187" s="656"/>
      <c r="K187" s="656"/>
      <c r="L187" s="656"/>
      <c r="M187" s="656"/>
      <c r="N187" s="656"/>
      <c r="O187" s="656">
        <f>O188</f>
        <v>0</v>
      </c>
      <c r="P187" s="811">
        <f>P188</f>
        <v>0</v>
      </c>
      <c r="Q187" s="812"/>
      <c r="R187" s="813"/>
      <c r="S187" s="811">
        <f>S188</f>
        <v>0</v>
      </c>
      <c r="T187" s="295"/>
      <c r="U187" s="811">
        <f>U188</f>
        <v>0</v>
      </c>
      <c r="V187" s="296"/>
      <c r="W187" s="811">
        <f>W188</f>
        <v>0</v>
      </c>
      <c r="X187" s="814"/>
      <c r="Y187" s="811">
        <f>Y188</f>
        <v>0</v>
      </c>
      <c r="Z187" s="811">
        <f>Z188</f>
        <v>0</v>
      </c>
      <c r="AA187" s="298"/>
      <c r="AB187" s="811">
        <f>AB188</f>
        <v>0</v>
      </c>
      <c r="AC187" s="811">
        <f>AC188</f>
        <v>0</v>
      </c>
      <c r="AD187" s="809"/>
      <c r="AE187" s="608"/>
      <c r="AF187" s="609"/>
      <c r="AG187" s="609"/>
      <c r="AH187" s="609"/>
    </row>
    <row r="188" spans="1:36" s="668" customFormat="1" ht="15" customHeight="1">
      <c r="A188" s="660"/>
      <c r="B188" s="674"/>
      <c r="C188" s="620"/>
      <c r="D188" s="620"/>
      <c r="E188" s="621"/>
      <c r="F188" s="235"/>
      <c r="G188" s="598"/>
      <c r="H188" s="598"/>
      <c r="I188" s="598"/>
      <c r="J188" s="598"/>
      <c r="K188" s="598"/>
      <c r="L188" s="598"/>
      <c r="M188" s="598"/>
      <c r="N188" s="598"/>
      <c r="O188" s="598"/>
      <c r="P188" s="762">
        <v>0</v>
      </c>
      <c r="Q188" s="681"/>
      <c r="R188" s="625">
        <v>0</v>
      </c>
      <c r="S188" s="623">
        <f t="shared" ref="S188" si="83">SUM(P188-R188)</f>
        <v>0</v>
      </c>
      <c r="T188" s="72"/>
      <c r="U188" s="623"/>
      <c r="V188" s="73"/>
      <c r="W188" s="623">
        <f t="shared" ref="W188" si="84">SUM(U188*V188)</f>
        <v>0</v>
      </c>
      <c r="X188" s="624">
        <v>0</v>
      </c>
      <c r="Y188" s="623">
        <f t="shared" ref="Y188" si="85">SUM(U188*X188)</f>
        <v>0</v>
      </c>
      <c r="Z188" s="623">
        <f t="shared" ref="Z188" si="86">SUM(W188+Y188)</f>
        <v>0</v>
      </c>
      <c r="AA188" s="72"/>
      <c r="AB188" s="623">
        <f t="shared" ref="AB188" si="87">SUM(U188*AA188)</f>
        <v>0</v>
      </c>
      <c r="AC188" s="623">
        <f t="shared" ref="AC188" si="88">SUM(S188-AB188)</f>
        <v>0</v>
      </c>
      <c r="AD188" s="75"/>
      <c r="AE188" s="608"/>
      <c r="AF188" s="609"/>
      <c r="AG188" s="609"/>
      <c r="AH188" s="609"/>
    </row>
    <row r="189" spans="1:36" s="668" customFormat="1" ht="5.0999999999999996" customHeight="1">
      <c r="A189" s="660"/>
      <c r="B189" s="749"/>
      <c r="C189" s="658"/>
      <c r="D189" s="658"/>
      <c r="E189" s="659"/>
      <c r="F189" s="659"/>
      <c r="G189" s="660"/>
      <c r="H189" s="660"/>
      <c r="I189" s="660"/>
      <c r="J189" s="660"/>
      <c r="K189" s="660"/>
      <c r="L189" s="660"/>
      <c r="M189" s="660"/>
      <c r="N189" s="660"/>
      <c r="O189" s="660"/>
      <c r="P189" s="807"/>
      <c r="Q189" s="808"/>
      <c r="R189" s="665"/>
      <c r="S189" s="666"/>
      <c r="T189" s="123"/>
      <c r="U189" s="666"/>
      <c r="V189" s="263"/>
      <c r="W189" s="666"/>
      <c r="X189" s="788"/>
      <c r="Y189" s="666"/>
      <c r="Z189" s="666"/>
      <c r="AA189" s="288"/>
      <c r="AB189" s="666"/>
      <c r="AC189" s="666"/>
      <c r="AD189" s="809"/>
      <c r="AE189" s="608"/>
      <c r="AF189" s="609"/>
      <c r="AG189" s="609"/>
      <c r="AH189" s="609"/>
    </row>
    <row r="190" spans="1:36" s="815" customFormat="1" ht="15" customHeight="1">
      <c r="A190" s="656"/>
      <c r="B190" s="611" t="s">
        <v>374</v>
      </c>
      <c r="C190" s="677" t="s">
        <v>375</v>
      </c>
      <c r="D190" s="677"/>
      <c r="E190" s="677"/>
      <c r="F190" s="677"/>
      <c r="G190" s="677"/>
      <c r="H190" s="656"/>
      <c r="I190" s="656"/>
      <c r="J190" s="656"/>
      <c r="K190" s="656"/>
      <c r="L190" s="656"/>
      <c r="M190" s="656"/>
      <c r="N190" s="656"/>
      <c r="O190" s="656">
        <f>SUM(O191:O199)</f>
        <v>9</v>
      </c>
      <c r="P190" s="813">
        <f>SUM(P191:P199)</f>
        <v>24000000</v>
      </c>
      <c r="Q190" s="812"/>
      <c r="R190" s="813"/>
      <c r="S190" s="813">
        <f>SUM(S191:S199)</f>
        <v>24000000</v>
      </c>
      <c r="T190" s="295"/>
      <c r="U190" s="813">
        <f>SUM(U191:U199)</f>
        <v>4800000</v>
      </c>
      <c r="V190" s="296"/>
      <c r="W190" s="656">
        <f>SUM(W191:W199)</f>
        <v>0</v>
      </c>
      <c r="X190" s="814"/>
      <c r="Y190" s="656">
        <f>SUM(Y191:Y199)</f>
        <v>0</v>
      </c>
      <c r="Z190" s="656">
        <f>SUM(Z191:Z199)</f>
        <v>0</v>
      </c>
      <c r="AA190" s="298"/>
      <c r="AB190" s="813">
        <f>SUM(AB191:AB199)</f>
        <v>24000000</v>
      </c>
      <c r="AC190" s="656">
        <v>0</v>
      </c>
      <c r="AD190" s="809"/>
      <c r="AE190" s="608"/>
      <c r="AF190" s="609"/>
      <c r="AG190" s="609"/>
      <c r="AH190" s="609"/>
    </row>
    <row r="191" spans="1:36" s="668" customFormat="1" ht="27" customHeight="1">
      <c r="A191" s="660"/>
      <c r="B191" s="674" t="s">
        <v>376</v>
      </c>
      <c r="C191" s="735" t="s">
        <v>112</v>
      </c>
      <c r="D191" s="735"/>
      <c r="E191" s="621" t="s">
        <v>377</v>
      </c>
      <c r="F191" s="69" t="str">
        <f>VLOOKUP(B191,[2]Sheet1!$H$4:$I$15682,2,FALSE)</f>
        <v>Kursi Tamu di Ruangan Pejabat Eselon III</v>
      </c>
      <c r="G191" s="598" t="s">
        <v>179</v>
      </c>
      <c r="H191" s="598" t="s">
        <v>48</v>
      </c>
      <c r="I191" s="598" t="s">
        <v>191</v>
      </c>
      <c r="J191" s="598" t="s">
        <v>65</v>
      </c>
      <c r="K191" s="598">
        <v>2009</v>
      </c>
      <c r="L191" s="598" t="s">
        <v>48</v>
      </c>
      <c r="M191" s="598" t="s">
        <v>262</v>
      </c>
      <c r="N191" s="598" t="s">
        <v>67</v>
      </c>
      <c r="O191" s="736">
        <v>1</v>
      </c>
      <c r="P191" s="622">
        <v>2375000</v>
      </c>
      <c r="Q191" s="681"/>
      <c r="R191" s="625">
        <v>0</v>
      </c>
      <c r="S191" s="623">
        <f t="shared" ref="S191:S198" si="89">SUM(P191-R191)</f>
        <v>2375000</v>
      </c>
      <c r="T191" s="72">
        <v>5</v>
      </c>
      <c r="U191" s="623">
        <f t="shared" ref="U191:U198" si="90">SUM(S191/T191)</f>
        <v>475000</v>
      </c>
      <c r="V191" s="73">
        <v>0</v>
      </c>
      <c r="W191" s="623">
        <f t="shared" ref="W191:W198" si="91">SUM(U191*V191)</f>
        <v>0</v>
      </c>
      <c r="X191" s="624">
        <v>0</v>
      </c>
      <c r="Y191" s="623">
        <f t="shared" ref="Y191:Y198" si="92">SUM(U191*X191)</f>
        <v>0</v>
      </c>
      <c r="Z191" s="623">
        <f t="shared" ref="Z191:Z198" si="93">SUM(W191+Y191)</f>
        <v>0</v>
      </c>
      <c r="AA191" s="72">
        <v>5</v>
      </c>
      <c r="AB191" s="623">
        <f t="shared" ref="AB191:AB198" si="94">SUM(U191*AA191)</f>
        <v>2375000</v>
      </c>
      <c r="AC191" s="623">
        <f t="shared" ref="AC191:AC198" si="95">SUM(S191-AB191)</f>
        <v>0</v>
      </c>
      <c r="AD191" s="75" t="s">
        <v>181</v>
      </c>
      <c r="AE191" s="608"/>
      <c r="AF191" s="609"/>
      <c r="AG191" s="609"/>
      <c r="AH191" s="609"/>
    </row>
    <row r="192" spans="1:36" s="668" customFormat="1" ht="27" customHeight="1">
      <c r="A192" s="660"/>
      <c r="B192" s="674" t="s">
        <v>378</v>
      </c>
      <c r="C192" s="735" t="s">
        <v>60</v>
      </c>
      <c r="D192" s="735"/>
      <c r="E192" s="621" t="s">
        <v>377</v>
      </c>
      <c r="F192" s="69" t="str">
        <f>VLOOKUP(B192,[2]Sheet1!$H$4:$I$15682,2,FALSE)</f>
        <v>Kursi Tamu di Ruangan Pejabat Lain-lain</v>
      </c>
      <c r="G192" s="598" t="s">
        <v>179</v>
      </c>
      <c r="H192" s="598" t="s">
        <v>48</v>
      </c>
      <c r="I192" s="598" t="s">
        <v>191</v>
      </c>
      <c r="J192" s="598" t="s">
        <v>65</v>
      </c>
      <c r="K192" s="598">
        <v>2009</v>
      </c>
      <c r="L192" s="598" t="s">
        <v>48</v>
      </c>
      <c r="M192" s="598" t="s">
        <v>262</v>
      </c>
      <c r="N192" s="598" t="s">
        <v>67</v>
      </c>
      <c r="O192" s="736">
        <v>1</v>
      </c>
      <c r="P192" s="622">
        <v>2375000</v>
      </c>
      <c r="Q192" s="681"/>
      <c r="R192" s="625">
        <v>0</v>
      </c>
      <c r="S192" s="623">
        <f t="shared" si="89"/>
        <v>2375000</v>
      </c>
      <c r="T192" s="72">
        <v>5</v>
      </c>
      <c r="U192" s="623">
        <f t="shared" si="90"/>
        <v>475000</v>
      </c>
      <c r="V192" s="73">
        <v>0</v>
      </c>
      <c r="W192" s="623">
        <f t="shared" si="91"/>
        <v>0</v>
      </c>
      <c r="X192" s="624">
        <v>0</v>
      </c>
      <c r="Y192" s="623">
        <f t="shared" si="92"/>
        <v>0</v>
      </c>
      <c r="Z192" s="623">
        <f t="shared" si="93"/>
        <v>0</v>
      </c>
      <c r="AA192" s="72">
        <v>5</v>
      </c>
      <c r="AB192" s="623">
        <f t="shared" si="94"/>
        <v>2375000</v>
      </c>
      <c r="AC192" s="623">
        <f t="shared" si="95"/>
        <v>0</v>
      </c>
      <c r="AD192" s="75" t="s">
        <v>167</v>
      </c>
      <c r="AE192" s="608"/>
      <c r="AF192" s="609"/>
      <c r="AG192" s="609"/>
      <c r="AH192" s="609"/>
    </row>
    <row r="193" spans="1:34" s="668" customFormat="1" ht="27" customHeight="1">
      <c r="A193" s="660"/>
      <c r="B193" s="674" t="s">
        <v>376</v>
      </c>
      <c r="C193" s="735" t="s">
        <v>69</v>
      </c>
      <c r="D193" s="735"/>
      <c r="E193" s="621" t="s">
        <v>377</v>
      </c>
      <c r="F193" s="69" t="str">
        <f>VLOOKUP(B193,[2]Sheet1!$H$4:$I$15682,2,FALSE)</f>
        <v>Kursi Tamu di Ruangan Pejabat Eselon III</v>
      </c>
      <c r="G193" s="598" t="s">
        <v>179</v>
      </c>
      <c r="H193" s="598" t="s">
        <v>48</v>
      </c>
      <c r="I193" s="598" t="s">
        <v>191</v>
      </c>
      <c r="J193" s="598" t="s">
        <v>65</v>
      </c>
      <c r="K193" s="598">
        <v>2009</v>
      </c>
      <c r="L193" s="598" t="s">
        <v>48</v>
      </c>
      <c r="M193" s="598" t="s">
        <v>262</v>
      </c>
      <c r="N193" s="598" t="s">
        <v>67</v>
      </c>
      <c r="O193" s="736">
        <v>1</v>
      </c>
      <c r="P193" s="622">
        <v>2375000</v>
      </c>
      <c r="Q193" s="681"/>
      <c r="R193" s="625">
        <v>0</v>
      </c>
      <c r="S193" s="623">
        <f t="shared" si="89"/>
        <v>2375000</v>
      </c>
      <c r="T193" s="72">
        <v>5</v>
      </c>
      <c r="U193" s="623">
        <f t="shared" si="90"/>
        <v>475000</v>
      </c>
      <c r="V193" s="73">
        <v>0</v>
      </c>
      <c r="W193" s="623">
        <f t="shared" si="91"/>
        <v>0</v>
      </c>
      <c r="X193" s="624">
        <v>0</v>
      </c>
      <c r="Y193" s="623">
        <f t="shared" si="92"/>
        <v>0</v>
      </c>
      <c r="Z193" s="623">
        <f t="shared" si="93"/>
        <v>0</v>
      </c>
      <c r="AA193" s="72">
        <v>5</v>
      </c>
      <c r="AB193" s="623">
        <f t="shared" si="94"/>
        <v>2375000</v>
      </c>
      <c r="AC193" s="623">
        <f t="shared" si="95"/>
        <v>0</v>
      </c>
      <c r="AD193" s="75" t="s">
        <v>174</v>
      </c>
      <c r="AE193" s="608"/>
      <c r="AF193" s="609"/>
      <c r="AG193" s="609"/>
      <c r="AH193" s="609"/>
    </row>
    <row r="194" spans="1:34" s="668" customFormat="1" ht="27" customHeight="1">
      <c r="A194" s="660"/>
      <c r="B194" s="674" t="s">
        <v>376</v>
      </c>
      <c r="C194" s="735" t="s">
        <v>73</v>
      </c>
      <c r="D194" s="735"/>
      <c r="E194" s="621" t="s">
        <v>377</v>
      </c>
      <c r="F194" s="69" t="str">
        <f>VLOOKUP(B194,[2]Sheet1!$H$4:$I$15682,2,FALSE)</f>
        <v>Kursi Tamu di Ruangan Pejabat Eselon III</v>
      </c>
      <c r="G194" s="598" t="s">
        <v>179</v>
      </c>
      <c r="H194" s="598" t="s">
        <v>48</v>
      </c>
      <c r="I194" s="598" t="s">
        <v>191</v>
      </c>
      <c r="J194" s="598" t="s">
        <v>65</v>
      </c>
      <c r="K194" s="598">
        <v>2009</v>
      </c>
      <c r="L194" s="598" t="s">
        <v>48</v>
      </c>
      <c r="M194" s="598" t="s">
        <v>262</v>
      </c>
      <c r="N194" s="598" t="s">
        <v>67</v>
      </c>
      <c r="O194" s="736">
        <v>1</v>
      </c>
      <c r="P194" s="622">
        <v>2375000</v>
      </c>
      <c r="Q194" s="681"/>
      <c r="R194" s="625">
        <v>0</v>
      </c>
      <c r="S194" s="623">
        <f t="shared" si="89"/>
        <v>2375000</v>
      </c>
      <c r="T194" s="72">
        <v>5</v>
      </c>
      <c r="U194" s="623">
        <f t="shared" si="90"/>
        <v>475000</v>
      </c>
      <c r="V194" s="73">
        <v>0</v>
      </c>
      <c r="W194" s="623">
        <f t="shared" si="91"/>
        <v>0</v>
      </c>
      <c r="X194" s="624">
        <v>0</v>
      </c>
      <c r="Y194" s="623">
        <f t="shared" si="92"/>
        <v>0</v>
      </c>
      <c r="Z194" s="623">
        <f t="shared" si="93"/>
        <v>0</v>
      </c>
      <c r="AA194" s="72">
        <v>5</v>
      </c>
      <c r="AB194" s="623">
        <f t="shared" si="94"/>
        <v>2375000</v>
      </c>
      <c r="AC194" s="623">
        <f t="shared" si="95"/>
        <v>0</v>
      </c>
      <c r="AD194" s="75" t="s">
        <v>175</v>
      </c>
      <c r="AE194" s="608"/>
      <c r="AF194" s="609"/>
      <c r="AG194" s="609"/>
      <c r="AH194" s="609"/>
    </row>
    <row r="195" spans="1:34" s="668" customFormat="1" ht="27" customHeight="1">
      <c r="A195" s="660"/>
      <c r="B195" s="674" t="s">
        <v>376</v>
      </c>
      <c r="C195" s="735" t="s">
        <v>77</v>
      </c>
      <c r="D195" s="735"/>
      <c r="E195" s="621" t="s">
        <v>377</v>
      </c>
      <c r="F195" s="69" t="str">
        <f>VLOOKUP(B195,[2]Sheet1!$H$4:$I$15682,2,FALSE)</f>
        <v>Kursi Tamu di Ruangan Pejabat Eselon III</v>
      </c>
      <c r="G195" s="598" t="s">
        <v>179</v>
      </c>
      <c r="H195" s="598" t="s">
        <v>48</v>
      </c>
      <c r="I195" s="598" t="s">
        <v>191</v>
      </c>
      <c r="J195" s="598" t="s">
        <v>65</v>
      </c>
      <c r="K195" s="598">
        <v>2009</v>
      </c>
      <c r="L195" s="598" t="s">
        <v>48</v>
      </c>
      <c r="M195" s="598" t="s">
        <v>262</v>
      </c>
      <c r="N195" s="598" t="s">
        <v>67</v>
      </c>
      <c r="O195" s="736">
        <v>1</v>
      </c>
      <c r="P195" s="622">
        <v>2375000</v>
      </c>
      <c r="Q195" s="681"/>
      <c r="R195" s="625">
        <v>0</v>
      </c>
      <c r="S195" s="623">
        <f t="shared" si="89"/>
        <v>2375000</v>
      </c>
      <c r="T195" s="72">
        <v>5</v>
      </c>
      <c r="U195" s="623">
        <f t="shared" si="90"/>
        <v>475000</v>
      </c>
      <c r="V195" s="73">
        <v>0</v>
      </c>
      <c r="W195" s="623">
        <f t="shared" si="91"/>
        <v>0</v>
      </c>
      <c r="X195" s="624">
        <v>0</v>
      </c>
      <c r="Y195" s="623">
        <f t="shared" si="92"/>
        <v>0</v>
      </c>
      <c r="Z195" s="623">
        <f t="shared" si="93"/>
        <v>0</v>
      </c>
      <c r="AA195" s="72">
        <v>5</v>
      </c>
      <c r="AB195" s="623">
        <f t="shared" si="94"/>
        <v>2375000</v>
      </c>
      <c r="AC195" s="623">
        <f t="shared" si="95"/>
        <v>0</v>
      </c>
      <c r="AD195" s="75" t="s">
        <v>176</v>
      </c>
      <c r="AE195" s="608"/>
      <c r="AF195" s="609"/>
      <c r="AG195" s="609"/>
      <c r="AH195" s="609"/>
    </row>
    <row r="196" spans="1:34" s="668" customFormat="1" ht="27" customHeight="1">
      <c r="A196" s="660"/>
      <c r="B196" s="674" t="s">
        <v>376</v>
      </c>
      <c r="C196" s="735" t="s">
        <v>379</v>
      </c>
      <c r="D196" s="735"/>
      <c r="E196" s="621" t="s">
        <v>377</v>
      </c>
      <c r="F196" s="69" t="str">
        <f>VLOOKUP(B196,[2]Sheet1!$H$4:$I$15682,2,FALSE)</f>
        <v>Kursi Tamu di Ruangan Pejabat Eselon III</v>
      </c>
      <c r="G196" s="598" t="s">
        <v>179</v>
      </c>
      <c r="H196" s="598" t="s">
        <v>48</v>
      </c>
      <c r="I196" s="598" t="s">
        <v>191</v>
      </c>
      <c r="J196" s="598" t="s">
        <v>65</v>
      </c>
      <c r="K196" s="598">
        <v>2009</v>
      </c>
      <c r="L196" s="598" t="s">
        <v>48</v>
      </c>
      <c r="M196" s="598" t="s">
        <v>262</v>
      </c>
      <c r="N196" s="598" t="s">
        <v>67</v>
      </c>
      <c r="O196" s="736">
        <v>2</v>
      </c>
      <c r="P196" s="622">
        <v>4750000</v>
      </c>
      <c r="Q196" s="627"/>
      <c r="R196" s="625">
        <v>0</v>
      </c>
      <c r="S196" s="623">
        <f t="shared" si="89"/>
        <v>4750000</v>
      </c>
      <c r="T196" s="72">
        <v>5</v>
      </c>
      <c r="U196" s="623">
        <f t="shared" si="90"/>
        <v>950000</v>
      </c>
      <c r="V196" s="73">
        <v>0</v>
      </c>
      <c r="W196" s="623">
        <f t="shared" si="91"/>
        <v>0</v>
      </c>
      <c r="X196" s="624">
        <v>0</v>
      </c>
      <c r="Y196" s="623">
        <f t="shared" si="92"/>
        <v>0</v>
      </c>
      <c r="Z196" s="623">
        <f t="shared" si="93"/>
        <v>0</v>
      </c>
      <c r="AA196" s="72">
        <v>5</v>
      </c>
      <c r="AB196" s="623">
        <f t="shared" si="94"/>
        <v>4750000</v>
      </c>
      <c r="AC196" s="623">
        <f t="shared" si="95"/>
        <v>0</v>
      </c>
      <c r="AD196" s="75" t="s">
        <v>380</v>
      </c>
      <c r="AE196" s="608"/>
      <c r="AF196" s="609"/>
      <c r="AG196" s="609"/>
      <c r="AH196" s="609"/>
    </row>
    <row r="197" spans="1:34" s="668" customFormat="1" ht="27" customHeight="1">
      <c r="A197" s="660"/>
      <c r="B197" s="674" t="s">
        <v>376</v>
      </c>
      <c r="C197" s="735" t="s">
        <v>84</v>
      </c>
      <c r="D197" s="735"/>
      <c r="E197" s="621" t="s">
        <v>377</v>
      </c>
      <c r="F197" s="69" t="str">
        <f>VLOOKUP(B197,[2]Sheet1!$H$4:$I$15682,2,FALSE)</f>
        <v>Kursi Tamu di Ruangan Pejabat Eselon III</v>
      </c>
      <c r="G197" s="598" t="s">
        <v>179</v>
      </c>
      <c r="H197" s="598" t="s">
        <v>48</v>
      </c>
      <c r="I197" s="598" t="s">
        <v>191</v>
      </c>
      <c r="J197" s="598" t="s">
        <v>65</v>
      </c>
      <c r="K197" s="598">
        <v>2009</v>
      </c>
      <c r="L197" s="598" t="s">
        <v>48</v>
      </c>
      <c r="M197" s="598" t="s">
        <v>262</v>
      </c>
      <c r="N197" s="598" t="s">
        <v>67</v>
      </c>
      <c r="O197" s="736">
        <v>1</v>
      </c>
      <c r="P197" s="622">
        <v>2375000</v>
      </c>
      <c r="Q197" s="681"/>
      <c r="R197" s="625">
        <v>0</v>
      </c>
      <c r="S197" s="623">
        <f t="shared" si="89"/>
        <v>2375000</v>
      </c>
      <c r="T197" s="72">
        <v>5</v>
      </c>
      <c r="U197" s="623">
        <f t="shared" si="90"/>
        <v>475000</v>
      </c>
      <c r="V197" s="73">
        <v>0</v>
      </c>
      <c r="W197" s="623">
        <f t="shared" si="91"/>
        <v>0</v>
      </c>
      <c r="X197" s="624">
        <v>0</v>
      </c>
      <c r="Y197" s="623">
        <f t="shared" si="92"/>
        <v>0</v>
      </c>
      <c r="Z197" s="623">
        <f t="shared" si="93"/>
        <v>0</v>
      </c>
      <c r="AA197" s="72">
        <v>5</v>
      </c>
      <c r="AB197" s="623">
        <f t="shared" si="94"/>
        <v>2375000</v>
      </c>
      <c r="AC197" s="623">
        <f t="shared" si="95"/>
        <v>0</v>
      </c>
      <c r="AD197" s="75" t="s">
        <v>177</v>
      </c>
      <c r="AE197" s="608"/>
      <c r="AF197" s="609"/>
      <c r="AG197" s="609"/>
      <c r="AH197" s="609"/>
    </row>
    <row r="198" spans="1:34" s="668" customFormat="1" ht="27" customHeight="1">
      <c r="A198" s="660"/>
      <c r="B198" s="674" t="s">
        <v>381</v>
      </c>
      <c r="C198" s="735" t="s">
        <v>112</v>
      </c>
      <c r="D198" s="735"/>
      <c r="E198" s="621" t="s">
        <v>382</v>
      </c>
      <c r="F198" s="69" t="str">
        <f>VLOOKUP(B198,[2]Sheet1!$H$4:$I$15682,2,FALSE)</f>
        <v>Kursi Tamu di Ruangan Pejabat Eselon II</v>
      </c>
      <c r="G198" s="598" t="s">
        <v>179</v>
      </c>
      <c r="H198" s="598" t="s">
        <v>48</v>
      </c>
      <c r="I198" s="598" t="s">
        <v>191</v>
      </c>
      <c r="J198" s="598" t="s">
        <v>65</v>
      </c>
      <c r="K198" s="599">
        <v>2009</v>
      </c>
      <c r="L198" s="598" t="s">
        <v>48</v>
      </c>
      <c r="M198" s="626" t="s">
        <v>262</v>
      </c>
      <c r="N198" s="598" t="s">
        <v>67</v>
      </c>
      <c r="O198" s="736">
        <v>1</v>
      </c>
      <c r="P198" s="622">
        <v>5000000</v>
      </c>
      <c r="Q198" s="681"/>
      <c r="R198" s="625">
        <v>0</v>
      </c>
      <c r="S198" s="623">
        <f t="shared" si="89"/>
        <v>5000000</v>
      </c>
      <c r="T198" s="72">
        <v>5</v>
      </c>
      <c r="U198" s="623">
        <f t="shared" si="90"/>
        <v>1000000</v>
      </c>
      <c r="V198" s="73">
        <v>0</v>
      </c>
      <c r="W198" s="623">
        <f t="shared" si="91"/>
        <v>0</v>
      </c>
      <c r="X198" s="624">
        <v>0</v>
      </c>
      <c r="Y198" s="623">
        <f t="shared" si="92"/>
        <v>0</v>
      </c>
      <c r="Z198" s="623">
        <f t="shared" si="93"/>
        <v>0</v>
      </c>
      <c r="AA198" s="72">
        <v>5</v>
      </c>
      <c r="AB198" s="623">
        <f t="shared" si="94"/>
        <v>5000000</v>
      </c>
      <c r="AC198" s="623">
        <f t="shared" si="95"/>
        <v>0</v>
      </c>
      <c r="AD198" s="75" t="s">
        <v>265</v>
      </c>
      <c r="AE198" s="608"/>
      <c r="AF198" s="609"/>
      <c r="AG198" s="609"/>
      <c r="AH198" s="609"/>
    </row>
    <row r="199" spans="1:34" s="668" customFormat="1" ht="5.0999999999999996" customHeight="1">
      <c r="A199" s="660"/>
      <c r="B199" s="749"/>
      <c r="C199" s="658"/>
      <c r="D199" s="658"/>
      <c r="E199" s="659"/>
      <c r="F199" s="659"/>
      <c r="G199" s="660"/>
      <c r="H199" s="660"/>
      <c r="I199" s="660"/>
      <c r="J199" s="660"/>
      <c r="K199" s="660"/>
      <c r="L199" s="660"/>
      <c r="M199" s="660"/>
      <c r="N199" s="660"/>
      <c r="O199" s="660"/>
      <c r="P199" s="807"/>
      <c r="Q199" s="808"/>
      <c r="R199" s="665"/>
      <c r="S199" s="666"/>
      <c r="T199" s="123"/>
      <c r="U199" s="666"/>
      <c r="V199" s="263"/>
      <c r="W199" s="666"/>
      <c r="X199" s="788"/>
      <c r="Y199" s="666"/>
      <c r="Z199" s="666"/>
      <c r="AA199" s="288"/>
      <c r="AB199" s="666"/>
      <c r="AC199" s="666"/>
      <c r="AD199" s="809"/>
      <c r="AE199" s="608"/>
      <c r="AF199" s="609"/>
      <c r="AG199" s="609"/>
      <c r="AH199" s="609"/>
    </row>
    <row r="200" spans="1:34" ht="15" customHeight="1">
      <c r="A200" s="596">
        <v>4</v>
      </c>
      <c r="B200" s="611" t="s">
        <v>383</v>
      </c>
      <c r="C200" s="677" t="s">
        <v>384</v>
      </c>
      <c r="D200" s="677"/>
      <c r="E200" s="677"/>
      <c r="F200" s="677"/>
      <c r="G200" s="677"/>
      <c r="H200" s="677"/>
      <c r="I200" s="816"/>
      <c r="J200" s="816"/>
      <c r="K200" s="816"/>
      <c r="L200" s="816"/>
      <c r="M200" s="816"/>
      <c r="N200" s="816"/>
      <c r="O200" s="753">
        <f>O201+O215</f>
        <v>12</v>
      </c>
      <c r="P200" s="817">
        <f>P201+P215</f>
        <v>82003999</v>
      </c>
      <c r="Q200" s="627"/>
      <c r="R200" s="625"/>
      <c r="S200" s="817">
        <f>S201+S215</f>
        <v>82003999</v>
      </c>
      <c r="T200" s="72"/>
      <c r="U200" s="817">
        <f>U201+U215</f>
        <v>16400799.800000001</v>
      </c>
      <c r="V200" s="73"/>
      <c r="W200" s="817">
        <f>W201+W215</f>
        <v>0</v>
      </c>
      <c r="X200" s="624"/>
      <c r="Y200" s="817">
        <f>Y201+Y215</f>
        <v>0</v>
      </c>
      <c r="Z200" s="817">
        <f>Z201+Z215</f>
        <v>0</v>
      </c>
      <c r="AA200" s="72"/>
      <c r="AB200" s="817">
        <f>AB201+AB215</f>
        <v>82003999</v>
      </c>
      <c r="AC200" s="817">
        <f>AC201+AC215</f>
        <v>0</v>
      </c>
      <c r="AD200" s="818">
        <f>P200-AB200</f>
        <v>0</v>
      </c>
      <c r="AE200" s="608"/>
      <c r="AF200" s="609"/>
      <c r="AG200" s="609"/>
      <c r="AH200" s="609"/>
    </row>
    <row r="201" spans="1:34" ht="15" customHeight="1">
      <c r="A201" s="598"/>
      <c r="B201" s="611" t="s">
        <v>385</v>
      </c>
      <c r="C201" s="677" t="s">
        <v>386</v>
      </c>
      <c r="D201" s="677"/>
      <c r="E201" s="677"/>
      <c r="F201" s="677"/>
      <c r="G201" s="816"/>
      <c r="H201" s="816"/>
      <c r="I201" s="816"/>
      <c r="J201" s="816"/>
      <c r="K201" s="816"/>
      <c r="L201" s="816"/>
      <c r="M201" s="816"/>
      <c r="N201" s="816"/>
      <c r="O201" s="753">
        <f>O202+O208</f>
        <v>11</v>
      </c>
      <c r="P201" s="721">
        <f>P202+P208</f>
        <v>59003999</v>
      </c>
      <c r="Q201" s="627"/>
      <c r="R201" s="625"/>
      <c r="S201" s="721">
        <f>S202+S208</f>
        <v>59003999</v>
      </c>
      <c r="T201" s="72"/>
      <c r="U201" s="721">
        <f>U202+U208</f>
        <v>11800799.800000001</v>
      </c>
      <c r="V201" s="73"/>
      <c r="W201" s="721">
        <f>W202+W208</f>
        <v>0</v>
      </c>
      <c r="X201" s="624"/>
      <c r="Y201" s="721">
        <f>Y202+Y208</f>
        <v>0</v>
      </c>
      <c r="Z201" s="721">
        <f>Z202+Z208</f>
        <v>0</v>
      </c>
      <c r="AA201" s="72"/>
      <c r="AB201" s="721">
        <f>AB202+AB208</f>
        <v>59003999</v>
      </c>
      <c r="AC201" s="721">
        <f>AC202+AC208</f>
        <v>0</v>
      </c>
      <c r="AD201" s="819"/>
      <c r="AE201" s="608"/>
      <c r="AF201" s="609"/>
      <c r="AG201" s="609"/>
      <c r="AH201" s="609"/>
    </row>
    <row r="202" spans="1:34" ht="15" customHeight="1">
      <c r="A202" s="598"/>
      <c r="B202" s="611" t="s">
        <v>387</v>
      </c>
      <c r="C202" s="677" t="s">
        <v>388</v>
      </c>
      <c r="D202" s="677"/>
      <c r="E202" s="677"/>
      <c r="F202" s="677"/>
      <c r="G202" s="677"/>
      <c r="H202" s="816"/>
      <c r="I202" s="816"/>
      <c r="J202" s="816"/>
      <c r="K202" s="816"/>
      <c r="L202" s="816"/>
      <c r="M202" s="816"/>
      <c r="N202" s="816"/>
      <c r="O202" s="753">
        <f>SUM(O203:O207)</f>
        <v>4</v>
      </c>
      <c r="P202" s="721">
        <f>SUM(P203:P207)</f>
        <v>26781999</v>
      </c>
      <c r="Q202" s="627"/>
      <c r="R202" s="625"/>
      <c r="S202" s="721">
        <f>SUM(S203:S207)</f>
        <v>26781999</v>
      </c>
      <c r="T202" s="72"/>
      <c r="U202" s="721">
        <f>SUM(U203:U207)</f>
        <v>5356399.8</v>
      </c>
      <c r="V202" s="73"/>
      <c r="W202" s="721">
        <f>SUM(W203:W207)</f>
        <v>0</v>
      </c>
      <c r="X202" s="624"/>
      <c r="Y202" s="721">
        <f>SUM(Y203:Y207)</f>
        <v>0</v>
      </c>
      <c r="Z202" s="721">
        <f>SUM(Z203:Z207)</f>
        <v>0</v>
      </c>
      <c r="AA202" s="72"/>
      <c r="AB202" s="721">
        <f>SUM(AB203:AB207)</f>
        <v>26781999</v>
      </c>
      <c r="AC202" s="721">
        <f>SUM(AC203:AC207)</f>
        <v>0</v>
      </c>
      <c r="AD202" s="819"/>
      <c r="AE202" s="608"/>
      <c r="AF202" s="609"/>
      <c r="AG202" s="609"/>
      <c r="AH202" s="609"/>
    </row>
    <row r="203" spans="1:34" ht="27" customHeight="1">
      <c r="A203" s="598"/>
      <c r="B203" s="674" t="s">
        <v>389</v>
      </c>
      <c r="C203" s="620" t="s">
        <v>112</v>
      </c>
      <c r="D203" s="620"/>
      <c r="E203" s="621" t="s">
        <v>390</v>
      </c>
      <c r="F203" s="69" t="str">
        <f>VLOOKUP(B203,[2]Sheet1!$H$4:$I$15682,2,FALSE)</f>
        <v>Audio Video Selector (Peralatan Studio Audio)</v>
      </c>
      <c r="G203" s="598" t="s">
        <v>179</v>
      </c>
      <c r="H203" s="598" t="s">
        <v>48</v>
      </c>
      <c r="I203" s="598" t="s">
        <v>64</v>
      </c>
      <c r="J203" s="598" t="s">
        <v>65</v>
      </c>
      <c r="K203" s="598">
        <v>2009</v>
      </c>
      <c r="L203" s="598" t="s">
        <v>48</v>
      </c>
      <c r="M203" s="598" t="s">
        <v>66</v>
      </c>
      <c r="N203" s="598" t="s">
        <v>67</v>
      </c>
      <c r="O203" s="599">
        <v>1</v>
      </c>
      <c r="P203" s="622">
        <v>4138000</v>
      </c>
      <c r="Q203" s="681"/>
      <c r="R203" s="625">
        <v>0</v>
      </c>
      <c r="S203" s="623">
        <f t="shared" ref="S203:S213" si="96">SUM(P203-R203)</f>
        <v>4138000</v>
      </c>
      <c r="T203" s="72">
        <v>5</v>
      </c>
      <c r="U203" s="623">
        <f t="shared" ref="U203:U213" si="97">SUM(S203/T203)</f>
        <v>827600</v>
      </c>
      <c r="V203" s="73">
        <v>0</v>
      </c>
      <c r="W203" s="623">
        <f t="shared" ref="W203:W212" si="98">SUM(U203*V203)</f>
        <v>0</v>
      </c>
      <c r="X203" s="624">
        <v>0</v>
      </c>
      <c r="Y203" s="623">
        <f t="shared" ref="Y203:Y213" si="99">SUM(U203*X203)</f>
        <v>0</v>
      </c>
      <c r="Z203" s="623">
        <f t="shared" ref="Z203:Z213" si="100">SUM(W203+Y203)</f>
        <v>0</v>
      </c>
      <c r="AA203" s="72">
        <v>5</v>
      </c>
      <c r="AB203" s="623">
        <f t="shared" ref="AB203:AB213" si="101">SUM(U203*AA203)</f>
        <v>4138000</v>
      </c>
      <c r="AC203" s="624">
        <f t="shared" ref="AC203:AC212" si="102">SUM(S203-AB203)</f>
        <v>0</v>
      </c>
      <c r="AD203" s="753" t="s">
        <v>247</v>
      </c>
      <c r="AE203" s="608"/>
      <c r="AF203" s="609"/>
      <c r="AG203" s="609"/>
      <c r="AH203" s="609"/>
    </row>
    <row r="204" spans="1:34" ht="15" customHeight="1">
      <c r="A204" s="598"/>
      <c r="B204" s="674" t="s">
        <v>389</v>
      </c>
      <c r="C204" s="620" t="s">
        <v>112</v>
      </c>
      <c r="D204" s="620"/>
      <c r="E204" s="621" t="s">
        <v>391</v>
      </c>
      <c r="F204" s="69" t="str">
        <f>VLOOKUP(B204,[2]Sheet1!$H$4:$I$15682,2,FALSE)</f>
        <v>Audio Video Selector (Peralatan Studio Audio)</v>
      </c>
      <c r="G204" s="598" t="s">
        <v>392</v>
      </c>
      <c r="H204" s="598" t="s">
        <v>48</v>
      </c>
      <c r="I204" s="598" t="s">
        <v>64</v>
      </c>
      <c r="J204" s="598" t="s">
        <v>65</v>
      </c>
      <c r="K204" s="598">
        <v>2009</v>
      </c>
      <c r="L204" s="598" t="s">
        <v>48</v>
      </c>
      <c r="M204" s="598" t="s">
        <v>66</v>
      </c>
      <c r="N204" s="598" t="s">
        <v>67</v>
      </c>
      <c r="O204" s="599">
        <v>1</v>
      </c>
      <c r="P204" s="622">
        <v>10800000</v>
      </c>
      <c r="Q204" s="681"/>
      <c r="R204" s="625">
        <v>0</v>
      </c>
      <c r="S204" s="623">
        <f t="shared" si="96"/>
        <v>10800000</v>
      </c>
      <c r="T204" s="72">
        <v>5</v>
      </c>
      <c r="U204" s="623">
        <f t="shared" si="97"/>
        <v>2160000</v>
      </c>
      <c r="V204" s="73">
        <v>0</v>
      </c>
      <c r="W204" s="623">
        <f t="shared" si="98"/>
        <v>0</v>
      </c>
      <c r="X204" s="624">
        <v>0</v>
      </c>
      <c r="Y204" s="623">
        <f t="shared" si="99"/>
        <v>0</v>
      </c>
      <c r="Z204" s="623">
        <f t="shared" si="100"/>
        <v>0</v>
      </c>
      <c r="AA204" s="72">
        <v>5</v>
      </c>
      <c r="AB204" s="623">
        <f t="shared" si="101"/>
        <v>10800000</v>
      </c>
      <c r="AC204" s="624">
        <f t="shared" si="102"/>
        <v>0</v>
      </c>
      <c r="AD204" s="753" t="s">
        <v>247</v>
      </c>
      <c r="AE204" s="608"/>
      <c r="AF204" s="609"/>
      <c r="AG204" s="609"/>
      <c r="AH204" s="609"/>
    </row>
    <row r="205" spans="1:34" ht="27" customHeight="1">
      <c r="A205" s="598"/>
      <c r="B205" s="674" t="s">
        <v>389</v>
      </c>
      <c r="C205" s="620" t="s">
        <v>112</v>
      </c>
      <c r="D205" s="620"/>
      <c r="E205" s="621" t="s">
        <v>393</v>
      </c>
      <c r="F205" s="69" t="str">
        <f>VLOOKUP(B205,[2]Sheet1!$H$4:$I$15682,2,FALSE)</f>
        <v>Audio Video Selector (Peralatan Studio Audio)</v>
      </c>
      <c r="G205" s="598" t="s">
        <v>394</v>
      </c>
      <c r="H205" s="598" t="s">
        <v>48</v>
      </c>
      <c r="I205" s="598" t="s">
        <v>64</v>
      </c>
      <c r="J205" s="598" t="s">
        <v>65</v>
      </c>
      <c r="K205" s="598">
        <v>2009</v>
      </c>
      <c r="L205" s="598" t="s">
        <v>48</v>
      </c>
      <c r="M205" s="598" t="s">
        <v>66</v>
      </c>
      <c r="N205" s="598" t="s">
        <v>67</v>
      </c>
      <c r="O205" s="599">
        <v>1</v>
      </c>
      <c r="P205" s="622">
        <v>9100000</v>
      </c>
      <c r="Q205" s="792"/>
      <c r="R205" s="625">
        <v>0</v>
      </c>
      <c r="S205" s="623">
        <f t="shared" si="96"/>
        <v>9100000</v>
      </c>
      <c r="T205" s="72">
        <v>5</v>
      </c>
      <c r="U205" s="623">
        <f t="shared" si="97"/>
        <v>1820000</v>
      </c>
      <c r="V205" s="73">
        <v>0</v>
      </c>
      <c r="W205" s="623">
        <f t="shared" si="98"/>
        <v>0</v>
      </c>
      <c r="X205" s="624">
        <v>0</v>
      </c>
      <c r="Y205" s="623">
        <f t="shared" si="99"/>
        <v>0</v>
      </c>
      <c r="Z205" s="623">
        <f t="shared" si="100"/>
        <v>0</v>
      </c>
      <c r="AA205" s="72">
        <v>5</v>
      </c>
      <c r="AB205" s="623">
        <f t="shared" si="101"/>
        <v>9100000</v>
      </c>
      <c r="AC205" s="624">
        <f t="shared" si="102"/>
        <v>0</v>
      </c>
      <c r="AD205" s="753" t="s">
        <v>247</v>
      </c>
      <c r="AE205" s="608"/>
      <c r="AF205" s="609"/>
      <c r="AG205" s="609"/>
      <c r="AH205" s="609"/>
    </row>
    <row r="206" spans="1:34" ht="27" customHeight="1">
      <c r="A206" s="598"/>
      <c r="B206" s="674" t="s">
        <v>389</v>
      </c>
      <c r="C206" s="735" t="s">
        <v>112</v>
      </c>
      <c r="D206" s="735"/>
      <c r="E206" s="621" t="s">
        <v>395</v>
      </c>
      <c r="F206" s="69" t="str">
        <f>VLOOKUP(B206,[2]Sheet1!$H$4:$I$15682,2,FALSE)</f>
        <v>Audio Video Selector (Peralatan Studio Audio)</v>
      </c>
      <c r="G206" s="598" t="s">
        <v>396</v>
      </c>
      <c r="H206" s="598" t="s">
        <v>48</v>
      </c>
      <c r="I206" s="598" t="s">
        <v>64</v>
      </c>
      <c r="J206" s="598" t="s">
        <v>65</v>
      </c>
      <c r="K206" s="599">
        <v>2009</v>
      </c>
      <c r="L206" s="598" t="s">
        <v>48</v>
      </c>
      <c r="M206" s="626" t="s">
        <v>66</v>
      </c>
      <c r="N206" s="598" t="s">
        <v>67</v>
      </c>
      <c r="O206" s="736">
        <v>1</v>
      </c>
      <c r="P206" s="622">
        <v>2743999</v>
      </c>
      <c r="Q206" s="681"/>
      <c r="R206" s="625">
        <v>0</v>
      </c>
      <c r="S206" s="623">
        <f t="shared" si="96"/>
        <v>2743999</v>
      </c>
      <c r="T206" s="72">
        <v>5</v>
      </c>
      <c r="U206" s="623">
        <f t="shared" si="97"/>
        <v>548799.80000000005</v>
      </c>
      <c r="V206" s="73">
        <v>0</v>
      </c>
      <c r="W206" s="623">
        <f t="shared" si="98"/>
        <v>0</v>
      </c>
      <c r="X206" s="624">
        <v>0</v>
      </c>
      <c r="Y206" s="623">
        <f t="shared" si="99"/>
        <v>0</v>
      </c>
      <c r="Z206" s="623">
        <f t="shared" si="100"/>
        <v>0</v>
      </c>
      <c r="AA206" s="72">
        <v>5</v>
      </c>
      <c r="AB206" s="623">
        <f t="shared" si="101"/>
        <v>2743999</v>
      </c>
      <c r="AC206" s="623">
        <f t="shared" si="102"/>
        <v>0</v>
      </c>
      <c r="AD206" s="55" t="s">
        <v>247</v>
      </c>
      <c r="AE206" s="608"/>
      <c r="AF206" s="609"/>
      <c r="AG206" s="609"/>
      <c r="AH206" s="609"/>
    </row>
    <row r="207" spans="1:34" ht="5.0999999999999996" customHeight="1">
      <c r="A207" s="598"/>
      <c r="B207" s="612"/>
      <c r="C207" s="620"/>
      <c r="D207" s="620"/>
      <c r="E207" s="621"/>
      <c r="F207" s="621"/>
      <c r="G207" s="598"/>
      <c r="H207" s="598"/>
      <c r="I207" s="598"/>
      <c r="J207" s="598"/>
      <c r="K207" s="598"/>
      <c r="L207" s="598"/>
      <c r="M207" s="598"/>
      <c r="N207" s="598"/>
      <c r="O207" s="599"/>
      <c r="P207" s="622"/>
      <c r="Q207" s="752"/>
      <c r="R207" s="625"/>
      <c r="S207" s="623"/>
      <c r="T207" s="72"/>
      <c r="U207" s="623"/>
      <c r="V207" s="73"/>
      <c r="W207" s="623"/>
      <c r="X207" s="624"/>
      <c r="Y207" s="623"/>
      <c r="Z207" s="623"/>
      <c r="AA207" s="72"/>
      <c r="AB207" s="623"/>
      <c r="AC207" s="623"/>
      <c r="AD207" s="753"/>
      <c r="AE207" s="608"/>
      <c r="AF207" s="609"/>
      <c r="AG207" s="609"/>
      <c r="AH207" s="609"/>
    </row>
    <row r="208" spans="1:34" ht="15" customHeight="1">
      <c r="A208" s="596"/>
      <c r="B208" s="611" t="s">
        <v>397</v>
      </c>
      <c r="C208" s="611" t="s">
        <v>398</v>
      </c>
      <c r="D208" s="611"/>
      <c r="E208" s="604"/>
      <c r="F208" s="604"/>
      <c r="G208" s="596"/>
      <c r="H208" s="596"/>
      <c r="I208" s="596"/>
      <c r="J208" s="596"/>
      <c r="K208" s="596"/>
      <c r="L208" s="596"/>
      <c r="M208" s="596"/>
      <c r="N208" s="596"/>
      <c r="O208" s="753">
        <f>SUM(O209:O214)</f>
        <v>7</v>
      </c>
      <c r="P208" s="670">
        <f>SUM(P209:P214)</f>
        <v>32222000</v>
      </c>
      <c r="Q208" s="752"/>
      <c r="R208" s="617"/>
      <c r="S208" s="670">
        <f>SUM(S209:S214)</f>
        <v>32222000</v>
      </c>
      <c r="T208" s="51"/>
      <c r="U208" s="670">
        <f>SUM(U209:U214)</f>
        <v>6444400</v>
      </c>
      <c r="V208" s="282"/>
      <c r="W208" s="670">
        <f>SUM(W209:W214)</f>
        <v>0</v>
      </c>
      <c r="X208" s="805"/>
      <c r="Y208" s="670">
        <f>SUM(Y209:Y214)</f>
        <v>0</v>
      </c>
      <c r="Z208" s="670">
        <f>SUM(Z209:Z214)</f>
        <v>0</v>
      </c>
      <c r="AA208" s="51"/>
      <c r="AB208" s="670">
        <f>SUM(AB209:AB214)</f>
        <v>32222000</v>
      </c>
      <c r="AC208" s="670">
        <f>SUM(AC209:AC214)</f>
        <v>0</v>
      </c>
      <c r="AD208" s="753"/>
      <c r="AE208" s="608"/>
      <c r="AF208" s="609"/>
      <c r="AG208" s="609"/>
      <c r="AH208" s="609"/>
    </row>
    <row r="209" spans="1:34" ht="15" customHeight="1">
      <c r="A209" s="596"/>
      <c r="B209" s="674" t="s">
        <v>399</v>
      </c>
      <c r="C209" s="620" t="s">
        <v>112</v>
      </c>
      <c r="D209" s="620"/>
      <c r="E209" s="612" t="s">
        <v>400</v>
      </c>
      <c r="F209" s="69" t="str">
        <f>VLOOKUP(B209,[2]Sheet1!$H$4:$I$15682,2,FALSE)</f>
        <v>Mixer PVC</v>
      </c>
      <c r="G209" s="598">
        <v>3700</v>
      </c>
      <c r="H209" s="598" t="s">
        <v>48</v>
      </c>
      <c r="I209" s="598" t="s">
        <v>64</v>
      </c>
      <c r="J209" s="598" t="s">
        <v>65</v>
      </c>
      <c r="K209" s="598">
        <v>2009</v>
      </c>
      <c r="L209" s="598" t="s">
        <v>48</v>
      </c>
      <c r="M209" s="598" t="s">
        <v>66</v>
      </c>
      <c r="N209" s="598" t="s">
        <v>67</v>
      </c>
      <c r="O209" s="599">
        <v>1</v>
      </c>
      <c r="P209" s="622">
        <v>3700000</v>
      </c>
      <c r="Q209" s="681"/>
      <c r="R209" s="625">
        <v>0</v>
      </c>
      <c r="S209" s="623">
        <f t="shared" ref="S209" si="103">SUM(P209-R209)</f>
        <v>3700000</v>
      </c>
      <c r="T209" s="72">
        <v>5</v>
      </c>
      <c r="U209" s="623">
        <f t="shared" ref="U209" si="104">SUM(S209/T209)</f>
        <v>740000</v>
      </c>
      <c r="V209" s="73">
        <v>0</v>
      </c>
      <c r="W209" s="623">
        <f t="shared" ref="W209" si="105">SUM(U209*V209)</f>
        <v>0</v>
      </c>
      <c r="X209" s="624">
        <v>0</v>
      </c>
      <c r="Y209" s="623">
        <f t="shared" ref="Y209" si="106">SUM(U209*X209)</f>
        <v>0</v>
      </c>
      <c r="Z209" s="623">
        <f t="shared" ref="Z209" si="107">SUM(W209+Y209)</f>
        <v>0</v>
      </c>
      <c r="AA209" s="72">
        <v>5</v>
      </c>
      <c r="AB209" s="623">
        <f t="shared" ref="AB209" si="108">SUM(U209*AA209)</f>
        <v>3700000</v>
      </c>
      <c r="AC209" s="624">
        <f t="shared" ref="AC209" si="109">SUM(S209-AB209)</f>
        <v>0</v>
      </c>
      <c r="AD209" s="753" t="s">
        <v>247</v>
      </c>
      <c r="AE209" s="608"/>
      <c r="AF209" s="609"/>
      <c r="AG209" s="609"/>
      <c r="AH209" s="609"/>
    </row>
    <row r="210" spans="1:34" ht="15" customHeight="1">
      <c r="A210" s="598"/>
      <c r="B210" s="674" t="s">
        <v>401</v>
      </c>
      <c r="C210" s="598" t="s">
        <v>199</v>
      </c>
      <c r="D210" s="598"/>
      <c r="E210" s="612" t="s">
        <v>402</v>
      </c>
      <c r="F210" s="69" t="str">
        <f>VLOOKUP(B210,[2]Sheet1!$H$4:$I$15682,2,FALSE)</f>
        <v>Camera Digital</v>
      </c>
      <c r="G210" s="598" t="s">
        <v>403</v>
      </c>
      <c r="H210" s="598" t="s">
        <v>48</v>
      </c>
      <c r="I210" s="598" t="s">
        <v>64</v>
      </c>
      <c r="J210" s="598" t="s">
        <v>65</v>
      </c>
      <c r="K210" s="598">
        <v>2010</v>
      </c>
      <c r="L210" s="598" t="s">
        <v>48</v>
      </c>
      <c r="M210" s="598" t="s">
        <v>66</v>
      </c>
      <c r="N210" s="598" t="s">
        <v>67</v>
      </c>
      <c r="O210" s="599">
        <v>2</v>
      </c>
      <c r="P210" s="622">
        <v>9100000</v>
      </c>
      <c r="Q210" s="752"/>
      <c r="R210" s="625">
        <v>0</v>
      </c>
      <c r="S210" s="623">
        <f t="shared" si="96"/>
        <v>9100000</v>
      </c>
      <c r="T210" s="72">
        <v>5</v>
      </c>
      <c r="U210" s="623">
        <f t="shared" si="97"/>
        <v>1820000</v>
      </c>
      <c r="V210" s="73">
        <v>0</v>
      </c>
      <c r="W210" s="623">
        <f t="shared" si="98"/>
        <v>0</v>
      </c>
      <c r="X210" s="624">
        <v>0</v>
      </c>
      <c r="Y210" s="623">
        <f t="shared" si="99"/>
        <v>0</v>
      </c>
      <c r="Z210" s="623">
        <f t="shared" si="100"/>
        <v>0</v>
      </c>
      <c r="AA210" s="72">
        <v>5</v>
      </c>
      <c r="AB210" s="623">
        <f t="shared" si="101"/>
        <v>9100000</v>
      </c>
      <c r="AC210" s="623">
        <f t="shared" si="102"/>
        <v>0</v>
      </c>
      <c r="AD210" s="753" t="s">
        <v>230</v>
      </c>
      <c r="AE210" s="608"/>
      <c r="AF210" s="609"/>
      <c r="AG210" s="609"/>
      <c r="AH210" s="609"/>
    </row>
    <row r="211" spans="1:34" ht="15" customHeight="1">
      <c r="A211" s="768"/>
      <c r="B211" s="765" t="s">
        <v>401</v>
      </c>
      <c r="C211" s="820" t="s">
        <v>112</v>
      </c>
      <c r="D211" s="820"/>
      <c r="E211" s="821" t="s">
        <v>402</v>
      </c>
      <c r="F211" s="69" t="str">
        <f>VLOOKUP(B211,[2]Sheet1!$H$4:$I$15682,2,FALSE)</f>
        <v>Camera Digital</v>
      </c>
      <c r="G211" s="768" t="s">
        <v>165</v>
      </c>
      <c r="H211" s="768" t="s">
        <v>48</v>
      </c>
      <c r="I211" s="768" t="s">
        <v>64</v>
      </c>
      <c r="J211" s="768" t="s">
        <v>65</v>
      </c>
      <c r="K211" s="768">
        <v>2013</v>
      </c>
      <c r="L211" s="768" t="s">
        <v>48</v>
      </c>
      <c r="M211" s="768" t="s">
        <v>66</v>
      </c>
      <c r="N211" s="768" t="s">
        <v>67</v>
      </c>
      <c r="O211" s="822">
        <v>1</v>
      </c>
      <c r="P211" s="770">
        <v>5700000</v>
      </c>
      <c r="Q211" s="823"/>
      <c r="R211" s="772">
        <v>0</v>
      </c>
      <c r="S211" s="773">
        <f t="shared" si="96"/>
        <v>5700000</v>
      </c>
      <c r="T211" s="242">
        <v>5</v>
      </c>
      <c r="U211" s="773">
        <f t="shared" si="97"/>
        <v>1140000</v>
      </c>
      <c r="V211" s="243">
        <v>0.5</v>
      </c>
      <c r="W211" s="773"/>
      <c r="X211" s="774"/>
      <c r="Y211" s="773"/>
      <c r="Z211" s="773">
        <f t="shared" si="100"/>
        <v>0</v>
      </c>
      <c r="AA211" s="242">
        <v>5</v>
      </c>
      <c r="AB211" s="773">
        <v>5700000</v>
      </c>
      <c r="AC211" s="773"/>
      <c r="AD211" s="824" t="s">
        <v>230</v>
      </c>
      <c r="AE211" s="608"/>
      <c r="AF211" s="609"/>
      <c r="AG211" s="609"/>
      <c r="AH211" s="609"/>
    </row>
    <row r="212" spans="1:34" ht="15" customHeight="1">
      <c r="A212" s="825"/>
      <c r="B212" s="826" t="s">
        <v>401</v>
      </c>
      <c r="C212" s="825" t="s">
        <v>199</v>
      </c>
      <c r="D212" s="825"/>
      <c r="E212" s="827" t="s">
        <v>404</v>
      </c>
      <c r="F212" s="69" t="str">
        <f>VLOOKUP(B212,[2]Sheet1!$H$4:$I$15682,2,FALSE)</f>
        <v>Camera Digital</v>
      </c>
      <c r="G212" s="828" t="s">
        <v>405</v>
      </c>
      <c r="H212" s="825" t="s">
        <v>48</v>
      </c>
      <c r="I212" s="825" t="s">
        <v>64</v>
      </c>
      <c r="J212" s="825" t="s">
        <v>65</v>
      </c>
      <c r="K212" s="825">
        <v>2012</v>
      </c>
      <c r="L212" s="825" t="s">
        <v>48</v>
      </c>
      <c r="M212" s="825" t="s">
        <v>66</v>
      </c>
      <c r="N212" s="825" t="s">
        <v>67</v>
      </c>
      <c r="O212" s="828">
        <v>2</v>
      </c>
      <c r="P212" s="829">
        <v>10622000</v>
      </c>
      <c r="Q212" s="830"/>
      <c r="R212" s="831">
        <v>0</v>
      </c>
      <c r="S212" s="832">
        <f t="shared" si="96"/>
        <v>10622000</v>
      </c>
      <c r="T212" s="318">
        <v>5</v>
      </c>
      <c r="U212" s="832">
        <f t="shared" si="97"/>
        <v>2124400</v>
      </c>
      <c r="V212" s="319">
        <v>0</v>
      </c>
      <c r="W212" s="832">
        <f t="shared" si="98"/>
        <v>0</v>
      </c>
      <c r="X212" s="833">
        <v>0</v>
      </c>
      <c r="Y212" s="832">
        <f t="shared" si="99"/>
        <v>0</v>
      </c>
      <c r="Z212" s="832">
        <f t="shared" si="100"/>
        <v>0</v>
      </c>
      <c r="AA212" s="318">
        <v>5</v>
      </c>
      <c r="AB212" s="832">
        <f t="shared" si="101"/>
        <v>10622000</v>
      </c>
      <c r="AC212" s="832">
        <f t="shared" si="102"/>
        <v>0</v>
      </c>
      <c r="AD212" s="834" t="s">
        <v>230</v>
      </c>
      <c r="AE212" s="608"/>
      <c r="AF212" s="609"/>
      <c r="AG212" s="609"/>
      <c r="AH212" s="609"/>
    </row>
    <row r="213" spans="1:34" ht="15" customHeight="1">
      <c r="A213" s="598"/>
      <c r="B213" s="674" t="s">
        <v>401</v>
      </c>
      <c r="C213" s="620" t="s">
        <v>112</v>
      </c>
      <c r="D213" s="620"/>
      <c r="E213" s="612" t="s">
        <v>406</v>
      </c>
      <c r="F213" s="69" t="str">
        <f>VLOOKUP(B213,[2]Sheet1!$H$4:$I$15682,2,FALSE)</f>
        <v>Camera Digital</v>
      </c>
      <c r="G213" s="599" t="s">
        <v>165</v>
      </c>
      <c r="H213" s="598" t="s">
        <v>48</v>
      </c>
      <c r="I213" s="598" t="s">
        <v>64</v>
      </c>
      <c r="J213" s="598" t="s">
        <v>65</v>
      </c>
      <c r="K213" s="598">
        <v>2013</v>
      </c>
      <c r="L213" s="598" t="s">
        <v>48</v>
      </c>
      <c r="M213" s="598" t="s">
        <v>66</v>
      </c>
      <c r="N213" s="598" t="s">
        <v>67</v>
      </c>
      <c r="O213" s="599">
        <v>1</v>
      </c>
      <c r="P213" s="622">
        <v>3100000</v>
      </c>
      <c r="Q213" s="752"/>
      <c r="R213" s="625">
        <v>0</v>
      </c>
      <c r="S213" s="623">
        <f t="shared" si="96"/>
        <v>3100000</v>
      </c>
      <c r="T213" s="72">
        <v>5</v>
      </c>
      <c r="U213" s="623">
        <f t="shared" si="97"/>
        <v>620000</v>
      </c>
      <c r="V213" s="73">
        <f>6/12</f>
        <v>0.5</v>
      </c>
      <c r="W213" s="623"/>
      <c r="X213" s="624">
        <v>0</v>
      </c>
      <c r="Y213" s="623">
        <f t="shared" si="99"/>
        <v>0</v>
      </c>
      <c r="Z213" s="623">
        <f t="shared" si="100"/>
        <v>0</v>
      </c>
      <c r="AA213" s="72">
        <v>5</v>
      </c>
      <c r="AB213" s="623">
        <f t="shared" si="101"/>
        <v>3100000</v>
      </c>
      <c r="AC213" s="623"/>
      <c r="AD213" s="753" t="s">
        <v>230</v>
      </c>
      <c r="AE213" s="608"/>
      <c r="AF213" s="609"/>
      <c r="AG213" s="609"/>
      <c r="AH213" s="609"/>
    </row>
    <row r="214" spans="1:34" ht="5.0999999999999996" customHeight="1">
      <c r="A214" s="598"/>
      <c r="B214" s="612"/>
      <c r="C214" s="620"/>
      <c r="D214" s="620"/>
      <c r="E214" s="612"/>
      <c r="F214" s="612"/>
      <c r="G214" s="599"/>
      <c r="H214" s="598"/>
      <c r="I214" s="598"/>
      <c r="J214" s="598"/>
      <c r="K214" s="598"/>
      <c r="L214" s="598"/>
      <c r="M214" s="598"/>
      <c r="N214" s="598"/>
      <c r="O214" s="599"/>
      <c r="P214" s="622"/>
      <c r="Q214" s="752"/>
      <c r="R214" s="625"/>
      <c r="S214" s="623"/>
      <c r="T214" s="72"/>
      <c r="U214" s="623"/>
      <c r="V214" s="73"/>
      <c r="W214" s="623"/>
      <c r="X214" s="624"/>
      <c r="Y214" s="623"/>
      <c r="Z214" s="623"/>
      <c r="AA214" s="72"/>
      <c r="AB214" s="623"/>
      <c r="AC214" s="623"/>
      <c r="AD214" s="753"/>
      <c r="AE214" s="608"/>
      <c r="AF214" s="609"/>
      <c r="AG214" s="609"/>
      <c r="AH214" s="609"/>
    </row>
    <row r="215" spans="1:34" ht="15" customHeight="1">
      <c r="A215" s="598"/>
      <c r="B215" s="611" t="s">
        <v>407</v>
      </c>
      <c r="C215" s="677" t="s">
        <v>408</v>
      </c>
      <c r="D215" s="677"/>
      <c r="E215" s="677"/>
      <c r="F215" s="677"/>
      <c r="G215" s="598"/>
      <c r="H215" s="598"/>
      <c r="I215" s="598"/>
      <c r="J215" s="598"/>
      <c r="K215" s="598"/>
      <c r="L215" s="598"/>
      <c r="M215" s="598"/>
      <c r="N215" s="598"/>
      <c r="O215" s="753">
        <f>O216</f>
        <v>1</v>
      </c>
      <c r="P215" s="670">
        <f>P216</f>
        <v>23000000</v>
      </c>
      <c r="Q215" s="752"/>
      <c r="R215" s="617"/>
      <c r="S215" s="607">
        <f>S216</f>
        <v>23000000</v>
      </c>
      <c r="T215" s="51"/>
      <c r="U215" s="607">
        <f>U216</f>
        <v>4600000</v>
      </c>
      <c r="V215" s="282"/>
      <c r="W215" s="607">
        <f>W216</f>
        <v>0</v>
      </c>
      <c r="X215" s="805"/>
      <c r="Y215" s="607">
        <f>Y216</f>
        <v>0</v>
      </c>
      <c r="Z215" s="607">
        <f>Z216</f>
        <v>0</v>
      </c>
      <c r="AA215" s="607"/>
      <c r="AB215" s="607">
        <f>AB216</f>
        <v>23000000</v>
      </c>
      <c r="AC215" s="607">
        <f>AC216</f>
        <v>0</v>
      </c>
      <c r="AD215" s="753"/>
      <c r="AE215" s="608"/>
      <c r="AF215" s="609"/>
      <c r="AG215" s="609"/>
      <c r="AH215" s="609"/>
    </row>
    <row r="216" spans="1:34" s="806" customFormat="1" ht="15" customHeight="1">
      <c r="A216" s="596"/>
      <c r="B216" s="611" t="s">
        <v>409</v>
      </c>
      <c r="C216" s="677" t="s">
        <v>410</v>
      </c>
      <c r="D216" s="677"/>
      <c r="E216" s="677"/>
      <c r="F216" s="677"/>
      <c r="G216" s="677"/>
      <c r="H216" s="596"/>
      <c r="I216" s="596"/>
      <c r="J216" s="596"/>
      <c r="K216" s="596"/>
      <c r="L216" s="596"/>
      <c r="M216" s="596"/>
      <c r="N216" s="596"/>
      <c r="O216" s="753">
        <f>O217</f>
        <v>1</v>
      </c>
      <c r="P216" s="670">
        <f>P217</f>
        <v>23000000</v>
      </c>
      <c r="Q216" s="752"/>
      <c r="R216" s="617"/>
      <c r="S216" s="670">
        <f>S217</f>
        <v>23000000</v>
      </c>
      <c r="T216" s="51"/>
      <c r="U216" s="670">
        <f>U217</f>
        <v>4600000</v>
      </c>
      <c r="V216" s="282"/>
      <c r="W216" s="670">
        <f>W217</f>
        <v>0</v>
      </c>
      <c r="X216" s="805"/>
      <c r="Y216" s="670">
        <f>Y217</f>
        <v>0</v>
      </c>
      <c r="Z216" s="670">
        <f>Z217</f>
        <v>0</v>
      </c>
      <c r="AA216" s="51"/>
      <c r="AB216" s="670">
        <f>AB217</f>
        <v>23000000</v>
      </c>
      <c r="AC216" s="670">
        <f>AC217</f>
        <v>0</v>
      </c>
      <c r="AD216" s="753"/>
      <c r="AE216" s="608"/>
      <c r="AF216" s="609"/>
      <c r="AG216" s="609"/>
      <c r="AH216" s="609"/>
    </row>
    <row r="217" spans="1:34" ht="15" customHeight="1">
      <c r="A217" s="598"/>
      <c r="B217" s="835" t="s">
        <v>411</v>
      </c>
      <c r="C217" s="620" t="s">
        <v>112</v>
      </c>
      <c r="D217" s="620"/>
      <c r="E217" s="612" t="s">
        <v>412</v>
      </c>
      <c r="F217" s="69" t="str">
        <f>VLOOKUP(B217,[2]Sheet1!$H$4:$I$15682,2,FALSE)</f>
        <v>Telephone (PABX)</v>
      </c>
      <c r="G217" s="598" t="s">
        <v>293</v>
      </c>
      <c r="H217" s="598" t="s">
        <v>48</v>
      </c>
      <c r="I217" s="598" t="s">
        <v>64</v>
      </c>
      <c r="J217" s="598" t="s">
        <v>65</v>
      </c>
      <c r="K217" s="598">
        <v>2009</v>
      </c>
      <c r="L217" s="598" t="s">
        <v>48</v>
      </c>
      <c r="M217" s="598" t="s">
        <v>413</v>
      </c>
      <c r="N217" s="598" t="s">
        <v>67</v>
      </c>
      <c r="O217" s="599">
        <v>1</v>
      </c>
      <c r="P217" s="622">
        <v>23000000</v>
      </c>
      <c r="Q217" s="752"/>
      <c r="R217" s="625">
        <v>0</v>
      </c>
      <c r="S217" s="623">
        <f t="shared" ref="S217" si="110">SUM(P217-R217)</f>
        <v>23000000</v>
      </c>
      <c r="T217" s="72">
        <v>5</v>
      </c>
      <c r="U217" s="623">
        <f t="shared" ref="U217" si="111">SUM(S217/T217)</f>
        <v>4600000</v>
      </c>
      <c r="V217" s="73">
        <v>0</v>
      </c>
      <c r="W217" s="623">
        <f t="shared" ref="W217" si="112">SUM(U217*V217)</f>
        <v>0</v>
      </c>
      <c r="X217" s="624">
        <v>0</v>
      </c>
      <c r="Y217" s="623">
        <f t="shared" ref="Y217" si="113">SUM(U217*X217)</f>
        <v>0</v>
      </c>
      <c r="Z217" s="623">
        <f t="shared" ref="Z217" si="114">SUM(W217+Y217)</f>
        <v>0</v>
      </c>
      <c r="AA217" s="72">
        <v>5</v>
      </c>
      <c r="AB217" s="623">
        <f t="shared" ref="AB217" si="115">SUM(U217*AA217)</f>
        <v>23000000</v>
      </c>
      <c r="AC217" s="623">
        <f t="shared" ref="AC217" si="116">SUM(S217-AB217)</f>
        <v>0</v>
      </c>
      <c r="AD217" s="753" t="s">
        <v>226</v>
      </c>
      <c r="AE217" s="608"/>
      <c r="AF217" s="609"/>
      <c r="AG217" s="609"/>
      <c r="AH217" s="609"/>
    </row>
    <row r="218" spans="1:34" ht="5.0999999999999996" customHeight="1">
      <c r="A218" s="598"/>
      <c r="B218" s="612"/>
      <c r="C218" s="620"/>
      <c r="D218" s="620"/>
      <c r="E218" s="612"/>
      <c r="F218" s="612"/>
      <c r="G218" s="599"/>
      <c r="H218" s="598"/>
      <c r="I218" s="598"/>
      <c r="J218" s="598"/>
      <c r="K218" s="598"/>
      <c r="L218" s="598"/>
      <c r="M218" s="598"/>
      <c r="N218" s="598"/>
      <c r="O218" s="599"/>
      <c r="P218" s="622"/>
      <c r="Q218" s="752"/>
      <c r="R218" s="625"/>
      <c r="S218" s="623"/>
      <c r="T218" s="72"/>
      <c r="U218" s="623"/>
      <c r="V218" s="73"/>
      <c r="W218" s="623"/>
      <c r="X218" s="624"/>
      <c r="Y218" s="623"/>
      <c r="Z218" s="623"/>
      <c r="AA218" s="72"/>
      <c r="AB218" s="623"/>
      <c r="AC218" s="623"/>
      <c r="AD218" s="753"/>
      <c r="AE218" s="608"/>
      <c r="AF218" s="609"/>
      <c r="AG218" s="609"/>
      <c r="AH218" s="609"/>
    </row>
    <row r="219" spans="1:34" ht="15" customHeight="1">
      <c r="A219" s="596">
        <v>5</v>
      </c>
      <c r="B219" s="611" t="s">
        <v>414</v>
      </c>
      <c r="C219" s="677" t="s">
        <v>415</v>
      </c>
      <c r="D219" s="677"/>
      <c r="E219" s="677"/>
      <c r="F219" s="677"/>
      <c r="G219" s="677"/>
      <c r="H219" s="816"/>
      <c r="I219" s="816"/>
      <c r="J219" s="816"/>
      <c r="K219" s="816"/>
      <c r="L219" s="816"/>
      <c r="M219" s="816"/>
      <c r="N219" s="816"/>
      <c r="O219" s="753">
        <f>O220</f>
        <v>2</v>
      </c>
      <c r="P219" s="721">
        <f>P220</f>
        <v>2600000</v>
      </c>
      <c r="Q219" s="752"/>
      <c r="R219" s="617"/>
      <c r="S219" s="721">
        <f>S220</f>
        <v>2600000</v>
      </c>
      <c r="T219" s="51"/>
      <c r="U219" s="721">
        <f>U220</f>
        <v>520000</v>
      </c>
      <c r="V219" s="282"/>
      <c r="W219" s="721">
        <f>W220</f>
        <v>130000</v>
      </c>
      <c r="X219" s="805"/>
      <c r="Y219" s="721">
        <f>Y220</f>
        <v>0</v>
      </c>
      <c r="Z219" s="721">
        <f>Z220</f>
        <v>130000</v>
      </c>
      <c r="AA219" s="51"/>
      <c r="AB219" s="721">
        <f>AB220</f>
        <v>2600000</v>
      </c>
      <c r="AC219" s="721">
        <f>AC220</f>
        <v>0</v>
      </c>
      <c r="AD219" s="836">
        <f>P219-AB219</f>
        <v>0</v>
      </c>
      <c r="AE219" s="608"/>
      <c r="AF219" s="609"/>
      <c r="AG219" s="609"/>
      <c r="AH219" s="609"/>
    </row>
    <row r="220" spans="1:34" ht="15" customHeight="1">
      <c r="A220" s="596"/>
      <c r="B220" s="611" t="s">
        <v>416</v>
      </c>
      <c r="C220" s="677" t="s">
        <v>417</v>
      </c>
      <c r="D220" s="677"/>
      <c r="E220" s="677"/>
      <c r="F220" s="677"/>
      <c r="G220" s="816"/>
      <c r="H220" s="816"/>
      <c r="I220" s="816"/>
      <c r="J220" s="816"/>
      <c r="K220" s="816"/>
      <c r="L220" s="816"/>
      <c r="M220" s="816"/>
      <c r="N220" s="816"/>
      <c r="O220" s="753">
        <f>O221</f>
        <v>2</v>
      </c>
      <c r="P220" s="721">
        <f>P221</f>
        <v>2600000</v>
      </c>
      <c r="Q220" s="752"/>
      <c r="R220" s="617"/>
      <c r="S220" s="721">
        <f>S221</f>
        <v>2600000</v>
      </c>
      <c r="T220" s="51"/>
      <c r="U220" s="721">
        <f>U221</f>
        <v>520000</v>
      </c>
      <c r="V220" s="282"/>
      <c r="W220" s="721">
        <f>W221</f>
        <v>130000</v>
      </c>
      <c r="X220" s="805"/>
      <c r="Y220" s="721">
        <f>Y221</f>
        <v>0</v>
      </c>
      <c r="Z220" s="721">
        <f>Z221</f>
        <v>130000</v>
      </c>
      <c r="AA220" s="51"/>
      <c r="AB220" s="721">
        <f>AB221</f>
        <v>2600000</v>
      </c>
      <c r="AC220" s="721">
        <f>AC221</f>
        <v>0</v>
      </c>
      <c r="AD220" s="837"/>
      <c r="AE220" s="608"/>
      <c r="AF220" s="609"/>
      <c r="AG220" s="609"/>
      <c r="AH220" s="609"/>
    </row>
    <row r="221" spans="1:34" ht="15" customHeight="1">
      <c r="A221" s="596"/>
      <c r="B221" s="611" t="s">
        <v>418</v>
      </c>
      <c r="C221" s="677" t="s">
        <v>419</v>
      </c>
      <c r="D221" s="677"/>
      <c r="E221" s="677"/>
      <c r="F221" s="677"/>
      <c r="G221" s="816"/>
      <c r="H221" s="816"/>
      <c r="I221" s="816"/>
      <c r="J221" s="816"/>
      <c r="K221" s="816"/>
      <c r="L221" s="816"/>
      <c r="M221" s="816"/>
      <c r="N221" s="816"/>
      <c r="O221" s="753">
        <f>SUM(O222:O223)</f>
        <v>2</v>
      </c>
      <c r="P221" s="721">
        <f>SUM(P222:P223)</f>
        <v>2600000</v>
      </c>
      <c r="Q221" s="752"/>
      <c r="R221" s="617"/>
      <c r="S221" s="721">
        <f>SUM(S222:S223)</f>
        <v>2600000</v>
      </c>
      <c r="T221" s="51"/>
      <c r="U221" s="721">
        <f>SUM(U222:U223)</f>
        <v>520000</v>
      </c>
      <c r="V221" s="282"/>
      <c r="W221" s="721">
        <f>SUM(W222:W223)</f>
        <v>130000</v>
      </c>
      <c r="X221" s="805"/>
      <c r="Y221" s="721">
        <f>SUM(Y222:Y223)</f>
        <v>0</v>
      </c>
      <c r="Z221" s="721">
        <f>SUM(Z222:Z223)</f>
        <v>130000</v>
      </c>
      <c r="AA221" s="51"/>
      <c r="AB221" s="721">
        <f>SUM(AB222:AB223)</f>
        <v>2600000</v>
      </c>
      <c r="AC221" s="721">
        <f>SUM(AC222:AC223)</f>
        <v>0</v>
      </c>
      <c r="AD221" s="837"/>
      <c r="AE221" s="608"/>
      <c r="AF221" s="609"/>
      <c r="AG221" s="609"/>
      <c r="AH221" s="609"/>
    </row>
    <row r="222" spans="1:34" s="655" customFormat="1" ht="27" customHeight="1">
      <c r="A222" s="646"/>
      <c r="B222" s="838" t="s">
        <v>420</v>
      </c>
      <c r="C222" s="644" t="s">
        <v>112</v>
      </c>
      <c r="D222" s="644"/>
      <c r="E222" s="790" t="s">
        <v>421</v>
      </c>
      <c r="F222" s="69" t="str">
        <f>VLOOKUP(B222,[2]Sheet1!$H$4:$I$15682,2,FALSE)</f>
        <v>Clinical Thermometer (Alat Kedokteran Umum)</v>
      </c>
      <c r="G222" s="647" t="s">
        <v>422</v>
      </c>
      <c r="H222" s="646"/>
      <c r="I222" s="646" t="s">
        <v>313</v>
      </c>
      <c r="J222" s="646" t="s">
        <v>290</v>
      </c>
      <c r="K222" s="646">
        <v>2020</v>
      </c>
      <c r="L222" s="646" t="s">
        <v>48</v>
      </c>
      <c r="M222" s="646" t="s">
        <v>166</v>
      </c>
      <c r="N222" s="646" t="s">
        <v>67</v>
      </c>
      <c r="O222" s="646">
        <v>1</v>
      </c>
      <c r="P222" s="651">
        <v>1300000</v>
      </c>
      <c r="Q222" s="741"/>
      <c r="R222" s="651">
        <v>0</v>
      </c>
      <c r="S222" s="652">
        <f t="shared" ref="S222:S223" si="117">SUM(P222-R222)</f>
        <v>1300000</v>
      </c>
      <c r="T222" s="107">
        <v>5</v>
      </c>
      <c r="U222" s="652">
        <f t="shared" ref="U222:U223" si="118">SUM(S222/T222)</f>
        <v>260000</v>
      </c>
      <c r="V222" s="142">
        <f>3/12</f>
        <v>0.25</v>
      </c>
      <c r="W222" s="652">
        <f t="shared" ref="W222:W223" si="119">SUM(U222*V222)</f>
        <v>65000</v>
      </c>
      <c r="X222" s="839"/>
      <c r="Y222" s="652"/>
      <c r="Z222" s="652">
        <f t="shared" ref="Z222:Z223" si="120">SUM(W222+Y222)</f>
        <v>65000</v>
      </c>
      <c r="AA222" s="653">
        <f>2025-K222+V222+X222-3/12</f>
        <v>5</v>
      </c>
      <c r="AB222" s="652">
        <f t="shared" ref="AB222:AB223" si="121">SUM(U222*AA222)</f>
        <v>1300000</v>
      </c>
      <c r="AC222" s="651">
        <f>P222-AB222</f>
        <v>0</v>
      </c>
      <c r="AD222" s="840" t="s">
        <v>167</v>
      </c>
      <c r="AE222" s="608"/>
      <c r="AF222" s="609"/>
      <c r="AG222" s="609"/>
      <c r="AH222" s="609"/>
    </row>
    <row r="223" spans="1:34" s="655" customFormat="1" ht="27" customHeight="1">
      <c r="A223" s="646"/>
      <c r="B223" s="838" t="s">
        <v>420</v>
      </c>
      <c r="C223" s="644" t="s">
        <v>60</v>
      </c>
      <c r="D223" s="644"/>
      <c r="E223" s="790" t="s">
        <v>421</v>
      </c>
      <c r="F223" s="69" t="str">
        <f>VLOOKUP(B223,[2]Sheet1!$H$4:$I$15682,2,FALSE)</f>
        <v>Clinical Thermometer (Alat Kedokteran Umum)</v>
      </c>
      <c r="G223" s="647" t="s">
        <v>422</v>
      </c>
      <c r="H223" s="646"/>
      <c r="I223" s="646" t="s">
        <v>313</v>
      </c>
      <c r="J223" s="646" t="s">
        <v>290</v>
      </c>
      <c r="K223" s="646">
        <v>2020</v>
      </c>
      <c r="L223" s="646" t="s">
        <v>48</v>
      </c>
      <c r="M223" s="646" t="s">
        <v>166</v>
      </c>
      <c r="N223" s="646" t="s">
        <v>67</v>
      </c>
      <c r="O223" s="646">
        <v>1</v>
      </c>
      <c r="P223" s="651">
        <v>1300000</v>
      </c>
      <c r="Q223" s="741"/>
      <c r="R223" s="651">
        <v>0</v>
      </c>
      <c r="S223" s="652">
        <f t="shared" si="117"/>
        <v>1300000</v>
      </c>
      <c r="T223" s="107">
        <v>5</v>
      </c>
      <c r="U223" s="652">
        <f t="shared" si="118"/>
        <v>260000</v>
      </c>
      <c r="V223" s="142">
        <f>3/12</f>
        <v>0.25</v>
      </c>
      <c r="W223" s="652">
        <f t="shared" si="119"/>
        <v>65000</v>
      </c>
      <c r="X223" s="839"/>
      <c r="Y223" s="652"/>
      <c r="Z223" s="652">
        <f t="shared" si="120"/>
        <v>65000</v>
      </c>
      <c r="AA223" s="653">
        <f>2025-K223+V223+X223-3/12</f>
        <v>5</v>
      </c>
      <c r="AB223" s="652">
        <f t="shared" si="121"/>
        <v>1300000</v>
      </c>
      <c r="AC223" s="651">
        <f>P223-AB223</f>
        <v>0</v>
      </c>
      <c r="AD223" s="840" t="s">
        <v>167</v>
      </c>
      <c r="AE223" s="608"/>
      <c r="AF223" s="609"/>
      <c r="AG223" s="609"/>
      <c r="AH223" s="609"/>
    </row>
    <row r="224" spans="1:34" ht="15" customHeight="1">
      <c r="A224" s="596">
        <v>6</v>
      </c>
      <c r="B224" s="611" t="s">
        <v>423</v>
      </c>
      <c r="C224" s="841" t="s">
        <v>424</v>
      </c>
      <c r="D224" s="841"/>
      <c r="E224" s="816"/>
      <c r="F224" s="816"/>
      <c r="G224" s="816"/>
      <c r="H224" s="816"/>
      <c r="I224" s="816"/>
      <c r="J224" s="816"/>
      <c r="K224" s="816"/>
      <c r="L224" s="816"/>
      <c r="M224" s="816"/>
      <c r="N224" s="816"/>
      <c r="O224" s="842"/>
      <c r="P224" s="627"/>
      <c r="Q224" s="752"/>
      <c r="R224" s="625"/>
      <c r="S224" s="685"/>
      <c r="T224" s="684"/>
      <c r="U224" s="685"/>
      <c r="V224" s="684"/>
      <c r="W224" s="685"/>
      <c r="X224" s="684"/>
      <c r="Y224" s="685"/>
      <c r="Z224" s="685"/>
      <c r="AA224" s="684"/>
      <c r="AB224" s="685"/>
      <c r="AC224" s="685"/>
      <c r="AD224" s="627"/>
      <c r="AF224" s="609"/>
      <c r="AG224" s="609"/>
    </row>
    <row r="225" spans="1:34" ht="15" customHeight="1">
      <c r="A225" s="598"/>
      <c r="B225" s="597"/>
      <c r="C225" s="816"/>
      <c r="D225" s="816"/>
      <c r="E225" s="816"/>
      <c r="F225" s="816"/>
      <c r="G225" s="816"/>
      <c r="H225" s="816"/>
      <c r="I225" s="816"/>
      <c r="J225" s="816"/>
      <c r="K225" s="816"/>
      <c r="L225" s="816"/>
      <c r="M225" s="816"/>
      <c r="N225" s="816"/>
      <c r="O225" s="842"/>
      <c r="P225" s="627"/>
      <c r="Q225" s="752"/>
      <c r="R225" s="625"/>
      <c r="S225" s="685"/>
      <c r="T225" s="684"/>
      <c r="U225" s="685"/>
      <c r="V225" s="684"/>
      <c r="W225" s="685"/>
      <c r="X225" s="684"/>
      <c r="Y225" s="685"/>
      <c r="Z225" s="685"/>
      <c r="AA225" s="684"/>
      <c r="AB225" s="685"/>
      <c r="AC225" s="685"/>
      <c r="AD225" s="627"/>
      <c r="AF225" s="609"/>
      <c r="AG225" s="609"/>
    </row>
    <row r="226" spans="1:34" ht="15" customHeight="1">
      <c r="A226" s="596">
        <v>7</v>
      </c>
      <c r="B226" s="611" t="s">
        <v>425</v>
      </c>
      <c r="C226" s="1514" t="s">
        <v>426</v>
      </c>
      <c r="D226" s="1515"/>
      <c r="E226" s="1516"/>
      <c r="F226" s="843"/>
      <c r="G226" s="816"/>
      <c r="H226" s="816"/>
      <c r="I226" s="816"/>
      <c r="J226" s="816"/>
      <c r="K226" s="816"/>
      <c r="L226" s="816"/>
      <c r="M226" s="816"/>
      <c r="N226" s="816"/>
      <c r="O226" s="842"/>
      <c r="P226" s="627"/>
      <c r="Q226" s="752"/>
      <c r="R226" s="625"/>
      <c r="S226" s="685"/>
      <c r="T226" s="684"/>
      <c r="U226" s="685"/>
      <c r="V226" s="684"/>
      <c r="W226" s="685"/>
      <c r="X226" s="684"/>
      <c r="Y226" s="685"/>
      <c r="Z226" s="685"/>
      <c r="AA226" s="684"/>
      <c r="AB226" s="685"/>
      <c r="AC226" s="685"/>
      <c r="AD226" s="627"/>
      <c r="AF226" s="609"/>
      <c r="AG226" s="609"/>
    </row>
    <row r="227" spans="1:34" ht="15" customHeight="1">
      <c r="A227" s="598"/>
      <c r="B227" s="597"/>
      <c r="C227" s="816"/>
      <c r="D227" s="816"/>
      <c r="E227" s="816"/>
      <c r="F227" s="816"/>
      <c r="G227" s="816"/>
      <c r="H227" s="816"/>
      <c r="I227" s="816"/>
      <c r="J227" s="816"/>
      <c r="K227" s="816"/>
      <c r="L227" s="816"/>
      <c r="M227" s="816"/>
      <c r="N227" s="816"/>
      <c r="O227" s="842"/>
      <c r="P227" s="627"/>
      <c r="Q227" s="752"/>
      <c r="R227" s="625"/>
      <c r="S227" s="685"/>
      <c r="T227" s="684"/>
      <c r="U227" s="685"/>
      <c r="V227" s="684"/>
      <c r="W227" s="685"/>
      <c r="X227" s="684"/>
      <c r="Y227" s="685"/>
      <c r="Z227" s="685"/>
      <c r="AA227" s="684"/>
      <c r="AB227" s="685"/>
      <c r="AC227" s="685"/>
      <c r="AD227" s="627"/>
      <c r="AF227" s="609"/>
      <c r="AG227" s="609"/>
    </row>
    <row r="228" spans="1:34" ht="15" customHeight="1">
      <c r="A228" s="598"/>
      <c r="B228" s="611" t="s">
        <v>427</v>
      </c>
      <c r="C228" s="677" t="s">
        <v>428</v>
      </c>
      <c r="D228" s="677"/>
      <c r="E228" s="677"/>
      <c r="F228" s="677"/>
      <c r="G228" s="816"/>
      <c r="H228" s="816"/>
      <c r="I228" s="816"/>
      <c r="J228" s="816"/>
      <c r="K228" s="816"/>
      <c r="L228" s="816"/>
      <c r="M228" s="816"/>
      <c r="N228" s="816"/>
      <c r="O228" s="844">
        <f>O229+O270</f>
        <v>55</v>
      </c>
      <c r="P228" s="752">
        <f>P229+P270</f>
        <v>550709720</v>
      </c>
      <c r="Q228" s="752"/>
      <c r="R228" s="617"/>
      <c r="S228" s="752">
        <f>S229+S270</f>
        <v>550709720</v>
      </c>
      <c r="T228" s="845"/>
      <c r="U228" s="752">
        <f>U229+U270</f>
        <v>69960944</v>
      </c>
      <c r="V228" s="845"/>
      <c r="W228" s="752">
        <f>W229+W270</f>
        <v>0</v>
      </c>
      <c r="X228" s="845"/>
      <c r="Y228" s="752">
        <f>Y229+Y270</f>
        <v>0</v>
      </c>
      <c r="Z228" s="752">
        <f>Z229+Z270</f>
        <v>0</v>
      </c>
      <c r="AA228" s="845"/>
      <c r="AB228" s="752">
        <f>AB229+AB270</f>
        <v>550709720</v>
      </c>
      <c r="AC228" s="752">
        <f>AC229+AC270</f>
        <v>0</v>
      </c>
      <c r="AD228" s="752">
        <f>P228-AB228</f>
        <v>0</v>
      </c>
      <c r="AE228" s="608"/>
      <c r="AF228" s="609"/>
      <c r="AG228" s="609"/>
      <c r="AH228" s="609"/>
    </row>
    <row r="229" spans="1:34" ht="15" customHeight="1">
      <c r="A229" s="598"/>
      <c r="B229" s="611" t="s">
        <v>429</v>
      </c>
      <c r="C229" s="677" t="s">
        <v>430</v>
      </c>
      <c r="D229" s="677"/>
      <c r="E229" s="677"/>
      <c r="F229" s="677"/>
      <c r="G229" s="816"/>
      <c r="H229" s="816"/>
      <c r="I229" s="816"/>
      <c r="J229" s="816"/>
      <c r="K229" s="816"/>
      <c r="L229" s="816"/>
      <c r="M229" s="816"/>
      <c r="N229" s="816"/>
      <c r="O229" s="844">
        <f>O230</f>
        <v>51</v>
      </c>
      <c r="P229" s="752">
        <f>P230</f>
        <v>512749950</v>
      </c>
      <c r="Q229" s="752"/>
      <c r="R229" s="617"/>
      <c r="S229" s="752">
        <f>S230</f>
        <v>512749950</v>
      </c>
      <c r="T229" s="845"/>
      <c r="U229" s="752">
        <f>U230</f>
        <v>62368990</v>
      </c>
      <c r="V229" s="845"/>
      <c r="W229" s="752">
        <f>W230</f>
        <v>0</v>
      </c>
      <c r="X229" s="845"/>
      <c r="Y229" s="752">
        <f>Y230</f>
        <v>0</v>
      </c>
      <c r="Z229" s="752">
        <f>Z230</f>
        <v>0</v>
      </c>
      <c r="AA229" s="845"/>
      <c r="AB229" s="752">
        <f>AB230</f>
        <v>512749950</v>
      </c>
      <c r="AC229" s="752">
        <f>AC230</f>
        <v>0</v>
      </c>
      <c r="AD229" s="752"/>
      <c r="AE229" s="608"/>
      <c r="AF229" s="609"/>
      <c r="AG229" s="609"/>
      <c r="AH229" s="609"/>
    </row>
    <row r="230" spans="1:34" ht="15" customHeight="1">
      <c r="A230" s="598"/>
      <c r="B230" s="611" t="s">
        <v>431</v>
      </c>
      <c r="C230" s="677" t="s">
        <v>432</v>
      </c>
      <c r="D230" s="677"/>
      <c r="E230" s="677"/>
      <c r="F230" s="677"/>
      <c r="G230" s="816"/>
      <c r="H230" s="816"/>
      <c r="I230" s="816"/>
      <c r="J230" s="816"/>
      <c r="K230" s="816"/>
      <c r="L230" s="816"/>
      <c r="M230" s="816"/>
      <c r="N230" s="816"/>
      <c r="O230" s="844">
        <f>SUM(O231:O269)</f>
        <v>51</v>
      </c>
      <c r="P230" s="752">
        <f>SUM(P231:P269)</f>
        <v>512749950</v>
      </c>
      <c r="Q230" s="752"/>
      <c r="R230" s="617"/>
      <c r="S230" s="752">
        <f>SUM(S231:S269)</f>
        <v>512749950</v>
      </c>
      <c r="T230" s="845"/>
      <c r="U230" s="752">
        <f>SUM(U231:U269)</f>
        <v>62368990</v>
      </c>
      <c r="V230" s="845"/>
      <c r="W230" s="752">
        <f>SUM(W231:W269)</f>
        <v>0</v>
      </c>
      <c r="X230" s="845"/>
      <c r="Y230" s="752">
        <f>SUM(Y231:Y269)</f>
        <v>0</v>
      </c>
      <c r="Z230" s="752">
        <f>SUM(Z231:Z269)</f>
        <v>0</v>
      </c>
      <c r="AA230" s="845"/>
      <c r="AB230" s="752">
        <f>SUM(AB231:AB269)</f>
        <v>512749950</v>
      </c>
      <c r="AC230" s="752">
        <f>SUM(AC231:AC269)</f>
        <v>0</v>
      </c>
      <c r="AD230" s="752"/>
      <c r="AE230" s="608"/>
      <c r="AF230" s="609"/>
      <c r="AG230" s="609"/>
      <c r="AH230" s="609"/>
    </row>
    <row r="231" spans="1:34" ht="15" customHeight="1">
      <c r="A231" s="598"/>
      <c r="B231" s="674" t="s">
        <v>433</v>
      </c>
      <c r="C231" s="735" t="s">
        <v>112</v>
      </c>
      <c r="D231" s="735"/>
      <c r="E231" s="621" t="s">
        <v>434</v>
      </c>
      <c r="F231" s="69" t="str">
        <f>VLOOKUP(B231,[2]Sheet1!$H$4:$I$15682,2,FALSE)</f>
        <v>Lap Top</v>
      </c>
      <c r="G231" s="599" t="s">
        <v>435</v>
      </c>
      <c r="H231" s="598" t="s">
        <v>48</v>
      </c>
      <c r="I231" s="598" t="s">
        <v>64</v>
      </c>
      <c r="J231" s="598" t="s">
        <v>65</v>
      </c>
      <c r="K231" s="598">
        <v>2007</v>
      </c>
      <c r="L231" s="598" t="s">
        <v>48</v>
      </c>
      <c r="M231" s="626" t="s">
        <v>166</v>
      </c>
      <c r="N231" s="598" t="s">
        <v>67</v>
      </c>
      <c r="O231" s="736">
        <v>1</v>
      </c>
      <c r="P231" s="622">
        <v>16550000</v>
      </c>
      <c r="Q231" s="627"/>
      <c r="R231" s="625">
        <v>0</v>
      </c>
      <c r="S231" s="623">
        <f t="shared" ref="S231:S259" si="122">SUM(P231-R231)</f>
        <v>16550000</v>
      </c>
      <c r="T231" s="72">
        <v>5</v>
      </c>
      <c r="U231" s="623">
        <f t="shared" ref="U231:U237" si="123">SUM(S231/T231)</f>
        <v>3310000</v>
      </c>
      <c r="V231" s="73">
        <v>0</v>
      </c>
      <c r="W231" s="623">
        <f t="shared" ref="W231:W237" si="124">SUM(U231*V231)</f>
        <v>0</v>
      </c>
      <c r="X231" s="624">
        <v>0</v>
      </c>
      <c r="Y231" s="623">
        <f t="shared" ref="Y231:Y237" si="125">SUM(U231*X231)</f>
        <v>0</v>
      </c>
      <c r="Z231" s="623">
        <f t="shared" ref="Z231:Z237" si="126">SUM(W231+Y231)</f>
        <v>0</v>
      </c>
      <c r="AA231" s="72">
        <v>5</v>
      </c>
      <c r="AB231" s="623">
        <f t="shared" ref="AB231:AB237" si="127">SUM(U231*AA231)</f>
        <v>16550000</v>
      </c>
      <c r="AC231" s="623">
        <f t="shared" ref="AC231:AC254" si="128">SUM(S231-AB231)</f>
        <v>0</v>
      </c>
      <c r="AD231" s="75" t="s">
        <v>167</v>
      </c>
      <c r="AE231" s="608"/>
      <c r="AF231" s="609"/>
      <c r="AG231" s="609"/>
      <c r="AH231" s="609"/>
    </row>
    <row r="232" spans="1:34" ht="15" customHeight="1">
      <c r="A232" s="598"/>
      <c r="B232" s="674" t="s">
        <v>433</v>
      </c>
      <c r="C232" s="735" t="s">
        <v>60</v>
      </c>
      <c r="D232" s="735"/>
      <c r="E232" s="621" t="s">
        <v>434</v>
      </c>
      <c r="F232" s="69" t="str">
        <f>VLOOKUP(B232,[2]Sheet1!$H$4:$I$15682,2,FALSE)</f>
        <v>Lap Top</v>
      </c>
      <c r="G232" s="599" t="s">
        <v>435</v>
      </c>
      <c r="H232" s="598" t="s">
        <v>48</v>
      </c>
      <c r="I232" s="598" t="s">
        <v>64</v>
      </c>
      <c r="J232" s="598" t="s">
        <v>65</v>
      </c>
      <c r="K232" s="598">
        <v>2007</v>
      </c>
      <c r="L232" s="598" t="s">
        <v>48</v>
      </c>
      <c r="M232" s="626" t="s">
        <v>166</v>
      </c>
      <c r="N232" s="598" t="s">
        <v>67</v>
      </c>
      <c r="O232" s="736">
        <v>1</v>
      </c>
      <c r="P232" s="622">
        <v>16550000</v>
      </c>
      <c r="Q232" s="627"/>
      <c r="R232" s="625">
        <v>0</v>
      </c>
      <c r="S232" s="623">
        <f t="shared" si="122"/>
        <v>16550000</v>
      </c>
      <c r="T232" s="72">
        <v>5</v>
      </c>
      <c r="U232" s="623">
        <f t="shared" si="123"/>
        <v>3310000</v>
      </c>
      <c r="V232" s="73">
        <v>0</v>
      </c>
      <c r="W232" s="623">
        <f t="shared" si="124"/>
        <v>0</v>
      </c>
      <c r="X232" s="624">
        <v>0</v>
      </c>
      <c r="Y232" s="623">
        <f t="shared" si="125"/>
        <v>0</v>
      </c>
      <c r="Z232" s="623">
        <f t="shared" si="126"/>
        <v>0</v>
      </c>
      <c r="AA232" s="72">
        <v>5</v>
      </c>
      <c r="AB232" s="623">
        <f t="shared" si="127"/>
        <v>16550000</v>
      </c>
      <c r="AC232" s="623">
        <f t="shared" si="128"/>
        <v>0</v>
      </c>
      <c r="AD232" s="75" t="s">
        <v>132</v>
      </c>
      <c r="AE232" s="608"/>
      <c r="AF232" s="609"/>
      <c r="AG232" s="609"/>
      <c r="AH232" s="609"/>
    </row>
    <row r="233" spans="1:34" ht="15" customHeight="1">
      <c r="A233" s="598"/>
      <c r="B233" s="674" t="s">
        <v>433</v>
      </c>
      <c r="C233" s="735" t="s">
        <v>112</v>
      </c>
      <c r="D233" s="735"/>
      <c r="E233" s="621" t="s">
        <v>434</v>
      </c>
      <c r="F233" s="69" t="str">
        <f>VLOOKUP(B233,[2]Sheet1!$H$4:$I$15682,2,FALSE)</f>
        <v>Lap Top</v>
      </c>
      <c r="G233" s="599" t="s">
        <v>435</v>
      </c>
      <c r="H233" s="598" t="s">
        <v>48</v>
      </c>
      <c r="I233" s="598" t="s">
        <v>64</v>
      </c>
      <c r="J233" s="598" t="s">
        <v>65</v>
      </c>
      <c r="K233" s="598">
        <v>2009</v>
      </c>
      <c r="L233" s="598" t="s">
        <v>48</v>
      </c>
      <c r="M233" s="626" t="s">
        <v>166</v>
      </c>
      <c r="N233" s="598" t="s">
        <v>67</v>
      </c>
      <c r="O233" s="736">
        <v>1</v>
      </c>
      <c r="P233" s="622">
        <v>11800000</v>
      </c>
      <c r="Q233" s="627"/>
      <c r="R233" s="625">
        <v>0</v>
      </c>
      <c r="S233" s="623">
        <f t="shared" si="122"/>
        <v>11800000</v>
      </c>
      <c r="T233" s="72">
        <v>5</v>
      </c>
      <c r="U233" s="623">
        <f t="shared" si="123"/>
        <v>2360000</v>
      </c>
      <c r="V233" s="73">
        <v>0</v>
      </c>
      <c r="W233" s="623">
        <f t="shared" si="124"/>
        <v>0</v>
      </c>
      <c r="X233" s="624">
        <v>0</v>
      </c>
      <c r="Y233" s="623">
        <f t="shared" si="125"/>
        <v>0</v>
      </c>
      <c r="Z233" s="623">
        <f t="shared" si="126"/>
        <v>0</v>
      </c>
      <c r="AA233" s="72">
        <v>5</v>
      </c>
      <c r="AB233" s="623">
        <f t="shared" si="127"/>
        <v>11800000</v>
      </c>
      <c r="AC233" s="623">
        <f t="shared" si="128"/>
        <v>0</v>
      </c>
      <c r="AD233" s="75" t="s">
        <v>174</v>
      </c>
      <c r="AE233" s="608"/>
      <c r="AF233" s="609"/>
      <c r="AG233" s="609"/>
      <c r="AH233" s="609"/>
    </row>
    <row r="234" spans="1:34" ht="15" customHeight="1">
      <c r="A234" s="598"/>
      <c r="B234" s="674" t="s">
        <v>433</v>
      </c>
      <c r="C234" s="846" t="s">
        <v>337</v>
      </c>
      <c r="D234" s="846"/>
      <c r="E234" s="621" t="s">
        <v>434</v>
      </c>
      <c r="F234" s="69" t="str">
        <f>VLOOKUP(B234,[2]Sheet1!$H$4:$I$15682,2,FALSE)</f>
        <v>Lap Top</v>
      </c>
      <c r="G234" s="599" t="s">
        <v>435</v>
      </c>
      <c r="H234" s="598" t="s">
        <v>48</v>
      </c>
      <c r="I234" s="598" t="s">
        <v>64</v>
      </c>
      <c r="J234" s="598" t="s">
        <v>65</v>
      </c>
      <c r="K234" s="598">
        <v>2009</v>
      </c>
      <c r="L234" s="598" t="s">
        <v>48</v>
      </c>
      <c r="M234" s="626" t="s">
        <v>166</v>
      </c>
      <c r="N234" s="598" t="s">
        <v>67</v>
      </c>
      <c r="O234" s="736">
        <v>2</v>
      </c>
      <c r="P234" s="622">
        <v>23600000</v>
      </c>
      <c r="Q234" s="627"/>
      <c r="R234" s="625">
        <v>0</v>
      </c>
      <c r="S234" s="623">
        <f t="shared" si="122"/>
        <v>23600000</v>
      </c>
      <c r="T234" s="72">
        <v>5</v>
      </c>
      <c r="U234" s="623">
        <f t="shared" si="123"/>
        <v>4720000</v>
      </c>
      <c r="V234" s="73">
        <v>0</v>
      </c>
      <c r="W234" s="623">
        <f t="shared" si="124"/>
        <v>0</v>
      </c>
      <c r="X234" s="624">
        <v>0</v>
      </c>
      <c r="Y234" s="623">
        <f t="shared" si="125"/>
        <v>0</v>
      </c>
      <c r="Z234" s="623">
        <f t="shared" si="126"/>
        <v>0</v>
      </c>
      <c r="AA234" s="72">
        <v>5</v>
      </c>
      <c r="AB234" s="623">
        <f t="shared" si="127"/>
        <v>23600000</v>
      </c>
      <c r="AC234" s="623">
        <f t="shared" si="128"/>
        <v>0</v>
      </c>
      <c r="AD234" s="75" t="s">
        <v>175</v>
      </c>
      <c r="AE234" s="608"/>
      <c r="AF234" s="609"/>
      <c r="AG234" s="609"/>
      <c r="AH234" s="609"/>
    </row>
    <row r="235" spans="1:34" ht="15" customHeight="1">
      <c r="A235" s="779"/>
      <c r="B235" s="776" t="s">
        <v>433</v>
      </c>
      <c r="C235" s="847" t="s">
        <v>436</v>
      </c>
      <c r="D235" s="847"/>
      <c r="E235" s="778" t="s">
        <v>434</v>
      </c>
      <c r="F235" s="69" t="str">
        <f>VLOOKUP(B235,[2]Sheet1!$H$4:$I$15682,2,FALSE)</f>
        <v>Lap Top</v>
      </c>
      <c r="G235" s="795" t="s">
        <v>435</v>
      </c>
      <c r="H235" s="779" t="s">
        <v>48</v>
      </c>
      <c r="I235" s="779" t="s">
        <v>64</v>
      </c>
      <c r="J235" s="779" t="s">
        <v>65</v>
      </c>
      <c r="K235" s="779">
        <v>2009</v>
      </c>
      <c r="L235" s="779" t="s">
        <v>48</v>
      </c>
      <c r="M235" s="780" t="s">
        <v>166</v>
      </c>
      <c r="N235" s="779" t="s">
        <v>67</v>
      </c>
      <c r="O235" s="781">
        <v>2</v>
      </c>
      <c r="P235" s="782">
        <v>23600000</v>
      </c>
      <c r="Q235" s="796"/>
      <c r="R235" s="784">
        <v>0</v>
      </c>
      <c r="S235" s="785">
        <f t="shared" si="122"/>
        <v>23600000</v>
      </c>
      <c r="T235" s="257">
        <v>5</v>
      </c>
      <c r="U235" s="785">
        <f t="shared" si="123"/>
        <v>4720000</v>
      </c>
      <c r="V235" s="258">
        <v>0</v>
      </c>
      <c r="W235" s="785">
        <f t="shared" si="124"/>
        <v>0</v>
      </c>
      <c r="X235" s="786">
        <v>0</v>
      </c>
      <c r="Y235" s="785">
        <f t="shared" si="125"/>
        <v>0</v>
      </c>
      <c r="Z235" s="785">
        <f t="shared" si="126"/>
        <v>0</v>
      </c>
      <c r="AA235" s="257">
        <v>5</v>
      </c>
      <c r="AB235" s="785">
        <f t="shared" si="127"/>
        <v>23600000</v>
      </c>
      <c r="AC235" s="785">
        <f t="shared" si="128"/>
        <v>0</v>
      </c>
      <c r="AD235" s="260" t="s">
        <v>176</v>
      </c>
      <c r="AE235" s="608"/>
      <c r="AF235" s="609"/>
      <c r="AG235" s="609"/>
      <c r="AH235" s="609"/>
    </row>
    <row r="236" spans="1:34" ht="15" customHeight="1">
      <c r="A236" s="598"/>
      <c r="B236" s="674" t="s">
        <v>433</v>
      </c>
      <c r="C236" s="735" t="s">
        <v>80</v>
      </c>
      <c r="D236" s="735"/>
      <c r="E236" s="621" t="s">
        <v>434</v>
      </c>
      <c r="F236" s="69" t="str">
        <f>VLOOKUP(B236,[2]Sheet1!$H$4:$I$15682,2,FALSE)</f>
        <v>Lap Top</v>
      </c>
      <c r="G236" s="599" t="s">
        <v>435</v>
      </c>
      <c r="H236" s="598" t="s">
        <v>48</v>
      </c>
      <c r="I236" s="598" t="s">
        <v>64</v>
      </c>
      <c r="J236" s="598" t="s">
        <v>65</v>
      </c>
      <c r="K236" s="598">
        <v>2009</v>
      </c>
      <c r="L236" s="598" t="s">
        <v>48</v>
      </c>
      <c r="M236" s="626" t="s">
        <v>166</v>
      </c>
      <c r="N236" s="598" t="s">
        <v>67</v>
      </c>
      <c r="O236" s="736">
        <v>1</v>
      </c>
      <c r="P236" s="622">
        <v>11800000</v>
      </c>
      <c r="Q236" s="627"/>
      <c r="R236" s="625">
        <v>0</v>
      </c>
      <c r="S236" s="623">
        <f t="shared" si="122"/>
        <v>11800000</v>
      </c>
      <c r="T236" s="72">
        <v>5</v>
      </c>
      <c r="U236" s="623">
        <f t="shared" si="123"/>
        <v>2360000</v>
      </c>
      <c r="V236" s="73">
        <v>0</v>
      </c>
      <c r="W236" s="623">
        <f t="shared" si="124"/>
        <v>0</v>
      </c>
      <c r="X236" s="624">
        <v>0</v>
      </c>
      <c r="Y236" s="623">
        <f t="shared" si="125"/>
        <v>0</v>
      </c>
      <c r="Z236" s="623">
        <f t="shared" si="126"/>
        <v>0</v>
      </c>
      <c r="AA236" s="72">
        <v>5</v>
      </c>
      <c r="AB236" s="623">
        <f t="shared" si="127"/>
        <v>11800000</v>
      </c>
      <c r="AC236" s="623">
        <f t="shared" si="128"/>
        <v>0</v>
      </c>
      <c r="AD236" s="75" t="s">
        <v>190</v>
      </c>
      <c r="AE236" s="608"/>
      <c r="AF236" s="609"/>
      <c r="AG236" s="609"/>
      <c r="AH236" s="609"/>
    </row>
    <row r="237" spans="1:34" ht="15" customHeight="1">
      <c r="A237" s="598"/>
      <c r="B237" s="674" t="s">
        <v>433</v>
      </c>
      <c r="C237" s="846" t="s">
        <v>184</v>
      </c>
      <c r="D237" s="846"/>
      <c r="E237" s="621" t="s">
        <v>434</v>
      </c>
      <c r="F237" s="69" t="str">
        <f>VLOOKUP(B237,[2]Sheet1!$H$4:$I$15682,2,FALSE)</f>
        <v>Lap Top</v>
      </c>
      <c r="G237" s="599" t="s">
        <v>435</v>
      </c>
      <c r="H237" s="598" t="s">
        <v>48</v>
      </c>
      <c r="I237" s="598" t="s">
        <v>64</v>
      </c>
      <c r="J237" s="598" t="s">
        <v>65</v>
      </c>
      <c r="K237" s="598">
        <v>2009</v>
      </c>
      <c r="L237" s="598" t="s">
        <v>48</v>
      </c>
      <c r="M237" s="626" t="s">
        <v>166</v>
      </c>
      <c r="N237" s="598" t="s">
        <v>67</v>
      </c>
      <c r="O237" s="736">
        <v>2</v>
      </c>
      <c r="P237" s="622">
        <v>23600000</v>
      </c>
      <c r="Q237" s="627"/>
      <c r="R237" s="625">
        <v>0</v>
      </c>
      <c r="S237" s="623">
        <f t="shared" si="122"/>
        <v>23600000</v>
      </c>
      <c r="T237" s="72">
        <v>5</v>
      </c>
      <c r="U237" s="623">
        <f t="shared" si="123"/>
        <v>4720000</v>
      </c>
      <c r="V237" s="73">
        <v>0</v>
      </c>
      <c r="W237" s="623">
        <f t="shared" si="124"/>
        <v>0</v>
      </c>
      <c r="X237" s="624">
        <v>0</v>
      </c>
      <c r="Y237" s="623">
        <f t="shared" si="125"/>
        <v>0</v>
      </c>
      <c r="Z237" s="623">
        <f t="shared" si="126"/>
        <v>0</v>
      </c>
      <c r="AA237" s="72">
        <v>5</v>
      </c>
      <c r="AB237" s="623">
        <f t="shared" si="127"/>
        <v>23600000</v>
      </c>
      <c r="AC237" s="623">
        <f t="shared" si="128"/>
        <v>0</v>
      </c>
      <c r="AD237" s="75" t="s">
        <v>207</v>
      </c>
      <c r="AE237" s="608"/>
      <c r="AF237" s="609"/>
      <c r="AG237" s="609"/>
      <c r="AH237" s="609"/>
    </row>
    <row r="238" spans="1:34" ht="15" customHeight="1">
      <c r="A238" s="598"/>
      <c r="B238" s="674" t="s">
        <v>437</v>
      </c>
      <c r="C238" s="735" t="s">
        <v>112</v>
      </c>
      <c r="D238" s="735"/>
      <c r="E238" s="621" t="s">
        <v>438</v>
      </c>
      <c r="F238" s="69" t="str">
        <f>VLOOKUP(B238,[2]Sheet1!$H$4:$I$15682,2,FALSE)</f>
        <v>P.C Unit</v>
      </c>
      <c r="G238" s="599" t="s">
        <v>439</v>
      </c>
      <c r="H238" s="598" t="s">
        <v>48</v>
      </c>
      <c r="I238" s="598" t="s">
        <v>64</v>
      </c>
      <c r="J238" s="598" t="s">
        <v>65</v>
      </c>
      <c r="K238" s="599">
        <v>2010</v>
      </c>
      <c r="L238" s="598" t="s">
        <v>48</v>
      </c>
      <c r="M238" s="626" t="s">
        <v>66</v>
      </c>
      <c r="N238" s="598" t="s">
        <v>67</v>
      </c>
      <c r="O238" s="736">
        <v>1</v>
      </c>
      <c r="P238" s="622">
        <v>7950000</v>
      </c>
      <c r="Q238" s="681"/>
      <c r="R238" s="625">
        <v>0</v>
      </c>
      <c r="S238" s="623">
        <f t="shared" si="122"/>
        <v>7950000</v>
      </c>
      <c r="T238" s="72">
        <v>5</v>
      </c>
      <c r="U238" s="623"/>
      <c r="V238" s="73"/>
      <c r="W238" s="623"/>
      <c r="X238" s="624"/>
      <c r="Y238" s="623"/>
      <c r="Z238" s="623"/>
      <c r="AA238" s="72">
        <v>5</v>
      </c>
      <c r="AB238" s="623">
        <v>7950000</v>
      </c>
      <c r="AC238" s="623">
        <f t="shared" si="128"/>
        <v>0</v>
      </c>
      <c r="AD238" s="55" t="s">
        <v>226</v>
      </c>
      <c r="AE238" s="608"/>
      <c r="AF238" s="609"/>
      <c r="AG238" s="609"/>
      <c r="AH238" s="609"/>
    </row>
    <row r="239" spans="1:34" ht="15" customHeight="1">
      <c r="A239" s="598"/>
      <c r="B239" s="674" t="s">
        <v>437</v>
      </c>
      <c r="C239" s="846" t="s">
        <v>337</v>
      </c>
      <c r="D239" s="846"/>
      <c r="E239" s="621" t="s">
        <v>438</v>
      </c>
      <c r="F239" s="69" t="str">
        <f>VLOOKUP(B239,[2]Sheet1!$H$4:$I$15682,2,FALSE)</f>
        <v>P.C Unit</v>
      </c>
      <c r="G239" s="599" t="s">
        <v>439</v>
      </c>
      <c r="H239" s="598" t="s">
        <v>48</v>
      </c>
      <c r="I239" s="598" t="s">
        <v>64</v>
      </c>
      <c r="J239" s="598" t="s">
        <v>65</v>
      </c>
      <c r="K239" s="599">
        <v>2010</v>
      </c>
      <c r="L239" s="598" t="s">
        <v>48</v>
      </c>
      <c r="M239" s="626" t="s">
        <v>66</v>
      </c>
      <c r="N239" s="598" t="s">
        <v>67</v>
      </c>
      <c r="O239" s="736">
        <v>2</v>
      </c>
      <c r="P239" s="622">
        <v>15900000</v>
      </c>
      <c r="Q239" s="681"/>
      <c r="R239" s="625">
        <v>0</v>
      </c>
      <c r="S239" s="623">
        <f t="shared" si="122"/>
        <v>15900000</v>
      </c>
      <c r="T239" s="72">
        <v>5</v>
      </c>
      <c r="U239" s="623"/>
      <c r="V239" s="73"/>
      <c r="W239" s="623"/>
      <c r="X239" s="624"/>
      <c r="Y239" s="623"/>
      <c r="Z239" s="623"/>
      <c r="AA239" s="72">
        <v>5</v>
      </c>
      <c r="AB239" s="623">
        <v>15900000</v>
      </c>
      <c r="AC239" s="623">
        <f t="shared" si="128"/>
        <v>0</v>
      </c>
      <c r="AD239" s="75" t="s">
        <v>183</v>
      </c>
      <c r="AE239" s="608"/>
      <c r="AF239" s="609"/>
      <c r="AG239" s="609"/>
      <c r="AH239" s="609"/>
    </row>
    <row r="240" spans="1:34" ht="15" customHeight="1">
      <c r="A240" s="598"/>
      <c r="B240" s="674" t="s">
        <v>437</v>
      </c>
      <c r="C240" s="846" t="s">
        <v>436</v>
      </c>
      <c r="D240" s="846"/>
      <c r="E240" s="621" t="s">
        <v>438</v>
      </c>
      <c r="F240" s="69" t="str">
        <f>VLOOKUP(B240,[2]Sheet1!$H$4:$I$15682,2,FALSE)</f>
        <v>P.C Unit</v>
      </c>
      <c r="G240" s="599" t="s">
        <v>439</v>
      </c>
      <c r="H240" s="598" t="s">
        <v>48</v>
      </c>
      <c r="I240" s="598" t="s">
        <v>64</v>
      </c>
      <c r="J240" s="598" t="s">
        <v>65</v>
      </c>
      <c r="K240" s="599">
        <v>2010</v>
      </c>
      <c r="L240" s="598" t="s">
        <v>48</v>
      </c>
      <c r="M240" s="626" t="s">
        <v>66</v>
      </c>
      <c r="N240" s="598" t="s">
        <v>67</v>
      </c>
      <c r="O240" s="736">
        <v>2</v>
      </c>
      <c r="P240" s="622">
        <v>15900000</v>
      </c>
      <c r="Q240" s="681"/>
      <c r="R240" s="625">
        <v>0</v>
      </c>
      <c r="S240" s="623">
        <f t="shared" si="122"/>
        <v>15900000</v>
      </c>
      <c r="T240" s="72">
        <v>5</v>
      </c>
      <c r="U240" s="623"/>
      <c r="V240" s="73"/>
      <c r="W240" s="623"/>
      <c r="X240" s="624"/>
      <c r="Y240" s="623"/>
      <c r="Z240" s="623"/>
      <c r="AA240" s="72">
        <v>5</v>
      </c>
      <c r="AB240" s="623">
        <v>15900000</v>
      </c>
      <c r="AC240" s="623">
        <f t="shared" si="128"/>
        <v>0</v>
      </c>
      <c r="AD240" s="75" t="s">
        <v>132</v>
      </c>
      <c r="AE240" s="608"/>
      <c r="AF240" s="609"/>
      <c r="AG240" s="609"/>
      <c r="AH240" s="609"/>
    </row>
    <row r="241" spans="1:34" ht="15" customHeight="1">
      <c r="A241" s="598"/>
      <c r="B241" s="674" t="s">
        <v>437</v>
      </c>
      <c r="C241" s="735" t="s">
        <v>80</v>
      </c>
      <c r="D241" s="735"/>
      <c r="E241" s="621" t="s">
        <v>438</v>
      </c>
      <c r="F241" s="69" t="str">
        <f>VLOOKUP(B241,[2]Sheet1!$H$4:$I$15682,2,FALSE)</f>
        <v>P.C Unit</v>
      </c>
      <c r="G241" s="599" t="s">
        <v>439</v>
      </c>
      <c r="H241" s="598" t="s">
        <v>48</v>
      </c>
      <c r="I241" s="598" t="s">
        <v>64</v>
      </c>
      <c r="J241" s="598" t="s">
        <v>65</v>
      </c>
      <c r="K241" s="599">
        <v>2010</v>
      </c>
      <c r="L241" s="598" t="s">
        <v>48</v>
      </c>
      <c r="M241" s="626" t="s">
        <v>66</v>
      </c>
      <c r="N241" s="598" t="s">
        <v>67</v>
      </c>
      <c r="O241" s="736">
        <v>1</v>
      </c>
      <c r="P241" s="622">
        <v>7950000</v>
      </c>
      <c r="Q241" s="681"/>
      <c r="R241" s="625">
        <v>0</v>
      </c>
      <c r="S241" s="623">
        <f t="shared" si="122"/>
        <v>7950000</v>
      </c>
      <c r="T241" s="72">
        <v>5</v>
      </c>
      <c r="U241" s="623"/>
      <c r="V241" s="73"/>
      <c r="W241" s="623"/>
      <c r="X241" s="624"/>
      <c r="Y241" s="623"/>
      <c r="Z241" s="623"/>
      <c r="AA241" s="72">
        <v>5</v>
      </c>
      <c r="AB241" s="623">
        <v>7950000</v>
      </c>
      <c r="AC241" s="623">
        <f t="shared" si="128"/>
        <v>0</v>
      </c>
      <c r="AD241" s="75" t="s">
        <v>174</v>
      </c>
      <c r="AE241" s="608"/>
      <c r="AF241" s="609"/>
      <c r="AG241" s="609"/>
      <c r="AH241" s="609"/>
    </row>
    <row r="242" spans="1:34" ht="15" customHeight="1">
      <c r="A242" s="598"/>
      <c r="B242" s="674" t="s">
        <v>437</v>
      </c>
      <c r="C242" s="735" t="s">
        <v>106</v>
      </c>
      <c r="D242" s="735"/>
      <c r="E242" s="621" t="s">
        <v>438</v>
      </c>
      <c r="F242" s="69" t="str">
        <f>VLOOKUP(B242,[2]Sheet1!$H$4:$I$15682,2,FALSE)</f>
        <v>P.C Unit</v>
      </c>
      <c r="G242" s="599" t="s">
        <v>439</v>
      </c>
      <c r="H242" s="598" t="s">
        <v>48</v>
      </c>
      <c r="I242" s="598" t="s">
        <v>64</v>
      </c>
      <c r="J242" s="598" t="s">
        <v>65</v>
      </c>
      <c r="K242" s="599">
        <v>2010</v>
      </c>
      <c r="L242" s="598" t="s">
        <v>48</v>
      </c>
      <c r="M242" s="626" t="s">
        <v>66</v>
      </c>
      <c r="N242" s="598" t="s">
        <v>67</v>
      </c>
      <c r="O242" s="736">
        <v>1</v>
      </c>
      <c r="P242" s="622">
        <v>7950000</v>
      </c>
      <c r="Q242" s="681"/>
      <c r="R242" s="625">
        <v>0</v>
      </c>
      <c r="S242" s="623">
        <f t="shared" si="122"/>
        <v>7950000</v>
      </c>
      <c r="T242" s="72">
        <v>5</v>
      </c>
      <c r="U242" s="623"/>
      <c r="V242" s="73"/>
      <c r="W242" s="623"/>
      <c r="X242" s="624"/>
      <c r="Y242" s="623"/>
      <c r="Z242" s="623"/>
      <c r="AA242" s="72">
        <v>5</v>
      </c>
      <c r="AB242" s="623">
        <v>7950000</v>
      </c>
      <c r="AC242" s="623">
        <f t="shared" si="128"/>
        <v>0</v>
      </c>
      <c r="AD242" s="75" t="s">
        <v>185</v>
      </c>
      <c r="AE242" s="608"/>
      <c r="AF242" s="609"/>
      <c r="AG242" s="609"/>
      <c r="AH242" s="609"/>
    </row>
    <row r="243" spans="1:34" ht="15" customHeight="1">
      <c r="A243" s="598"/>
      <c r="B243" s="674" t="s">
        <v>437</v>
      </c>
      <c r="C243" s="848" t="s">
        <v>440</v>
      </c>
      <c r="D243" s="848"/>
      <c r="E243" s="621" t="s">
        <v>438</v>
      </c>
      <c r="F243" s="69" t="str">
        <f>VLOOKUP(B243,[2]Sheet1!$H$4:$I$15682,2,FALSE)</f>
        <v>P.C Unit</v>
      </c>
      <c r="G243" s="599" t="s">
        <v>439</v>
      </c>
      <c r="H243" s="598" t="s">
        <v>48</v>
      </c>
      <c r="I243" s="598" t="s">
        <v>64</v>
      </c>
      <c r="J243" s="598" t="s">
        <v>65</v>
      </c>
      <c r="K243" s="599">
        <v>2010</v>
      </c>
      <c r="L243" s="598" t="s">
        <v>48</v>
      </c>
      <c r="M243" s="626" t="s">
        <v>66</v>
      </c>
      <c r="N243" s="598" t="s">
        <v>67</v>
      </c>
      <c r="O243" s="736">
        <v>3</v>
      </c>
      <c r="P243" s="622">
        <v>23850000</v>
      </c>
      <c r="Q243" s="681"/>
      <c r="R243" s="625">
        <v>0</v>
      </c>
      <c r="S243" s="623">
        <f t="shared" si="122"/>
        <v>23850000</v>
      </c>
      <c r="T243" s="72">
        <v>5</v>
      </c>
      <c r="U243" s="623"/>
      <c r="V243" s="73"/>
      <c r="W243" s="623"/>
      <c r="X243" s="624"/>
      <c r="Y243" s="623"/>
      <c r="Z243" s="623"/>
      <c r="AA243" s="72">
        <v>5</v>
      </c>
      <c r="AB243" s="623">
        <v>23850000</v>
      </c>
      <c r="AC243" s="623">
        <f t="shared" si="128"/>
        <v>0</v>
      </c>
      <c r="AD243" s="75" t="s">
        <v>189</v>
      </c>
      <c r="AE243" s="608"/>
      <c r="AF243" s="609"/>
      <c r="AG243" s="609"/>
      <c r="AH243" s="609"/>
    </row>
    <row r="244" spans="1:34" ht="15" customHeight="1">
      <c r="A244" s="598"/>
      <c r="B244" s="674" t="s">
        <v>437</v>
      </c>
      <c r="C244" s="846" t="s">
        <v>441</v>
      </c>
      <c r="D244" s="846"/>
      <c r="E244" s="621" t="s">
        <v>438</v>
      </c>
      <c r="F244" s="69" t="str">
        <f>VLOOKUP(B244,[2]Sheet1!$H$4:$I$15682,2,FALSE)</f>
        <v>P.C Unit</v>
      </c>
      <c r="G244" s="599" t="s">
        <v>439</v>
      </c>
      <c r="H244" s="598" t="s">
        <v>48</v>
      </c>
      <c r="I244" s="598" t="s">
        <v>64</v>
      </c>
      <c r="J244" s="598" t="s">
        <v>65</v>
      </c>
      <c r="K244" s="599">
        <v>2010</v>
      </c>
      <c r="L244" s="598" t="s">
        <v>48</v>
      </c>
      <c r="M244" s="626" t="s">
        <v>66</v>
      </c>
      <c r="N244" s="598" t="s">
        <v>67</v>
      </c>
      <c r="O244" s="736">
        <v>2</v>
      </c>
      <c r="P244" s="622">
        <v>15900000</v>
      </c>
      <c r="Q244" s="681"/>
      <c r="R244" s="625">
        <v>0</v>
      </c>
      <c r="S244" s="623">
        <f t="shared" si="122"/>
        <v>15900000</v>
      </c>
      <c r="T244" s="72">
        <v>5</v>
      </c>
      <c r="U244" s="623"/>
      <c r="V244" s="73"/>
      <c r="W244" s="623"/>
      <c r="X244" s="624"/>
      <c r="Y244" s="623"/>
      <c r="Z244" s="623"/>
      <c r="AA244" s="72">
        <v>5</v>
      </c>
      <c r="AB244" s="623">
        <v>15900000</v>
      </c>
      <c r="AC244" s="623">
        <f t="shared" si="128"/>
        <v>0</v>
      </c>
      <c r="AD244" s="75" t="s">
        <v>207</v>
      </c>
      <c r="AE244" s="608"/>
      <c r="AF244" s="609"/>
      <c r="AG244" s="609"/>
      <c r="AH244" s="609"/>
    </row>
    <row r="245" spans="1:34" ht="15" customHeight="1">
      <c r="A245" s="598"/>
      <c r="B245" s="674" t="s">
        <v>437</v>
      </c>
      <c r="C245" s="846" t="s">
        <v>442</v>
      </c>
      <c r="D245" s="846"/>
      <c r="E245" s="621" t="s">
        <v>438</v>
      </c>
      <c r="F245" s="69" t="str">
        <f>VLOOKUP(B245,[2]Sheet1!$H$4:$I$15682,2,FALSE)</f>
        <v>P.C Unit</v>
      </c>
      <c r="G245" s="599" t="s">
        <v>439</v>
      </c>
      <c r="H245" s="598" t="s">
        <v>48</v>
      </c>
      <c r="I245" s="598" t="s">
        <v>64</v>
      </c>
      <c r="J245" s="598" t="s">
        <v>65</v>
      </c>
      <c r="K245" s="599">
        <v>2010</v>
      </c>
      <c r="L245" s="598" t="s">
        <v>48</v>
      </c>
      <c r="M245" s="626" t="s">
        <v>66</v>
      </c>
      <c r="N245" s="598" t="s">
        <v>67</v>
      </c>
      <c r="O245" s="736">
        <v>3</v>
      </c>
      <c r="P245" s="622">
        <v>23850000</v>
      </c>
      <c r="Q245" s="681"/>
      <c r="R245" s="625">
        <v>0</v>
      </c>
      <c r="S245" s="623">
        <f t="shared" si="122"/>
        <v>23850000</v>
      </c>
      <c r="T245" s="72">
        <v>5</v>
      </c>
      <c r="U245" s="623"/>
      <c r="V245" s="73"/>
      <c r="W245" s="623"/>
      <c r="X245" s="624"/>
      <c r="Y245" s="623"/>
      <c r="Z245" s="623"/>
      <c r="AA245" s="72">
        <v>5</v>
      </c>
      <c r="AB245" s="623">
        <v>23850000</v>
      </c>
      <c r="AC245" s="623">
        <f t="shared" si="128"/>
        <v>0</v>
      </c>
      <c r="AD245" s="75" t="s">
        <v>190</v>
      </c>
      <c r="AE245" s="608"/>
      <c r="AF245" s="609"/>
      <c r="AG245" s="609"/>
      <c r="AH245" s="609"/>
    </row>
    <row r="246" spans="1:34" ht="15" customHeight="1">
      <c r="A246" s="598"/>
      <c r="B246" s="674" t="s">
        <v>437</v>
      </c>
      <c r="C246" s="735" t="s">
        <v>112</v>
      </c>
      <c r="D246" s="735"/>
      <c r="E246" s="621" t="s">
        <v>438</v>
      </c>
      <c r="F246" s="69" t="str">
        <f>VLOOKUP(B246,[2]Sheet1!$H$4:$I$15682,2,FALSE)</f>
        <v>P.C Unit</v>
      </c>
      <c r="G246" s="599" t="s">
        <v>443</v>
      </c>
      <c r="H246" s="598" t="s">
        <v>48</v>
      </c>
      <c r="I246" s="598" t="s">
        <v>64</v>
      </c>
      <c r="J246" s="598" t="s">
        <v>65</v>
      </c>
      <c r="K246" s="599">
        <v>2010</v>
      </c>
      <c r="L246" s="598" t="s">
        <v>48</v>
      </c>
      <c r="M246" s="626" t="s">
        <v>66</v>
      </c>
      <c r="N246" s="598" t="s">
        <v>67</v>
      </c>
      <c r="O246" s="736">
        <v>1</v>
      </c>
      <c r="P246" s="622">
        <v>7700000</v>
      </c>
      <c r="Q246" s="681"/>
      <c r="R246" s="625">
        <v>0</v>
      </c>
      <c r="S246" s="623">
        <f t="shared" si="122"/>
        <v>7700000</v>
      </c>
      <c r="T246" s="72">
        <v>5</v>
      </c>
      <c r="U246" s="623"/>
      <c r="V246" s="73"/>
      <c r="W246" s="623"/>
      <c r="X246" s="624"/>
      <c r="Y246" s="623"/>
      <c r="Z246" s="623"/>
      <c r="AA246" s="72">
        <v>5</v>
      </c>
      <c r="AB246" s="623">
        <v>7700000</v>
      </c>
      <c r="AC246" s="623">
        <f t="shared" si="128"/>
        <v>0</v>
      </c>
      <c r="AD246" s="75" t="s">
        <v>167</v>
      </c>
      <c r="AE246" s="608"/>
      <c r="AF246" s="609"/>
      <c r="AG246" s="609"/>
      <c r="AH246" s="609"/>
    </row>
    <row r="247" spans="1:34" ht="15" customHeight="1">
      <c r="A247" s="598"/>
      <c r="B247" s="674" t="s">
        <v>437</v>
      </c>
      <c r="C247" s="735" t="s">
        <v>112</v>
      </c>
      <c r="D247" s="735"/>
      <c r="E247" s="621" t="s">
        <v>444</v>
      </c>
      <c r="F247" s="69" t="str">
        <f>VLOOKUP(B247,[2]Sheet1!$H$4:$I$15682,2,FALSE)</f>
        <v>P.C Unit</v>
      </c>
      <c r="G247" s="599" t="s">
        <v>445</v>
      </c>
      <c r="H247" s="598" t="s">
        <v>48</v>
      </c>
      <c r="I247" s="598" t="s">
        <v>64</v>
      </c>
      <c r="J247" s="598" t="s">
        <v>65</v>
      </c>
      <c r="K247" s="599">
        <v>2010</v>
      </c>
      <c r="L247" s="598" t="s">
        <v>48</v>
      </c>
      <c r="M247" s="626" t="s">
        <v>66</v>
      </c>
      <c r="N247" s="598" t="s">
        <v>67</v>
      </c>
      <c r="O247" s="736">
        <v>1</v>
      </c>
      <c r="P247" s="622">
        <v>10725000</v>
      </c>
      <c r="Q247" s="681"/>
      <c r="R247" s="625">
        <v>0</v>
      </c>
      <c r="S247" s="623">
        <f t="shared" si="122"/>
        <v>10725000</v>
      </c>
      <c r="T247" s="72">
        <v>5</v>
      </c>
      <c r="U247" s="623"/>
      <c r="V247" s="73"/>
      <c r="W247" s="623"/>
      <c r="X247" s="624"/>
      <c r="Y247" s="623"/>
      <c r="Z247" s="623"/>
      <c r="AA247" s="72">
        <v>5</v>
      </c>
      <c r="AB247" s="623">
        <v>10725000</v>
      </c>
      <c r="AC247" s="623">
        <f t="shared" si="128"/>
        <v>0</v>
      </c>
      <c r="AD247" s="75" t="s">
        <v>183</v>
      </c>
      <c r="AE247" s="608"/>
      <c r="AF247" s="609"/>
      <c r="AG247" s="609"/>
      <c r="AH247" s="609"/>
    </row>
    <row r="248" spans="1:34" ht="15" customHeight="1">
      <c r="A248" s="598"/>
      <c r="B248" s="674" t="s">
        <v>437</v>
      </c>
      <c r="C248" s="735" t="s">
        <v>112</v>
      </c>
      <c r="D248" s="735"/>
      <c r="E248" s="621" t="s">
        <v>444</v>
      </c>
      <c r="F248" s="69" t="str">
        <f>VLOOKUP(B248,[2]Sheet1!$H$4:$I$15682,2,FALSE)</f>
        <v>P.C Unit</v>
      </c>
      <c r="G248" s="598" t="s">
        <v>446</v>
      </c>
      <c r="H248" s="598" t="s">
        <v>48</v>
      </c>
      <c r="I248" s="598" t="s">
        <v>64</v>
      </c>
      <c r="J248" s="598" t="s">
        <v>65</v>
      </c>
      <c r="K248" s="599">
        <v>2011</v>
      </c>
      <c r="L248" s="598" t="s">
        <v>48</v>
      </c>
      <c r="M248" s="626" t="s">
        <v>66</v>
      </c>
      <c r="N248" s="598" t="s">
        <v>67</v>
      </c>
      <c r="O248" s="736">
        <v>1</v>
      </c>
      <c r="P248" s="625">
        <v>6125000</v>
      </c>
      <c r="Q248" s="681"/>
      <c r="R248" s="625">
        <v>0</v>
      </c>
      <c r="S248" s="623">
        <f t="shared" si="122"/>
        <v>6125000</v>
      </c>
      <c r="T248" s="72">
        <v>5</v>
      </c>
      <c r="U248" s="623"/>
      <c r="V248" s="73"/>
      <c r="W248" s="623"/>
      <c r="X248" s="624"/>
      <c r="Y248" s="623"/>
      <c r="Z248" s="623"/>
      <c r="AA248" s="72">
        <v>5</v>
      </c>
      <c r="AB248" s="623">
        <v>6125000</v>
      </c>
      <c r="AC248" s="623">
        <f t="shared" si="128"/>
        <v>0</v>
      </c>
      <c r="AD248" s="75" t="s">
        <v>167</v>
      </c>
      <c r="AE248" s="608"/>
      <c r="AF248" s="609"/>
      <c r="AG248" s="609"/>
      <c r="AH248" s="609"/>
    </row>
    <row r="249" spans="1:34" ht="15" customHeight="1">
      <c r="A249" s="598"/>
      <c r="B249" s="674" t="s">
        <v>437</v>
      </c>
      <c r="C249" s="735" t="s">
        <v>60</v>
      </c>
      <c r="D249" s="735"/>
      <c r="E249" s="621" t="s">
        <v>444</v>
      </c>
      <c r="F249" s="69" t="str">
        <f>VLOOKUP(B249,[2]Sheet1!$H$4:$I$15682,2,FALSE)</f>
        <v>P.C Unit</v>
      </c>
      <c r="G249" s="598" t="s">
        <v>446</v>
      </c>
      <c r="H249" s="598" t="s">
        <v>48</v>
      </c>
      <c r="I249" s="598" t="s">
        <v>64</v>
      </c>
      <c r="J249" s="598" t="s">
        <v>65</v>
      </c>
      <c r="K249" s="599">
        <v>2011</v>
      </c>
      <c r="L249" s="598" t="s">
        <v>48</v>
      </c>
      <c r="M249" s="626" t="s">
        <v>66</v>
      </c>
      <c r="N249" s="598" t="s">
        <v>67</v>
      </c>
      <c r="O249" s="736">
        <v>1</v>
      </c>
      <c r="P249" s="625">
        <v>6125000</v>
      </c>
      <c r="Q249" s="627"/>
      <c r="R249" s="625">
        <v>0</v>
      </c>
      <c r="S249" s="623">
        <f t="shared" si="122"/>
        <v>6125000</v>
      </c>
      <c r="T249" s="72">
        <v>5</v>
      </c>
      <c r="U249" s="623"/>
      <c r="V249" s="73"/>
      <c r="W249" s="623"/>
      <c r="X249" s="624"/>
      <c r="Y249" s="623"/>
      <c r="Z249" s="623"/>
      <c r="AA249" s="72">
        <v>5</v>
      </c>
      <c r="AB249" s="623">
        <v>6125000</v>
      </c>
      <c r="AC249" s="623">
        <f t="shared" si="128"/>
        <v>0</v>
      </c>
      <c r="AD249" s="75" t="s">
        <v>183</v>
      </c>
      <c r="AE249" s="608"/>
      <c r="AF249" s="609"/>
      <c r="AG249" s="609"/>
      <c r="AH249" s="609"/>
    </row>
    <row r="250" spans="1:34" ht="15" customHeight="1">
      <c r="A250" s="598"/>
      <c r="B250" s="674" t="s">
        <v>447</v>
      </c>
      <c r="C250" s="735" t="s">
        <v>112</v>
      </c>
      <c r="D250" s="735"/>
      <c r="E250" s="621" t="s">
        <v>448</v>
      </c>
      <c r="F250" s="69" t="str">
        <f>VLOOKUP(B250,[2]Sheet1!$H$4:$I$15682,2,FALSE)</f>
        <v>Note Book</v>
      </c>
      <c r="G250" s="598" t="s">
        <v>449</v>
      </c>
      <c r="H250" s="598" t="s">
        <v>48</v>
      </c>
      <c r="I250" s="598" t="s">
        <v>64</v>
      </c>
      <c r="J250" s="598" t="s">
        <v>65</v>
      </c>
      <c r="K250" s="599">
        <v>2011</v>
      </c>
      <c r="L250" s="598" t="s">
        <v>48</v>
      </c>
      <c r="M250" s="626" t="s">
        <v>66</v>
      </c>
      <c r="N250" s="598" t="s">
        <v>67</v>
      </c>
      <c r="O250" s="736">
        <v>1</v>
      </c>
      <c r="P250" s="625">
        <v>7290000</v>
      </c>
      <c r="Q250" s="681"/>
      <c r="R250" s="625">
        <v>0</v>
      </c>
      <c r="S250" s="623">
        <f t="shared" si="122"/>
        <v>7290000</v>
      </c>
      <c r="T250" s="72">
        <v>5</v>
      </c>
      <c r="U250" s="623"/>
      <c r="V250" s="73"/>
      <c r="W250" s="623"/>
      <c r="X250" s="624"/>
      <c r="Y250" s="623"/>
      <c r="Z250" s="623"/>
      <c r="AA250" s="72">
        <v>5</v>
      </c>
      <c r="AB250" s="623">
        <v>7290000</v>
      </c>
      <c r="AC250" s="623">
        <f t="shared" si="128"/>
        <v>0</v>
      </c>
      <c r="AD250" s="75" t="s">
        <v>450</v>
      </c>
      <c r="AE250" s="608"/>
      <c r="AF250" s="609"/>
      <c r="AG250" s="609"/>
      <c r="AH250" s="609"/>
    </row>
    <row r="251" spans="1:34" ht="15" customHeight="1">
      <c r="A251" s="598"/>
      <c r="B251" s="674" t="s">
        <v>447</v>
      </c>
      <c r="C251" s="735" t="s">
        <v>60</v>
      </c>
      <c r="D251" s="735"/>
      <c r="E251" s="621" t="s">
        <v>448</v>
      </c>
      <c r="F251" s="69" t="str">
        <f>VLOOKUP(B251,[2]Sheet1!$H$4:$I$15682,2,FALSE)</f>
        <v>Note Book</v>
      </c>
      <c r="G251" s="598" t="s">
        <v>449</v>
      </c>
      <c r="H251" s="598" t="s">
        <v>48</v>
      </c>
      <c r="I251" s="598" t="s">
        <v>64</v>
      </c>
      <c r="J251" s="598" t="s">
        <v>65</v>
      </c>
      <c r="K251" s="599">
        <v>2011</v>
      </c>
      <c r="L251" s="598" t="s">
        <v>48</v>
      </c>
      <c r="M251" s="626" t="s">
        <v>66</v>
      </c>
      <c r="N251" s="598" t="s">
        <v>67</v>
      </c>
      <c r="O251" s="736">
        <v>1</v>
      </c>
      <c r="P251" s="625">
        <v>7290000</v>
      </c>
      <c r="Q251" s="681"/>
      <c r="R251" s="625">
        <v>0</v>
      </c>
      <c r="S251" s="623">
        <f t="shared" si="122"/>
        <v>7290000</v>
      </c>
      <c r="T251" s="72">
        <v>5</v>
      </c>
      <c r="U251" s="623"/>
      <c r="V251" s="73"/>
      <c r="W251" s="623"/>
      <c r="X251" s="624"/>
      <c r="Y251" s="623"/>
      <c r="Z251" s="623"/>
      <c r="AA251" s="72">
        <v>5</v>
      </c>
      <c r="AB251" s="623">
        <v>7290000</v>
      </c>
      <c r="AC251" s="623">
        <f t="shared" si="128"/>
        <v>0</v>
      </c>
      <c r="AD251" s="75" t="s">
        <v>451</v>
      </c>
      <c r="AE251" s="608"/>
      <c r="AF251" s="609"/>
      <c r="AG251" s="609"/>
      <c r="AH251" s="609"/>
    </row>
    <row r="252" spans="1:34" ht="15" customHeight="1">
      <c r="A252" s="598"/>
      <c r="B252" s="674" t="s">
        <v>433</v>
      </c>
      <c r="C252" s="735" t="s">
        <v>112</v>
      </c>
      <c r="D252" s="735"/>
      <c r="E252" s="621" t="s">
        <v>434</v>
      </c>
      <c r="F252" s="69" t="str">
        <f>VLOOKUP(B252,[2]Sheet1!$H$4:$I$15682,2,FALSE)</f>
        <v>Lap Top</v>
      </c>
      <c r="G252" s="599" t="s">
        <v>452</v>
      </c>
      <c r="H252" s="598" t="s">
        <v>48</v>
      </c>
      <c r="I252" s="598" t="s">
        <v>64</v>
      </c>
      <c r="J252" s="598" t="s">
        <v>65</v>
      </c>
      <c r="K252" s="599">
        <v>2012</v>
      </c>
      <c r="L252" s="598" t="s">
        <v>48</v>
      </c>
      <c r="M252" s="626" t="s">
        <v>166</v>
      </c>
      <c r="N252" s="598" t="s">
        <v>67</v>
      </c>
      <c r="O252" s="736">
        <v>1</v>
      </c>
      <c r="P252" s="622">
        <v>10377000</v>
      </c>
      <c r="Q252" s="681"/>
      <c r="R252" s="625">
        <v>0</v>
      </c>
      <c r="S252" s="623">
        <f t="shared" si="122"/>
        <v>10377000</v>
      </c>
      <c r="T252" s="72">
        <v>5</v>
      </c>
      <c r="U252" s="623">
        <f t="shared" ref="U252:U253" si="129">SUM(S252/T252)</f>
        <v>2075400</v>
      </c>
      <c r="V252" s="73">
        <v>0</v>
      </c>
      <c r="W252" s="623">
        <f t="shared" ref="W252:W253" si="130">SUM(U252*V252)</f>
        <v>0</v>
      </c>
      <c r="X252" s="624">
        <v>0</v>
      </c>
      <c r="Y252" s="623">
        <f t="shared" ref="Y252:Y253" si="131">SUM(U252*X252)</f>
        <v>0</v>
      </c>
      <c r="Z252" s="623">
        <f t="shared" ref="Z252:Z253" si="132">SUM(W252+Y252)</f>
        <v>0</v>
      </c>
      <c r="AA252" s="72">
        <v>5</v>
      </c>
      <c r="AB252" s="623">
        <f t="shared" ref="AB252:AB253" si="133">SUM(U252*AA252)</f>
        <v>10377000</v>
      </c>
      <c r="AC252" s="623">
        <f t="shared" si="128"/>
        <v>0</v>
      </c>
      <c r="AD252" s="75" t="s">
        <v>167</v>
      </c>
      <c r="AE252" s="608"/>
      <c r="AF252" s="609"/>
      <c r="AG252" s="609"/>
      <c r="AH252" s="609"/>
    </row>
    <row r="253" spans="1:34" ht="15" customHeight="1">
      <c r="A253" s="598"/>
      <c r="B253" s="674" t="s">
        <v>433</v>
      </c>
      <c r="C253" s="735" t="s">
        <v>60</v>
      </c>
      <c r="D253" s="735"/>
      <c r="E253" s="621" t="s">
        <v>434</v>
      </c>
      <c r="F253" s="69" t="str">
        <f>VLOOKUP(B253,[2]Sheet1!$H$4:$I$15682,2,FALSE)</f>
        <v>Lap Top</v>
      </c>
      <c r="G253" s="599" t="s">
        <v>452</v>
      </c>
      <c r="H253" s="598" t="s">
        <v>48</v>
      </c>
      <c r="I253" s="598" t="s">
        <v>64</v>
      </c>
      <c r="J253" s="598" t="s">
        <v>65</v>
      </c>
      <c r="K253" s="599">
        <v>2012</v>
      </c>
      <c r="L253" s="598" t="s">
        <v>48</v>
      </c>
      <c r="M253" s="626" t="s">
        <v>166</v>
      </c>
      <c r="N253" s="598" t="s">
        <v>67</v>
      </c>
      <c r="O253" s="736">
        <v>1</v>
      </c>
      <c r="P253" s="622">
        <v>10377000</v>
      </c>
      <c r="Q253" s="681"/>
      <c r="R253" s="625">
        <v>0</v>
      </c>
      <c r="S253" s="623">
        <f t="shared" si="122"/>
        <v>10377000</v>
      </c>
      <c r="T253" s="72">
        <v>5</v>
      </c>
      <c r="U253" s="623">
        <f t="shared" si="129"/>
        <v>2075400</v>
      </c>
      <c r="V253" s="73">
        <v>0</v>
      </c>
      <c r="W253" s="623">
        <f t="shared" si="130"/>
        <v>0</v>
      </c>
      <c r="X253" s="624">
        <v>0</v>
      </c>
      <c r="Y253" s="623">
        <f t="shared" si="131"/>
        <v>0</v>
      </c>
      <c r="Z253" s="623">
        <f t="shared" si="132"/>
        <v>0</v>
      </c>
      <c r="AA253" s="72">
        <v>5</v>
      </c>
      <c r="AB253" s="623">
        <f t="shared" si="133"/>
        <v>10377000</v>
      </c>
      <c r="AC253" s="623">
        <f t="shared" si="128"/>
        <v>0</v>
      </c>
      <c r="AD253" s="75" t="s">
        <v>132</v>
      </c>
      <c r="AE253" s="608"/>
      <c r="AF253" s="609"/>
      <c r="AG253" s="609"/>
      <c r="AH253" s="609"/>
    </row>
    <row r="254" spans="1:34" ht="15" customHeight="1">
      <c r="A254" s="598"/>
      <c r="B254" s="674" t="s">
        <v>437</v>
      </c>
      <c r="C254" s="846" t="s">
        <v>245</v>
      </c>
      <c r="D254" s="846"/>
      <c r="E254" s="621" t="s">
        <v>444</v>
      </c>
      <c r="F254" s="69" t="str">
        <f>VLOOKUP(B254,[2]Sheet1!$H$4:$I$15682,2,FALSE)</f>
        <v>P.C Unit</v>
      </c>
      <c r="G254" s="599" t="s">
        <v>449</v>
      </c>
      <c r="H254" s="598" t="s">
        <v>48</v>
      </c>
      <c r="I254" s="598" t="s">
        <v>64</v>
      </c>
      <c r="J254" s="598" t="s">
        <v>65</v>
      </c>
      <c r="K254" s="599">
        <v>2013</v>
      </c>
      <c r="L254" s="598" t="s">
        <v>48</v>
      </c>
      <c r="M254" s="626" t="s">
        <v>66</v>
      </c>
      <c r="N254" s="598" t="s">
        <v>67</v>
      </c>
      <c r="O254" s="736">
        <v>3</v>
      </c>
      <c r="P254" s="622">
        <v>21600000</v>
      </c>
      <c r="Q254" s="627"/>
      <c r="R254" s="625">
        <v>0</v>
      </c>
      <c r="S254" s="623">
        <f t="shared" si="122"/>
        <v>21600000</v>
      </c>
      <c r="T254" s="72">
        <v>5</v>
      </c>
      <c r="U254" s="623"/>
      <c r="V254" s="73"/>
      <c r="W254" s="623"/>
      <c r="X254" s="624"/>
      <c r="Y254" s="623"/>
      <c r="Z254" s="623"/>
      <c r="AA254" s="72">
        <v>5</v>
      </c>
      <c r="AB254" s="623">
        <v>21600000</v>
      </c>
      <c r="AC254" s="623">
        <f t="shared" si="128"/>
        <v>0</v>
      </c>
      <c r="AD254" s="75" t="s">
        <v>167</v>
      </c>
      <c r="AE254" s="608"/>
      <c r="AF254" s="609"/>
      <c r="AG254" s="609"/>
      <c r="AH254" s="609"/>
    </row>
    <row r="255" spans="1:34" ht="15" customHeight="1">
      <c r="A255" s="598"/>
      <c r="B255" s="674" t="s">
        <v>447</v>
      </c>
      <c r="C255" s="846" t="s">
        <v>199</v>
      </c>
      <c r="D255" s="846"/>
      <c r="E255" s="621" t="s">
        <v>453</v>
      </c>
      <c r="F255" s="69" t="str">
        <f>VLOOKUP(B255,[2]Sheet1!$H$4:$I$15682,2,FALSE)</f>
        <v>Note Book</v>
      </c>
      <c r="G255" s="598" t="s">
        <v>449</v>
      </c>
      <c r="H255" s="598" t="s">
        <v>48</v>
      </c>
      <c r="I255" s="598" t="s">
        <v>64</v>
      </c>
      <c r="J255" s="598" t="s">
        <v>65</v>
      </c>
      <c r="K255" s="599">
        <v>2013</v>
      </c>
      <c r="L255" s="598" t="s">
        <v>48</v>
      </c>
      <c r="M255" s="626" t="s">
        <v>66</v>
      </c>
      <c r="N255" s="598" t="s">
        <v>67</v>
      </c>
      <c r="O255" s="736">
        <v>2</v>
      </c>
      <c r="P255" s="622">
        <v>14800000</v>
      </c>
      <c r="Q255" s="681"/>
      <c r="R255" s="625">
        <v>0</v>
      </c>
      <c r="S255" s="623">
        <f t="shared" si="122"/>
        <v>14800000</v>
      </c>
      <c r="T255" s="72">
        <v>5</v>
      </c>
      <c r="U255" s="623"/>
      <c r="V255" s="73"/>
      <c r="W255" s="623"/>
      <c r="X255" s="624"/>
      <c r="Y255" s="623"/>
      <c r="Z255" s="623"/>
      <c r="AA255" s="72">
        <v>5</v>
      </c>
      <c r="AB255" s="623">
        <v>14800000</v>
      </c>
      <c r="AC255" s="623"/>
      <c r="AD255" s="75" t="s">
        <v>167</v>
      </c>
      <c r="AE255" s="608"/>
      <c r="AF255" s="609"/>
      <c r="AG255" s="609"/>
      <c r="AH255" s="609"/>
    </row>
    <row r="256" spans="1:34" ht="15" customHeight="1">
      <c r="A256" s="598"/>
      <c r="B256" s="674" t="s">
        <v>433</v>
      </c>
      <c r="C256" s="620" t="s">
        <v>112</v>
      </c>
      <c r="D256" s="620"/>
      <c r="E256" s="612" t="s">
        <v>434</v>
      </c>
      <c r="F256" s="69" t="str">
        <f>VLOOKUP(B256,[2]Sheet1!$H$4:$I$15682,2,FALSE)</f>
        <v>Lap Top</v>
      </c>
      <c r="G256" s="599" t="s">
        <v>454</v>
      </c>
      <c r="H256" s="598" t="s">
        <v>48</v>
      </c>
      <c r="I256" s="598" t="s">
        <v>237</v>
      </c>
      <c r="J256" s="598" t="s">
        <v>65</v>
      </c>
      <c r="K256" s="598">
        <v>2015</v>
      </c>
      <c r="L256" s="598" t="s">
        <v>48</v>
      </c>
      <c r="M256" s="598" t="s">
        <v>66</v>
      </c>
      <c r="N256" s="598" t="s">
        <v>67</v>
      </c>
      <c r="O256" s="598">
        <v>1</v>
      </c>
      <c r="P256" s="625">
        <v>7350000</v>
      </c>
      <c r="Q256" s="681"/>
      <c r="R256" s="625">
        <v>0</v>
      </c>
      <c r="S256" s="623">
        <f t="shared" si="122"/>
        <v>7350000</v>
      </c>
      <c r="T256" s="72">
        <v>5</v>
      </c>
      <c r="U256" s="623">
        <f t="shared" ref="U256:U257" si="134">S256/T256</f>
        <v>1470000</v>
      </c>
      <c r="V256" s="73"/>
      <c r="W256" s="623"/>
      <c r="X256" s="624"/>
      <c r="Y256" s="623"/>
      <c r="Z256" s="623"/>
      <c r="AA256" s="624">
        <v>5</v>
      </c>
      <c r="AB256" s="623">
        <v>7350000</v>
      </c>
      <c r="AC256" s="623">
        <f t="shared" ref="AC256:AC259" si="135">SUM(S256-AB256)</f>
        <v>0</v>
      </c>
      <c r="AD256" s="721" t="s">
        <v>380</v>
      </c>
      <c r="AE256" s="608"/>
      <c r="AF256" s="609"/>
      <c r="AG256" s="609"/>
      <c r="AH256" s="609"/>
    </row>
    <row r="257" spans="1:36" ht="15" customHeight="1">
      <c r="A257" s="598"/>
      <c r="B257" s="674" t="s">
        <v>433</v>
      </c>
      <c r="C257" s="620" t="s">
        <v>60</v>
      </c>
      <c r="D257" s="620"/>
      <c r="E257" s="612" t="s">
        <v>434</v>
      </c>
      <c r="F257" s="69" t="str">
        <f>VLOOKUP(B257,[2]Sheet1!$H$4:$I$15682,2,FALSE)</f>
        <v>Lap Top</v>
      </c>
      <c r="G257" s="599" t="s">
        <v>449</v>
      </c>
      <c r="H257" s="598" t="s">
        <v>48</v>
      </c>
      <c r="I257" s="598" t="s">
        <v>237</v>
      </c>
      <c r="J257" s="598" t="s">
        <v>65</v>
      </c>
      <c r="K257" s="598">
        <v>2015</v>
      </c>
      <c r="L257" s="598" t="s">
        <v>48</v>
      </c>
      <c r="M257" s="598" t="s">
        <v>66</v>
      </c>
      <c r="N257" s="598" t="s">
        <v>67</v>
      </c>
      <c r="O257" s="598">
        <v>1</v>
      </c>
      <c r="P257" s="625">
        <v>7350000</v>
      </c>
      <c r="Q257" s="849"/>
      <c r="R257" s="625">
        <v>0</v>
      </c>
      <c r="S257" s="623">
        <f t="shared" si="122"/>
        <v>7350000</v>
      </c>
      <c r="T257" s="72">
        <v>5</v>
      </c>
      <c r="U257" s="623">
        <f t="shared" si="134"/>
        <v>1470000</v>
      </c>
      <c r="V257" s="73"/>
      <c r="W257" s="623"/>
      <c r="X257" s="624"/>
      <c r="Y257" s="623"/>
      <c r="Z257" s="623"/>
      <c r="AA257" s="624">
        <v>5</v>
      </c>
      <c r="AB257" s="623">
        <v>7350000</v>
      </c>
      <c r="AC257" s="623">
        <f t="shared" si="135"/>
        <v>0</v>
      </c>
      <c r="AD257" s="721" t="s">
        <v>167</v>
      </c>
      <c r="AE257" s="608"/>
      <c r="AF257" s="609"/>
      <c r="AG257" s="609"/>
      <c r="AH257" s="609"/>
    </row>
    <row r="258" spans="1:36" ht="15" customHeight="1">
      <c r="A258" s="598"/>
      <c r="B258" s="674" t="s">
        <v>437</v>
      </c>
      <c r="C258" s="620" t="s">
        <v>112</v>
      </c>
      <c r="D258" s="620"/>
      <c r="E258" s="612" t="s">
        <v>444</v>
      </c>
      <c r="F258" s="69" t="str">
        <f>VLOOKUP(B258,[2]Sheet1!$H$4:$I$15682,2,FALSE)</f>
        <v>P.C Unit</v>
      </c>
      <c r="G258" s="599" t="s">
        <v>455</v>
      </c>
      <c r="H258" s="598" t="s">
        <v>48</v>
      </c>
      <c r="I258" s="598" t="s">
        <v>237</v>
      </c>
      <c r="J258" s="598" t="s">
        <v>65</v>
      </c>
      <c r="K258" s="598">
        <v>2015</v>
      </c>
      <c r="L258" s="598" t="s">
        <v>48</v>
      </c>
      <c r="M258" s="598" t="s">
        <v>66</v>
      </c>
      <c r="N258" s="598" t="s">
        <v>67</v>
      </c>
      <c r="O258" s="598">
        <v>1</v>
      </c>
      <c r="P258" s="625">
        <v>6750000</v>
      </c>
      <c r="Q258" s="681"/>
      <c r="R258" s="625">
        <v>0</v>
      </c>
      <c r="S258" s="623">
        <f t="shared" si="122"/>
        <v>6750000</v>
      </c>
      <c r="T258" s="72">
        <v>5</v>
      </c>
      <c r="U258" s="623">
        <f t="shared" ref="U258:U268" si="136">SUM(S258/T258)</f>
        <v>1350000</v>
      </c>
      <c r="V258" s="73"/>
      <c r="W258" s="623"/>
      <c r="X258" s="624"/>
      <c r="Y258" s="623"/>
      <c r="Z258" s="623"/>
      <c r="AA258" s="624">
        <v>5</v>
      </c>
      <c r="AB258" s="623">
        <v>6750000</v>
      </c>
      <c r="AC258" s="623">
        <f t="shared" si="135"/>
        <v>0</v>
      </c>
      <c r="AD258" s="721" t="s">
        <v>167</v>
      </c>
      <c r="AE258" s="608"/>
      <c r="AF258" s="609"/>
      <c r="AG258" s="609"/>
      <c r="AH258" s="609"/>
    </row>
    <row r="259" spans="1:36" ht="15" customHeight="1">
      <c r="A259" s="598"/>
      <c r="B259" s="674" t="s">
        <v>437</v>
      </c>
      <c r="C259" s="620" t="s">
        <v>60</v>
      </c>
      <c r="D259" s="620"/>
      <c r="E259" s="612" t="s">
        <v>444</v>
      </c>
      <c r="F259" s="69" t="str">
        <f>VLOOKUP(B259,[2]Sheet1!$H$4:$I$15682,2,FALSE)</f>
        <v>P.C Unit</v>
      </c>
      <c r="G259" s="599" t="s">
        <v>455</v>
      </c>
      <c r="H259" s="598" t="s">
        <v>48</v>
      </c>
      <c r="I259" s="598" t="s">
        <v>237</v>
      </c>
      <c r="J259" s="598" t="s">
        <v>65</v>
      </c>
      <c r="K259" s="598">
        <v>2015</v>
      </c>
      <c r="L259" s="598" t="s">
        <v>48</v>
      </c>
      <c r="M259" s="598" t="s">
        <v>66</v>
      </c>
      <c r="N259" s="598" t="s">
        <v>67</v>
      </c>
      <c r="O259" s="598">
        <v>1</v>
      </c>
      <c r="P259" s="625">
        <v>6750000</v>
      </c>
      <c r="Q259" s="627"/>
      <c r="R259" s="625">
        <v>0</v>
      </c>
      <c r="S259" s="623">
        <f t="shared" si="122"/>
        <v>6750000</v>
      </c>
      <c r="T259" s="72">
        <v>5</v>
      </c>
      <c r="U259" s="623">
        <f t="shared" si="136"/>
        <v>1350000</v>
      </c>
      <c r="V259" s="73"/>
      <c r="W259" s="623"/>
      <c r="X259" s="624"/>
      <c r="Y259" s="623"/>
      <c r="Z259" s="623"/>
      <c r="AA259" s="624">
        <v>5</v>
      </c>
      <c r="AB259" s="623">
        <v>6750000</v>
      </c>
      <c r="AC259" s="623">
        <f t="shared" si="135"/>
        <v>0</v>
      </c>
      <c r="AD259" s="721" t="s">
        <v>167</v>
      </c>
      <c r="AE259" s="608"/>
      <c r="AF259" s="609"/>
      <c r="AG259" s="609"/>
      <c r="AH259" s="609"/>
    </row>
    <row r="260" spans="1:36" ht="15" customHeight="1">
      <c r="A260" s="598"/>
      <c r="B260" s="674" t="s">
        <v>437</v>
      </c>
      <c r="C260" s="658" t="s">
        <v>456</v>
      </c>
      <c r="D260" s="658"/>
      <c r="E260" s="659" t="s">
        <v>444</v>
      </c>
      <c r="F260" s="69" t="str">
        <f>VLOOKUP(B260,[2]Sheet1!$H$4:$I$15682,2,FALSE)</f>
        <v>P.C Unit</v>
      </c>
      <c r="G260" s="660" t="s">
        <v>457</v>
      </c>
      <c r="H260" s="660" t="s">
        <v>48</v>
      </c>
      <c r="I260" s="660" t="s">
        <v>64</v>
      </c>
      <c r="J260" s="660" t="s">
        <v>65</v>
      </c>
      <c r="K260" s="660">
        <v>2018</v>
      </c>
      <c r="L260" s="660" t="s">
        <v>48</v>
      </c>
      <c r="M260" s="660" t="s">
        <v>166</v>
      </c>
      <c r="N260" s="660" t="s">
        <v>67</v>
      </c>
      <c r="O260" s="660">
        <v>1</v>
      </c>
      <c r="P260" s="807">
        <v>32400000</v>
      </c>
      <c r="Q260" s="808"/>
      <c r="R260" s="665">
        <v>0</v>
      </c>
      <c r="S260" s="666">
        <f t="shared" ref="S260:S268" si="137">P260-R260</f>
        <v>32400000</v>
      </c>
      <c r="T260" s="123">
        <v>5</v>
      </c>
      <c r="U260" s="666">
        <f t="shared" si="136"/>
        <v>6480000</v>
      </c>
      <c r="V260" s="263"/>
      <c r="W260" s="666"/>
      <c r="X260" s="788"/>
      <c r="Y260" s="666"/>
      <c r="Z260" s="666">
        <f t="shared" ref="Z260:Z265" si="138">SUM(W260+Y260)</f>
        <v>0</v>
      </c>
      <c r="AA260" s="336">
        <v>5</v>
      </c>
      <c r="AB260" s="666">
        <f t="shared" ref="AB260:AB265" si="139">U260*AA260</f>
        <v>32400000</v>
      </c>
      <c r="AC260" s="666">
        <f t="shared" ref="AC260:AC268" si="140">SUM(S260-AB260)</f>
        <v>0</v>
      </c>
      <c r="AD260" s="809" t="s">
        <v>167</v>
      </c>
      <c r="AE260" s="608"/>
      <c r="AF260" s="609"/>
      <c r="AG260" s="609"/>
      <c r="AH260" s="609"/>
      <c r="AJ260" s="609"/>
    </row>
    <row r="261" spans="1:36" ht="15" customHeight="1">
      <c r="A261" s="598"/>
      <c r="B261" s="674" t="s">
        <v>437</v>
      </c>
      <c r="C261" s="658" t="s">
        <v>458</v>
      </c>
      <c r="D261" s="658"/>
      <c r="E261" s="659" t="s">
        <v>444</v>
      </c>
      <c r="F261" s="69" t="str">
        <f>VLOOKUP(B261,[2]Sheet1!$H$4:$I$15682,2,FALSE)</f>
        <v>P.C Unit</v>
      </c>
      <c r="G261" s="660" t="s">
        <v>457</v>
      </c>
      <c r="H261" s="660" t="s">
        <v>48</v>
      </c>
      <c r="I261" s="660" t="s">
        <v>64</v>
      </c>
      <c r="J261" s="660" t="s">
        <v>65</v>
      </c>
      <c r="K261" s="660">
        <v>2018</v>
      </c>
      <c r="L261" s="660" t="s">
        <v>48</v>
      </c>
      <c r="M261" s="660" t="s">
        <v>166</v>
      </c>
      <c r="N261" s="660" t="s">
        <v>67</v>
      </c>
      <c r="O261" s="660">
        <v>1</v>
      </c>
      <c r="P261" s="807">
        <v>32400000</v>
      </c>
      <c r="Q261" s="808"/>
      <c r="R261" s="665">
        <v>0</v>
      </c>
      <c r="S261" s="666">
        <f t="shared" si="137"/>
        <v>32400000</v>
      </c>
      <c r="T261" s="123">
        <v>5</v>
      </c>
      <c r="U261" s="666">
        <f t="shared" si="136"/>
        <v>6480000</v>
      </c>
      <c r="V261" s="263"/>
      <c r="W261" s="666"/>
      <c r="X261" s="788"/>
      <c r="Y261" s="666"/>
      <c r="Z261" s="666">
        <f t="shared" si="138"/>
        <v>0</v>
      </c>
      <c r="AA261" s="336">
        <v>5</v>
      </c>
      <c r="AB261" s="666">
        <f t="shared" si="139"/>
        <v>32400000</v>
      </c>
      <c r="AC261" s="666">
        <f t="shared" si="140"/>
        <v>0</v>
      </c>
      <c r="AD261" s="809" t="s">
        <v>167</v>
      </c>
      <c r="AE261" s="608"/>
      <c r="AF261" s="609"/>
      <c r="AG261" s="609"/>
      <c r="AH261" s="609"/>
      <c r="AJ261" s="609"/>
    </row>
    <row r="262" spans="1:36" ht="15" customHeight="1">
      <c r="A262" s="598"/>
      <c r="B262" s="674" t="s">
        <v>433</v>
      </c>
      <c r="C262" s="658" t="s">
        <v>459</v>
      </c>
      <c r="D262" s="658"/>
      <c r="E262" s="659" t="s">
        <v>434</v>
      </c>
      <c r="F262" s="69" t="str">
        <f>VLOOKUP(B262,[2]Sheet1!$H$4:$I$15682,2,FALSE)</f>
        <v>Lap Top</v>
      </c>
      <c r="G262" s="660" t="s">
        <v>460</v>
      </c>
      <c r="H262" s="660" t="s">
        <v>48</v>
      </c>
      <c r="I262" s="660" t="s">
        <v>64</v>
      </c>
      <c r="J262" s="660" t="s">
        <v>65</v>
      </c>
      <c r="K262" s="660">
        <v>2018</v>
      </c>
      <c r="L262" s="660" t="s">
        <v>48</v>
      </c>
      <c r="M262" s="660" t="s">
        <v>166</v>
      </c>
      <c r="N262" s="660" t="s">
        <v>67</v>
      </c>
      <c r="O262" s="660">
        <v>1</v>
      </c>
      <c r="P262" s="807">
        <v>8233900</v>
      </c>
      <c r="Q262" s="808"/>
      <c r="R262" s="665">
        <v>0</v>
      </c>
      <c r="S262" s="666">
        <f t="shared" si="137"/>
        <v>8233900</v>
      </c>
      <c r="T262" s="123">
        <v>5</v>
      </c>
      <c r="U262" s="666">
        <f t="shared" si="136"/>
        <v>1646780</v>
      </c>
      <c r="V262" s="263"/>
      <c r="W262" s="666"/>
      <c r="X262" s="788"/>
      <c r="Y262" s="666"/>
      <c r="Z262" s="666">
        <f t="shared" si="138"/>
        <v>0</v>
      </c>
      <c r="AA262" s="336">
        <v>5</v>
      </c>
      <c r="AB262" s="666">
        <f t="shared" si="139"/>
        <v>8233900</v>
      </c>
      <c r="AC262" s="666">
        <f t="shared" si="140"/>
        <v>0</v>
      </c>
      <c r="AD262" s="809" t="s">
        <v>167</v>
      </c>
      <c r="AE262" s="608"/>
      <c r="AF262" s="609"/>
      <c r="AG262" s="609"/>
      <c r="AH262" s="609"/>
      <c r="AJ262" s="609"/>
    </row>
    <row r="263" spans="1:36" ht="15" customHeight="1">
      <c r="A263" s="598"/>
      <c r="B263" s="674" t="s">
        <v>433</v>
      </c>
      <c r="C263" s="658" t="s">
        <v>461</v>
      </c>
      <c r="D263" s="658"/>
      <c r="E263" s="659" t="s">
        <v>434</v>
      </c>
      <c r="F263" s="69" t="str">
        <f>VLOOKUP(B263,[2]Sheet1!$H$4:$I$15682,2,FALSE)</f>
        <v>Lap Top</v>
      </c>
      <c r="G263" s="660" t="s">
        <v>460</v>
      </c>
      <c r="H263" s="660" t="s">
        <v>48</v>
      </c>
      <c r="I263" s="660" t="s">
        <v>64</v>
      </c>
      <c r="J263" s="660" t="s">
        <v>65</v>
      </c>
      <c r="K263" s="660">
        <v>2018</v>
      </c>
      <c r="L263" s="660" t="s">
        <v>48</v>
      </c>
      <c r="M263" s="660" t="s">
        <v>166</v>
      </c>
      <c r="N263" s="660" t="s">
        <v>67</v>
      </c>
      <c r="O263" s="660">
        <v>1</v>
      </c>
      <c r="P263" s="807">
        <v>8233900</v>
      </c>
      <c r="Q263" s="808"/>
      <c r="R263" s="665">
        <v>0</v>
      </c>
      <c r="S263" s="666">
        <f t="shared" si="137"/>
        <v>8233900</v>
      </c>
      <c r="T263" s="123">
        <v>5</v>
      </c>
      <c r="U263" s="666">
        <f t="shared" si="136"/>
        <v>1646780</v>
      </c>
      <c r="V263" s="263"/>
      <c r="W263" s="666"/>
      <c r="X263" s="788"/>
      <c r="Y263" s="666"/>
      <c r="Z263" s="666">
        <f t="shared" si="138"/>
        <v>0</v>
      </c>
      <c r="AA263" s="336">
        <v>5</v>
      </c>
      <c r="AB263" s="666">
        <f t="shared" si="139"/>
        <v>8233900</v>
      </c>
      <c r="AC263" s="666">
        <f t="shared" si="140"/>
        <v>0</v>
      </c>
      <c r="AD263" s="809" t="s">
        <v>167</v>
      </c>
      <c r="AE263" s="608"/>
      <c r="AF263" s="609"/>
      <c r="AG263" s="609"/>
      <c r="AH263" s="609"/>
      <c r="AJ263" s="609"/>
    </row>
    <row r="264" spans="1:36" ht="15" customHeight="1">
      <c r="A264" s="598"/>
      <c r="B264" s="674" t="s">
        <v>433</v>
      </c>
      <c r="C264" s="658" t="s">
        <v>462</v>
      </c>
      <c r="D264" s="658"/>
      <c r="E264" s="659" t="s">
        <v>434</v>
      </c>
      <c r="F264" s="69" t="str">
        <f>VLOOKUP(B264,[2]Sheet1!$H$4:$I$15682,2,FALSE)</f>
        <v>Lap Top</v>
      </c>
      <c r="G264" s="660" t="s">
        <v>460</v>
      </c>
      <c r="H264" s="660" t="s">
        <v>48</v>
      </c>
      <c r="I264" s="660" t="s">
        <v>64</v>
      </c>
      <c r="J264" s="660" t="s">
        <v>65</v>
      </c>
      <c r="K264" s="660">
        <v>2018</v>
      </c>
      <c r="L264" s="660" t="s">
        <v>48</v>
      </c>
      <c r="M264" s="660" t="s">
        <v>166</v>
      </c>
      <c r="N264" s="660" t="s">
        <v>67</v>
      </c>
      <c r="O264" s="660">
        <v>1</v>
      </c>
      <c r="P264" s="807">
        <v>8233900</v>
      </c>
      <c r="Q264" s="808"/>
      <c r="R264" s="665">
        <v>0</v>
      </c>
      <c r="S264" s="666">
        <f t="shared" si="137"/>
        <v>8233900</v>
      </c>
      <c r="T264" s="123">
        <v>5</v>
      </c>
      <c r="U264" s="666">
        <f t="shared" si="136"/>
        <v>1646780</v>
      </c>
      <c r="V264" s="263"/>
      <c r="W264" s="666"/>
      <c r="X264" s="788"/>
      <c r="Y264" s="666"/>
      <c r="Z264" s="666">
        <f t="shared" si="138"/>
        <v>0</v>
      </c>
      <c r="AA264" s="336">
        <v>5</v>
      </c>
      <c r="AB264" s="666">
        <f t="shared" si="139"/>
        <v>8233900</v>
      </c>
      <c r="AC264" s="666">
        <f t="shared" si="140"/>
        <v>0</v>
      </c>
      <c r="AD264" s="809" t="s">
        <v>167</v>
      </c>
      <c r="AE264" s="608"/>
      <c r="AF264" s="609"/>
      <c r="AG264" s="609"/>
      <c r="AH264" s="609"/>
      <c r="AJ264" s="609"/>
    </row>
    <row r="265" spans="1:36" ht="15" customHeight="1">
      <c r="A265" s="598"/>
      <c r="B265" s="674" t="s">
        <v>433</v>
      </c>
      <c r="C265" s="658" t="s">
        <v>456</v>
      </c>
      <c r="D265" s="658"/>
      <c r="E265" s="659" t="s">
        <v>434</v>
      </c>
      <c r="F265" s="69" t="str">
        <f>VLOOKUP(B265,[2]Sheet1!$H$4:$I$15682,2,FALSE)</f>
        <v>Lap Top</v>
      </c>
      <c r="G265" s="660" t="s">
        <v>460</v>
      </c>
      <c r="H265" s="660" t="s">
        <v>48</v>
      </c>
      <c r="I265" s="660" t="s">
        <v>64</v>
      </c>
      <c r="J265" s="660" t="s">
        <v>65</v>
      </c>
      <c r="K265" s="660">
        <v>2018</v>
      </c>
      <c r="L265" s="660" t="s">
        <v>48</v>
      </c>
      <c r="M265" s="660" t="s">
        <v>166</v>
      </c>
      <c r="N265" s="660" t="s">
        <v>67</v>
      </c>
      <c r="O265" s="660">
        <v>1</v>
      </c>
      <c r="P265" s="807">
        <v>8233900</v>
      </c>
      <c r="Q265" s="808"/>
      <c r="R265" s="665">
        <v>0</v>
      </c>
      <c r="S265" s="666">
        <f t="shared" si="137"/>
        <v>8233900</v>
      </c>
      <c r="T265" s="123">
        <v>5</v>
      </c>
      <c r="U265" s="666">
        <f t="shared" si="136"/>
        <v>1646780</v>
      </c>
      <c r="V265" s="263"/>
      <c r="W265" s="666"/>
      <c r="X265" s="788"/>
      <c r="Y265" s="666"/>
      <c r="Z265" s="666">
        <f t="shared" si="138"/>
        <v>0</v>
      </c>
      <c r="AA265" s="336">
        <v>5</v>
      </c>
      <c r="AB265" s="666">
        <f t="shared" si="139"/>
        <v>8233900</v>
      </c>
      <c r="AC265" s="666">
        <f t="shared" si="140"/>
        <v>0</v>
      </c>
      <c r="AD265" s="809" t="s">
        <v>167</v>
      </c>
      <c r="AE265" s="608"/>
      <c r="AF265" s="609"/>
      <c r="AG265" s="609"/>
      <c r="AH265" s="609"/>
      <c r="AJ265" s="609"/>
    </row>
    <row r="266" spans="1:36" s="852" customFormat="1" ht="15" customHeight="1">
      <c r="A266" s="850"/>
      <c r="B266" s="682" t="s">
        <v>437</v>
      </c>
      <c r="C266" s="644" t="s">
        <v>463</v>
      </c>
      <c r="D266" s="644"/>
      <c r="E266" s="645" t="s">
        <v>444</v>
      </c>
      <c r="F266" s="69" t="str">
        <f>VLOOKUP(B266,[2]Sheet1!$H$4:$I$15682,2,FALSE)</f>
        <v>P.C Unit</v>
      </c>
      <c r="G266" s="646" t="s">
        <v>457</v>
      </c>
      <c r="H266" s="646" t="s">
        <v>48</v>
      </c>
      <c r="I266" s="646" t="s">
        <v>64</v>
      </c>
      <c r="J266" s="646" t="s">
        <v>65</v>
      </c>
      <c r="K266" s="646">
        <v>2019</v>
      </c>
      <c r="L266" s="646" t="s">
        <v>48</v>
      </c>
      <c r="M266" s="646" t="s">
        <v>166</v>
      </c>
      <c r="N266" s="646" t="s">
        <v>67</v>
      </c>
      <c r="O266" s="646">
        <v>1</v>
      </c>
      <c r="P266" s="764">
        <v>10012000</v>
      </c>
      <c r="Q266" s="683"/>
      <c r="R266" s="651">
        <v>0</v>
      </c>
      <c r="S266" s="652">
        <f t="shared" si="137"/>
        <v>10012000</v>
      </c>
      <c r="T266" s="107">
        <v>5</v>
      </c>
      <c r="U266" s="652">
        <f t="shared" si="136"/>
        <v>2002400</v>
      </c>
      <c r="V266" s="142">
        <v>0</v>
      </c>
      <c r="W266" s="652">
        <v>0</v>
      </c>
      <c r="X266" s="652">
        <v>0</v>
      </c>
      <c r="Y266" s="652">
        <v>0</v>
      </c>
      <c r="Z266" s="652">
        <v>0</v>
      </c>
      <c r="AA266" s="209">
        <v>5</v>
      </c>
      <c r="AB266" s="652">
        <v>10012000</v>
      </c>
      <c r="AC266" s="652">
        <f t="shared" si="140"/>
        <v>0</v>
      </c>
      <c r="AD266" s="851" t="s">
        <v>195</v>
      </c>
      <c r="AE266" s="608"/>
      <c r="AF266" s="609"/>
      <c r="AG266" s="609"/>
      <c r="AH266" s="609"/>
    </row>
    <row r="267" spans="1:36" s="852" customFormat="1" ht="15" customHeight="1">
      <c r="A267" s="850"/>
      <c r="B267" s="682" t="s">
        <v>437</v>
      </c>
      <c r="C267" s="644" t="s">
        <v>464</v>
      </c>
      <c r="D267" s="644"/>
      <c r="E267" s="645" t="s">
        <v>438</v>
      </c>
      <c r="F267" s="69" t="str">
        <f>VLOOKUP(B267,[2]Sheet1!$H$4:$I$15682,2,FALSE)</f>
        <v>P.C Unit</v>
      </c>
      <c r="G267" s="646" t="s">
        <v>465</v>
      </c>
      <c r="H267" s="646" t="s">
        <v>48</v>
      </c>
      <c r="I267" s="646" t="s">
        <v>64</v>
      </c>
      <c r="J267" s="646" t="s">
        <v>65</v>
      </c>
      <c r="K267" s="646">
        <v>2019</v>
      </c>
      <c r="L267" s="646" t="s">
        <v>48</v>
      </c>
      <c r="M267" s="646" t="s">
        <v>166</v>
      </c>
      <c r="N267" s="646" t="s">
        <v>67</v>
      </c>
      <c r="O267" s="646">
        <v>1</v>
      </c>
      <c r="P267" s="764">
        <v>14960000</v>
      </c>
      <c r="Q267" s="683"/>
      <c r="R267" s="651">
        <v>0</v>
      </c>
      <c r="S267" s="652">
        <f t="shared" si="137"/>
        <v>14960000</v>
      </c>
      <c r="T267" s="107">
        <v>5</v>
      </c>
      <c r="U267" s="652">
        <f t="shared" si="136"/>
        <v>2992000</v>
      </c>
      <c r="V267" s="142">
        <v>0</v>
      </c>
      <c r="W267" s="652">
        <v>0</v>
      </c>
      <c r="X267" s="652">
        <v>0</v>
      </c>
      <c r="Y267" s="652">
        <v>0</v>
      </c>
      <c r="Z267" s="652">
        <v>0</v>
      </c>
      <c r="AA267" s="209">
        <v>5</v>
      </c>
      <c r="AB267" s="652">
        <v>14960000</v>
      </c>
      <c r="AC267" s="652">
        <f t="shared" si="140"/>
        <v>0</v>
      </c>
      <c r="AD267" s="851" t="s">
        <v>132</v>
      </c>
      <c r="AE267" s="608"/>
      <c r="AF267" s="609"/>
      <c r="AG267" s="609"/>
      <c r="AH267" s="609"/>
    </row>
    <row r="268" spans="1:36" s="852" customFormat="1" ht="15" customHeight="1">
      <c r="A268" s="850"/>
      <c r="B268" s="682" t="s">
        <v>433</v>
      </c>
      <c r="C268" s="644" t="s">
        <v>458</v>
      </c>
      <c r="D268" s="644"/>
      <c r="E268" s="645" t="s">
        <v>434</v>
      </c>
      <c r="F268" s="69" t="str">
        <f>VLOOKUP(B268,[2]Sheet1!$H$4:$I$15682,2,FALSE)</f>
        <v>Lap Top</v>
      </c>
      <c r="G268" s="646" t="s">
        <v>466</v>
      </c>
      <c r="H268" s="646" t="s">
        <v>48</v>
      </c>
      <c r="I268" s="646" t="s">
        <v>64</v>
      </c>
      <c r="J268" s="646" t="s">
        <v>65</v>
      </c>
      <c r="K268" s="646">
        <v>2019</v>
      </c>
      <c r="L268" s="646" t="s">
        <v>48</v>
      </c>
      <c r="M268" s="646" t="s">
        <v>166</v>
      </c>
      <c r="N268" s="646" t="s">
        <v>67</v>
      </c>
      <c r="O268" s="646">
        <v>1</v>
      </c>
      <c r="P268" s="764">
        <v>12683350</v>
      </c>
      <c r="Q268" s="683"/>
      <c r="R268" s="651">
        <v>0</v>
      </c>
      <c r="S268" s="652">
        <f t="shared" si="137"/>
        <v>12683350</v>
      </c>
      <c r="T268" s="107">
        <v>5</v>
      </c>
      <c r="U268" s="652">
        <f t="shared" si="136"/>
        <v>2536670</v>
      </c>
      <c r="V268" s="142">
        <v>0</v>
      </c>
      <c r="W268" s="652">
        <v>0</v>
      </c>
      <c r="X268" s="652">
        <v>0</v>
      </c>
      <c r="Y268" s="652">
        <v>0</v>
      </c>
      <c r="Z268" s="652">
        <v>0</v>
      </c>
      <c r="AA268" s="209">
        <v>5</v>
      </c>
      <c r="AB268" s="652">
        <v>12683350</v>
      </c>
      <c r="AC268" s="652">
        <f t="shared" si="140"/>
        <v>0</v>
      </c>
      <c r="AD268" s="851" t="s">
        <v>195</v>
      </c>
      <c r="AE268" s="608"/>
      <c r="AF268" s="609"/>
      <c r="AG268" s="609"/>
      <c r="AH268" s="609"/>
    </row>
    <row r="269" spans="1:36" ht="5.0999999999999996" customHeight="1">
      <c r="A269" s="598"/>
      <c r="B269" s="611"/>
      <c r="C269" s="853"/>
      <c r="D269" s="854"/>
      <c r="E269" s="855"/>
      <c r="F269" s="855"/>
      <c r="G269" s="816"/>
      <c r="H269" s="816"/>
      <c r="I269" s="816"/>
      <c r="J269" s="816"/>
      <c r="K269" s="816"/>
      <c r="L269" s="816"/>
      <c r="M269" s="816"/>
      <c r="N269" s="816"/>
      <c r="O269" s="842"/>
      <c r="P269" s="627"/>
      <c r="Q269" s="752"/>
      <c r="R269" s="625"/>
      <c r="S269" s="685"/>
      <c r="T269" s="684"/>
      <c r="U269" s="685"/>
      <c r="V269" s="684"/>
      <c r="W269" s="685"/>
      <c r="X269" s="788"/>
      <c r="Y269" s="685"/>
      <c r="Z269" s="685"/>
      <c r="AA269" s="684"/>
      <c r="AB269" s="685"/>
      <c r="AC269" s="685"/>
      <c r="AD269" s="627"/>
      <c r="AE269" s="608"/>
      <c r="AF269" s="609"/>
      <c r="AG269" s="609"/>
      <c r="AH269" s="609"/>
    </row>
    <row r="270" spans="1:36" s="806" customFormat="1" ht="15" customHeight="1">
      <c r="A270" s="596"/>
      <c r="B270" s="611" t="s">
        <v>467</v>
      </c>
      <c r="C270" s="677" t="s">
        <v>468</v>
      </c>
      <c r="D270" s="677"/>
      <c r="E270" s="677"/>
      <c r="F270" s="677"/>
      <c r="G270" s="816"/>
      <c r="H270" s="816"/>
      <c r="I270" s="816"/>
      <c r="J270" s="816"/>
      <c r="K270" s="816"/>
      <c r="L270" s="816"/>
      <c r="M270" s="816"/>
      <c r="N270" s="816"/>
      <c r="O270" s="844">
        <f>O271+O276</f>
        <v>4</v>
      </c>
      <c r="P270" s="752">
        <f>P271+P276</f>
        <v>37959770</v>
      </c>
      <c r="Q270" s="752"/>
      <c r="R270" s="617"/>
      <c r="S270" s="752">
        <f>S271+S276</f>
        <v>37959770</v>
      </c>
      <c r="T270" s="845"/>
      <c r="U270" s="752">
        <f>U271+U276</f>
        <v>7591954</v>
      </c>
      <c r="V270" s="845"/>
      <c r="W270" s="752">
        <f>W271+W276</f>
        <v>0</v>
      </c>
      <c r="X270" s="845"/>
      <c r="Y270" s="752">
        <f>Y271+Y276</f>
        <v>0</v>
      </c>
      <c r="Z270" s="752">
        <f>Z271+Z276</f>
        <v>0</v>
      </c>
      <c r="AA270" s="845"/>
      <c r="AB270" s="752">
        <f>AB271+AB276</f>
        <v>37959770</v>
      </c>
      <c r="AC270" s="752">
        <f>AC271+AC276</f>
        <v>0</v>
      </c>
      <c r="AD270" s="752"/>
      <c r="AE270" s="608"/>
      <c r="AF270" s="609"/>
      <c r="AG270" s="609"/>
      <c r="AH270" s="609"/>
    </row>
    <row r="271" spans="1:36" s="806" customFormat="1" ht="15" customHeight="1">
      <c r="A271" s="596"/>
      <c r="B271" s="611" t="s">
        <v>469</v>
      </c>
      <c r="C271" s="677" t="s">
        <v>470</v>
      </c>
      <c r="D271" s="677"/>
      <c r="E271" s="677"/>
      <c r="F271" s="677"/>
      <c r="G271" s="677"/>
      <c r="H271" s="816"/>
      <c r="I271" s="816"/>
      <c r="J271" s="816"/>
      <c r="K271" s="816"/>
      <c r="L271" s="816"/>
      <c r="M271" s="816"/>
      <c r="N271" s="816"/>
      <c r="O271" s="844">
        <f>SUM(O272:O275)</f>
        <v>3</v>
      </c>
      <c r="P271" s="752">
        <f>SUM(P272:P275)</f>
        <v>8459770</v>
      </c>
      <c r="Q271" s="752"/>
      <c r="R271" s="617"/>
      <c r="S271" s="752">
        <f>SUM(S272:S275)</f>
        <v>8459770</v>
      </c>
      <c r="T271" s="845"/>
      <c r="U271" s="752">
        <f>SUM(U272:U275)</f>
        <v>1691954</v>
      </c>
      <c r="V271" s="845"/>
      <c r="W271" s="752">
        <f>SUM(W272:W275)</f>
        <v>0</v>
      </c>
      <c r="X271" s="845"/>
      <c r="Y271" s="752">
        <f>SUM(Y272:Y275)</f>
        <v>0</v>
      </c>
      <c r="Z271" s="752">
        <f>SUM(Z272:Z275)</f>
        <v>0</v>
      </c>
      <c r="AA271" s="845"/>
      <c r="AB271" s="752">
        <f>SUM(AB272:AB275)</f>
        <v>8459770</v>
      </c>
      <c r="AC271" s="752">
        <f>SUM(AC272:AC275)</f>
        <v>0</v>
      </c>
      <c r="AD271" s="752"/>
      <c r="AE271" s="608"/>
      <c r="AF271" s="609"/>
      <c r="AG271" s="609"/>
      <c r="AH271" s="609"/>
    </row>
    <row r="272" spans="1:36" ht="15" customHeight="1">
      <c r="A272" s="598"/>
      <c r="B272" s="674" t="s">
        <v>471</v>
      </c>
      <c r="C272" s="735" t="s">
        <v>112</v>
      </c>
      <c r="D272" s="735"/>
      <c r="E272" s="621" t="s">
        <v>472</v>
      </c>
      <c r="F272" s="69" t="str">
        <f>VLOOKUP(B272,[2]Sheet1!$H$4:$I$15682,2,FALSE)</f>
        <v>Printer (Peralatan Personal Komputer)</v>
      </c>
      <c r="G272" s="599" t="s">
        <v>473</v>
      </c>
      <c r="H272" s="598" t="s">
        <v>48</v>
      </c>
      <c r="I272" s="598" t="s">
        <v>64</v>
      </c>
      <c r="J272" s="598" t="s">
        <v>65</v>
      </c>
      <c r="K272" s="599">
        <v>2009</v>
      </c>
      <c r="L272" s="598" t="s">
        <v>48</v>
      </c>
      <c r="M272" s="626" t="s">
        <v>166</v>
      </c>
      <c r="N272" s="598" t="s">
        <v>67</v>
      </c>
      <c r="O272" s="736">
        <v>1</v>
      </c>
      <c r="P272" s="622">
        <v>2766000</v>
      </c>
      <c r="Q272" s="681"/>
      <c r="R272" s="625">
        <v>0</v>
      </c>
      <c r="S272" s="623">
        <f t="shared" ref="S272:S274" si="141">SUM(P272-R272)</f>
        <v>2766000</v>
      </c>
      <c r="T272" s="72">
        <v>5</v>
      </c>
      <c r="U272" s="623">
        <f t="shared" ref="U272:U273" si="142">SUM(S272/T272)</f>
        <v>553200</v>
      </c>
      <c r="V272" s="73">
        <v>0</v>
      </c>
      <c r="W272" s="623">
        <f t="shared" ref="W272:W273" si="143">SUM(U272*V272)</f>
        <v>0</v>
      </c>
      <c r="X272" s="624">
        <v>0</v>
      </c>
      <c r="Y272" s="623">
        <f t="shared" ref="Y272:Y273" si="144">SUM(U272*X272)</f>
        <v>0</v>
      </c>
      <c r="Z272" s="623">
        <f t="shared" ref="Z272:Z273" si="145">SUM(W272+Y272)</f>
        <v>0</v>
      </c>
      <c r="AA272" s="72">
        <v>5</v>
      </c>
      <c r="AB272" s="623">
        <f t="shared" ref="AB272:AB273" si="146">SUM(U272*AA272)</f>
        <v>2766000</v>
      </c>
      <c r="AC272" s="623">
        <f t="shared" ref="AC272:AC274" si="147">SUM(S272-AB272)</f>
        <v>0</v>
      </c>
      <c r="AD272" s="75" t="s">
        <v>183</v>
      </c>
      <c r="AE272" s="608"/>
      <c r="AF272" s="609"/>
      <c r="AG272" s="609"/>
      <c r="AH272" s="609"/>
    </row>
    <row r="273" spans="1:34" ht="15" customHeight="1">
      <c r="A273" s="598"/>
      <c r="B273" s="674" t="s">
        <v>471</v>
      </c>
      <c r="C273" s="620" t="s">
        <v>60</v>
      </c>
      <c r="D273" s="620"/>
      <c r="E273" s="612" t="s">
        <v>472</v>
      </c>
      <c r="F273" s="69" t="str">
        <f>VLOOKUP(B273,[2]Sheet1!$H$4:$I$15682,2,FALSE)</f>
        <v>Printer (Peralatan Personal Komputer)</v>
      </c>
      <c r="G273" s="599" t="s">
        <v>473</v>
      </c>
      <c r="H273" s="598" t="s">
        <v>48</v>
      </c>
      <c r="I273" s="598" t="s">
        <v>64</v>
      </c>
      <c r="J273" s="598" t="s">
        <v>65</v>
      </c>
      <c r="K273" s="598">
        <v>2009</v>
      </c>
      <c r="L273" s="598" t="s">
        <v>48</v>
      </c>
      <c r="M273" s="598" t="s">
        <v>166</v>
      </c>
      <c r="N273" s="598" t="s">
        <v>222</v>
      </c>
      <c r="O273" s="598">
        <v>1</v>
      </c>
      <c r="P273" s="750">
        <v>2766000</v>
      </c>
      <c r="Q273" s="681"/>
      <c r="R273" s="625">
        <v>0</v>
      </c>
      <c r="S273" s="623">
        <f t="shared" si="141"/>
        <v>2766000</v>
      </c>
      <c r="T273" s="72">
        <v>5</v>
      </c>
      <c r="U273" s="623">
        <f t="shared" si="142"/>
        <v>553200</v>
      </c>
      <c r="V273" s="73">
        <v>0</v>
      </c>
      <c r="W273" s="623">
        <f t="shared" si="143"/>
        <v>0</v>
      </c>
      <c r="X273" s="624">
        <v>0</v>
      </c>
      <c r="Y273" s="623">
        <f t="shared" si="144"/>
        <v>0</v>
      </c>
      <c r="Z273" s="623">
        <f t="shared" si="145"/>
        <v>0</v>
      </c>
      <c r="AA273" s="72">
        <v>5</v>
      </c>
      <c r="AB273" s="623">
        <f t="shared" si="146"/>
        <v>2766000</v>
      </c>
      <c r="AC273" s="623">
        <f t="shared" si="147"/>
        <v>0</v>
      </c>
      <c r="AD273" s="721" t="s">
        <v>183</v>
      </c>
      <c r="AE273" s="608"/>
      <c r="AF273" s="609"/>
      <c r="AG273" s="609"/>
      <c r="AH273" s="609"/>
    </row>
    <row r="274" spans="1:34" s="852" customFormat="1" ht="15" customHeight="1">
      <c r="A274" s="850"/>
      <c r="B274" s="682" t="s">
        <v>471</v>
      </c>
      <c r="C274" s="738" t="s">
        <v>139</v>
      </c>
      <c r="D274" s="738"/>
      <c r="E274" s="645" t="s">
        <v>474</v>
      </c>
      <c r="F274" s="69" t="str">
        <f>VLOOKUP(B274,[2]Sheet1!$H$4:$I$15682,2,FALSE)</f>
        <v>Printer (Peralatan Personal Komputer)</v>
      </c>
      <c r="G274" s="646" t="s">
        <v>165</v>
      </c>
      <c r="H274" s="646" t="s">
        <v>48</v>
      </c>
      <c r="I274" s="646" t="s">
        <v>64</v>
      </c>
      <c r="J274" s="646" t="s">
        <v>65</v>
      </c>
      <c r="K274" s="647">
        <v>2019</v>
      </c>
      <c r="L274" s="646" t="s">
        <v>48</v>
      </c>
      <c r="M274" s="739" t="s">
        <v>166</v>
      </c>
      <c r="N274" s="646" t="s">
        <v>67</v>
      </c>
      <c r="O274" s="740">
        <v>1</v>
      </c>
      <c r="P274" s="649">
        <v>2927770</v>
      </c>
      <c r="Q274" s="683"/>
      <c r="R274" s="651">
        <v>0</v>
      </c>
      <c r="S274" s="652">
        <f t="shared" si="141"/>
        <v>2927770</v>
      </c>
      <c r="T274" s="107">
        <v>5</v>
      </c>
      <c r="U274" s="652">
        <f t="shared" ref="U274" si="148">SUM(S274/T274)</f>
        <v>585554</v>
      </c>
      <c r="V274" s="142">
        <v>0</v>
      </c>
      <c r="W274" s="652"/>
      <c r="X274" s="856"/>
      <c r="Y274" s="652"/>
      <c r="Z274" s="652"/>
      <c r="AA274" s="107">
        <v>5</v>
      </c>
      <c r="AB274" s="652">
        <v>2927770</v>
      </c>
      <c r="AC274" s="652">
        <f t="shared" si="147"/>
        <v>0</v>
      </c>
      <c r="AD274" s="109" t="s">
        <v>132</v>
      </c>
      <c r="AE274" s="608"/>
      <c r="AF274" s="609"/>
      <c r="AG274" s="609"/>
      <c r="AH274" s="609"/>
    </row>
    <row r="275" spans="1:34" ht="5.0999999999999996" customHeight="1">
      <c r="A275" s="598"/>
      <c r="B275" s="611"/>
      <c r="C275" s="853"/>
      <c r="D275" s="854"/>
      <c r="E275" s="855"/>
      <c r="F275" s="855"/>
      <c r="G275" s="816"/>
      <c r="H275" s="816"/>
      <c r="I275" s="816"/>
      <c r="J275" s="816"/>
      <c r="K275" s="816"/>
      <c r="L275" s="816"/>
      <c r="M275" s="816"/>
      <c r="N275" s="816"/>
      <c r="O275" s="842"/>
      <c r="P275" s="627"/>
      <c r="Q275" s="752"/>
      <c r="R275" s="625"/>
      <c r="S275" s="685"/>
      <c r="T275" s="684"/>
      <c r="U275" s="685"/>
      <c r="V275" s="684"/>
      <c r="W275" s="685"/>
      <c r="X275" s="684"/>
      <c r="Y275" s="685"/>
      <c r="Z275" s="685"/>
      <c r="AA275" s="684"/>
      <c r="AB275" s="685"/>
      <c r="AC275" s="685"/>
      <c r="AD275" s="627"/>
      <c r="AE275" s="608"/>
      <c r="AF275" s="609"/>
      <c r="AG275" s="609"/>
      <c r="AH275" s="609"/>
    </row>
    <row r="276" spans="1:34" s="806" customFormat="1" ht="15" customHeight="1">
      <c r="A276" s="596"/>
      <c r="B276" s="611" t="s">
        <v>475</v>
      </c>
      <c r="C276" s="613" t="s">
        <v>476</v>
      </c>
      <c r="D276" s="614"/>
      <c r="E276" s="676"/>
      <c r="F276" s="676"/>
      <c r="G276" s="816"/>
      <c r="H276" s="816"/>
      <c r="I276" s="816"/>
      <c r="J276" s="816"/>
      <c r="K276" s="816"/>
      <c r="L276" s="816"/>
      <c r="M276" s="816"/>
      <c r="N276" s="816"/>
      <c r="O276" s="844">
        <f>O277</f>
        <v>1</v>
      </c>
      <c r="P276" s="752">
        <f>P277</f>
        <v>29500000</v>
      </c>
      <c r="Q276" s="752"/>
      <c r="R276" s="617"/>
      <c r="S276" s="752">
        <f>S277</f>
        <v>29500000</v>
      </c>
      <c r="T276" s="845"/>
      <c r="U276" s="752">
        <f>U277</f>
        <v>5900000</v>
      </c>
      <c r="V276" s="845"/>
      <c r="W276" s="752">
        <f>W277</f>
        <v>0</v>
      </c>
      <c r="X276" s="845"/>
      <c r="Y276" s="752">
        <f>Y277</f>
        <v>0</v>
      </c>
      <c r="Z276" s="752">
        <f>Z277</f>
        <v>0</v>
      </c>
      <c r="AA276" s="845"/>
      <c r="AB276" s="752">
        <f>AB277</f>
        <v>29500000</v>
      </c>
      <c r="AC276" s="752">
        <f>AC277</f>
        <v>0</v>
      </c>
      <c r="AD276" s="752"/>
      <c r="AE276" s="608"/>
      <c r="AF276" s="609"/>
      <c r="AG276" s="609"/>
      <c r="AH276" s="609"/>
    </row>
    <row r="277" spans="1:34" ht="15" customHeight="1">
      <c r="A277" s="598"/>
      <c r="B277" s="674" t="s">
        <v>477</v>
      </c>
      <c r="C277" s="745"/>
      <c r="D277" s="745"/>
      <c r="E277" s="621" t="s">
        <v>478</v>
      </c>
      <c r="F277" s="69" t="str">
        <f>VLOOKUP(B277,[2]Sheet1!$H$4:$I$15682,2,FALSE)</f>
        <v>Server</v>
      </c>
      <c r="G277" s="598" t="s">
        <v>179</v>
      </c>
      <c r="H277" s="598" t="s">
        <v>48</v>
      </c>
      <c r="I277" s="598" t="s">
        <v>64</v>
      </c>
      <c r="J277" s="598" t="s">
        <v>65</v>
      </c>
      <c r="K277" s="598">
        <v>2009</v>
      </c>
      <c r="L277" s="598" t="s">
        <v>48</v>
      </c>
      <c r="M277" s="598" t="s">
        <v>413</v>
      </c>
      <c r="N277" s="598" t="s">
        <v>67</v>
      </c>
      <c r="O277" s="599">
        <v>1</v>
      </c>
      <c r="P277" s="622">
        <v>29500000</v>
      </c>
      <c r="Q277" s="752"/>
      <c r="R277" s="625">
        <v>0</v>
      </c>
      <c r="S277" s="623">
        <f t="shared" ref="S277" si="149">SUM(P277-R277)</f>
        <v>29500000</v>
      </c>
      <c r="T277" s="72">
        <v>5</v>
      </c>
      <c r="U277" s="623">
        <f t="shared" ref="U277" si="150">SUM(S277/T277)</f>
        <v>5900000</v>
      </c>
      <c r="V277" s="73">
        <v>0</v>
      </c>
      <c r="W277" s="623">
        <f t="shared" ref="W277" si="151">SUM(U277*V277)</f>
        <v>0</v>
      </c>
      <c r="X277" s="624">
        <v>0</v>
      </c>
      <c r="Y277" s="623">
        <f t="shared" ref="Y277" si="152">SUM(U277*X277)</f>
        <v>0</v>
      </c>
      <c r="Z277" s="623">
        <f t="shared" ref="Z277" si="153">SUM(W277+Y277)</f>
        <v>0</v>
      </c>
      <c r="AA277" s="72">
        <v>5</v>
      </c>
      <c r="AB277" s="623">
        <f t="shared" ref="AB277" si="154">SUM(U277*AA277)</f>
        <v>29500000</v>
      </c>
      <c r="AC277" s="623">
        <f t="shared" ref="AC277" si="155">SUM(S277-AB277)</f>
        <v>0</v>
      </c>
      <c r="AD277" s="753" t="s">
        <v>247</v>
      </c>
      <c r="AE277" s="608"/>
      <c r="AF277" s="609"/>
      <c r="AG277" s="609"/>
      <c r="AH277" s="609"/>
    </row>
    <row r="278" spans="1:34" ht="5.0999999999999996" customHeight="1">
      <c r="A278" s="598"/>
      <c r="B278" s="612" t="s">
        <v>48</v>
      </c>
      <c r="C278" s="599" t="s">
        <v>48</v>
      </c>
      <c r="D278" s="599"/>
      <c r="E278" s="599" t="s">
        <v>48</v>
      </c>
      <c r="F278" s="599"/>
      <c r="G278" s="598" t="s">
        <v>48</v>
      </c>
      <c r="H278" s="598" t="s">
        <v>48</v>
      </c>
      <c r="I278" s="598" t="s">
        <v>48</v>
      </c>
      <c r="J278" s="599" t="s">
        <v>48</v>
      </c>
      <c r="K278" s="599" t="s">
        <v>48</v>
      </c>
      <c r="L278" s="598" t="s">
        <v>48</v>
      </c>
      <c r="M278" s="626" t="s">
        <v>48</v>
      </c>
      <c r="N278" s="598" t="s">
        <v>48</v>
      </c>
      <c r="O278" s="736" t="s">
        <v>48</v>
      </c>
      <c r="P278" s="849" t="s">
        <v>48</v>
      </c>
      <c r="Q278" s="752"/>
      <c r="R278" s="625"/>
      <c r="S278" s="685"/>
      <c r="T278" s="684"/>
      <c r="U278" s="685"/>
      <c r="V278" s="684"/>
      <c r="W278" s="685"/>
      <c r="X278" s="684"/>
      <c r="Y278" s="685"/>
      <c r="Z278" s="685"/>
      <c r="AA278" s="684"/>
      <c r="AB278" s="685"/>
      <c r="AC278" s="685"/>
      <c r="AD278" s="849" t="s">
        <v>48</v>
      </c>
      <c r="AE278" s="608"/>
      <c r="AF278" s="609"/>
      <c r="AG278" s="609"/>
      <c r="AH278" s="609"/>
    </row>
    <row r="279" spans="1:34" ht="15" customHeight="1">
      <c r="A279" s="603" t="s">
        <v>479</v>
      </c>
      <c r="B279" s="611" t="s">
        <v>480</v>
      </c>
      <c r="C279" s="677" t="s">
        <v>481</v>
      </c>
      <c r="D279" s="677"/>
      <c r="E279" s="677"/>
      <c r="F279" s="677"/>
      <c r="G279" s="597"/>
      <c r="H279" s="597"/>
      <c r="I279" s="596"/>
      <c r="J279" s="597"/>
      <c r="K279" s="597"/>
      <c r="L279" s="597"/>
      <c r="M279" s="597"/>
      <c r="N279" s="597"/>
      <c r="O279" s="596">
        <f>O280</f>
        <v>7</v>
      </c>
      <c r="P279" s="857">
        <f>P280</f>
        <v>1299339000</v>
      </c>
      <c r="Q279" s="752"/>
      <c r="R279" s="625"/>
      <c r="S279" s="857">
        <f>S280</f>
        <v>2540550028.6702094</v>
      </c>
      <c r="T279" s="684"/>
      <c r="U279" s="857">
        <f>U280</f>
        <v>69973340.519959182</v>
      </c>
      <c r="V279" s="684"/>
      <c r="W279" s="857">
        <f>W280</f>
        <v>11995268.397593156</v>
      </c>
      <c r="X279" s="684"/>
      <c r="Y279" s="857">
        <f>Y280</f>
        <v>0</v>
      </c>
      <c r="Z279" s="857">
        <f>Z280</f>
        <v>11995268.397593156</v>
      </c>
      <c r="AA279" s="684"/>
      <c r="AB279" s="857">
        <f>AB280</f>
        <v>428235356.59014022</v>
      </c>
      <c r="AC279" s="857">
        <f>AC280</f>
        <v>871103643.40985966</v>
      </c>
      <c r="AD279" s="858">
        <f>P279-AB279</f>
        <v>871103643.40985978</v>
      </c>
      <c r="AE279" s="608"/>
      <c r="AF279" s="609"/>
      <c r="AG279" s="609"/>
      <c r="AH279" s="609"/>
    </row>
    <row r="280" spans="1:34" ht="15" customHeight="1">
      <c r="A280" s="720"/>
      <c r="B280" s="611" t="s">
        <v>482</v>
      </c>
      <c r="C280" s="677" t="s">
        <v>483</v>
      </c>
      <c r="D280" s="677"/>
      <c r="E280" s="677"/>
      <c r="F280" s="677"/>
      <c r="G280" s="597"/>
      <c r="H280" s="597"/>
      <c r="I280" s="596"/>
      <c r="J280" s="597"/>
      <c r="K280" s="597"/>
      <c r="L280" s="597"/>
      <c r="M280" s="597"/>
      <c r="N280" s="597"/>
      <c r="O280" s="596">
        <f>O281+O290</f>
        <v>7</v>
      </c>
      <c r="P280" s="670">
        <f>P281+P290</f>
        <v>1299339000</v>
      </c>
      <c r="Q280" s="752"/>
      <c r="R280" s="625"/>
      <c r="S280" s="670">
        <f>S281+S290</f>
        <v>2540550028.6702094</v>
      </c>
      <c r="T280" s="684"/>
      <c r="U280" s="670">
        <f>U281+U290</f>
        <v>69973340.519959182</v>
      </c>
      <c r="V280" s="684"/>
      <c r="W280" s="670">
        <f>W281+W290</f>
        <v>11995268.397593156</v>
      </c>
      <c r="X280" s="684"/>
      <c r="Y280" s="670">
        <f>Y281+Y290</f>
        <v>0</v>
      </c>
      <c r="Z280" s="670">
        <f>Z281+Z290</f>
        <v>11995268.397593156</v>
      </c>
      <c r="AA280" s="684"/>
      <c r="AB280" s="670">
        <f>AB281+AB290</f>
        <v>428235356.59014022</v>
      </c>
      <c r="AC280" s="670">
        <f>AC281+AC290</f>
        <v>871103643.40985966</v>
      </c>
      <c r="AD280" s="670"/>
      <c r="AE280" s="608"/>
      <c r="AF280" s="609"/>
      <c r="AG280" s="609"/>
      <c r="AH280" s="609"/>
    </row>
    <row r="281" spans="1:34" ht="15" customHeight="1">
      <c r="A281" s="720"/>
      <c r="B281" s="611" t="s">
        <v>484</v>
      </c>
      <c r="C281" s="677" t="s">
        <v>485</v>
      </c>
      <c r="D281" s="677"/>
      <c r="E281" s="677"/>
      <c r="F281" s="677"/>
      <c r="G281" s="677"/>
      <c r="H281" s="597"/>
      <c r="I281" s="596"/>
      <c r="J281" s="597"/>
      <c r="K281" s="597"/>
      <c r="L281" s="597"/>
      <c r="M281" s="597"/>
      <c r="N281" s="597"/>
      <c r="O281" s="596">
        <f>O282+O285+O287</f>
        <v>2</v>
      </c>
      <c r="P281" s="670">
        <f>P282+P285+P287</f>
        <v>594988000</v>
      </c>
      <c r="Q281" s="752"/>
      <c r="R281" s="625"/>
      <c r="S281" s="670">
        <f>S282+S285+S287</f>
        <v>594988000</v>
      </c>
      <c r="T281" s="684"/>
      <c r="U281" s="670">
        <f>U282+U285+U287</f>
        <v>11899760</v>
      </c>
      <c r="V281" s="684"/>
      <c r="W281" s="670">
        <f>W282+W285+W287</f>
        <v>5949880</v>
      </c>
      <c r="X281" s="684"/>
      <c r="Y281" s="670">
        <f>Y282+Y285+Y287</f>
        <v>0</v>
      </c>
      <c r="Z281" s="670">
        <f>Z282+Z285+Z287</f>
        <v>5949880</v>
      </c>
      <c r="AA281" s="684"/>
      <c r="AB281" s="670">
        <f>AB282+AB285+AB287</f>
        <v>196046040</v>
      </c>
      <c r="AC281" s="670">
        <f>AC282+AC285+AC287</f>
        <v>398941960</v>
      </c>
      <c r="AD281" s="670"/>
      <c r="AE281" s="608"/>
      <c r="AF281" s="609"/>
      <c r="AG281" s="609"/>
      <c r="AH281" s="609"/>
    </row>
    <row r="282" spans="1:34" ht="15" customHeight="1">
      <c r="A282" s="720"/>
      <c r="B282" s="611" t="s">
        <v>486</v>
      </c>
      <c r="C282" s="677" t="s">
        <v>487</v>
      </c>
      <c r="D282" s="677"/>
      <c r="E282" s="677"/>
      <c r="F282" s="677"/>
      <c r="G282" s="677"/>
      <c r="H282" s="597"/>
      <c r="I282" s="596"/>
      <c r="J282" s="597"/>
      <c r="K282" s="597"/>
      <c r="L282" s="597"/>
      <c r="M282" s="597"/>
      <c r="N282" s="597"/>
      <c r="O282" s="596">
        <f>O283</f>
        <v>1</v>
      </c>
      <c r="P282" s="670">
        <f>P283</f>
        <v>579988000</v>
      </c>
      <c r="Q282" s="752"/>
      <c r="R282" s="625"/>
      <c r="S282" s="670">
        <f>S283</f>
        <v>579988000</v>
      </c>
      <c r="T282" s="684"/>
      <c r="U282" s="670">
        <f>U283</f>
        <v>11599760</v>
      </c>
      <c r="V282" s="684"/>
      <c r="W282" s="670">
        <f>W283</f>
        <v>5799880</v>
      </c>
      <c r="X282" s="684"/>
      <c r="Y282" s="670">
        <f>Y283</f>
        <v>0</v>
      </c>
      <c r="Z282" s="670">
        <f>Z283</f>
        <v>5799880</v>
      </c>
      <c r="AA282" s="684"/>
      <c r="AB282" s="670">
        <f>AB283</f>
        <v>191396040</v>
      </c>
      <c r="AC282" s="670">
        <f>AC283</f>
        <v>388591960</v>
      </c>
      <c r="AD282" s="670">
        <f>P282-AB282</f>
        <v>388591960</v>
      </c>
      <c r="AE282" s="608"/>
      <c r="AF282" s="609"/>
      <c r="AG282" s="609"/>
      <c r="AH282" s="609"/>
    </row>
    <row r="283" spans="1:34" ht="15" customHeight="1">
      <c r="A283" s="720"/>
      <c r="B283" s="674" t="s">
        <v>488</v>
      </c>
      <c r="C283" s="620" t="s">
        <v>112</v>
      </c>
      <c r="D283" s="620"/>
      <c r="E283" s="754" t="s">
        <v>489</v>
      </c>
      <c r="F283" s="69" t="str">
        <f>VLOOKUP(B283,[2]Sheet1!$H$4:$I$15682,2,FALSE)</f>
        <v>Bangunan Gedung Kantor Permanen</v>
      </c>
      <c r="G283" s="598" t="s">
        <v>48</v>
      </c>
      <c r="H283" s="598" t="s">
        <v>48</v>
      </c>
      <c r="I283" s="598" t="s">
        <v>490</v>
      </c>
      <c r="J283" s="598" t="s">
        <v>65</v>
      </c>
      <c r="K283" s="598">
        <v>2009</v>
      </c>
      <c r="L283" s="598" t="s">
        <v>48</v>
      </c>
      <c r="M283" s="598" t="s">
        <v>48</v>
      </c>
      <c r="N283" s="598" t="s">
        <v>48</v>
      </c>
      <c r="O283" s="598">
        <v>1</v>
      </c>
      <c r="P283" s="763">
        <v>579988000</v>
      </c>
      <c r="Q283" s="628"/>
      <c r="R283" s="625">
        <v>0</v>
      </c>
      <c r="S283" s="623">
        <f t="shared" ref="S283:S292" si="156">SUM(P283-R283)</f>
        <v>579988000</v>
      </c>
      <c r="T283" s="72">
        <v>50</v>
      </c>
      <c r="U283" s="623">
        <f t="shared" ref="U283:U292" si="157">SUM(S283/T283)</f>
        <v>11599760</v>
      </c>
      <c r="V283" s="73">
        <f>6/12</f>
        <v>0.5</v>
      </c>
      <c r="W283" s="623">
        <f t="shared" ref="W283:W292" si="158">SUM(U283*V283)</f>
        <v>5799880</v>
      </c>
      <c r="X283" s="624"/>
      <c r="Y283" s="623"/>
      <c r="Z283" s="623">
        <f t="shared" ref="Z283:Z292" si="159">SUM(W283+Y283)</f>
        <v>5799880</v>
      </c>
      <c r="AA283" s="72">
        <f>2025-K283+V283+X283</f>
        <v>16.5</v>
      </c>
      <c r="AB283" s="607">
        <f t="shared" ref="AB283:AB292" si="160">SUM(U283*AA283)</f>
        <v>191396040</v>
      </c>
      <c r="AC283" s="623">
        <f t="shared" ref="AC283:AC292" si="161">SUM(S283-AB283)</f>
        <v>388591960</v>
      </c>
      <c r="AD283" s="679" t="s">
        <v>48</v>
      </c>
      <c r="AE283" s="608"/>
      <c r="AF283" s="609"/>
      <c r="AG283" s="609"/>
      <c r="AH283" s="609"/>
    </row>
    <row r="284" spans="1:34" ht="15" customHeight="1">
      <c r="A284" s="720"/>
      <c r="B284" s="612"/>
      <c r="C284" s="620"/>
      <c r="D284" s="620"/>
      <c r="E284" s="754"/>
      <c r="F284" s="754"/>
      <c r="G284" s="598"/>
      <c r="H284" s="598"/>
      <c r="I284" s="598"/>
      <c r="J284" s="598"/>
      <c r="K284" s="598"/>
      <c r="L284" s="598"/>
      <c r="M284" s="598"/>
      <c r="N284" s="598"/>
      <c r="O284" s="598"/>
      <c r="P284" s="763"/>
      <c r="Q284" s="628"/>
      <c r="R284" s="625"/>
      <c r="S284" s="623"/>
      <c r="T284" s="72"/>
      <c r="U284" s="623"/>
      <c r="V284" s="73"/>
      <c r="W284" s="623"/>
      <c r="X284" s="624"/>
      <c r="Y284" s="623"/>
      <c r="Z284" s="623"/>
      <c r="AA284" s="72"/>
      <c r="AB284" s="623"/>
      <c r="AC284" s="623"/>
      <c r="AD284" s="679"/>
      <c r="AE284" s="608"/>
      <c r="AF284" s="609"/>
      <c r="AG284" s="609"/>
      <c r="AH284" s="609"/>
    </row>
    <row r="285" spans="1:34" ht="15" customHeight="1">
      <c r="A285" s="720"/>
      <c r="B285" s="611" t="s">
        <v>491</v>
      </c>
      <c r="C285" s="759" t="s">
        <v>492</v>
      </c>
      <c r="D285" s="759"/>
      <c r="E285" s="754"/>
      <c r="F285" s="754"/>
      <c r="G285" s="598"/>
      <c r="H285" s="598"/>
      <c r="I285" s="598"/>
      <c r="J285" s="598"/>
      <c r="K285" s="598"/>
      <c r="L285" s="598"/>
      <c r="M285" s="598"/>
      <c r="N285" s="598"/>
      <c r="O285" s="596">
        <v>0</v>
      </c>
      <c r="P285" s="859">
        <v>0</v>
      </c>
      <c r="Q285" s="671"/>
      <c r="R285" s="617"/>
      <c r="S285" s="859">
        <v>0</v>
      </c>
      <c r="T285" s="51"/>
      <c r="U285" s="859">
        <v>0</v>
      </c>
      <c r="V285" s="282"/>
      <c r="W285" s="859">
        <f>W295</f>
        <v>0</v>
      </c>
      <c r="X285" s="805"/>
      <c r="Y285" s="859">
        <f>Y295</f>
        <v>0</v>
      </c>
      <c r="Z285" s="859">
        <f>Z295</f>
        <v>0</v>
      </c>
      <c r="AA285" s="51"/>
      <c r="AB285" s="859">
        <v>0</v>
      </c>
      <c r="AC285" s="859">
        <f>AC295</f>
        <v>0</v>
      </c>
      <c r="AD285" s="672"/>
      <c r="AE285" s="608"/>
      <c r="AF285" s="609"/>
      <c r="AG285" s="609"/>
      <c r="AH285" s="609"/>
    </row>
    <row r="286" spans="1:34" ht="15" customHeight="1">
      <c r="A286" s="746"/>
      <c r="B286" s="860"/>
      <c r="C286" s="861"/>
      <c r="D286" s="861"/>
      <c r="E286" s="862"/>
      <c r="F286" s="862"/>
      <c r="G286" s="714"/>
      <c r="H286" s="714"/>
      <c r="I286" s="714"/>
      <c r="J286" s="714"/>
      <c r="K286" s="714"/>
      <c r="L286" s="714"/>
      <c r="M286" s="714"/>
      <c r="N286" s="714"/>
      <c r="O286" s="714"/>
      <c r="P286" s="747"/>
      <c r="Q286" s="799"/>
      <c r="R286" s="799"/>
      <c r="S286" s="863"/>
      <c r="T286" s="353"/>
      <c r="U286" s="623"/>
      <c r="V286" s="354"/>
      <c r="W286" s="623"/>
      <c r="X286" s="864"/>
      <c r="Y286" s="863"/>
      <c r="Z286" s="623"/>
      <c r="AA286" s="865"/>
      <c r="AB286" s="623"/>
      <c r="AC286" s="623"/>
      <c r="AD286" s="866"/>
      <c r="AE286" s="608"/>
      <c r="AF286" s="609"/>
      <c r="AG286" s="609"/>
      <c r="AH286" s="609"/>
    </row>
    <row r="287" spans="1:34" s="873" customFormat="1" ht="15" customHeight="1">
      <c r="A287" s="867"/>
      <c r="B287" s="868" t="s">
        <v>493</v>
      </c>
      <c r="C287" s="869" t="s">
        <v>494</v>
      </c>
      <c r="D287" s="869"/>
      <c r="E287" s="869"/>
      <c r="F287" s="869"/>
      <c r="G287" s="869"/>
      <c r="H287" s="869"/>
      <c r="I287" s="870"/>
      <c r="J287" s="870"/>
      <c r="K287" s="870"/>
      <c r="L287" s="870"/>
      <c r="M287" s="870"/>
      <c r="N287" s="870"/>
      <c r="O287" s="871">
        <f>SUM(O288:O289)</f>
        <v>1</v>
      </c>
      <c r="P287" s="871">
        <f>SUM(P288:P289)</f>
        <v>15000000</v>
      </c>
      <c r="Q287" s="871">
        <f t="shared" ref="Q287:AD287" si="162">SUM(Q288:Q289)</f>
        <v>0</v>
      </c>
      <c r="R287" s="871">
        <f t="shared" si="162"/>
        <v>0</v>
      </c>
      <c r="S287" s="871">
        <f t="shared" si="162"/>
        <v>15000000</v>
      </c>
      <c r="T287" s="871">
        <f t="shared" si="162"/>
        <v>50</v>
      </c>
      <c r="U287" s="871">
        <f t="shared" si="162"/>
        <v>300000</v>
      </c>
      <c r="V287" s="871">
        <f t="shared" si="162"/>
        <v>0.5</v>
      </c>
      <c r="W287" s="871">
        <f t="shared" si="162"/>
        <v>150000</v>
      </c>
      <c r="X287" s="871"/>
      <c r="Y287" s="871"/>
      <c r="Z287" s="871">
        <f t="shared" si="162"/>
        <v>150000</v>
      </c>
      <c r="AA287" s="872">
        <f>SUM(AA288:AA289)</f>
        <v>15.5</v>
      </c>
      <c r="AB287" s="871">
        <f>SUM(AB288:AB289)</f>
        <v>4650000</v>
      </c>
      <c r="AC287" s="871">
        <f t="shared" si="162"/>
        <v>10350000</v>
      </c>
      <c r="AD287" s="871">
        <f t="shared" si="162"/>
        <v>0</v>
      </c>
      <c r="AE287" s="608"/>
      <c r="AF287" s="609"/>
      <c r="AG287" s="609"/>
      <c r="AH287" s="609"/>
    </row>
    <row r="288" spans="1:34" ht="15" customHeight="1">
      <c r="A288" s="746"/>
      <c r="B288" s="860" t="s">
        <v>495</v>
      </c>
      <c r="C288" s="861" t="s">
        <v>60</v>
      </c>
      <c r="D288" s="861"/>
      <c r="E288" s="862" t="s">
        <v>496</v>
      </c>
      <c r="F288" s="69" t="str">
        <f>VLOOKUP(B288,[2]Sheet1!$H$4:$I$15682,2,FALSE)</f>
        <v>Bangunan Pemagaran Gedung Kantor</v>
      </c>
      <c r="G288" s="714" t="s">
        <v>48</v>
      </c>
      <c r="H288" s="714" t="s">
        <v>48</v>
      </c>
      <c r="I288" s="714" t="s">
        <v>48</v>
      </c>
      <c r="J288" s="714" t="s">
        <v>48</v>
      </c>
      <c r="K288" s="714">
        <v>2010</v>
      </c>
      <c r="L288" s="714" t="s">
        <v>48</v>
      </c>
      <c r="M288" s="714" t="s">
        <v>48</v>
      </c>
      <c r="N288" s="714" t="s">
        <v>48</v>
      </c>
      <c r="O288" s="714">
        <v>1</v>
      </c>
      <c r="P288" s="747">
        <v>15000000</v>
      </c>
      <c r="Q288" s="874"/>
      <c r="R288" s="799">
        <v>0</v>
      </c>
      <c r="S288" s="863">
        <f t="shared" ref="S288" si="163">SUM(P288-R288)</f>
        <v>15000000</v>
      </c>
      <c r="T288" s="364">
        <v>50</v>
      </c>
      <c r="U288" s="623">
        <f t="shared" ref="U288" si="164">SUM(S288/T288)</f>
        <v>300000</v>
      </c>
      <c r="V288" s="354">
        <f t="shared" ref="V288" si="165">6/12</f>
        <v>0.5</v>
      </c>
      <c r="W288" s="623">
        <f t="shared" ref="W288" si="166">SUM(U288*V288)</f>
        <v>150000</v>
      </c>
      <c r="X288" s="864"/>
      <c r="Y288" s="863"/>
      <c r="Z288" s="623">
        <f t="shared" ref="Z288" si="167">SUM(W288+Y288)</f>
        <v>150000</v>
      </c>
      <c r="AA288" s="364">
        <f>2025-K288+V288+X288</f>
        <v>15.5</v>
      </c>
      <c r="AB288" s="623">
        <f t="shared" ref="AB288" si="168">SUM(U288*AA288)</f>
        <v>4650000</v>
      </c>
      <c r="AC288" s="623">
        <f t="shared" ref="AC288" si="169">SUM(S288-AB288)</f>
        <v>10350000</v>
      </c>
      <c r="AD288" s="875" t="s">
        <v>48</v>
      </c>
      <c r="AE288" s="608"/>
      <c r="AF288" s="609"/>
      <c r="AG288" s="609"/>
      <c r="AH288" s="609"/>
    </row>
    <row r="289" spans="1:34" ht="15" customHeight="1">
      <c r="A289" s="746"/>
      <c r="B289" s="876"/>
      <c r="C289" s="861"/>
      <c r="D289" s="861"/>
      <c r="E289" s="862"/>
      <c r="F289" s="862"/>
      <c r="G289" s="714"/>
      <c r="H289" s="714"/>
      <c r="I289" s="714"/>
      <c r="J289" s="714"/>
      <c r="K289" s="714"/>
      <c r="L289" s="714"/>
      <c r="M289" s="714"/>
      <c r="N289" s="714"/>
      <c r="O289" s="714"/>
      <c r="P289" s="747"/>
      <c r="Q289" s="874"/>
      <c r="R289" s="799"/>
      <c r="S289" s="863"/>
      <c r="T289" s="364"/>
      <c r="U289" s="623"/>
      <c r="V289" s="354"/>
      <c r="W289" s="623"/>
      <c r="X289" s="864"/>
      <c r="Y289" s="863"/>
      <c r="Z289" s="623"/>
      <c r="AA289" s="364"/>
      <c r="AB289" s="623"/>
      <c r="AC289" s="623"/>
      <c r="AD289" s="875"/>
      <c r="AE289" s="608"/>
      <c r="AF289" s="609"/>
      <c r="AG289" s="609"/>
      <c r="AH289" s="609"/>
    </row>
    <row r="290" spans="1:34" ht="15" customHeight="1">
      <c r="A290" s="720"/>
      <c r="B290" s="611" t="s">
        <v>497</v>
      </c>
      <c r="C290" s="677" t="s">
        <v>498</v>
      </c>
      <c r="D290" s="677"/>
      <c r="E290" s="677"/>
      <c r="F290" s="677"/>
      <c r="G290" s="677"/>
      <c r="H290" s="598"/>
      <c r="I290" s="598"/>
      <c r="J290" s="598"/>
      <c r="K290" s="598"/>
      <c r="L290" s="598"/>
      <c r="M290" s="598"/>
      <c r="N290" s="598"/>
      <c r="O290" s="596">
        <f>O291</f>
        <v>5</v>
      </c>
      <c r="P290" s="859">
        <f>P291</f>
        <v>704351000</v>
      </c>
      <c r="Q290" s="671"/>
      <c r="R290" s="617"/>
      <c r="S290" s="859">
        <f>S291</f>
        <v>1945562028.6702094</v>
      </c>
      <c r="T290" s="51"/>
      <c r="U290" s="859">
        <f>U291</f>
        <v>58073580.519959182</v>
      </c>
      <c r="V290" s="282"/>
      <c r="W290" s="859">
        <f>W291</f>
        <v>6045388.3975931564</v>
      </c>
      <c r="X290" s="805"/>
      <c r="Y290" s="859">
        <f>Y291</f>
        <v>0</v>
      </c>
      <c r="Z290" s="859">
        <f>Z291</f>
        <v>6045388.3975931564</v>
      </c>
      <c r="AA290" s="51"/>
      <c r="AB290" s="859">
        <f>AB291</f>
        <v>232189316.59014025</v>
      </c>
      <c r="AC290" s="859">
        <f>AC291</f>
        <v>472161683.40985972</v>
      </c>
      <c r="AD290" s="672"/>
      <c r="AE290" s="608"/>
      <c r="AF290" s="609"/>
      <c r="AG290" s="609"/>
      <c r="AH290" s="609"/>
    </row>
    <row r="291" spans="1:34" ht="15" customHeight="1">
      <c r="A291" s="720"/>
      <c r="B291" s="611" t="s">
        <v>499</v>
      </c>
      <c r="C291" s="677" t="s">
        <v>500</v>
      </c>
      <c r="D291" s="677"/>
      <c r="E291" s="677"/>
      <c r="F291" s="677"/>
      <c r="G291" s="677"/>
      <c r="H291" s="598"/>
      <c r="I291" s="598"/>
      <c r="J291" s="598"/>
      <c r="K291" s="598"/>
      <c r="L291" s="598"/>
      <c r="M291" s="598"/>
      <c r="N291" s="598"/>
      <c r="O291" s="596">
        <f>SUM(O292:O298)</f>
        <v>5</v>
      </c>
      <c r="P291" s="859">
        <f>SUM(P292:P298)</f>
        <v>704351000</v>
      </c>
      <c r="Q291" s="671"/>
      <c r="R291" s="617"/>
      <c r="S291" s="859">
        <f>SUM(S292:S298)</f>
        <v>1945562028.6702094</v>
      </c>
      <c r="T291" s="51"/>
      <c r="U291" s="859">
        <f>SUM(U292:U298)</f>
        <v>58073580.519959182</v>
      </c>
      <c r="V291" s="282"/>
      <c r="W291" s="859">
        <f>SUM(W292:W298)</f>
        <v>6045388.3975931564</v>
      </c>
      <c r="X291" s="805"/>
      <c r="Y291" s="859">
        <f>SUM(Y292:Y298)</f>
        <v>0</v>
      </c>
      <c r="Z291" s="859">
        <f>SUM(Z292:Z298)</f>
        <v>6045388.3975931564</v>
      </c>
      <c r="AA291" s="51"/>
      <c r="AB291" s="859">
        <f>SUM(AB292:AB298)</f>
        <v>232189316.59014025</v>
      </c>
      <c r="AC291" s="859">
        <f>SUM(AC292:AC298)</f>
        <v>472161683.40985972</v>
      </c>
      <c r="AD291" s="672"/>
      <c r="AE291" s="608"/>
      <c r="AF291" s="609"/>
      <c r="AG291" s="609"/>
      <c r="AH291" s="609"/>
    </row>
    <row r="292" spans="1:34" s="852" customFormat="1" ht="15" customHeight="1">
      <c r="A292" s="877"/>
      <c r="B292" s="878" t="s">
        <v>501</v>
      </c>
      <c r="C292" s="879" t="s">
        <v>69</v>
      </c>
      <c r="D292" s="879"/>
      <c r="E292" s="880" t="s">
        <v>213</v>
      </c>
      <c r="F292" s="69" t="str">
        <f>VLOOKUP(B292,[2]Sheet1!$H$4:$I$15682,2,FALSE)</f>
        <v>Rumah Negara Golongan I Tipe A Semi Permanen</v>
      </c>
      <c r="G292" s="881" t="s">
        <v>48</v>
      </c>
      <c r="H292" s="881" t="s">
        <v>48</v>
      </c>
      <c r="I292" s="881" t="s">
        <v>502</v>
      </c>
      <c r="J292" s="881" t="s">
        <v>65</v>
      </c>
      <c r="K292" s="881">
        <v>2011</v>
      </c>
      <c r="L292" s="881" t="s">
        <v>48</v>
      </c>
      <c r="M292" s="881" t="s">
        <v>48</v>
      </c>
      <c r="N292" s="881" t="s">
        <v>48</v>
      </c>
      <c r="O292" s="881">
        <v>1</v>
      </c>
      <c r="P292" s="882">
        <v>67800000</v>
      </c>
      <c r="Q292" s="883"/>
      <c r="R292" s="884">
        <v>0</v>
      </c>
      <c r="S292" s="885">
        <f t="shared" si="156"/>
        <v>67800000</v>
      </c>
      <c r="T292" s="376">
        <v>50</v>
      </c>
      <c r="U292" s="886">
        <f t="shared" si="157"/>
        <v>1356000</v>
      </c>
      <c r="V292" s="378">
        <f t="shared" ref="V292" si="170">6/12</f>
        <v>0.5</v>
      </c>
      <c r="W292" s="886">
        <f t="shared" si="158"/>
        <v>678000</v>
      </c>
      <c r="X292" s="887"/>
      <c r="Y292" s="886"/>
      <c r="Z292" s="885">
        <f t="shared" si="159"/>
        <v>678000</v>
      </c>
      <c r="AA292" s="376">
        <f>2025-K292+V292+X292</f>
        <v>14.5</v>
      </c>
      <c r="AB292" s="886">
        <f t="shared" si="160"/>
        <v>19662000</v>
      </c>
      <c r="AC292" s="886">
        <f t="shared" si="161"/>
        <v>48138000</v>
      </c>
      <c r="AD292" s="888" t="s">
        <v>48</v>
      </c>
      <c r="AE292" s="608"/>
      <c r="AF292" s="609"/>
      <c r="AG292" s="609"/>
      <c r="AH292" s="609"/>
    </row>
    <row r="293" spans="1:34" s="889" customFormat="1" ht="27" customHeight="1">
      <c r="A293" s="746"/>
      <c r="B293" s="860" t="s">
        <v>501</v>
      </c>
      <c r="C293" s="861" t="s">
        <v>73</v>
      </c>
      <c r="D293" s="861"/>
      <c r="E293" s="862" t="s">
        <v>503</v>
      </c>
      <c r="F293" s="69" t="str">
        <f>VLOOKUP(B293,[2]Sheet1!$H$4:$I$15682,2,FALSE)</f>
        <v>Rumah Negara Golongan I Tipe A Semi Permanen</v>
      </c>
      <c r="G293" s="714" t="s">
        <v>504</v>
      </c>
      <c r="H293" s="714" t="s">
        <v>48</v>
      </c>
      <c r="I293" s="714" t="s">
        <v>505</v>
      </c>
      <c r="J293" s="714" t="s">
        <v>290</v>
      </c>
      <c r="K293" s="714">
        <v>1980</v>
      </c>
      <c r="L293" s="714" t="s">
        <v>48</v>
      </c>
      <c r="M293" s="714" t="s">
        <v>48</v>
      </c>
      <c r="N293" s="714" t="s">
        <v>48</v>
      </c>
      <c r="O293" s="714">
        <v>1</v>
      </c>
      <c r="P293" s="747">
        <v>154722000</v>
      </c>
      <c r="Q293" s="874"/>
      <c r="R293" s="799"/>
      <c r="S293" s="863">
        <f>P293+Q293-R293</f>
        <v>154722000</v>
      </c>
      <c r="T293" s="364">
        <v>50</v>
      </c>
      <c r="U293" s="623">
        <f>S293/T293</f>
        <v>3094440</v>
      </c>
      <c r="V293" s="354"/>
      <c r="W293" s="623"/>
      <c r="X293" s="864"/>
      <c r="Y293" s="863"/>
      <c r="Z293" s="623">
        <f>SUM(W293+Y293)</f>
        <v>0</v>
      </c>
      <c r="AA293" s="865">
        <f>2018-K293+V293+X293+4/12</f>
        <v>38.333333333333336</v>
      </c>
      <c r="AB293" s="623">
        <f>SUM(U293*AA293)</f>
        <v>118620200</v>
      </c>
      <c r="AC293" s="623"/>
      <c r="AD293" s="866" t="s">
        <v>300</v>
      </c>
      <c r="AE293" s="608"/>
      <c r="AF293" s="609"/>
      <c r="AG293" s="609"/>
      <c r="AH293" s="609"/>
    </row>
    <row r="294" spans="1:34" ht="24.75" customHeight="1">
      <c r="A294" s="746"/>
      <c r="B294" s="860"/>
      <c r="C294" s="861"/>
      <c r="D294" s="861"/>
      <c r="E294" s="862" t="s">
        <v>506</v>
      </c>
      <c r="F294" s="862"/>
      <c r="G294" s="714" t="s">
        <v>48</v>
      </c>
      <c r="H294" s="714" t="s">
        <v>48</v>
      </c>
      <c r="I294" s="714" t="s">
        <v>48</v>
      </c>
      <c r="J294" s="714" t="s">
        <v>290</v>
      </c>
      <c r="K294" s="714">
        <v>2018</v>
      </c>
      <c r="L294" s="714" t="s">
        <v>48</v>
      </c>
      <c r="M294" s="714" t="s">
        <v>48</v>
      </c>
      <c r="N294" s="714" t="s">
        <v>48</v>
      </c>
      <c r="O294" s="714"/>
      <c r="P294" s="747">
        <v>331250000</v>
      </c>
      <c r="Q294" s="799">
        <v>36101800</v>
      </c>
      <c r="R294" s="799"/>
      <c r="S294" s="863">
        <f>P294+Q294-R294</f>
        <v>367351800</v>
      </c>
      <c r="T294" s="353">
        <f>T293-AA293+15</f>
        <v>26.666666666666664</v>
      </c>
      <c r="U294" s="623">
        <f>S294/T294</f>
        <v>13775692.500000002</v>
      </c>
      <c r="V294" s="354"/>
      <c r="W294" s="623"/>
      <c r="X294" s="864"/>
      <c r="Y294" s="863"/>
      <c r="Z294" s="623">
        <f>SUM(W294+Y294)</f>
        <v>0</v>
      </c>
      <c r="AA294" s="865">
        <f>2018-K294+V294+X294+3/12</f>
        <v>0.25</v>
      </c>
      <c r="AB294" s="623">
        <f>SUM(U294*AA294)</f>
        <v>3443923.1250000005</v>
      </c>
      <c r="AC294" s="623"/>
      <c r="AD294" s="866"/>
      <c r="AE294" s="608"/>
      <c r="AF294" s="609"/>
      <c r="AG294" s="609"/>
      <c r="AH294" s="609"/>
    </row>
    <row r="295" spans="1:34" ht="27" customHeight="1">
      <c r="A295" s="720"/>
      <c r="B295" s="674"/>
      <c r="C295" s="620"/>
      <c r="D295" s="620"/>
      <c r="E295" s="754" t="s">
        <v>507</v>
      </c>
      <c r="F295" s="754"/>
      <c r="G295" s="598" t="s">
        <v>48</v>
      </c>
      <c r="H295" s="598" t="s">
        <v>48</v>
      </c>
      <c r="I295" s="598" t="s">
        <v>48</v>
      </c>
      <c r="J295" s="598" t="s">
        <v>290</v>
      </c>
      <c r="K295" s="598">
        <v>2018</v>
      </c>
      <c r="L295" s="598" t="s">
        <v>48</v>
      </c>
      <c r="M295" s="598" t="s">
        <v>48</v>
      </c>
      <c r="N295" s="598" t="s">
        <v>48</v>
      </c>
      <c r="O295" s="598">
        <v>1</v>
      </c>
      <c r="P295" s="763">
        <v>49900000</v>
      </c>
      <c r="Q295" s="625">
        <f>S294-AB294</f>
        <v>363907876.875</v>
      </c>
      <c r="R295" s="625"/>
      <c r="S295" s="623">
        <f>P295+Q295-R295</f>
        <v>413807876.875</v>
      </c>
      <c r="T295" s="384">
        <v>26.4166666666667</v>
      </c>
      <c r="U295" s="623">
        <f>S295/T295</f>
        <v>15664651.490536258</v>
      </c>
      <c r="V295" s="73"/>
      <c r="W295" s="623"/>
      <c r="X295" s="624"/>
      <c r="Y295" s="623"/>
      <c r="Z295" s="623">
        <f>SUM(W295+Y295)</f>
        <v>0</v>
      </c>
      <c r="AA295" s="890">
        <f>2020-K295+V295+X295-2/12</f>
        <v>1.8333333333333333</v>
      </c>
      <c r="AB295" s="623">
        <f>SUM(U295*AA295)</f>
        <v>28718527.732649803</v>
      </c>
      <c r="AC295" s="623"/>
      <c r="AD295" s="792" t="s">
        <v>300</v>
      </c>
      <c r="AE295" s="608"/>
      <c r="AF295" s="609"/>
      <c r="AG295" s="609"/>
      <c r="AH295" s="609"/>
    </row>
    <row r="296" spans="1:34" ht="27" customHeight="1">
      <c r="A296" s="720"/>
      <c r="B296" s="674"/>
      <c r="C296" s="620"/>
      <c r="D296" s="620"/>
      <c r="E296" s="754" t="s">
        <v>508</v>
      </c>
      <c r="F296" s="754"/>
      <c r="G296" s="598" t="s">
        <v>48</v>
      </c>
      <c r="H296" s="598" t="s">
        <v>48</v>
      </c>
      <c r="I296" s="598" t="s">
        <v>48</v>
      </c>
      <c r="J296" s="598" t="s">
        <v>290</v>
      </c>
      <c r="K296" s="598">
        <v>2020</v>
      </c>
      <c r="L296" s="598" t="s">
        <v>48</v>
      </c>
      <c r="M296" s="598" t="s">
        <v>48</v>
      </c>
      <c r="N296" s="598" t="s">
        <v>48</v>
      </c>
      <c r="O296" s="598">
        <v>1</v>
      </c>
      <c r="P296" s="763">
        <v>79988000</v>
      </c>
      <c r="Q296" s="625">
        <f>S295-AB295</f>
        <v>385089349.1423502</v>
      </c>
      <c r="R296" s="625">
        <v>0</v>
      </c>
      <c r="S296" s="623">
        <f>P296+Q296-R296</f>
        <v>465077349.1423502</v>
      </c>
      <c r="T296" s="384">
        <v>34.583333333333371</v>
      </c>
      <c r="U296" s="623">
        <f t="shared" ref="U296" si="171">S296/T296</f>
        <v>13448019.734236617</v>
      </c>
      <c r="V296" s="73"/>
      <c r="W296" s="623"/>
      <c r="X296" s="624"/>
      <c r="Y296" s="623"/>
      <c r="Z296" s="623"/>
      <c r="AA296" s="890">
        <v>0.66666666666666674</v>
      </c>
      <c r="AB296" s="623">
        <f>SUM(U296*AA296)</f>
        <v>8965346.489491079</v>
      </c>
      <c r="AC296" s="623"/>
      <c r="AD296" s="792" t="s">
        <v>300</v>
      </c>
      <c r="AE296" s="608"/>
      <c r="AF296" s="609"/>
      <c r="AG296" s="609"/>
      <c r="AH296" s="609"/>
    </row>
    <row r="297" spans="1:34" s="852" customFormat="1" ht="17.25" customHeight="1">
      <c r="A297" s="891"/>
      <c r="B297" s="682"/>
      <c r="C297" s="892"/>
      <c r="D297" s="892"/>
      <c r="E297" s="893" t="s">
        <v>509</v>
      </c>
      <c r="F297" s="893"/>
      <c r="G297" s="850" t="s">
        <v>48</v>
      </c>
      <c r="H297" s="850" t="s">
        <v>48</v>
      </c>
      <c r="I297" s="850" t="s">
        <v>48</v>
      </c>
      <c r="J297" s="850" t="s">
        <v>290</v>
      </c>
      <c r="K297" s="850">
        <v>2020</v>
      </c>
      <c r="L297" s="850" t="s">
        <v>48</v>
      </c>
      <c r="M297" s="850" t="s">
        <v>48</v>
      </c>
      <c r="N297" s="850" t="s">
        <v>48</v>
      </c>
      <c r="O297" s="850">
        <v>1</v>
      </c>
      <c r="P297" s="894">
        <v>20691000</v>
      </c>
      <c r="Q297" s="895">
        <f>S296-AB296</f>
        <v>456112002.65285909</v>
      </c>
      <c r="R297" s="895">
        <v>0</v>
      </c>
      <c r="S297" s="886">
        <f>P297+Q297-R297</f>
        <v>476803002.65285909</v>
      </c>
      <c r="T297" s="392">
        <v>44.4166666666667</v>
      </c>
      <c r="U297" s="886">
        <f>S297/T297</f>
        <v>10734776.795186313</v>
      </c>
      <c r="V297" s="393">
        <f>6/12</f>
        <v>0.5</v>
      </c>
      <c r="W297" s="886">
        <f>SUM(U297*V297)</f>
        <v>5367388.3975931564</v>
      </c>
      <c r="X297" s="887"/>
      <c r="Y297" s="886"/>
      <c r="Z297" s="886">
        <f>SUM(W297+Y297)</f>
        <v>5367388.3975931564</v>
      </c>
      <c r="AA297" s="896">
        <f>2025-K297+V297+X297-7/12</f>
        <v>4.916666666666667</v>
      </c>
      <c r="AB297" s="886">
        <f>SUM(U297*AA297)</f>
        <v>52779319.242999375</v>
      </c>
      <c r="AC297" s="886">
        <f>SUM(S297-AB297)</f>
        <v>424023683.40985972</v>
      </c>
      <c r="AD297" s="897"/>
      <c r="AE297" s="608"/>
      <c r="AF297" s="609"/>
      <c r="AG297" s="609"/>
      <c r="AH297" s="609"/>
    </row>
    <row r="298" spans="1:34" ht="15" customHeight="1">
      <c r="A298" s="720"/>
      <c r="B298" s="612"/>
      <c r="C298" s="598"/>
      <c r="D298" s="598"/>
      <c r="E298" s="754"/>
      <c r="F298" s="754"/>
      <c r="G298" s="598"/>
      <c r="H298" s="598"/>
      <c r="I298" s="598"/>
      <c r="J298" s="598"/>
      <c r="K298" s="598"/>
      <c r="L298" s="598"/>
      <c r="M298" s="598"/>
      <c r="N298" s="598"/>
      <c r="O298" s="598"/>
      <c r="P298" s="763"/>
      <c r="Q298" s="628"/>
      <c r="R298" s="684"/>
      <c r="S298" s="685"/>
      <c r="T298" s="684"/>
      <c r="U298" s="685"/>
      <c r="V298" s="684"/>
      <c r="W298" s="685"/>
      <c r="X298" s="684"/>
      <c r="Y298" s="685"/>
      <c r="Z298" s="685"/>
      <c r="AA298" s="684"/>
      <c r="AB298" s="685"/>
      <c r="AC298" s="685"/>
      <c r="AD298" s="721"/>
      <c r="AE298" s="608"/>
      <c r="AF298" s="609"/>
      <c r="AG298" s="609"/>
      <c r="AH298" s="609"/>
    </row>
    <row r="299" spans="1:34" ht="15" customHeight="1">
      <c r="A299" s="720"/>
      <c r="B299" s="597" t="s">
        <v>510</v>
      </c>
      <c r="C299" s="841"/>
      <c r="D299" s="841"/>
      <c r="E299" s="841"/>
      <c r="F299" s="841"/>
      <c r="G299" s="841"/>
      <c r="H299" s="841"/>
      <c r="I299" s="841"/>
      <c r="J299" s="841"/>
      <c r="K299" s="841"/>
      <c r="L299" s="841"/>
      <c r="M299" s="841"/>
      <c r="N299" s="841"/>
      <c r="O299" s="596"/>
      <c r="P299" s="627"/>
      <c r="Q299" s="681"/>
      <c r="R299" s="684"/>
      <c r="S299" s="685"/>
      <c r="T299" s="684"/>
      <c r="U299" s="685"/>
      <c r="V299" s="684"/>
      <c r="W299" s="685"/>
      <c r="X299" s="684"/>
      <c r="Y299" s="685"/>
      <c r="Z299" s="685"/>
      <c r="AA299" s="684"/>
      <c r="AB299" s="685"/>
      <c r="AC299" s="685"/>
      <c r="AD299" s="752"/>
      <c r="AE299" s="608"/>
      <c r="AF299" s="609"/>
      <c r="AG299" s="609"/>
      <c r="AH299" s="609"/>
    </row>
    <row r="300" spans="1:34" ht="15" customHeight="1">
      <c r="A300" s="898"/>
      <c r="B300" s="899" t="s">
        <v>48</v>
      </c>
      <c r="C300" s="779" t="s">
        <v>48</v>
      </c>
      <c r="D300" s="779"/>
      <c r="E300" s="779" t="s">
        <v>48</v>
      </c>
      <c r="F300" s="779"/>
      <c r="G300" s="779" t="s">
        <v>48</v>
      </c>
      <c r="H300" s="779" t="s">
        <v>48</v>
      </c>
      <c r="I300" s="779" t="s">
        <v>48</v>
      </c>
      <c r="J300" s="779" t="s">
        <v>48</v>
      </c>
      <c r="K300" s="779" t="s">
        <v>48</v>
      </c>
      <c r="L300" s="779" t="s">
        <v>48</v>
      </c>
      <c r="M300" s="779" t="s">
        <v>48</v>
      </c>
      <c r="N300" s="779" t="s">
        <v>48</v>
      </c>
      <c r="O300" s="779" t="s">
        <v>48</v>
      </c>
      <c r="P300" s="784" t="s">
        <v>48</v>
      </c>
      <c r="Q300" s="783"/>
      <c r="R300" s="900"/>
      <c r="S300" s="901"/>
      <c r="T300" s="900"/>
      <c r="U300" s="901"/>
      <c r="V300" s="900"/>
      <c r="W300" s="901"/>
      <c r="X300" s="900"/>
      <c r="Y300" s="901"/>
      <c r="Z300" s="901"/>
      <c r="AA300" s="900"/>
      <c r="AB300" s="901"/>
      <c r="AC300" s="901"/>
      <c r="AD300" s="784" t="s">
        <v>48</v>
      </c>
      <c r="AE300" s="608"/>
      <c r="AF300" s="609"/>
      <c r="AG300" s="609"/>
      <c r="AH300" s="609"/>
    </row>
    <row r="301" spans="1:34" ht="15" customHeight="1">
      <c r="A301" s="596">
        <v>4</v>
      </c>
      <c r="B301" s="597" t="s">
        <v>511</v>
      </c>
      <c r="C301" s="816"/>
      <c r="D301" s="816"/>
      <c r="E301" s="816"/>
      <c r="F301" s="816"/>
      <c r="G301" s="816"/>
      <c r="H301" s="816"/>
      <c r="I301" s="816"/>
      <c r="J301" s="816"/>
      <c r="K301" s="816"/>
      <c r="L301" s="816"/>
      <c r="M301" s="816"/>
      <c r="N301" s="816"/>
      <c r="O301" s="596">
        <f>O302+O304+O306+O309</f>
        <v>0</v>
      </c>
      <c r="P301" s="670">
        <f>P302+P304+P306+P309</f>
        <v>0</v>
      </c>
      <c r="Q301" s="627"/>
      <c r="R301" s="684"/>
      <c r="S301" s="670">
        <f>S302+S304+S306+S309</f>
        <v>0</v>
      </c>
      <c r="T301" s="684"/>
      <c r="U301" s="670">
        <f>U302+U304+U306+U309</f>
        <v>0</v>
      </c>
      <c r="V301" s="686"/>
      <c r="W301" s="670">
        <f>W302+W304+W306+W309</f>
        <v>0</v>
      </c>
      <c r="X301" s="902"/>
      <c r="Y301" s="670">
        <f>Y302+Y304+Y306+Y309</f>
        <v>0</v>
      </c>
      <c r="Z301" s="670">
        <f>Z302+Z304+Z306+Z309</f>
        <v>0</v>
      </c>
      <c r="AA301" s="902"/>
      <c r="AB301" s="670">
        <f>AB302+AB304+AB306+AB309</f>
        <v>0</v>
      </c>
      <c r="AC301" s="670">
        <f>AC302+AC304+AC306+AC309</f>
        <v>0</v>
      </c>
      <c r="AD301" s="617"/>
      <c r="AE301" s="608"/>
      <c r="AF301" s="609"/>
      <c r="AG301" s="609"/>
      <c r="AH301" s="609"/>
    </row>
    <row r="302" spans="1:34" ht="15" customHeight="1">
      <c r="A302" s="903"/>
      <c r="B302" s="597" t="s">
        <v>512</v>
      </c>
      <c r="C302" s="816"/>
      <c r="D302" s="816"/>
      <c r="E302" s="816"/>
      <c r="F302" s="816"/>
      <c r="G302" s="816"/>
      <c r="H302" s="816"/>
      <c r="I302" s="816"/>
      <c r="J302" s="816"/>
      <c r="K302" s="816"/>
      <c r="L302" s="816"/>
      <c r="M302" s="816"/>
      <c r="N302" s="816"/>
      <c r="O302" s="596"/>
      <c r="P302" s="752"/>
      <c r="Q302" s="627"/>
      <c r="R302" s="684"/>
      <c r="S302" s="685"/>
      <c r="T302" s="684"/>
      <c r="U302" s="685"/>
      <c r="V302" s="684"/>
      <c r="W302" s="685"/>
      <c r="X302" s="684"/>
      <c r="Y302" s="685"/>
      <c r="Z302" s="685"/>
      <c r="AA302" s="684"/>
      <c r="AB302" s="685"/>
      <c r="AC302" s="685"/>
      <c r="AD302" s="752"/>
      <c r="AE302" s="608"/>
      <c r="AF302" s="609"/>
      <c r="AG302" s="609"/>
      <c r="AH302" s="609"/>
    </row>
    <row r="303" spans="1:34" ht="15" customHeight="1">
      <c r="A303" s="903"/>
      <c r="B303" s="621" t="s">
        <v>48</v>
      </c>
      <c r="C303" s="599" t="s">
        <v>48</v>
      </c>
      <c r="D303" s="599"/>
      <c r="E303" s="599" t="s">
        <v>48</v>
      </c>
      <c r="F303" s="599"/>
      <c r="G303" s="599" t="s">
        <v>48</v>
      </c>
      <c r="H303" s="599" t="s">
        <v>48</v>
      </c>
      <c r="I303" s="599" t="s">
        <v>48</v>
      </c>
      <c r="J303" s="599" t="s">
        <v>48</v>
      </c>
      <c r="K303" s="599" t="s">
        <v>48</v>
      </c>
      <c r="L303" s="599" t="s">
        <v>48</v>
      </c>
      <c r="M303" s="599" t="s">
        <v>48</v>
      </c>
      <c r="N303" s="599" t="s">
        <v>48</v>
      </c>
      <c r="O303" s="598" t="s">
        <v>48</v>
      </c>
      <c r="P303" s="625" t="s">
        <v>48</v>
      </c>
      <c r="Q303" s="627"/>
      <c r="R303" s="684"/>
      <c r="S303" s="685"/>
      <c r="T303" s="684"/>
      <c r="U303" s="685"/>
      <c r="V303" s="684"/>
      <c r="W303" s="685"/>
      <c r="X303" s="684"/>
      <c r="Y303" s="685"/>
      <c r="Z303" s="685"/>
      <c r="AA303" s="684"/>
      <c r="AB303" s="685"/>
      <c r="AC303" s="685"/>
      <c r="AD303" s="625" t="s">
        <v>48</v>
      </c>
      <c r="AE303" s="608"/>
      <c r="AF303" s="609"/>
      <c r="AG303" s="609"/>
      <c r="AH303" s="609"/>
    </row>
    <row r="304" spans="1:34" ht="15" customHeight="1">
      <c r="A304" s="903"/>
      <c r="B304" s="597" t="s">
        <v>513</v>
      </c>
      <c r="C304" s="816"/>
      <c r="D304" s="816"/>
      <c r="E304" s="816"/>
      <c r="F304" s="816"/>
      <c r="G304" s="816"/>
      <c r="H304" s="816"/>
      <c r="I304" s="816"/>
      <c r="J304" s="816"/>
      <c r="K304" s="816"/>
      <c r="L304" s="816"/>
      <c r="M304" s="816"/>
      <c r="N304" s="816"/>
      <c r="O304" s="596"/>
      <c r="P304" s="752"/>
      <c r="Q304" s="681"/>
      <c r="R304" s="684"/>
      <c r="S304" s="685"/>
      <c r="T304" s="684"/>
      <c r="U304" s="685"/>
      <c r="V304" s="684"/>
      <c r="W304" s="685"/>
      <c r="X304" s="684"/>
      <c r="Y304" s="685"/>
      <c r="Z304" s="685"/>
      <c r="AA304" s="684"/>
      <c r="AB304" s="685"/>
      <c r="AC304" s="685"/>
      <c r="AD304" s="752"/>
      <c r="AE304" s="608"/>
      <c r="AF304" s="609"/>
      <c r="AG304" s="609"/>
      <c r="AH304" s="609"/>
    </row>
    <row r="305" spans="1:34" ht="15" customHeight="1">
      <c r="A305" s="903"/>
      <c r="B305" s="621" t="s">
        <v>48</v>
      </c>
      <c r="C305" s="599" t="s">
        <v>48</v>
      </c>
      <c r="D305" s="599"/>
      <c r="E305" s="599" t="s">
        <v>48</v>
      </c>
      <c r="F305" s="599"/>
      <c r="G305" s="599" t="s">
        <v>48</v>
      </c>
      <c r="H305" s="599" t="s">
        <v>48</v>
      </c>
      <c r="I305" s="599" t="s">
        <v>48</v>
      </c>
      <c r="J305" s="599" t="s">
        <v>48</v>
      </c>
      <c r="K305" s="599" t="s">
        <v>48</v>
      </c>
      <c r="L305" s="599" t="s">
        <v>48</v>
      </c>
      <c r="M305" s="599" t="s">
        <v>48</v>
      </c>
      <c r="N305" s="599" t="s">
        <v>48</v>
      </c>
      <c r="O305" s="598" t="s">
        <v>48</v>
      </c>
      <c r="P305" s="625" t="s">
        <v>48</v>
      </c>
      <c r="Q305" s="627"/>
      <c r="R305" s="684"/>
      <c r="S305" s="685"/>
      <c r="T305" s="684"/>
      <c r="U305" s="685"/>
      <c r="V305" s="684"/>
      <c r="W305" s="685"/>
      <c r="X305" s="684"/>
      <c r="Y305" s="685"/>
      <c r="Z305" s="685"/>
      <c r="AA305" s="684"/>
      <c r="AB305" s="685"/>
      <c r="AC305" s="685"/>
      <c r="AD305" s="625" t="s">
        <v>48</v>
      </c>
      <c r="AE305" s="608"/>
      <c r="AF305" s="609"/>
      <c r="AG305" s="609"/>
      <c r="AH305" s="609"/>
    </row>
    <row r="306" spans="1:34" ht="15" customHeight="1">
      <c r="A306" s="903"/>
      <c r="B306" s="597" t="s">
        <v>514</v>
      </c>
      <c r="C306" s="816"/>
      <c r="D306" s="816"/>
      <c r="E306" s="816"/>
      <c r="F306" s="816"/>
      <c r="G306" s="816"/>
      <c r="H306" s="816"/>
      <c r="I306" s="816"/>
      <c r="J306" s="816"/>
      <c r="K306" s="816"/>
      <c r="L306" s="816"/>
      <c r="M306" s="816"/>
      <c r="N306" s="816"/>
      <c r="O306" s="596"/>
      <c r="P306" s="752"/>
      <c r="Q306" s="627"/>
      <c r="R306" s="684"/>
      <c r="S306" s="685"/>
      <c r="T306" s="684"/>
      <c r="U306" s="685"/>
      <c r="V306" s="684"/>
      <c r="W306" s="685"/>
      <c r="X306" s="684"/>
      <c r="Y306" s="685"/>
      <c r="Z306" s="685"/>
      <c r="AA306" s="684"/>
      <c r="AB306" s="685"/>
      <c r="AC306" s="685"/>
      <c r="AD306" s="752"/>
      <c r="AE306" s="608"/>
      <c r="AF306" s="609"/>
      <c r="AG306" s="609"/>
      <c r="AH306" s="609"/>
    </row>
    <row r="307" spans="1:34" ht="15" customHeight="1">
      <c r="A307" s="903"/>
      <c r="B307" s="621" t="s">
        <v>48</v>
      </c>
      <c r="C307" s="599" t="s">
        <v>48</v>
      </c>
      <c r="D307" s="599"/>
      <c r="E307" s="599" t="s">
        <v>48</v>
      </c>
      <c r="F307" s="599"/>
      <c r="G307" s="599" t="s">
        <v>48</v>
      </c>
      <c r="H307" s="599" t="s">
        <v>48</v>
      </c>
      <c r="I307" s="599" t="s">
        <v>48</v>
      </c>
      <c r="J307" s="599" t="s">
        <v>48</v>
      </c>
      <c r="K307" s="599" t="s">
        <v>48</v>
      </c>
      <c r="L307" s="599" t="s">
        <v>48</v>
      </c>
      <c r="M307" s="599" t="s">
        <v>48</v>
      </c>
      <c r="N307" s="599" t="s">
        <v>48</v>
      </c>
      <c r="O307" s="598" t="s">
        <v>48</v>
      </c>
      <c r="P307" s="625" t="s">
        <v>48</v>
      </c>
      <c r="Q307" s="627"/>
      <c r="R307" s="684"/>
      <c r="S307" s="685"/>
      <c r="T307" s="684"/>
      <c r="U307" s="685"/>
      <c r="V307" s="684"/>
      <c r="W307" s="685"/>
      <c r="X307" s="684"/>
      <c r="Y307" s="685"/>
      <c r="Z307" s="685"/>
      <c r="AA307" s="684"/>
      <c r="AB307" s="685"/>
      <c r="AC307" s="685"/>
      <c r="AD307" s="625" t="s">
        <v>48</v>
      </c>
      <c r="AE307" s="608"/>
      <c r="AF307" s="609"/>
      <c r="AG307" s="609"/>
      <c r="AH307" s="609"/>
    </row>
    <row r="308" spans="1:34" ht="15" customHeight="1">
      <c r="A308" s="903"/>
      <c r="B308" s="597"/>
      <c r="C308" s="816"/>
      <c r="D308" s="816"/>
      <c r="E308" s="816"/>
      <c r="F308" s="816"/>
      <c r="G308" s="816"/>
      <c r="H308" s="816"/>
      <c r="I308" s="816"/>
      <c r="J308" s="816"/>
      <c r="K308" s="816"/>
      <c r="L308" s="816"/>
      <c r="M308" s="816"/>
      <c r="N308" s="816"/>
      <c r="O308" s="596"/>
      <c r="P308" s="670"/>
      <c r="Q308" s="627"/>
      <c r="R308" s="684"/>
      <c r="S308" s="685"/>
      <c r="T308" s="684"/>
      <c r="U308" s="685"/>
      <c r="V308" s="684"/>
      <c r="W308" s="685"/>
      <c r="X308" s="684"/>
      <c r="Y308" s="685"/>
      <c r="Z308" s="685"/>
      <c r="AA308" s="684"/>
      <c r="AB308" s="685"/>
      <c r="AC308" s="685"/>
      <c r="AD308" s="752"/>
      <c r="AE308" s="608"/>
      <c r="AF308" s="609"/>
      <c r="AG308" s="609"/>
      <c r="AH308" s="609"/>
    </row>
    <row r="309" spans="1:34" ht="15" customHeight="1">
      <c r="A309" s="903"/>
      <c r="B309" s="611" t="s">
        <v>515</v>
      </c>
      <c r="C309" s="677" t="s">
        <v>516</v>
      </c>
      <c r="D309" s="677"/>
      <c r="E309" s="677"/>
      <c r="F309" s="677"/>
      <c r="G309" s="816"/>
      <c r="H309" s="816"/>
      <c r="I309" s="816"/>
      <c r="J309" s="816"/>
      <c r="K309" s="816"/>
      <c r="L309" s="816"/>
      <c r="M309" s="816"/>
      <c r="N309" s="816"/>
      <c r="O309" s="596">
        <f>O310</f>
        <v>0</v>
      </c>
      <c r="P309" s="670">
        <f>P310</f>
        <v>0</v>
      </c>
      <c r="Q309" s="627"/>
      <c r="R309" s="684"/>
      <c r="S309" s="670">
        <f>S310</f>
        <v>0</v>
      </c>
      <c r="T309" s="684"/>
      <c r="U309" s="670">
        <f>U310</f>
        <v>0</v>
      </c>
      <c r="V309" s="684"/>
      <c r="W309" s="670">
        <f>W310</f>
        <v>0</v>
      </c>
      <c r="X309" s="684"/>
      <c r="Y309" s="670">
        <f>Y310</f>
        <v>0</v>
      </c>
      <c r="Z309" s="670">
        <f>Z310</f>
        <v>0</v>
      </c>
      <c r="AA309" s="684"/>
      <c r="AB309" s="670">
        <f>AB310</f>
        <v>0</v>
      </c>
      <c r="AC309" s="670">
        <f>AC310</f>
        <v>0</v>
      </c>
      <c r="AD309" s="752"/>
      <c r="AE309" s="608"/>
      <c r="AF309" s="609"/>
      <c r="AG309" s="609"/>
      <c r="AH309" s="609"/>
    </row>
    <row r="310" spans="1:34" ht="15.95" customHeight="1">
      <c r="A310" s="903"/>
      <c r="B310" s="611" t="s">
        <v>517</v>
      </c>
      <c r="C310" s="677" t="s">
        <v>518</v>
      </c>
      <c r="D310" s="677"/>
      <c r="E310" s="677"/>
      <c r="F310" s="677"/>
      <c r="G310" s="816"/>
      <c r="H310" s="816"/>
      <c r="I310" s="816"/>
      <c r="J310" s="816"/>
      <c r="K310" s="816"/>
      <c r="L310" s="816"/>
      <c r="M310" s="816"/>
      <c r="N310" s="816"/>
      <c r="O310" s="596">
        <f>O311</f>
        <v>0</v>
      </c>
      <c r="P310" s="670">
        <f>P311</f>
        <v>0</v>
      </c>
      <c r="Q310" s="627"/>
      <c r="R310" s="684"/>
      <c r="S310" s="670">
        <f>S311</f>
        <v>0</v>
      </c>
      <c r="T310" s="684"/>
      <c r="U310" s="670">
        <f>U311</f>
        <v>0</v>
      </c>
      <c r="V310" s="684"/>
      <c r="W310" s="670">
        <f>W311</f>
        <v>0</v>
      </c>
      <c r="X310" s="684"/>
      <c r="Y310" s="670">
        <f>Y311</f>
        <v>0</v>
      </c>
      <c r="Z310" s="670">
        <f>Z311</f>
        <v>0</v>
      </c>
      <c r="AA310" s="684"/>
      <c r="AB310" s="670">
        <f>AB311</f>
        <v>0</v>
      </c>
      <c r="AC310" s="670">
        <f>AC311</f>
        <v>0</v>
      </c>
      <c r="AD310" s="752"/>
      <c r="AE310" s="608"/>
      <c r="AF310" s="609"/>
      <c r="AG310" s="609"/>
      <c r="AH310" s="609"/>
    </row>
    <row r="311" spans="1:34" ht="15" customHeight="1">
      <c r="A311" s="903"/>
      <c r="B311" s="611" t="s">
        <v>519</v>
      </c>
      <c r="C311" s="677" t="s">
        <v>520</v>
      </c>
      <c r="D311" s="677"/>
      <c r="E311" s="677"/>
      <c r="F311" s="677"/>
      <c r="G311" s="677"/>
      <c r="H311" s="816"/>
      <c r="I311" s="816"/>
      <c r="J311" s="816"/>
      <c r="K311" s="816"/>
      <c r="L311" s="816"/>
      <c r="M311" s="816"/>
      <c r="N311" s="816"/>
      <c r="O311" s="596">
        <f>SUM(O312:O313)</f>
        <v>0</v>
      </c>
      <c r="P311" s="670">
        <f>SUM(P312:P313)</f>
        <v>0</v>
      </c>
      <c r="Q311" s="627"/>
      <c r="R311" s="684"/>
      <c r="S311" s="670">
        <f>SUM(S312:S313)</f>
        <v>0</v>
      </c>
      <c r="T311" s="684"/>
      <c r="U311" s="670">
        <f>SUM(U312:U313)</f>
        <v>0</v>
      </c>
      <c r="V311" s="684"/>
      <c r="W311" s="670">
        <f>SUM(W312:W313)</f>
        <v>0</v>
      </c>
      <c r="X311" s="684"/>
      <c r="Y311" s="670">
        <f>SUM(Y312:Y313)</f>
        <v>0</v>
      </c>
      <c r="Z311" s="670">
        <f>SUM(Z312:Z313)</f>
        <v>0</v>
      </c>
      <c r="AA311" s="684"/>
      <c r="AB311" s="670">
        <f>SUM(AB312:AB313)</f>
        <v>0</v>
      </c>
      <c r="AC311" s="670">
        <f>SUM(AC312:AC313)</f>
        <v>0</v>
      </c>
      <c r="AD311" s="752"/>
      <c r="AE311" s="608"/>
      <c r="AF311" s="609"/>
      <c r="AG311" s="609"/>
      <c r="AH311" s="609"/>
    </row>
    <row r="312" spans="1:34" s="655" customFormat="1" ht="0.6" customHeight="1">
      <c r="A312" s="904"/>
      <c r="B312" s="905"/>
      <c r="C312" s="906"/>
      <c r="D312" s="906"/>
      <c r="E312" s="907"/>
      <c r="F312" s="535"/>
      <c r="G312" s="908"/>
      <c r="H312" s="908"/>
      <c r="I312" s="908"/>
      <c r="J312" s="908"/>
      <c r="K312" s="908"/>
      <c r="L312" s="908"/>
      <c r="M312" s="908"/>
      <c r="N312" s="908"/>
      <c r="O312" s="908"/>
      <c r="P312" s="909"/>
      <c r="Q312" s="910"/>
      <c r="R312" s="539"/>
      <c r="S312" s="911"/>
      <c r="T312" s="539"/>
      <c r="U312" s="911"/>
      <c r="V312" s="541"/>
      <c r="W312" s="911"/>
      <c r="X312" s="912"/>
      <c r="Y312" s="911"/>
      <c r="Z312" s="911"/>
      <c r="AA312" s="539"/>
      <c r="AB312" s="911"/>
      <c r="AC312" s="911"/>
      <c r="AD312" s="913"/>
      <c r="AE312" s="608"/>
      <c r="AF312" s="609"/>
      <c r="AG312" s="609"/>
      <c r="AH312" s="609"/>
    </row>
    <row r="313" spans="1:34" s="916" customFormat="1" ht="0.6" customHeight="1">
      <c r="A313" s="904"/>
      <c r="B313" s="905"/>
      <c r="C313" s="906"/>
      <c r="D313" s="906"/>
      <c r="E313" s="907"/>
      <c r="F313" s="535"/>
      <c r="G313" s="908"/>
      <c r="H313" s="908"/>
      <c r="I313" s="908"/>
      <c r="J313" s="908"/>
      <c r="K313" s="908"/>
      <c r="L313" s="908"/>
      <c r="M313" s="908"/>
      <c r="N313" s="908"/>
      <c r="O313" s="908"/>
      <c r="P313" s="914"/>
      <c r="Q313" s="910"/>
      <c r="R313" s="539"/>
      <c r="S313" s="911"/>
      <c r="T313" s="539"/>
      <c r="U313" s="911"/>
      <c r="V313" s="541"/>
      <c r="W313" s="911"/>
      <c r="X313" s="912"/>
      <c r="Y313" s="911"/>
      <c r="Z313" s="911"/>
      <c r="AA313" s="539"/>
      <c r="AB313" s="911"/>
      <c r="AC313" s="911"/>
      <c r="AD313" s="915"/>
      <c r="AE313" s="608"/>
      <c r="AF313" s="609"/>
      <c r="AG313" s="609"/>
      <c r="AH313" s="609"/>
    </row>
    <row r="314" spans="1:34" ht="15" hidden="1" customHeight="1">
      <c r="A314" s="603" t="s">
        <v>526</v>
      </c>
      <c r="B314" s="597" t="s">
        <v>527</v>
      </c>
      <c r="C314" s="598"/>
      <c r="D314" s="598"/>
      <c r="E314" s="598"/>
      <c r="F314" s="598"/>
      <c r="G314" s="598"/>
      <c r="H314" s="598"/>
      <c r="I314" s="598"/>
      <c r="J314" s="598"/>
      <c r="K314" s="598"/>
      <c r="L314" s="598"/>
      <c r="M314" s="598"/>
      <c r="N314" s="598"/>
      <c r="O314" s="598"/>
      <c r="P314" s="625" t="s">
        <v>48</v>
      </c>
      <c r="Q314" s="627"/>
      <c r="R314" s="684"/>
      <c r="S314" s="685"/>
      <c r="T314" s="684"/>
      <c r="U314" s="685"/>
      <c r="V314" s="684"/>
      <c r="W314" s="685"/>
      <c r="X314" s="684"/>
      <c r="Y314" s="685"/>
      <c r="Z314" s="685"/>
      <c r="AA314" s="684"/>
      <c r="AB314" s="685"/>
      <c r="AC314" s="685"/>
      <c r="AD314" s="625"/>
      <c r="AE314" s="608"/>
      <c r="AF314" s="609"/>
      <c r="AG314" s="609"/>
      <c r="AH314" s="609"/>
    </row>
    <row r="315" spans="1:34" ht="15" hidden="1" customHeight="1">
      <c r="A315" s="903"/>
      <c r="B315" s="597" t="s">
        <v>528</v>
      </c>
      <c r="C315" s="816"/>
      <c r="D315" s="816"/>
      <c r="E315" s="816"/>
      <c r="F315" s="816"/>
      <c r="G315" s="816"/>
      <c r="H315" s="816"/>
      <c r="I315" s="816"/>
      <c r="J315" s="816"/>
      <c r="K315" s="816"/>
      <c r="L315" s="816"/>
      <c r="M315" s="816"/>
      <c r="N315" s="816"/>
      <c r="O315" s="596"/>
      <c r="P315" s="752"/>
      <c r="Q315" s="627"/>
      <c r="R315" s="684"/>
      <c r="S315" s="685"/>
      <c r="T315" s="684"/>
      <c r="U315" s="685"/>
      <c r="V315" s="684"/>
      <c r="W315" s="685"/>
      <c r="X315" s="684"/>
      <c r="Y315" s="685"/>
      <c r="Z315" s="685"/>
      <c r="AA315" s="684"/>
      <c r="AB315" s="685"/>
      <c r="AC315" s="685"/>
      <c r="AD315" s="752"/>
      <c r="AE315" s="608"/>
      <c r="AF315" s="609"/>
      <c r="AG315" s="609"/>
      <c r="AH315" s="609"/>
    </row>
    <row r="316" spans="1:34" ht="15" hidden="1" customHeight="1">
      <c r="A316" s="917"/>
      <c r="B316" s="918" t="s">
        <v>48</v>
      </c>
      <c r="C316" s="919" t="s">
        <v>48</v>
      </c>
      <c r="D316" s="919"/>
      <c r="E316" s="919" t="s">
        <v>48</v>
      </c>
      <c r="F316" s="919"/>
      <c r="G316" s="919" t="s">
        <v>48</v>
      </c>
      <c r="H316" s="919" t="s">
        <v>48</v>
      </c>
      <c r="I316" s="919" t="s">
        <v>48</v>
      </c>
      <c r="J316" s="919" t="s">
        <v>48</v>
      </c>
      <c r="K316" s="599" t="s">
        <v>48</v>
      </c>
      <c r="L316" s="599" t="s">
        <v>48</v>
      </c>
      <c r="M316" s="599" t="s">
        <v>48</v>
      </c>
      <c r="N316" s="599" t="s">
        <v>48</v>
      </c>
      <c r="O316" s="598" t="s">
        <v>48</v>
      </c>
      <c r="P316" s="625" t="s">
        <v>48</v>
      </c>
      <c r="Q316" s="681"/>
      <c r="R316" s="684"/>
      <c r="S316" s="685"/>
      <c r="T316" s="684"/>
      <c r="U316" s="685"/>
      <c r="V316" s="684"/>
      <c r="W316" s="685"/>
      <c r="X316" s="684"/>
      <c r="Y316" s="685"/>
      <c r="Z316" s="685"/>
      <c r="AA316" s="684"/>
      <c r="AB316" s="685"/>
      <c r="AC316" s="685"/>
      <c r="AD316" s="625" t="s">
        <v>48</v>
      </c>
      <c r="AE316" s="608"/>
      <c r="AF316" s="609"/>
      <c r="AG316" s="609"/>
      <c r="AH316" s="609"/>
    </row>
    <row r="317" spans="1:34" ht="15" hidden="1" customHeight="1">
      <c r="A317" s="903"/>
      <c r="B317" s="597" t="s">
        <v>529</v>
      </c>
      <c r="C317" s="816"/>
      <c r="D317" s="816"/>
      <c r="E317" s="816"/>
      <c r="F317" s="816"/>
      <c r="G317" s="816"/>
      <c r="H317" s="816"/>
      <c r="I317" s="816"/>
      <c r="J317" s="816"/>
      <c r="K317" s="816"/>
      <c r="L317" s="816"/>
      <c r="M317" s="816"/>
      <c r="N317" s="816"/>
      <c r="O317" s="596"/>
      <c r="P317" s="752"/>
      <c r="Q317" s="681"/>
      <c r="R317" s="684"/>
      <c r="S317" s="685"/>
      <c r="T317" s="684"/>
      <c r="U317" s="685"/>
      <c r="V317" s="684"/>
      <c r="W317" s="685"/>
      <c r="X317" s="684"/>
      <c r="Y317" s="685"/>
      <c r="Z317" s="685"/>
      <c r="AA317" s="684"/>
      <c r="AB317" s="685"/>
      <c r="AC317" s="685"/>
      <c r="AD317" s="752"/>
      <c r="AE317" s="608"/>
      <c r="AF317" s="609"/>
      <c r="AG317" s="609"/>
      <c r="AH317" s="609"/>
    </row>
    <row r="318" spans="1:34" ht="15" hidden="1" customHeight="1">
      <c r="A318" s="903"/>
      <c r="B318" s="918" t="s">
        <v>48</v>
      </c>
      <c r="C318" s="919" t="s">
        <v>48</v>
      </c>
      <c r="D318" s="919"/>
      <c r="E318" s="919" t="s">
        <v>48</v>
      </c>
      <c r="F318" s="919"/>
      <c r="G318" s="919" t="s">
        <v>48</v>
      </c>
      <c r="H318" s="919" t="s">
        <v>48</v>
      </c>
      <c r="I318" s="919" t="s">
        <v>48</v>
      </c>
      <c r="J318" s="919" t="s">
        <v>48</v>
      </c>
      <c r="K318" s="599" t="s">
        <v>48</v>
      </c>
      <c r="L318" s="599" t="s">
        <v>48</v>
      </c>
      <c r="M318" s="599" t="s">
        <v>48</v>
      </c>
      <c r="N318" s="599" t="s">
        <v>48</v>
      </c>
      <c r="O318" s="598" t="s">
        <v>48</v>
      </c>
      <c r="P318" s="625" t="s">
        <v>48</v>
      </c>
      <c r="Q318" s="681"/>
      <c r="R318" s="684"/>
      <c r="S318" s="685"/>
      <c r="T318" s="684"/>
      <c r="U318" s="685"/>
      <c r="V318" s="684"/>
      <c r="W318" s="685"/>
      <c r="X318" s="684"/>
      <c r="Y318" s="685"/>
      <c r="Z318" s="685"/>
      <c r="AA318" s="684"/>
      <c r="AB318" s="685"/>
      <c r="AC318" s="685"/>
      <c r="AD318" s="625" t="s">
        <v>48</v>
      </c>
      <c r="AE318" s="608"/>
      <c r="AF318" s="609"/>
      <c r="AG318" s="609"/>
      <c r="AH318" s="609"/>
    </row>
    <row r="319" spans="1:34" ht="15" hidden="1" customHeight="1">
      <c r="A319" s="903"/>
      <c r="B319" s="597" t="s">
        <v>530</v>
      </c>
      <c r="C319" s="816"/>
      <c r="D319" s="816"/>
      <c r="E319" s="816"/>
      <c r="F319" s="816"/>
      <c r="G319" s="816"/>
      <c r="H319" s="816"/>
      <c r="I319" s="816"/>
      <c r="J319" s="816"/>
      <c r="K319" s="816"/>
      <c r="L319" s="816"/>
      <c r="M319" s="816"/>
      <c r="N319" s="816"/>
      <c r="O319" s="596"/>
      <c r="P319" s="752"/>
      <c r="Q319" s="681"/>
      <c r="R319" s="684"/>
      <c r="S319" s="685"/>
      <c r="T319" s="684"/>
      <c r="U319" s="685"/>
      <c r="V319" s="684"/>
      <c r="W319" s="685"/>
      <c r="X319" s="684"/>
      <c r="Y319" s="685"/>
      <c r="Z319" s="685"/>
      <c r="AA319" s="684"/>
      <c r="AB319" s="685"/>
      <c r="AC319" s="685"/>
      <c r="AD319" s="752"/>
      <c r="AE319" s="608"/>
      <c r="AF319" s="609"/>
      <c r="AG319" s="609"/>
      <c r="AH319" s="609"/>
    </row>
    <row r="320" spans="1:34" ht="15" hidden="1" customHeight="1">
      <c r="A320" s="903"/>
      <c r="B320" s="621" t="s">
        <v>48</v>
      </c>
      <c r="C320" s="599" t="s">
        <v>48</v>
      </c>
      <c r="D320" s="599"/>
      <c r="E320" s="599" t="s">
        <v>48</v>
      </c>
      <c r="F320" s="599"/>
      <c r="G320" s="599" t="s">
        <v>48</v>
      </c>
      <c r="H320" s="599" t="s">
        <v>48</v>
      </c>
      <c r="I320" s="599" t="s">
        <v>48</v>
      </c>
      <c r="J320" s="599" t="s">
        <v>48</v>
      </c>
      <c r="K320" s="599" t="s">
        <v>48</v>
      </c>
      <c r="L320" s="599" t="s">
        <v>48</v>
      </c>
      <c r="M320" s="599" t="s">
        <v>48</v>
      </c>
      <c r="N320" s="599" t="s">
        <v>48</v>
      </c>
      <c r="O320" s="598" t="s">
        <v>48</v>
      </c>
      <c r="P320" s="625" t="s">
        <v>48</v>
      </c>
      <c r="Q320" s="681"/>
      <c r="R320" s="684"/>
      <c r="S320" s="685"/>
      <c r="T320" s="684"/>
      <c r="U320" s="685"/>
      <c r="V320" s="684"/>
      <c r="W320" s="685"/>
      <c r="X320" s="684"/>
      <c r="Y320" s="685"/>
      <c r="Z320" s="685"/>
      <c r="AA320" s="684"/>
      <c r="AB320" s="685"/>
      <c r="AC320" s="685"/>
      <c r="AD320" s="625" t="s">
        <v>48</v>
      </c>
      <c r="AE320" s="608"/>
      <c r="AF320" s="609"/>
      <c r="AG320" s="609"/>
      <c r="AH320" s="609"/>
    </row>
    <row r="321" spans="1:34" ht="18.95" customHeight="1">
      <c r="A321" s="603" t="s">
        <v>531</v>
      </c>
      <c r="B321" s="597" t="s">
        <v>532</v>
      </c>
      <c r="C321" s="816"/>
      <c r="D321" s="816"/>
      <c r="E321" s="816"/>
      <c r="F321" s="816"/>
      <c r="G321" s="816"/>
      <c r="H321" s="816"/>
      <c r="I321" s="816"/>
      <c r="J321" s="816"/>
      <c r="K321" s="816"/>
      <c r="L321" s="816"/>
      <c r="M321" s="816"/>
      <c r="N321" s="816"/>
      <c r="O321" s="596"/>
      <c r="P321" s="752"/>
      <c r="Q321" s="681"/>
      <c r="R321" s="684"/>
      <c r="S321" s="685"/>
      <c r="T321" s="684"/>
      <c r="U321" s="685"/>
      <c r="V321" s="684"/>
      <c r="W321" s="685"/>
      <c r="X321" s="684"/>
      <c r="Y321" s="685"/>
      <c r="Z321" s="685"/>
      <c r="AA321" s="684"/>
      <c r="AB321" s="685"/>
      <c r="AC321" s="685"/>
      <c r="AD321" s="752"/>
      <c r="AE321" s="608"/>
      <c r="AF321" s="609"/>
      <c r="AG321" s="609"/>
      <c r="AH321" s="609"/>
    </row>
    <row r="322" spans="1:34" ht="15" customHeight="1">
      <c r="A322" s="603" t="s">
        <v>526</v>
      </c>
      <c r="B322" s="597" t="s">
        <v>527</v>
      </c>
      <c r="C322" s="598"/>
      <c r="D322" s="598"/>
      <c r="E322" s="598"/>
      <c r="F322" s="598"/>
      <c r="G322" s="598"/>
      <c r="H322" s="598"/>
      <c r="I322" s="598"/>
      <c r="J322" s="598"/>
      <c r="K322" s="598"/>
      <c r="L322" s="598"/>
      <c r="M322" s="598"/>
      <c r="N322" s="598"/>
      <c r="O322" s="598"/>
      <c r="P322" s="625" t="s">
        <v>48</v>
      </c>
      <c r="Q322" s="627"/>
      <c r="R322" s="684"/>
      <c r="S322" s="685"/>
      <c r="T322" s="684"/>
      <c r="U322" s="685"/>
      <c r="V322" s="684"/>
      <c r="W322" s="685"/>
      <c r="X322" s="684"/>
      <c r="Y322" s="685"/>
      <c r="Z322" s="685"/>
      <c r="AA322" s="684"/>
      <c r="AB322" s="685"/>
      <c r="AC322" s="685"/>
      <c r="AD322" s="625"/>
      <c r="AE322" s="608"/>
      <c r="AF322" s="609"/>
      <c r="AG322" s="609"/>
      <c r="AH322" s="609"/>
    </row>
    <row r="323" spans="1:34" ht="15" customHeight="1">
      <c r="A323" s="903"/>
      <c r="B323" s="597" t="s">
        <v>528</v>
      </c>
      <c r="C323" s="816"/>
      <c r="D323" s="816"/>
      <c r="E323" s="816"/>
      <c r="F323" s="816"/>
      <c r="G323" s="816"/>
      <c r="H323" s="816"/>
      <c r="I323" s="816"/>
      <c r="J323" s="816"/>
      <c r="K323" s="816"/>
      <c r="L323" s="816"/>
      <c r="M323" s="816"/>
      <c r="N323" s="816"/>
      <c r="O323" s="596"/>
      <c r="P323" s="752"/>
      <c r="Q323" s="627"/>
      <c r="R323" s="684"/>
      <c r="S323" s="685"/>
      <c r="T323" s="684"/>
      <c r="U323" s="685"/>
      <c r="V323" s="684"/>
      <c r="W323" s="685"/>
      <c r="X323" s="684"/>
      <c r="Y323" s="685"/>
      <c r="Z323" s="685"/>
      <c r="AA323" s="684"/>
      <c r="AB323" s="685"/>
      <c r="AC323" s="685"/>
      <c r="AD323" s="752"/>
      <c r="AE323" s="608"/>
      <c r="AF323" s="609"/>
      <c r="AG323" s="609"/>
      <c r="AH323" s="609"/>
    </row>
    <row r="324" spans="1:34" ht="15" customHeight="1">
      <c r="A324" s="917"/>
      <c r="B324" s="918" t="s">
        <v>48</v>
      </c>
      <c r="C324" s="919" t="s">
        <v>48</v>
      </c>
      <c r="D324" s="919"/>
      <c r="E324" s="919" t="s">
        <v>48</v>
      </c>
      <c r="F324" s="919"/>
      <c r="G324" s="919" t="s">
        <v>48</v>
      </c>
      <c r="H324" s="919" t="s">
        <v>48</v>
      </c>
      <c r="I324" s="919" t="s">
        <v>48</v>
      </c>
      <c r="J324" s="919" t="s">
        <v>48</v>
      </c>
      <c r="K324" s="599" t="s">
        <v>48</v>
      </c>
      <c r="L324" s="599" t="s">
        <v>48</v>
      </c>
      <c r="M324" s="599" t="s">
        <v>48</v>
      </c>
      <c r="N324" s="599" t="s">
        <v>48</v>
      </c>
      <c r="O324" s="598" t="s">
        <v>48</v>
      </c>
      <c r="P324" s="625" t="s">
        <v>48</v>
      </c>
      <c r="Q324" s="681"/>
      <c r="R324" s="684"/>
      <c r="S324" s="685"/>
      <c r="T324" s="684"/>
      <c r="U324" s="685"/>
      <c r="V324" s="684"/>
      <c r="W324" s="685"/>
      <c r="X324" s="684"/>
      <c r="Y324" s="685"/>
      <c r="Z324" s="685"/>
      <c r="AA324" s="684"/>
      <c r="AB324" s="685"/>
      <c r="AC324" s="685"/>
      <c r="AD324" s="625" t="s">
        <v>48</v>
      </c>
      <c r="AE324" s="608"/>
      <c r="AF324" s="609"/>
      <c r="AG324" s="609"/>
      <c r="AH324" s="609"/>
    </row>
    <row r="325" spans="1:34" ht="15" customHeight="1">
      <c r="A325" s="903"/>
      <c r="B325" s="597" t="s">
        <v>529</v>
      </c>
      <c r="C325" s="816"/>
      <c r="D325" s="816"/>
      <c r="E325" s="816"/>
      <c r="F325" s="816"/>
      <c r="G325" s="816"/>
      <c r="H325" s="816"/>
      <c r="I325" s="816"/>
      <c r="J325" s="816"/>
      <c r="K325" s="816"/>
      <c r="L325" s="816"/>
      <c r="M325" s="816"/>
      <c r="N325" s="816"/>
      <c r="O325" s="596"/>
      <c r="P325" s="752"/>
      <c r="Q325" s="681"/>
      <c r="R325" s="684"/>
      <c r="S325" s="685"/>
      <c r="T325" s="684"/>
      <c r="U325" s="685"/>
      <c r="V325" s="684"/>
      <c r="W325" s="685"/>
      <c r="X325" s="684"/>
      <c r="Y325" s="685"/>
      <c r="Z325" s="685"/>
      <c r="AA325" s="684"/>
      <c r="AB325" s="685"/>
      <c r="AC325" s="685"/>
      <c r="AD325" s="752"/>
      <c r="AE325" s="608"/>
      <c r="AF325" s="609"/>
      <c r="AG325" s="609"/>
      <c r="AH325" s="609"/>
    </row>
    <row r="326" spans="1:34" ht="15" customHeight="1">
      <c r="A326" s="903"/>
      <c r="B326" s="918" t="s">
        <v>48</v>
      </c>
      <c r="C326" s="919" t="s">
        <v>48</v>
      </c>
      <c r="D326" s="919"/>
      <c r="E326" s="919" t="s">
        <v>48</v>
      </c>
      <c r="F326" s="919"/>
      <c r="G326" s="919" t="s">
        <v>48</v>
      </c>
      <c r="H326" s="919" t="s">
        <v>48</v>
      </c>
      <c r="I326" s="919" t="s">
        <v>48</v>
      </c>
      <c r="J326" s="919" t="s">
        <v>48</v>
      </c>
      <c r="K326" s="599" t="s">
        <v>48</v>
      </c>
      <c r="L326" s="599" t="s">
        <v>48</v>
      </c>
      <c r="M326" s="599" t="s">
        <v>48</v>
      </c>
      <c r="N326" s="599" t="s">
        <v>48</v>
      </c>
      <c r="O326" s="598" t="s">
        <v>48</v>
      </c>
      <c r="P326" s="625" t="s">
        <v>48</v>
      </c>
      <c r="Q326" s="681"/>
      <c r="R326" s="684"/>
      <c r="S326" s="685"/>
      <c r="T326" s="684"/>
      <c r="U326" s="685"/>
      <c r="V326" s="684"/>
      <c r="W326" s="685"/>
      <c r="X326" s="684"/>
      <c r="Y326" s="685"/>
      <c r="Z326" s="685"/>
      <c r="AA326" s="684"/>
      <c r="AB326" s="685"/>
      <c r="AC326" s="685"/>
      <c r="AD326" s="625" t="s">
        <v>48</v>
      </c>
      <c r="AE326" s="608"/>
      <c r="AF326" s="609"/>
      <c r="AG326" s="609"/>
      <c r="AH326" s="609"/>
    </row>
    <row r="327" spans="1:34" ht="15" customHeight="1">
      <c r="A327" s="903"/>
      <c r="B327" s="597" t="s">
        <v>530</v>
      </c>
      <c r="C327" s="816"/>
      <c r="D327" s="816"/>
      <c r="E327" s="816"/>
      <c r="F327" s="816"/>
      <c r="G327" s="816"/>
      <c r="H327" s="816"/>
      <c r="I327" s="816"/>
      <c r="J327" s="816"/>
      <c r="K327" s="816"/>
      <c r="L327" s="816"/>
      <c r="M327" s="816"/>
      <c r="N327" s="816"/>
      <c r="O327" s="596"/>
      <c r="P327" s="752"/>
      <c r="Q327" s="681"/>
      <c r="R327" s="684"/>
      <c r="S327" s="685"/>
      <c r="T327" s="684"/>
      <c r="U327" s="685"/>
      <c r="V327" s="684"/>
      <c r="W327" s="685"/>
      <c r="X327" s="684"/>
      <c r="Y327" s="685"/>
      <c r="Z327" s="685"/>
      <c r="AA327" s="684"/>
      <c r="AB327" s="685"/>
      <c r="AC327" s="685"/>
      <c r="AD327" s="752"/>
      <c r="AE327" s="608"/>
      <c r="AF327" s="609"/>
      <c r="AG327" s="609"/>
      <c r="AH327" s="609"/>
    </row>
    <row r="328" spans="1:34" ht="15" customHeight="1">
      <c r="A328" s="903"/>
      <c r="B328" s="621" t="s">
        <v>48</v>
      </c>
      <c r="C328" s="599" t="s">
        <v>48</v>
      </c>
      <c r="D328" s="599"/>
      <c r="E328" s="599" t="s">
        <v>48</v>
      </c>
      <c r="F328" s="599"/>
      <c r="G328" s="599" t="s">
        <v>48</v>
      </c>
      <c r="H328" s="599" t="s">
        <v>48</v>
      </c>
      <c r="I328" s="599" t="s">
        <v>48</v>
      </c>
      <c r="J328" s="599" t="s">
        <v>48</v>
      </c>
      <c r="K328" s="599" t="s">
        <v>48</v>
      </c>
      <c r="L328" s="599" t="s">
        <v>48</v>
      </c>
      <c r="M328" s="599" t="s">
        <v>48</v>
      </c>
      <c r="N328" s="599" t="s">
        <v>48</v>
      </c>
      <c r="O328" s="598" t="s">
        <v>48</v>
      </c>
      <c r="P328" s="625" t="s">
        <v>48</v>
      </c>
      <c r="Q328" s="681"/>
      <c r="R328" s="684"/>
      <c r="S328" s="685"/>
      <c r="T328" s="684"/>
      <c r="U328" s="685"/>
      <c r="V328" s="684"/>
      <c r="W328" s="685"/>
      <c r="X328" s="684"/>
      <c r="Y328" s="685"/>
      <c r="Z328" s="685"/>
      <c r="AA328" s="684"/>
      <c r="AB328" s="685"/>
      <c r="AC328" s="685"/>
      <c r="AD328" s="625" t="s">
        <v>48</v>
      </c>
      <c r="AE328" s="608"/>
      <c r="AF328" s="609"/>
      <c r="AG328" s="609"/>
      <c r="AH328" s="609"/>
    </row>
    <row r="329" spans="1:34" ht="15" customHeight="1">
      <c r="A329" s="603" t="s">
        <v>531</v>
      </c>
      <c r="B329" s="597" t="s">
        <v>532</v>
      </c>
      <c r="C329" s="816"/>
      <c r="D329" s="816"/>
      <c r="E329" s="816"/>
      <c r="F329" s="816"/>
      <c r="G329" s="816"/>
      <c r="H329" s="816"/>
      <c r="I329" s="816"/>
      <c r="J329" s="816"/>
      <c r="K329" s="816"/>
      <c r="L329" s="816"/>
      <c r="M329" s="816"/>
      <c r="N329" s="816"/>
      <c r="O329" s="596"/>
      <c r="P329" s="752"/>
      <c r="Q329" s="681"/>
      <c r="R329" s="684"/>
      <c r="S329" s="685"/>
      <c r="T329" s="684"/>
      <c r="U329" s="685"/>
      <c r="V329" s="684"/>
      <c r="W329" s="685"/>
      <c r="X329" s="684"/>
      <c r="Y329" s="685"/>
      <c r="Z329" s="685"/>
      <c r="AA329" s="684"/>
      <c r="AB329" s="685"/>
      <c r="AC329" s="685"/>
      <c r="AD329" s="752"/>
      <c r="AE329" s="608"/>
      <c r="AF329" s="609"/>
      <c r="AG329" s="609"/>
      <c r="AH329" s="609"/>
    </row>
    <row r="330" spans="1:34" s="806" customFormat="1" ht="23.45" customHeight="1">
      <c r="A330" s="903"/>
      <c r="B330" s="1517" t="s">
        <v>533</v>
      </c>
      <c r="C330" s="1518"/>
      <c r="D330" s="1518"/>
      <c r="E330" s="1518"/>
      <c r="F330" s="1518"/>
      <c r="G330" s="1518"/>
      <c r="H330" s="1518"/>
      <c r="I330" s="1518"/>
      <c r="J330" s="1518"/>
      <c r="K330" s="1518"/>
      <c r="L330" s="1519"/>
      <c r="M330" s="596" t="s">
        <v>48</v>
      </c>
      <c r="N330" s="596" t="s">
        <v>48</v>
      </c>
      <c r="O330" s="547">
        <f>O16+O279+O301</f>
        <v>278</v>
      </c>
      <c r="P330" s="547">
        <f>P16+P279+P301</f>
        <v>5239554519</v>
      </c>
      <c r="Q330" s="547">
        <f t="shared" ref="Q330:AB330" si="172">Q16+Q279+Q301</f>
        <v>0</v>
      </c>
      <c r="R330" s="547">
        <f t="shared" si="172"/>
        <v>0</v>
      </c>
      <c r="S330" s="547">
        <f t="shared" si="172"/>
        <v>6480765547.6702099</v>
      </c>
      <c r="T330" s="547">
        <f t="shared" si="172"/>
        <v>0</v>
      </c>
      <c r="U330" s="547">
        <f t="shared" si="172"/>
        <v>449745872.89138782</v>
      </c>
      <c r="V330" s="547">
        <f t="shared" si="172"/>
        <v>0</v>
      </c>
      <c r="W330" s="547">
        <f t="shared" si="172"/>
        <v>41410982.683307439</v>
      </c>
      <c r="X330" s="547">
        <f t="shared" si="172"/>
        <v>0</v>
      </c>
      <c r="Y330" s="547">
        <f t="shared" si="172"/>
        <v>0</v>
      </c>
      <c r="Z330" s="547">
        <f t="shared" si="172"/>
        <v>41410982.683307439</v>
      </c>
      <c r="AA330" s="547">
        <f t="shared" si="172"/>
        <v>0</v>
      </c>
      <c r="AB330" s="547">
        <f t="shared" si="172"/>
        <v>4290355637.4949021</v>
      </c>
      <c r="AC330" s="547">
        <f>AC16+AC279+AC301</f>
        <v>949198881.50509775</v>
      </c>
      <c r="AD330" s="617" t="s">
        <v>48</v>
      </c>
      <c r="AE330" s="608"/>
      <c r="AF330" s="609"/>
      <c r="AG330" s="609"/>
      <c r="AH330" s="609"/>
    </row>
    <row r="331" spans="1:34" ht="15" customHeight="1">
      <c r="A331" s="903"/>
      <c r="B331" s="920"/>
      <c r="C331" s="598"/>
      <c r="D331" s="598"/>
      <c r="E331" s="598"/>
      <c r="F331" s="598"/>
      <c r="G331" s="598"/>
      <c r="H331" s="598"/>
      <c r="I331" s="598"/>
      <c r="J331" s="598"/>
      <c r="K331" s="598"/>
      <c r="L331" s="921"/>
      <c r="M331" s="598"/>
      <c r="N331" s="598"/>
      <c r="O331" s="598"/>
      <c r="P331" s="922"/>
      <c r="Q331" s="681"/>
      <c r="R331" s="684"/>
      <c r="S331" s="922"/>
      <c r="T331" s="684"/>
      <c r="U331" s="922"/>
      <c r="V331" s="684"/>
      <c r="W331" s="922"/>
      <c r="X331" s="684"/>
      <c r="Y331" s="922"/>
      <c r="Z331" s="922"/>
      <c r="AA331" s="684"/>
      <c r="AB331" s="922"/>
      <c r="AC331" s="922"/>
      <c r="AD331" s="625"/>
      <c r="AF331" s="609"/>
      <c r="AG331" s="609"/>
    </row>
    <row r="332" spans="1:34" ht="15" customHeight="1">
      <c r="A332" s="903"/>
      <c r="B332" s="920"/>
      <c r="C332" s="598"/>
      <c r="D332" s="598"/>
      <c r="E332" s="598"/>
      <c r="F332" s="598"/>
      <c r="G332" s="598"/>
      <c r="H332" s="598"/>
      <c r="I332" s="598"/>
      <c r="J332" s="598"/>
      <c r="K332" s="598"/>
      <c r="L332" s="921"/>
      <c r="M332" s="598"/>
      <c r="N332" s="598"/>
      <c r="O332" s="598"/>
      <c r="P332" s="922"/>
      <c r="Q332" s="681"/>
      <c r="R332" s="684"/>
      <c r="S332" s="922"/>
      <c r="T332" s="684"/>
      <c r="U332" s="922"/>
      <c r="V332" s="684"/>
      <c r="W332" s="922"/>
      <c r="X332" s="684"/>
      <c r="Y332" s="922"/>
      <c r="Z332" s="922"/>
      <c r="AA332" s="684"/>
      <c r="AB332" s="922"/>
      <c r="AC332" s="922"/>
      <c r="AD332" s="625"/>
      <c r="AF332" s="609"/>
      <c r="AG332" s="609"/>
    </row>
    <row r="333" spans="1:34" ht="15" customHeight="1">
      <c r="A333" s="903"/>
      <c r="B333" s="920"/>
      <c r="C333" s="598"/>
      <c r="D333" s="598"/>
      <c r="E333" s="598"/>
      <c r="F333" s="598"/>
      <c r="G333" s="598"/>
      <c r="H333" s="598"/>
      <c r="I333" s="598"/>
      <c r="J333" s="598"/>
      <c r="K333" s="598"/>
      <c r="L333" s="921"/>
      <c r="M333" s="598"/>
      <c r="N333" s="598"/>
      <c r="O333" s="598"/>
      <c r="P333" s="922"/>
      <c r="Q333" s="681"/>
      <c r="R333" s="684"/>
      <c r="S333" s="922"/>
      <c r="T333" s="684"/>
      <c r="U333" s="922"/>
      <c r="V333" s="684"/>
      <c r="W333" s="922"/>
      <c r="X333" s="684"/>
      <c r="Y333" s="922"/>
      <c r="Z333" s="922"/>
      <c r="AA333" s="684"/>
      <c r="AB333" s="922"/>
      <c r="AC333" s="922"/>
      <c r="AD333" s="625"/>
      <c r="AF333" s="609"/>
      <c r="AG333" s="609"/>
    </row>
    <row r="334" spans="1:34" ht="15" customHeight="1">
      <c r="A334" s="903"/>
      <c r="B334" s="920"/>
      <c r="C334" s="598"/>
      <c r="D334" s="598"/>
      <c r="E334" s="598"/>
      <c r="F334" s="598"/>
      <c r="G334" s="598"/>
      <c r="H334" s="598"/>
      <c r="I334" s="598"/>
      <c r="J334" s="598"/>
      <c r="K334" s="598"/>
      <c r="L334" s="921"/>
      <c r="M334" s="598"/>
      <c r="N334" s="598"/>
      <c r="O334" s="598"/>
      <c r="P334" s="922"/>
      <c r="Q334" s="681"/>
      <c r="R334" s="684"/>
      <c r="S334" s="922"/>
      <c r="T334" s="684"/>
      <c r="U334" s="922"/>
      <c r="V334" s="684"/>
      <c r="W334" s="922"/>
      <c r="X334" s="684"/>
      <c r="Y334" s="922"/>
      <c r="Z334" s="922"/>
      <c r="AA334" s="684"/>
      <c r="AB334" s="922"/>
      <c r="AC334" s="922"/>
      <c r="AD334" s="625"/>
      <c r="AF334" s="609"/>
      <c r="AG334" s="609"/>
    </row>
    <row r="335" spans="1:34" ht="15" customHeight="1">
      <c r="A335" s="603" t="s">
        <v>534</v>
      </c>
      <c r="B335" s="597">
        <v>1.5</v>
      </c>
      <c r="C335" s="597" t="s">
        <v>535</v>
      </c>
      <c r="D335" s="597"/>
      <c r="E335" s="816"/>
      <c r="F335" s="816"/>
      <c r="G335" s="816"/>
      <c r="H335" s="816"/>
      <c r="I335" s="816"/>
      <c r="J335" s="816"/>
      <c r="K335" s="816"/>
      <c r="L335" s="816"/>
      <c r="M335" s="816"/>
      <c r="N335" s="816"/>
      <c r="O335" s="596">
        <f>O336+O338+O340+O342+O344</f>
        <v>42</v>
      </c>
      <c r="P335" s="752">
        <f>P344</f>
        <v>272781201</v>
      </c>
      <c r="Q335" s="681"/>
      <c r="R335" s="684"/>
      <c r="S335" s="685"/>
      <c r="T335" s="684"/>
      <c r="U335" s="685"/>
      <c r="V335" s="684"/>
      <c r="W335" s="685"/>
      <c r="X335" s="684"/>
      <c r="Y335" s="685"/>
      <c r="Z335" s="685"/>
      <c r="AA335" s="684"/>
      <c r="AB335" s="923">
        <f>AB344</f>
        <v>272781201</v>
      </c>
      <c r="AC335" s="752">
        <f>SUM(AC347:AC372)</f>
        <v>0</v>
      </c>
      <c r="AD335" s="752"/>
      <c r="AF335" s="609"/>
      <c r="AG335" s="609"/>
    </row>
    <row r="336" spans="1:34" ht="15" customHeight="1">
      <c r="A336" s="903"/>
      <c r="B336" s="597" t="s">
        <v>536</v>
      </c>
      <c r="C336" s="903"/>
      <c r="D336" s="903"/>
      <c r="E336" s="903"/>
      <c r="F336" s="903"/>
      <c r="G336" s="903"/>
      <c r="H336" s="903"/>
      <c r="I336" s="903"/>
      <c r="J336" s="903"/>
      <c r="K336" s="903"/>
      <c r="L336" s="903"/>
      <c r="M336" s="903"/>
      <c r="N336" s="903"/>
      <c r="O336" s="596"/>
      <c r="P336" s="752"/>
      <c r="Q336" s="681"/>
      <c r="R336" s="684"/>
      <c r="S336" s="685"/>
      <c r="T336" s="684"/>
      <c r="U336" s="685"/>
      <c r="V336" s="684"/>
      <c r="W336" s="685"/>
      <c r="X336" s="684"/>
      <c r="Y336" s="685"/>
      <c r="Z336" s="685"/>
      <c r="AA336" s="684"/>
      <c r="AB336" s="685"/>
      <c r="AC336" s="685"/>
      <c r="AD336" s="752"/>
      <c r="AF336" s="609"/>
      <c r="AG336" s="609"/>
    </row>
    <row r="337" spans="1:33" ht="15" customHeight="1">
      <c r="A337" s="903"/>
      <c r="B337" s="612" t="s">
        <v>48</v>
      </c>
      <c r="C337" s="598" t="s">
        <v>48</v>
      </c>
      <c r="D337" s="598"/>
      <c r="E337" s="598" t="s">
        <v>48</v>
      </c>
      <c r="F337" s="598"/>
      <c r="G337" s="598" t="s">
        <v>48</v>
      </c>
      <c r="H337" s="598" t="s">
        <v>48</v>
      </c>
      <c r="I337" s="598" t="s">
        <v>48</v>
      </c>
      <c r="J337" s="598" t="s">
        <v>48</v>
      </c>
      <c r="K337" s="598" t="s">
        <v>48</v>
      </c>
      <c r="L337" s="598" t="s">
        <v>48</v>
      </c>
      <c r="M337" s="598" t="s">
        <v>48</v>
      </c>
      <c r="N337" s="598" t="s">
        <v>48</v>
      </c>
      <c r="O337" s="598" t="s">
        <v>48</v>
      </c>
      <c r="P337" s="625" t="s">
        <v>48</v>
      </c>
      <c r="Q337" s="627"/>
      <c r="R337" s="684"/>
      <c r="S337" s="685"/>
      <c r="T337" s="684"/>
      <c r="U337" s="685"/>
      <c r="V337" s="684"/>
      <c r="W337" s="685"/>
      <c r="X337" s="684"/>
      <c r="Y337" s="685"/>
      <c r="Z337" s="685"/>
      <c r="AA337" s="684"/>
      <c r="AB337" s="685"/>
      <c r="AC337" s="685"/>
      <c r="AD337" s="625" t="s">
        <v>48</v>
      </c>
      <c r="AF337" s="609"/>
      <c r="AG337" s="609"/>
    </row>
    <row r="338" spans="1:33" ht="15" customHeight="1">
      <c r="A338" s="598"/>
      <c r="B338" s="597" t="s">
        <v>537</v>
      </c>
      <c r="C338" s="599"/>
      <c r="D338" s="599"/>
      <c r="E338" s="599"/>
      <c r="F338" s="599"/>
      <c r="G338" s="598"/>
      <c r="H338" s="849"/>
      <c r="I338" s="599"/>
      <c r="J338" s="599"/>
      <c r="K338" s="598"/>
      <c r="L338" s="598"/>
      <c r="M338" s="626"/>
      <c r="N338" s="598"/>
      <c r="O338" s="598"/>
      <c r="P338" s="924"/>
      <c r="Q338" s="681"/>
      <c r="R338" s="684"/>
      <c r="S338" s="685"/>
      <c r="T338" s="684"/>
      <c r="U338" s="685"/>
      <c r="V338" s="684"/>
      <c r="W338" s="685"/>
      <c r="X338" s="684"/>
      <c r="Y338" s="685"/>
      <c r="Z338" s="685"/>
      <c r="AA338" s="684"/>
      <c r="AB338" s="685"/>
      <c r="AC338" s="685"/>
      <c r="AD338" s="924"/>
      <c r="AF338" s="609"/>
      <c r="AG338" s="609"/>
    </row>
    <row r="339" spans="1:33" ht="15" customHeight="1">
      <c r="A339" s="598"/>
      <c r="B339" s="612" t="s">
        <v>48</v>
      </c>
      <c r="C339" s="599" t="s">
        <v>48</v>
      </c>
      <c r="D339" s="599"/>
      <c r="E339" s="599" t="s">
        <v>48</v>
      </c>
      <c r="F339" s="599"/>
      <c r="G339" s="598" t="s">
        <v>48</v>
      </c>
      <c r="H339" s="849" t="s">
        <v>48</v>
      </c>
      <c r="I339" s="599" t="s">
        <v>48</v>
      </c>
      <c r="J339" s="599" t="s">
        <v>48</v>
      </c>
      <c r="K339" s="598" t="s">
        <v>48</v>
      </c>
      <c r="L339" s="598" t="s">
        <v>48</v>
      </c>
      <c r="M339" s="626" t="s">
        <v>48</v>
      </c>
      <c r="N339" s="598" t="s">
        <v>48</v>
      </c>
      <c r="O339" s="598" t="s">
        <v>48</v>
      </c>
      <c r="P339" s="924" t="s">
        <v>48</v>
      </c>
      <c r="Q339" s="681"/>
      <c r="R339" s="684"/>
      <c r="S339" s="685"/>
      <c r="T339" s="684"/>
      <c r="U339" s="685"/>
      <c r="V339" s="684"/>
      <c r="W339" s="685"/>
      <c r="X339" s="684"/>
      <c r="Y339" s="685"/>
      <c r="Z339" s="685"/>
      <c r="AA339" s="684"/>
      <c r="AB339" s="685"/>
      <c r="AC339" s="685"/>
      <c r="AD339" s="924" t="s">
        <v>48</v>
      </c>
      <c r="AF339" s="609"/>
      <c r="AG339" s="609"/>
    </row>
    <row r="340" spans="1:33" ht="15" customHeight="1">
      <c r="A340" s="598"/>
      <c r="B340" s="597" t="s">
        <v>538</v>
      </c>
      <c r="C340" s="599"/>
      <c r="D340" s="599"/>
      <c r="E340" s="599"/>
      <c r="F340" s="599"/>
      <c r="G340" s="598"/>
      <c r="H340" s="849"/>
      <c r="I340" s="599"/>
      <c r="J340" s="599"/>
      <c r="K340" s="598"/>
      <c r="L340" s="598"/>
      <c r="M340" s="626"/>
      <c r="N340" s="598"/>
      <c r="O340" s="598"/>
      <c r="P340" s="924"/>
      <c r="Q340" s="627"/>
      <c r="R340" s="684"/>
      <c r="S340" s="685"/>
      <c r="T340" s="684"/>
      <c r="U340" s="685"/>
      <c r="V340" s="684"/>
      <c r="W340" s="685"/>
      <c r="X340" s="684"/>
      <c r="Y340" s="685"/>
      <c r="Z340" s="685"/>
      <c r="AA340" s="684"/>
      <c r="AB340" s="685"/>
      <c r="AC340" s="685"/>
      <c r="AD340" s="924"/>
      <c r="AF340" s="609"/>
      <c r="AG340" s="609"/>
    </row>
    <row r="341" spans="1:33" ht="15" customHeight="1">
      <c r="A341" s="598"/>
      <c r="B341" s="612" t="s">
        <v>48</v>
      </c>
      <c r="C341" s="599" t="s">
        <v>48</v>
      </c>
      <c r="D341" s="599"/>
      <c r="E341" s="599" t="s">
        <v>48</v>
      </c>
      <c r="F341" s="599"/>
      <c r="G341" s="598" t="s">
        <v>48</v>
      </c>
      <c r="H341" s="849" t="s">
        <v>48</v>
      </c>
      <c r="I341" s="599" t="s">
        <v>48</v>
      </c>
      <c r="J341" s="599" t="s">
        <v>48</v>
      </c>
      <c r="K341" s="598" t="s">
        <v>48</v>
      </c>
      <c r="L341" s="598" t="s">
        <v>48</v>
      </c>
      <c r="M341" s="626" t="s">
        <v>48</v>
      </c>
      <c r="N341" s="598" t="s">
        <v>48</v>
      </c>
      <c r="O341" s="598" t="s">
        <v>48</v>
      </c>
      <c r="P341" s="924" t="s">
        <v>48</v>
      </c>
      <c r="Q341" s="627"/>
      <c r="R341" s="684"/>
      <c r="S341" s="685"/>
      <c r="T341" s="684"/>
      <c r="U341" s="685"/>
      <c r="V341" s="684"/>
      <c r="W341" s="685"/>
      <c r="X341" s="684"/>
      <c r="Y341" s="685"/>
      <c r="Z341" s="685"/>
      <c r="AA341" s="684"/>
      <c r="AB341" s="685"/>
      <c r="AC341" s="685"/>
      <c r="AD341" s="924" t="s">
        <v>48</v>
      </c>
      <c r="AF341" s="609"/>
      <c r="AG341" s="609"/>
    </row>
    <row r="342" spans="1:33" ht="15" customHeight="1">
      <c r="A342" s="598"/>
      <c r="B342" s="597" t="s">
        <v>539</v>
      </c>
      <c r="C342" s="599"/>
      <c r="D342" s="599"/>
      <c r="E342" s="599"/>
      <c r="F342" s="599"/>
      <c r="G342" s="598"/>
      <c r="H342" s="849"/>
      <c r="I342" s="599"/>
      <c r="J342" s="599"/>
      <c r="K342" s="598"/>
      <c r="L342" s="598"/>
      <c r="M342" s="626"/>
      <c r="N342" s="598"/>
      <c r="O342" s="598"/>
      <c r="P342" s="924"/>
      <c r="Q342" s="627"/>
      <c r="R342" s="684"/>
      <c r="S342" s="685"/>
      <c r="T342" s="684"/>
      <c r="U342" s="685"/>
      <c r="V342" s="684"/>
      <c r="W342" s="685"/>
      <c r="X342" s="684"/>
      <c r="Y342" s="685"/>
      <c r="Z342" s="685"/>
      <c r="AA342" s="684"/>
      <c r="AB342" s="685"/>
      <c r="AC342" s="685"/>
      <c r="AD342" s="924"/>
      <c r="AF342" s="609"/>
      <c r="AG342" s="609"/>
    </row>
    <row r="343" spans="1:33" ht="15" customHeight="1">
      <c r="A343" s="598"/>
      <c r="B343" s="612" t="s">
        <v>48</v>
      </c>
      <c r="C343" s="599" t="s">
        <v>48</v>
      </c>
      <c r="D343" s="599"/>
      <c r="E343" s="599" t="s">
        <v>48</v>
      </c>
      <c r="F343" s="599"/>
      <c r="G343" s="598" t="s">
        <v>48</v>
      </c>
      <c r="H343" s="849" t="s">
        <v>48</v>
      </c>
      <c r="I343" s="599" t="s">
        <v>48</v>
      </c>
      <c r="J343" s="599" t="s">
        <v>48</v>
      </c>
      <c r="K343" s="598" t="s">
        <v>48</v>
      </c>
      <c r="L343" s="598" t="s">
        <v>48</v>
      </c>
      <c r="M343" s="626" t="s">
        <v>48</v>
      </c>
      <c r="N343" s="598" t="s">
        <v>48</v>
      </c>
      <c r="O343" s="598" t="s">
        <v>48</v>
      </c>
      <c r="P343" s="924" t="s">
        <v>48</v>
      </c>
      <c r="Q343" s="627"/>
      <c r="R343" s="684"/>
      <c r="S343" s="685"/>
      <c r="T343" s="684"/>
      <c r="U343" s="685"/>
      <c r="V343" s="684"/>
      <c r="W343" s="685"/>
      <c r="X343" s="684"/>
      <c r="Y343" s="685"/>
      <c r="Z343" s="685"/>
      <c r="AA343" s="684"/>
      <c r="AB343" s="685"/>
      <c r="AC343" s="685"/>
      <c r="AD343" s="924" t="s">
        <v>48</v>
      </c>
      <c r="AF343" s="609"/>
      <c r="AG343" s="609"/>
    </row>
    <row r="344" spans="1:33" s="806" customFormat="1" ht="15" customHeight="1">
      <c r="A344" s="596"/>
      <c r="B344" s="597" t="s">
        <v>540</v>
      </c>
      <c r="C344" s="597" t="s">
        <v>541</v>
      </c>
      <c r="D344" s="597"/>
      <c r="E344" s="753"/>
      <c r="F344" s="753"/>
      <c r="G344" s="596"/>
      <c r="H344" s="721"/>
      <c r="I344" s="753"/>
      <c r="J344" s="753"/>
      <c r="K344" s="596"/>
      <c r="L344" s="596"/>
      <c r="M344" s="925"/>
      <c r="N344" s="596"/>
      <c r="O344" s="596">
        <f>O345</f>
        <v>42</v>
      </c>
      <c r="P344" s="617">
        <f>P345</f>
        <v>272781201</v>
      </c>
      <c r="Q344" s="752"/>
      <c r="R344" s="845"/>
      <c r="S344" s="923"/>
      <c r="T344" s="845"/>
      <c r="U344" s="923"/>
      <c r="V344" s="845"/>
      <c r="W344" s="923"/>
      <c r="X344" s="845"/>
      <c r="Y344" s="923"/>
      <c r="Z344" s="923"/>
      <c r="AA344" s="845"/>
      <c r="AB344" s="923">
        <f>AB345</f>
        <v>272781201</v>
      </c>
      <c r="AC344" s="923"/>
      <c r="AD344" s="926"/>
      <c r="AF344" s="609"/>
      <c r="AG344" s="609"/>
    </row>
    <row r="345" spans="1:33" s="806" customFormat="1" ht="15" customHeight="1">
      <c r="A345" s="596"/>
      <c r="B345" s="597" t="s">
        <v>542</v>
      </c>
      <c r="C345" s="597" t="s">
        <v>541</v>
      </c>
      <c r="D345" s="597"/>
      <c r="E345" s="753"/>
      <c r="F345" s="753"/>
      <c r="G345" s="596"/>
      <c r="H345" s="721"/>
      <c r="I345" s="753"/>
      <c r="J345" s="753"/>
      <c r="K345" s="596"/>
      <c r="L345" s="596"/>
      <c r="M345" s="925"/>
      <c r="N345" s="596"/>
      <c r="O345" s="596">
        <f>O346</f>
        <v>42</v>
      </c>
      <c r="P345" s="617">
        <f>P346</f>
        <v>272781201</v>
      </c>
      <c r="Q345" s="752"/>
      <c r="R345" s="845"/>
      <c r="S345" s="923"/>
      <c r="T345" s="845"/>
      <c r="U345" s="923"/>
      <c r="V345" s="845"/>
      <c r="W345" s="923"/>
      <c r="X345" s="845"/>
      <c r="Y345" s="923"/>
      <c r="Z345" s="923"/>
      <c r="AA345" s="845"/>
      <c r="AB345" s="923">
        <f>AB346</f>
        <v>272781201</v>
      </c>
      <c r="AC345" s="923"/>
      <c r="AD345" s="926"/>
      <c r="AF345" s="609"/>
      <c r="AG345" s="609"/>
    </row>
    <row r="346" spans="1:33" s="806" customFormat="1" ht="15" customHeight="1">
      <c r="A346" s="596"/>
      <c r="B346" s="597" t="s">
        <v>543</v>
      </c>
      <c r="C346" s="597" t="s">
        <v>544</v>
      </c>
      <c r="D346" s="597"/>
      <c r="E346" s="604"/>
      <c r="F346" s="604"/>
      <c r="G346" s="597"/>
      <c r="H346" s="721"/>
      <c r="I346" s="753"/>
      <c r="J346" s="753"/>
      <c r="K346" s="596"/>
      <c r="L346" s="841"/>
      <c r="M346" s="925"/>
      <c r="N346" s="596"/>
      <c r="O346" s="596">
        <f>SUM(O347:O371)</f>
        <v>42</v>
      </c>
      <c r="P346" s="671">
        <f>SUM(P347:P372)</f>
        <v>272781201</v>
      </c>
      <c r="Q346" s="752"/>
      <c r="R346" s="845"/>
      <c r="S346" s="923"/>
      <c r="T346" s="845"/>
      <c r="U346" s="923"/>
      <c r="V346" s="845"/>
      <c r="W346" s="923"/>
      <c r="X346" s="845"/>
      <c r="Y346" s="923"/>
      <c r="Z346" s="923"/>
      <c r="AA346" s="845"/>
      <c r="AB346" s="923">
        <f>SUM(AB347:AB372)</f>
        <v>272781201</v>
      </c>
      <c r="AC346" s="923"/>
      <c r="AD346" s="671"/>
      <c r="AF346" s="609"/>
      <c r="AG346" s="609"/>
    </row>
    <row r="347" spans="1:33" ht="15" customHeight="1">
      <c r="A347" s="598"/>
      <c r="B347" s="612" t="s">
        <v>545</v>
      </c>
      <c r="C347" s="599" t="s">
        <v>48</v>
      </c>
      <c r="D347" s="674" t="s">
        <v>111</v>
      </c>
      <c r="E347" s="621" t="s">
        <v>113</v>
      </c>
      <c r="F347" s="69" t="str">
        <f>VLOOKUP(B347,[2]Sheet1!$H$4:$I$15682,2,FALSE)</f>
        <v>Peralatan dan Mesin Rusak Berat</v>
      </c>
      <c r="G347" s="598" t="s">
        <v>546</v>
      </c>
      <c r="H347" s="927" t="s">
        <v>48</v>
      </c>
      <c r="I347" s="599" t="s">
        <v>64</v>
      </c>
      <c r="J347" s="599" t="s">
        <v>547</v>
      </c>
      <c r="K347" s="598">
        <v>1993</v>
      </c>
      <c r="L347" s="598" t="s">
        <v>48</v>
      </c>
      <c r="M347" s="928" t="s">
        <v>66</v>
      </c>
      <c r="N347" s="598" t="s">
        <v>548</v>
      </c>
      <c r="O347" s="598">
        <v>1</v>
      </c>
      <c r="P347" s="929">
        <v>4000000</v>
      </c>
      <c r="Q347" s="621"/>
      <c r="R347" s="684"/>
      <c r="S347" s="685"/>
      <c r="T347" s="684"/>
      <c r="U347" s="685"/>
      <c r="V347" s="684"/>
      <c r="W347" s="685"/>
      <c r="X347" s="684"/>
      <c r="Y347" s="685"/>
      <c r="Z347" s="685"/>
      <c r="AA347" s="684"/>
      <c r="AB347" s="929">
        <v>4000000</v>
      </c>
      <c r="AC347" s="762"/>
      <c r="AD347" s="926"/>
      <c r="AF347" s="609"/>
      <c r="AG347" s="609"/>
    </row>
    <row r="348" spans="1:33" ht="15" customHeight="1">
      <c r="A348" s="598"/>
      <c r="B348" s="612" t="s">
        <v>545</v>
      </c>
      <c r="C348" s="599" t="s">
        <v>48</v>
      </c>
      <c r="D348" s="930" t="s">
        <v>332</v>
      </c>
      <c r="E348" s="621" t="s">
        <v>333</v>
      </c>
      <c r="F348" s="69" t="str">
        <f>VLOOKUP(B348,[2]Sheet1!$H$4:$I$15682,2,FALSE)</f>
        <v>Peralatan dan Mesin Rusak Berat</v>
      </c>
      <c r="G348" s="598" t="s">
        <v>179</v>
      </c>
      <c r="H348" s="927" t="s">
        <v>48</v>
      </c>
      <c r="I348" s="599" t="s">
        <v>64</v>
      </c>
      <c r="J348" s="599" t="s">
        <v>547</v>
      </c>
      <c r="K348" s="598">
        <v>1998</v>
      </c>
      <c r="L348" s="598" t="s">
        <v>48</v>
      </c>
      <c r="M348" s="928" t="s">
        <v>166</v>
      </c>
      <c r="N348" s="598" t="s">
        <v>548</v>
      </c>
      <c r="O348" s="598">
        <v>1</v>
      </c>
      <c r="P348" s="929">
        <v>4000000</v>
      </c>
      <c r="Q348" s="621"/>
      <c r="R348" s="684"/>
      <c r="S348" s="685"/>
      <c r="T348" s="684"/>
      <c r="U348" s="685"/>
      <c r="V348" s="684"/>
      <c r="W348" s="685"/>
      <c r="X348" s="684"/>
      <c r="Y348" s="685"/>
      <c r="Z348" s="685"/>
      <c r="AA348" s="684"/>
      <c r="AB348" s="929">
        <v>4000000</v>
      </c>
      <c r="AC348" s="762"/>
      <c r="AD348" s="926"/>
      <c r="AF348" s="609"/>
      <c r="AG348" s="609"/>
    </row>
    <row r="349" spans="1:33" ht="15" customHeight="1">
      <c r="A349" s="598"/>
      <c r="B349" s="612" t="s">
        <v>545</v>
      </c>
      <c r="C349" s="599" t="s">
        <v>48</v>
      </c>
      <c r="D349" s="931" t="s">
        <v>549</v>
      </c>
      <c r="E349" s="621" t="s">
        <v>550</v>
      </c>
      <c r="F349" s="69" t="str">
        <f>VLOOKUP(B349,[2]Sheet1!$H$4:$I$15682,2,FALSE)</f>
        <v>Peralatan dan Mesin Rusak Berat</v>
      </c>
      <c r="G349" s="598" t="s">
        <v>179</v>
      </c>
      <c r="H349" s="927" t="s">
        <v>48</v>
      </c>
      <c r="I349" s="599" t="s">
        <v>64</v>
      </c>
      <c r="J349" s="599" t="s">
        <v>547</v>
      </c>
      <c r="K349" s="598">
        <v>1998</v>
      </c>
      <c r="L349" s="598" t="s">
        <v>48</v>
      </c>
      <c r="M349" s="928" t="s">
        <v>166</v>
      </c>
      <c r="N349" s="598" t="s">
        <v>548</v>
      </c>
      <c r="O349" s="598">
        <v>1</v>
      </c>
      <c r="P349" s="929">
        <v>19750000</v>
      </c>
      <c r="Q349" s="621"/>
      <c r="R349" s="684"/>
      <c r="S349" s="685"/>
      <c r="T349" s="684"/>
      <c r="U349" s="685"/>
      <c r="V349" s="684"/>
      <c r="W349" s="685"/>
      <c r="X349" s="684"/>
      <c r="Y349" s="685"/>
      <c r="Z349" s="685"/>
      <c r="AA349" s="684"/>
      <c r="AB349" s="929">
        <v>19750000</v>
      </c>
      <c r="AC349" s="762"/>
      <c r="AD349" s="926"/>
      <c r="AF349" s="609"/>
      <c r="AG349" s="609"/>
    </row>
    <row r="350" spans="1:33" ht="15" customHeight="1">
      <c r="A350" s="598"/>
      <c r="B350" s="612" t="s">
        <v>545</v>
      </c>
      <c r="C350" s="599" t="s">
        <v>48</v>
      </c>
      <c r="D350" s="778" t="s">
        <v>198</v>
      </c>
      <c r="E350" s="621" t="s">
        <v>551</v>
      </c>
      <c r="F350" s="69" t="str">
        <f>VLOOKUP(B350,[2]Sheet1!$H$4:$I$15682,2,FALSE)</f>
        <v>Peralatan dan Mesin Rusak Berat</v>
      </c>
      <c r="G350" s="598" t="s">
        <v>552</v>
      </c>
      <c r="H350" s="927" t="s">
        <v>48</v>
      </c>
      <c r="I350" s="599" t="s">
        <v>64</v>
      </c>
      <c r="J350" s="599" t="s">
        <v>547</v>
      </c>
      <c r="K350" s="598">
        <v>1998</v>
      </c>
      <c r="L350" s="598" t="s">
        <v>48</v>
      </c>
      <c r="M350" s="928" t="s">
        <v>166</v>
      </c>
      <c r="N350" s="598" t="s">
        <v>548</v>
      </c>
      <c r="O350" s="598">
        <v>1</v>
      </c>
      <c r="P350" s="929">
        <v>2550000</v>
      </c>
      <c r="Q350" s="621"/>
      <c r="R350" s="684"/>
      <c r="S350" s="685"/>
      <c r="T350" s="684"/>
      <c r="U350" s="685"/>
      <c r="V350" s="684"/>
      <c r="W350" s="685"/>
      <c r="X350" s="684"/>
      <c r="Y350" s="685"/>
      <c r="Z350" s="685"/>
      <c r="AA350" s="684"/>
      <c r="AB350" s="929">
        <v>2550000</v>
      </c>
      <c r="AC350" s="762"/>
      <c r="AD350" s="926"/>
      <c r="AF350" s="609"/>
      <c r="AG350" s="609"/>
    </row>
    <row r="351" spans="1:33" ht="15" customHeight="1">
      <c r="A351" s="598"/>
      <c r="B351" s="612" t="s">
        <v>545</v>
      </c>
      <c r="C351" s="599" t="s">
        <v>48</v>
      </c>
      <c r="D351" s="621" t="s">
        <v>198</v>
      </c>
      <c r="E351" s="621" t="s">
        <v>551</v>
      </c>
      <c r="F351" s="235" t="str">
        <f>VLOOKUP(B351,[2]Sheet1!$H$4:$I$15682,2,FALSE)</f>
        <v>Peralatan dan Mesin Rusak Berat</v>
      </c>
      <c r="G351" s="598" t="s">
        <v>553</v>
      </c>
      <c r="H351" s="927" t="s">
        <v>48</v>
      </c>
      <c r="I351" s="599" t="s">
        <v>64</v>
      </c>
      <c r="J351" s="599" t="s">
        <v>547</v>
      </c>
      <c r="K351" s="598">
        <v>2002</v>
      </c>
      <c r="L351" s="598" t="s">
        <v>48</v>
      </c>
      <c r="M351" s="928" t="s">
        <v>166</v>
      </c>
      <c r="N351" s="598" t="s">
        <v>548</v>
      </c>
      <c r="O351" s="598">
        <v>3</v>
      </c>
      <c r="P351" s="929">
        <v>4000000</v>
      </c>
      <c r="Q351" s="621"/>
      <c r="R351" s="932"/>
      <c r="S351" s="685"/>
      <c r="T351" s="684"/>
      <c r="U351" s="685"/>
      <c r="V351" s="684"/>
      <c r="W351" s="685"/>
      <c r="X351" s="684"/>
      <c r="Y351" s="685"/>
      <c r="Z351" s="685"/>
      <c r="AA351" s="684"/>
      <c r="AB351" s="929">
        <v>4000000</v>
      </c>
      <c r="AC351" s="762"/>
      <c r="AD351" s="926"/>
      <c r="AF351" s="609"/>
      <c r="AG351" s="609"/>
    </row>
    <row r="352" spans="1:33" s="943" customFormat="1" ht="15" customHeight="1">
      <c r="A352" s="933"/>
      <c r="B352" s="934" t="s">
        <v>545</v>
      </c>
      <c r="C352" s="935" t="s">
        <v>48</v>
      </c>
      <c r="D352" s="621" t="s">
        <v>554</v>
      </c>
      <c r="E352" s="621" t="s">
        <v>555</v>
      </c>
      <c r="F352" s="69" t="str">
        <f>VLOOKUP(B352,[2]Sheet1!$H$4:$I$15682,2,FALSE)</f>
        <v>Peralatan dan Mesin Rusak Berat</v>
      </c>
      <c r="G352" s="598" t="s">
        <v>179</v>
      </c>
      <c r="H352" s="927" t="s">
        <v>48</v>
      </c>
      <c r="I352" s="599" t="s">
        <v>173</v>
      </c>
      <c r="J352" s="599" t="s">
        <v>547</v>
      </c>
      <c r="K352" s="598">
        <v>2007</v>
      </c>
      <c r="L352" s="598" t="s">
        <v>48</v>
      </c>
      <c r="M352" s="928" t="s">
        <v>166</v>
      </c>
      <c r="N352" s="598" t="s">
        <v>548</v>
      </c>
      <c r="O352" s="598">
        <v>1</v>
      </c>
      <c r="P352" s="936">
        <v>1586340</v>
      </c>
      <c r="Q352" s="937"/>
      <c r="R352" s="938"/>
      <c r="S352" s="939"/>
      <c r="T352" s="940"/>
      <c r="U352" s="939"/>
      <c r="V352" s="940"/>
      <c r="W352" s="939"/>
      <c r="X352" s="940"/>
      <c r="Y352" s="939"/>
      <c r="Z352" s="939"/>
      <c r="AA352" s="940"/>
      <c r="AB352" s="936">
        <v>1586340</v>
      </c>
      <c r="AC352" s="941"/>
      <c r="AD352" s="942"/>
      <c r="AF352" s="944"/>
      <c r="AG352" s="944"/>
    </row>
    <row r="353" spans="1:33" ht="15" customHeight="1">
      <c r="A353" s="598"/>
      <c r="B353" s="612" t="s">
        <v>545</v>
      </c>
      <c r="C353" s="599" t="s">
        <v>48</v>
      </c>
      <c r="D353" s="621" t="s">
        <v>556</v>
      </c>
      <c r="E353" s="621" t="s">
        <v>557</v>
      </c>
      <c r="F353" s="69" t="str">
        <f>VLOOKUP(B353,[2]Sheet1!$H$4:$I$15682,2,FALSE)</f>
        <v>Peralatan dan Mesin Rusak Berat</v>
      </c>
      <c r="G353" s="598" t="s">
        <v>179</v>
      </c>
      <c r="H353" s="927" t="s">
        <v>48</v>
      </c>
      <c r="I353" s="599" t="s">
        <v>558</v>
      </c>
      <c r="J353" s="599" t="s">
        <v>547</v>
      </c>
      <c r="K353" s="598">
        <v>1999</v>
      </c>
      <c r="L353" s="598" t="s">
        <v>48</v>
      </c>
      <c r="M353" s="928" t="s">
        <v>166</v>
      </c>
      <c r="N353" s="598" t="s">
        <v>548</v>
      </c>
      <c r="O353" s="598">
        <v>1</v>
      </c>
      <c r="P353" s="929">
        <v>9014855.5</v>
      </c>
      <c r="Q353" s="621"/>
      <c r="R353" s="945"/>
      <c r="S353" s="946"/>
      <c r="T353" s="945"/>
      <c r="U353" s="946"/>
      <c r="V353" s="945"/>
      <c r="W353" s="946"/>
      <c r="X353" s="945"/>
      <c r="Y353" s="946"/>
      <c r="Z353" s="946"/>
      <c r="AA353" s="945"/>
      <c r="AB353" s="929">
        <v>9014855.5</v>
      </c>
      <c r="AC353" s="762"/>
      <c r="AD353" s="926"/>
      <c r="AF353" s="609"/>
      <c r="AG353" s="609"/>
    </row>
    <row r="354" spans="1:33" ht="15" customHeight="1">
      <c r="A354" s="598"/>
      <c r="B354" s="612" t="s">
        <v>545</v>
      </c>
      <c r="C354" s="599" t="s">
        <v>48</v>
      </c>
      <c r="D354" s="621" t="s">
        <v>556</v>
      </c>
      <c r="E354" s="621" t="s">
        <v>557</v>
      </c>
      <c r="F354" s="69" t="str">
        <f>VLOOKUP(B354,[2]Sheet1!$H$4:$I$15682,2,FALSE)</f>
        <v>Peralatan dan Mesin Rusak Berat</v>
      </c>
      <c r="G354" s="598" t="s">
        <v>179</v>
      </c>
      <c r="H354" s="927" t="s">
        <v>48</v>
      </c>
      <c r="I354" s="599" t="s">
        <v>558</v>
      </c>
      <c r="J354" s="599" t="s">
        <v>547</v>
      </c>
      <c r="K354" s="598">
        <v>2000</v>
      </c>
      <c r="L354" s="598" t="s">
        <v>48</v>
      </c>
      <c r="M354" s="928" t="s">
        <v>166</v>
      </c>
      <c r="N354" s="598" t="s">
        <v>548</v>
      </c>
      <c r="O354" s="598">
        <v>5</v>
      </c>
      <c r="P354" s="929">
        <v>9014855.5</v>
      </c>
      <c r="Q354" s="621"/>
      <c r="R354" s="945"/>
      <c r="S354" s="946"/>
      <c r="T354" s="945"/>
      <c r="U354" s="946"/>
      <c r="V354" s="945"/>
      <c r="W354" s="946"/>
      <c r="X354" s="945"/>
      <c r="Y354" s="946"/>
      <c r="Z354" s="946"/>
      <c r="AA354" s="945"/>
      <c r="AB354" s="929">
        <v>9014855.5</v>
      </c>
      <c r="AC354" s="762"/>
      <c r="AD354" s="926"/>
      <c r="AF354" s="609"/>
      <c r="AG354" s="609"/>
    </row>
    <row r="355" spans="1:33" ht="15" customHeight="1">
      <c r="A355" s="598"/>
      <c r="B355" s="612" t="s">
        <v>545</v>
      </c>
      <c r="C355" s="599" t="s">
        <v>48</v>
      </c>
      <c r="D355" s="621" t="s">
        <v>556</v>
      </c>
      <c r="E355" s="621" t="s">
        <v>557</v>
      </c>
      <c r="F355" s="69" t="str">
        <f>VLOOKUP(B355,[2]Sheet1!$H$4:$I$15682,2,FALSE)</f>
        <v>Peralatan dan Mesin Rusak Berat</v>
      </c>
      <c r="G355" s="598" t="s">
        <v>179</v>
      </c>
      <c r="H355" s="927" t="s">
        <v>48</v>
      </c>
      <c r="I355" s="599" t="s">
        <v>558</v>
      </c>
      <c r="J355" s="599" t="s">
        <v>547</v>
      </c>
      <c r="K355" s="598">
        <v>2002</v>
      </c>
      <c r="L355" s="598" t="s">
        <v>48</v>
      </c>
      <c r="M355" s="928" t="s">
        <v>166</v>
      </c>
      <c r="N355" s="598" t="s">
        <v>548</v>
      </c>
      <c r="O355" s="598">
        <v>1</v>
      </c>
      <c r="P355" s="929">
        <v>38000000</v>
      </c>
      <c r="Q355" s="621"/>
      <c r="R355" s="945"/>
      <c r="S355" s="946"/>
      <c r="T355" s="945"/>
      <c r="U355" s="946"/>
      <c r="V355" s="945"/>
      <c r="W355" s="946"/>
      <c r="X355" s="945"/>
      <c r="Y355" s="946"/>
      <c r="Z355" s="946"/>
      <c r="AA355" s="945"/>
      <c r="AB355" s="929">
        <v>38000000</v>
      </c>
      <c r="AC355" s="762"/>
      <c r="AD355" s="926"/>
      <c r="AF355" s="609"/>
      <c r="AG355" s="609"/>
    </row>
    <row r="356" spans="1:33" ht="15" customHeight="1">
      <c r="A356" s="598"/>
      <c r="B356" s="612" t="s">
        <v>545</v>
      </c>
      <c r="C356" s="599" t="s">
        <v>48</v>
      </c>
      <c r="D356" s="947" t="s">
        <v>556</v>
      </c>
      <c r="E356" s="621" t="s">
        <v>557</v>
      </c>
      <c r="F356" s="69" t="str">
        <f>VLOOKUP(B356,[2]Sheet1!$H$4:$I$15682,2,FALSE)</f>
        <v>Peralatan dan Mesin Rusak Berat</v>
      </c>
      <c r="G356" s="598" t="s">
        <v>179</v>
      </c>
      <c r="H356" s="927" t="s">
        <v>48</v>
      </c>
      <c r="I356" s="599" t="s">
        <v>558</v>
      </c>
      <c r="J356" s="599" t="s">
        <v>547</v>
      </c>
      <c r="K356" s="598">
        <v>2002</v>
      </c>
      <c r="L356" s="598" t="s">
        <v>48</v>
      </c>
      <c r="M356" s="928" t="s">
        <v>166</v>
      </c>
      <c r="N356" s="598" t="s">
        <v>548</v>
      </c>
      <c r="O356" s="598">
        <v>1</v>
      </c>
      <c r="P356" s="929">
        <v>85500000</v>
      </c>
      <c r="Q356" s="621"/>
      <c r="R356" s="945"/>
      <c r="S356" s="946"/>
      <c r="T356" s="945"/>
      <c r="U356" s="946"/>
      <c r="V356" s="945"/>
      <c r="W356" s="946"/>
      <c r="X356" s="945"/>
      <c r="Y356" s="946"/>
      <c r="Z356" s="946"/>
      <c r="AA356" s="945"/>
      <c r="AB356" s="929">
        <v>85500000</v>
      </c>
      <c r="AC356" s="762"/>
      <c r="AD356" s="926"/>
      <c r="AF356" s="609"/>
      <c r="AG356" s="609"/>
    </row>
    <row r="357" spans="1:33" ht="15" customHeight="1">
      <c r="A357" s="598"/>
      <c r="B357" s="612" t="s">
        <v>545</v>
      </c>
      <c r="C357" s="599" t="s">
        <v>48</v>
      </c>
      <c r="D357" s="931" t="s">
        <v>269</v>
      </c>
      <c r="E357" s="621" t="s">
        <v>559</v>
      </c>
      <c r="F357" s="69" t="str">
        <f>VLOOKUP(B357,[2]Sheet1!$H$4:$I$15682,2,FALSE)</f>
        <v>Peralatan dan Mesin Rusak Berat</v>
      </c>
      <c r="G357" s="598" t="s">
        <v>179</v>
      </c>
      <c r="H357" s="927" t="s">
        <v>48</v>
      </c>
      <c r="I357" s="599" t="s">
        <v>191</v>
      </c>
      <c r="J357" s="599" t="s">
        <v>547</v>
      </c>
      <c r="K357" s="598">
        <v>2007</v>
      </c>
      <c r="L357" s="598" t="s">
        <v>48</v>
      </c>
      <c r="M357" s="928" t="s">
        <v>166</v>
      </c>
      <c r="N357" s="598" t="s">
        <v>548</v>
      </c>
      <c r="O357" s="598">
        <v>1</v>
      </c>
      <c r="P357" s="929">
        <v>3000000</v>
      </c>
      <c r="Q357" s="621"/>
      <c r="R357" s="945"/>
      <c r="S357" s="946"/>
      <c r="T357" s="945"/>
      <c r="U357" s="946"/>
      <c r="V357" s="945"/>
      <c r="W357" s="946"/>
      <c r="X357" s="945"/>
      <c r="Y357" s="946"/>
      <c r="Z357" s="946"/>
      <c r="AA357" s="945"/>
      <c r="AB357" s="929">
        <v>3000000</v>
      </c>
      <c r="AC357" s="762"/>
      <c r="AD357" s="926"/>
      <c r="AF357" s="609"/>
      <c r="AG357" s="609"/>
    </row>
    <row r="358" spans="1:33" ht="27" customHeight="1">
      <c r="A358" s="598"/>
      <c r="B358" s="612" t="s">
        <v>545</v>
      </c>
      <c r="C358" s="599" t="s">
        <v>48</v>
      </c>
      <c r="D358" s="931" t="s">
        <v>560</v>
      </c>
      <c r="E358" s="621" t="s">
        <v>561</v>
      </c>
      <c r="F358" s="69" t="str">
        <f>VLOOKUP(B358,[2]Sheet1!$H$4:$I$15682,2,FALSE)</f>
        <v>Peralatan dan Mesin Rusak Berat</v>
      </c>
      <c r="G358" s="598" t="s">
        <v>562</v>
      </c>
      <c r="H358" s="927" t="s">
        <v>48</v>
      </c>
      <c r="I358" s="599" t="s">
        <v>191</v>
      </c>
      <c r="J358" s="599" t="s">
        <v>547</v>
      </c>
      <c r="K358" s="598">
        <v>1997</v>
      </c>
      <c r="L358" s="598" t="s">
        <v>48</v>
      </c>
      <c r="M358" s="928" t="s">
        <v>166</v>
      </c>
      <c r="N358" s="598" t="s">
        <v>548</v>
      </c>
      <c r="O358" s="598">
        <v>1</v>
      </c>
      <c r="P358" s="929">
        <v>4348379</v>
      </c>
      <c r="Q358" s="621"/>
      <c r="R358" s="945"/>
      <c r="S358" s="946"/>
      <c r="T358" s="945"/>
      <c r="U358" s="946"/>
      <c r="V358" s="945"/>
      <c r="W358" s="946"/>
      <c r="X358" s="945"/>
      <c r="Y358" s="946"/>
      <c r="Z358" s="946"/>
      <c r="AA358" s="945"/>
      <c r="AB358" s="929">
        <v>4348379</v>
      </c>
      <c r="AC358" s="762"/>
      <c r="AD358" s="926"/>
      <c r="AF358" s="609"/>
      <c r="AG358" s="609"/>
    </row>
    <row r="359" spans="1:33" ht="27" customHeight="1">
      <c r="A359" s="598"/>
      <c r="B359" s="612" t="s">
        <v>545</v>
      </c>
      <c r="C359" s="599" t="s">
        <v>48</v>
      </c>
      <c r="D359" s="778" t="s">
        <v>563</v>
      </c>
      <c r="E359" s="621" t="s">
        <v>564</v>
      </c>
      <c r="F359" s="69" t="str">
        <f>VLOOKUP(B359,[2]Sheet1!$H$4:$I$15682,2,FALSE)</f>
        <v>Peralatan dan Mesin Rusak Berat</v>
      </c>
      <c r="G359" s="598" t="s">
        <v>565</v>
      </c>
      <c r="H359" s="927" t="s">
        <v>48</v>
      </c>
      <c r="I359" s="599" t="s">
        <v>191</v>
      </c>
      <c r="J359" s="599" t="s">
        <v>547</v>
      </c>
      <c r="K359" s="598">
        <v>2002</v>
      </c>
      <c r="L359" s="598" t="s">
        <v>48</v>
      </c>
      <c r="M359" s="928" t="s">
        <v>166</v>
      </c>
      <c r="N359" s="598" t="s">
        <v>548</v>
      </c>
      <c r="O359" s="598">
        <v>2</v>
      </c>
      <c r="P359" s="929">
        <v>2912435</v>
      </c>
      <c r="Q359" s="621"/>
      <c r="R359" s="945"/>
      <c r="S359" s="946"/>
      <c r="T359" s="945"/>
      <c r="U359" s="946"/>
      <c r="V359" s="945"/>
      <c r="W359" s="946"/>
      <c r="X359" s="945"/>
      <c r="Y359" s="946"/>
      <c r="Z359" s="946"/>
      <c r="AA359" s="945"/>
      <c r="AB359" s="929">
        <v>2912435</v>
      </c>
      <c r="AC359" s="762"/>
      <c r="AD359" s="926"/>
      <c r="AF359" s="609"/>
      <c r="AG359" s="609"/>
    </row>
    <row r="360" spans="1:33" ht="15" customHeight="1">
      <c r="A360" s="598"/>
      <c r="B360" s="612" t="s">
        <v>545</v>
      </c>
      <c r="C360" s="599" t="s">
        <v>48</v>
      </c>
      <c r="D360" s="621" t="s">
        <v>563</v>
      </c>
      <c r="E360" s="621" t="s">
        <v>564</v>
      </c>
      <c r="F360" s="69" t="str">
        <f>VLOOKUP(B360,[2]Sheet1!$H$4:$I$15682,2,FALSE)</f>
        <v>Peralatan dan Mesin Rusak Berat</v>
      </c>
      <c r="G360" s="598" t="s">
        <v>565</v>
      </c>
      <c r="H360" s="927" t="s">
        <v>48</v>
      </c>
      <c r="I360" s="599" t="s">
        <v>191</v>
      </c>
      <c r="J360" s="599" t="s">
        <v>547</v>
      </c>
      <c r="K360" s="598">
        <v>2002</v>
      </c>
      <c r="L360" s="598" t="s">
        <v>48</v>
      </c>
      <c r="M360" s="928" t="s">
        <v>166</v>
      </c>
      <c r="N360" s="598" t="s">
        <v>548</v>
      </c>
      <c r="O360" s="598">
        <v>1</v>
      </c>
      <c r="P360" s="929">
        <v>5249740</v>
      </c>
      <c r="Q360" s="621"/>
      <c r="R360" s="945"/>
      <c r="S360" s="946"/>
      <c r="T360" s="945"/>
      <c r="U360" s="946"/>
      <c r="V360" s="945"/>
      <c r="W360" s="946"/>
      <c r="X360" s="945"/>
      <c r="Y360" s="946"/>
      <c r="Z360" s="946"/>
      <c r="AA360" s="945"/>
      <c r="AB360" s="929">
        <v>5249740</v>
      </c>
      <c r="AC360" s="762"/>
      <c r="AD360" s="926"/>
      <c r="AF360" s="609"/>
      <c r="AG360" s="609"/>
    </row>
    <row r="361" spans="1:33" ht="15" customHeight="1">
      <c r="A361" s="598"/>
      <c r="B361" s="612" t="s">
        <v>545</v>
      </c>
      <c r="C361" s="599" t="s">
        <v>48</v>
      </c>
      <c r="D361" s="621" t="s">
        <v>284</v>
      </c>
      <c r="E361" s="621" t="s">
        <v>566</v>
      </c>
      <c r="F361" s="69" t="str">
        <f>VLOOKUP(B361,[2]Sheet1!$H$4:$I$15682,2,FALSE)</f>
        <v>Peralatan dan Mesin Rusak Berat</v>
      </c>
      <c r="G361" s="598" t="s">
        <v>567</v>
      </c>
      <c r="H361" s="927" t="s">
        <v>48</v>
      </c>
      <c r="I361" s="599" t="s">
        <v>64</v>
      </c>
      <c r="J361" s="599" t="s">
        <v>547</v>
      </c>
      <c r="K361" s="598">
        <v>1999</v>
      </c>
      <c r="L361" s="598" t="s">
        <v>48</v>
      </c>
      <c r="M361" s="928" t="s">
        <v>166</v>
      </c>
      <c r="N361" s="598" t="s">
        <v>548</v>
      </c>
      <c r="O361" s="598">
        <v>2</v>
      </c>
      <c r="P361" s="929">
        <v>4500000</v>
      </c>
      <c r="Q361" s="621"/>
      <c r="R361" s="945"/>
      <c r="S361" s="946"/>
      <c r="T361" s="945"/>
      <c r="U361" s="946"/>
      <c r="V361" s="945"/>
      <c r="W361" s="946"/>
      <c r="X361" s="945"/>
      <c r="Y361" s="946"/>
      <c r="Z361" s="946"/>
      <c r="AA361" s="945"/>
      <c r="AB361" s="929">
        <v>4500000</v>
      </c>
      <c r="AC361" s="762"/>
      <c r="AD361" s="926"/>
      <c r="AF361" s="609"/>
      <c r="AG361" s="609"/>
    </row>
    <row r="362" spans="1:33" s="943" customFormat="1" ht="15" customHeight="1">
      <c r="A362" s="933"/>
      <c r="B362" s="934" t="s">
        <v>545</v>
      </c>
      <c r="C362" s="935" t="s">
        <v>48</v>
      </c>
      <c r="D362" s="621" t="s">
        <v>437</v>
      </c>
      <c r="E362" s="621" t="s">
        <v>568</v>
      </c>
      <c r="F362" s="69" t="str">
        <f>VLOOKUP(B362,[2]Sheet1!$H$4:$I$15682,2,FALSE)</f>
        <v>Peralatan dan Mesin Rusak Berat</v>
      </c>
      <c r="G362" s="598" t="s">
        <v>569</v>
      </c>
      <c r="H362" s="927" t="s">
        <v>48</v>
      </c>
      <c r="I362" s="599" t="s">
        <v>64</v>
      </c>
      <c r="J362" s="599" t="s">
        <v>547</v>
      </c>
      <c r="K362" s="598">
        <v>2002</v>
      </c>
      <c r="L362" s="598" t="s">
        <v>48</v>
      </c>
      <c r="M362" s="928" t="s">
        <v>166</v>
      </c>
      <c r="N362" s="598" t="s">
        <v>548</v>
      </c>
      <c r="O362" s="598">
        <v>1</v>
      </c>
      <c r="P362" s="936">
        <v>1383298</v>
      </c>
      <c r="Q362" s="937"/>
      <c r="R362" s="948"/>
      <c r="S362" s="949"/>
      <c r="T362" s="948"/>
      <c r="U362" s="949"/>
      <c r="V362" s="948"/>
      <c r="W362" s="949"/>
      <c r="X362" s="948"/>
      <c r="Y362" s="949"/>
      <c r="Z362" s="949"/>
      <c r="AA362" s="948"/>
      <c r="AB362" s="936">
        <v>1383298</v>
      </c>
      <c r="AC362" s="941"/>
      <c r="AD362" s="942"/>
      <c r="AF362" s="944"/>
      <c r="AG362" s="944"/>
    </row>
    <row r="363" spans="1:33" s="943" customFormat="1" ht="15" customHeight="1">
      <c r="A363" s="933"/>
      <c r="B363" s="934" t="s">
        <v>545</v>
      </c>
      <c r="C363" s="935" t="s">
        <v>48</v>
      </c>
      <c r="D363" s="621" t="s">
        <v>433</v>
      </c>
      <c r="E363" s="621" t="s">
        <v>568</v>
      </c>
      <c r="F363" s="69" t="str">
        <f>VLOOKUP(B363,[2]Sheet1!$H$4:$I$15682,2,FALSE)</f>
        <v>Peralatan dan Mesin Rusak Berat</v>
      </c>
      <c r="G363" s="598" t="s">
        <v>570</v>
      </c>
      <c r="H363" s="927" t="s">
        <v>48</v>
      </c>
      <c r="I363" s="599" t="s">
        <v>64</v>
      </c>
      <c r="J363" s="599" t="s">
        <v>547</v>
      </c>
      <c r="K363" s="598">
        <v>2002</v>
      </c>
      <c r="L363" s="598" t="s">
        <v>48</v>
      </c>
      <c r="M363" s="928" t="s">
        <v>166</v>
      </c>
      <c r="N363" s="598" t="s">
        <v>548</v>
      </c>
      <c r="O363" s="598">
        <v>1</v>
      </c>
      <c r="P363" s="936">
        <v>1383298</v>
      </c>
      <c r="Q363" s="937"/>
      <c r="R363" s="948"/>
      <c r="S363" s="949"/>
      <c r="T363" s="948"/>
      <c r="U363" s="949"/>
      <c r="V363" s="948"/>
      <c r="W363" s="949"/>
      <c r="X363" s="948"/>
      <c r="Y363" s="949"/>
      <c r="Z363" s="949"/>
      <c r="AA363" s="948"/>
      <c r="AB363" s="936">
        <v>1383298</v>
      </c>
      <c r="AC363" s="941"/>
      <c r="AD363" s="942"/>
      <c r="AF363" s="944"/>
      <c r="AG363" s="944"/>
    </row>
    <row r="364" spans="1:33" ht="15" customHeight="1">
      <c r="A364" s="598"/>
      <c r="B364" s="612" t="s">
        <v>545</v>
      </c>
      <c r="C364" s="599" t="s">
        <v>48</v>
      </c>
      <c r="D364" s="621" t="s">
        <v>571</v>
      </c>
      <c r="E364" s="621" t="s">
        <v>572</v>
      </c>
      <c r="F364" s="69" t="str">
        <f>VLOOKUP(B364,[2]Sheet1!$H$4:$I$15682,2,FALSE)</f>
        <v>Peralatan dan Mesin Rusak Berat</v>
      </c>
      <c r="G364" s="598" t="s">
        <v>573</v>
      </c>
      <c r="H364" s="927" t="s">
        <v>48</v>
      </c>
      <c r="I364" s="599" t="s">
        <v>64</v>
      </c>
      <c r="J364" s="599" t="s">
        <v>547</v>
      </c>
      <c r="K364" s="598">
        <v>1998</v>
      </c>
      <c r="L364" s="598" t="s">
        <v>48</v>
      </c>
      <c r="M364" s="928" t="s">
        <v>166</v>
      </c>
      <c r="N364" s="598" t="s">
        <v>548</v>
      </c>
      <c r="O364" s="598">
        <v>2</v>
      </c>
      <c r="P364" s="929">
        <v>11500000</v>
      </c>
      <c r="Q364" s="621"/>
      <c r="R364" s="945"/>
      <c r="S364" s="946"/>
      <c r="T364" s="945"/>
      <c r="U364" s="946"/>
      <c r="V364" s="945"/>
      <c r="W364" s="946"/>
      <c r="X364" s="945"/>
      <c r="Y364" s="946"/>
      <c r="Z364" s="946"/>
      <c r="AA364" s="945"/>
      <c r="AB364" s="929">
        <v>11500000</v>
      </c>
      <c r="AC364" s="762"/>
      <c r="AD364" s="926"/>
      <c r="AF364" s="609"/>
      <c r="AG364" s="609"/>
    </row>
    <row r="365" spans="1:33" ht="15" customHeight="1">
      <c r="A365" s="598"/>
      <c r="B365" s="612" t="s">
        <v>545</v>
      </c>
      <c r="C365" s="599" t="s">
        <v>48</v>
      </c>
      <c r="D365" s="621" t="s">
        <v>471</v>
      </c>
      <c r="E365" s="621" t="s">
        <v>474</v>
      </c>
      <c r="F365" s="69" t="str">
        <f>VLOOKUP(B365,[2]Sheet1!$H$4:$I$15682,2,FALSE)</f>
        <v>Peralatan dan Mesin Rusak Berat</v>
      </c>
      <c r="G365" s="598" t="s">
        <v>574</v>
      </c>
      <c r="H365" s="927" t="s">
        <v>48</v>
      </c>
      <c r="I365" s="599" t="s">
        <v>64</v>
      </c>
      <c r="J365" s="599" t="s">
        <v>547</v>
      </c>
      <c r="K365" s="598">
        <v>2000</v>
      </c>
      <c r="L365" s="598" t="s">
        <v>48</v>
      </c>
      <c r="M365" s="928" t="s">
        <v>166</v>
      </c>
      <c r="N365" s="598" t="s">
        <v>548</v>
      </c>
      <c r="O365" s="598">
        <v>9</v>
      </c>
      <c r="P365" s="929">
        <v>23580000</v>
      </c>
      <c r="Q365" s="621"/>
      <c r="R365" s="945"/>
      <c r="S365" s="946"/>
      <c r="T365" s="945"/>
      <c r="U365" s="946"/>
      <c r="V365" s="945"/>
      <c r="W365" s="946"/>
      <c r="X365" s="945"/>
      <c r="Y365" s="946"/>
      <c r="Z365" s="946"/>
      <c r="AA365" s="945"/>
      <c r="AB365" s="929">
        <v>23580000</v>
      </c>
      <c r="AC365" s="762"/>
      <c r="AD365" s="926"/>
      <c r="AF365" s="609"/>
      <c r="AG365" s="609"/>
    </row>
    <row r="366" spans="1:33" ht="15" customHeight="1">
      <c r="A366" s="825"/>
      <c r="B366" s="827" t="s">
        <v>545</v>
      </c>
      <c r="C366" s="828" t="s">
        <v>48</v>
      </c>
      <c r="D366" s="835" t="s">
        <v>575</v>
      </c>
      <c r="E366" s="950" t="s">
        <v>576</v>
      </c>
      <c r="F366" s="69" t="str">
        <f>VLOOKUP(B366,[2]Sheet1!$H$4:$I$15682,2,FALSE)</f>
        <v>Peralatan dan Mesin Rusak Berat</v>
      </c>
      <c r="G366" s="825" t="s">
        <v>570</v>
      </c>
      <c r="H366" s="951" t="s">
        <v>48</v>
      </c>
      <c r="I366" s="828" t="s">
        <v>64</v>
      </c>
      <c r="J366" s="828" t="s">
        <v>547</v>
      </c>
      <c r="K366" s="825">
        <v>2002</v>
      </c>
      <c r="L366" s="825" t="s">
        <v>48</v>
      </c>
      <c r="M366" s="952" t="s">
        <v>166</v>
      </c>
      <c r="N366" s="825" t="s">
        <v>548</v>
      </c>
      <c r="O366" s="825">
        <v>1</v>
      </c>
      <c r="P366" s="953">
        <v>10748000</v>
      </c>
      <c r="Q366" s="950"/>
      <c r="R366" s="954"/>
      <c r="S366" s="955"/>
      <c r="T366" s="954"/>
      <c r="U366" s="955"/>
      <c r="V366" s="954"/>
      <c r="W366" s="955"/>
      <c r="X366" s="954"/>
      <c r="Y366" s="955"/>
      <c r="Z366" s="955"/>
      <c r="AA366" s="954"/>
      <c r="AB366" s="953">
        <v>10748000</v>
      </c>
      <c r="AC366" s="956"/>
      <c r="AD366" s="957"/>
      <c r="AF366" s="609"/>
      <c r="AG366" s="609"/>
    </row>
    <row r="367" spans="1:33" ht="15" customHeight="1">
      <c r="A367" s="598"/>
      <c r="B367" s="612" t="s">
        <v>545</v>
      </c>
      <c r="C367" s="599" t="s">
        <v>48</v>
      </c>
      <c r="D367" s="835" t="s">
        <v>332</v>
      </c>
      <c r="E367" s="621" t="s">
        <v>577</v>
      </c>
      <c r="F367" s="69" t="str">
        <f>VLOOKUP(B367,[2]Sheet1!$H$4:$I$15682,2,FALSE)</f>
        <v>Peralatan dan Mesin Rusak Berat</v>
      </c>
      <c r="G367" s="598" t="s">
        <v>179</v>
      </c>
      <c r="H367" s="927" t="s">
        <v>48</v>
      </c>
      <c r="I367" s="599" t="s">
        <v>64</v>
      </c>
      <c r="J367" s="599" t="s">
        <v>547</v>
      </c>
      <c r="K367" s="598">
        <v>2007</v>
      </c>
      <c r="L367" s="598" t="s">
        <v>48</v>
      </c>
      <c r="M367" s="928" t="s">
        <v>166</v>
      </c>
      <c r="N367" s="598" t="s">
        <v>548</v>
      </c>
      <c r="O367" s="598">
        <v>1</v>
      </c>
      <c r="P367" s="929">
        <v>7500000</v>
      </c>
      <c r="Q367" s="621"/>
      <c r="R367" s="958"/>
      <c r="S367" s="958"/>
      <c r="T367" s="959"/>
      <c r="U367" s="958"/>
      <c r="V367" s="958"/>
      <c r="W367" s="958"/>
      <c r="X367" s="958"/>
      <c r="Y367" s="958"/>
      <c r="Z367" s="958"/>
      <c r="AA367" s="960"/>
      <c r="AB367" s="929">
        <v>7500000</v>
      </c>
      <c r="AC367" s="762"/>
      <c r="AD367" s="926"/>
      <c r="AF367" s="609"/>
      <c r="AG367" s="609"/>
    </row>
    <row r="368" spans="1:33" ht="15" customHeight="1">
      <c r="A368" s="598"/>
      <c r="B368" s="612" t="s">
        <v>545</v>
      </c>
      <c r="C368" s="599" t="s">
        <v>48</v>
      </c>
      <c r="D368" s="835" t="s">
        <v>578</v>
      </c>
      <c r="E368" s="621" t="s">
        <v>579</v>
      </c>
      <c r="F368" s="69" t="str">
        <f>VLOOKUP(B368,[2]Sheet1!$H$4:$I$15682,2,FALSE)</f>
        <v>Peralatan dan Mesin Rusak Berat</v>
      </c>
      <c r="G368" s="598" t="s">
        <v>293</v>
      </c>
      <c r="H368" s="927" t="s">
        <v>48</v>
      </c>
      <c r="I368" s="599" t="s">
        <v>64</v>
      </c>
      <c r="J368" s="599" t="s">
        <v>547</v>
      </c>
      <c r="K368" s="598">
        <v>1999</v>
      </c>
      <c r="L368" s="598" t="s">
        <v>48</v>
      </c>
      <c r="M368" s="928" t="s">
        <v>66</v>
      </c>
      <c r="N368" s="598" t="s">
        <v>548</v>
      </c>
      <c r="O368" s="598">
        <v>1</v>
      </c>
      <c r="P368" s="929">
        <v>14750000</v>
      </c>
      <c r="Q368" s="621"/>
      <c r="R368" s="958"/>
      <c r="S368" s="958"/>
      <c r="T368" s="959"/>
      <c r="U368" s="958"/>
      <c r="V368" s="958"/>
      <c r="W368" s="958"/>
      <c r="X368" s="958"/>
      <c r="Y368" s="958"/>
      <c r="Z368" s="958"/>
      <c r="AA368" s="960"/>
      <c r="AB368" s="929">
        <v>14750000</v>
      </c>
      <c r="AC368" s="762"/>
      <c r="AD368" s="926"/>
      <c r="AF368" s="609"/>
      <c r="AG368" s="609"/>
    </row>
    <row r="369" spans="1:151" s="943" customFormat="1" ht="15" customHeight="1">
      <c r="A369" s="933"/>
      <c r="B369" s="934" t="s">
        <v>545</v>
      </c>
      <c r="C369" s="935" t="s">
        <v>48</v>
      </c>
      <c r="D369" s="835" t="s">
        <v>578</v>
      </c>
      <c r="E369" s="621" t="s">
        <v>579</v>
      </c>
      <c r="F369" s="69" t="str">
        <f>VLOOKUP(B369,[2]Sheet1!$H$4:$I$15682,2,FALSE)</f>
        <v>Peralatan dan Mesin Rusak Berat</v>
      </c>
      <c r="G369" s="598" t="s">
        <v>293</v>
      </c>
      <c r="H369" s="927" t="s">
        <v>48</v>
      </c>
      <c r="I369" s="599" t="s">
        <v>64</v>
      </c>
      <c r="J369" s="599" t="s">
        <v>547</v>
      </c>
      <c r="K369" s="598">
        <v>2002</v>
      </c>
      <c r="L369" s="598" t="s">
        <v>48</v>
      </c>
      <c r="M369" s="928" t="s">
        <v>66</v>
      </c>
      <c r="N369" s="598" t="s">
        <v>548</v>
      </c>
      <c r="O369" s="598">
        <v>1</v>
      </c>
      <c r="P369" s="936">
        <v>1710000</v>
      </c>
      <c r="Q369" s="937"/>
      <c r="R369" s="961"/>
      <c r="S369" s="961"/>
      <c r="T369" s="962"/>
      <c r="U369" s="961"/>
      <c r="V369" s="961"/>
      <c r="W369" s="961"/>
      <c r="X369" s="961"/>
      <c r="Y369" s="961"/>
      <c r="Z369" s="961"/>
      <c r="AA369" s="963"/>
      <c r="AB369" s="936">
        <v>1710000</v>
      </c>
      <c r="AC369" s="941"/>
      <c r="AD369" s="942"/>
      <c r="AF369" s="944"/>
      <c r="AG369" s="944"/>
    </row>
    <row r="370" spans="1:151" s="943" customFormat="1" ht="15" customHeight="1">
      <c r="A370" s="933"/>
      <c r="B370" s="934" t="s">
        <v>545</v>
      </c>
      <c r="C370" s="935" t="s">
        <v>48</v>
      </c>
      <c r="D370" s="835" t="s">
        <v>578</v>
      </c>
      <c r="E370" s="621" t="s">
        <v>579</v>
      </c>
      <c r="F370" s="69" t="str">
        <f>VLOOKUP(B370,[2]Sheet1!$H$4:$I$15682,2,FALSE)</f>
        <v>Peralatan dan Mesin Rusak Berat</v>
      </c>
      <c r="G370" s="598" t="s">
        <v>580</v>
      </c>
      <c r="H370" s="927" t="s">
        <v>48</v>
      </c>
      <c r="I370" s="599" t="s">
        <v>64</v>
      </c>
      <c r="J370" s="599" t="s">
        <v>547</v>
      </c>
      <c r="K370" s="598">
        <v>2008</v>
      </c>
      <c r="L370" s="598" t="s">
        <v>48</v>
      </c>
      <c r="M370" s="928" t="s">
        <v>66</v>
      </c>
      <c r="N370" s="598" t="s">
        <v>548</v>
      </c>
      <c r="O370" s="598">
        <v>1</v>
      </c>
      <c r="P370" s="936">
        <v>1400000</v>
      </c>
      <c r="Q370" s="937"/>
      <c r="R370" s="961"/>
      <c r="S370" s="961"/>
      <c r="T370" s="962"/>
      <c r="U370" s="961"/>
      <c r="V370" s="961"/>
      <c r="W370" s="961"/>
      <c r="X370" s="961"/>
      <c r="Y370" s="961"/>
      <c r="Z370" s="961"/>
      <c r="AA370" s="963"/>
      <c r="AB370" s="936">
        <v>1400000</v>
      </c>
      <c r="AC370" s="941"/>
      <c r="AD370" s="942"/>
      <c r="AF370" s="944"/>
      <c r="AG370" s="944"/>
    </row>
    <row r="371" spans="1:151" s="943" customFormat="1" ht="15" customHeight="1">
      <c r="A371" s="933"/>
      <c r="B371" s="934" t="s">
        <v>545</v>
      </c>
      <c r="C371" s="935" t="s">
        <v>48</v>
      </c>
      <c r="D371" s="835" t="s">
        <v>578</v>
      </c>
      <c r="E371" s="621" t="s">
        <v>579</v>
      </c>
      <c r="F371" s="69" t="str">
        <f>VLOOKUP(B371,[2]Sheet1!$H$4:$I$15682,2,FALSE)</f>
        <v>Peralatan dan Mesin Rusak Berat</v>
      </c>
      <c r="G371" s="598" t="s">
        <v>293</v>
      </c>
      <c r="H371" s="927" t="s">
        <v>48</v>
      </c>
      <c r="I371" s="599" t="s">
        <v>64</v>
      </c>
      <c r="J371" s="599" t="s">
        <v>547</v>
      </c>
      <c r="K371" s="598">
        <v>2007</v>
      </c>
      <c r="L371" s="598" t="s">
        <v>48</v>
      </c>
      <c r="M371" s="928" t="s">
        <v>66</v>
      </c>
      <c r="N371" s="598" t="s">
        <v>548</v>
      </c>
      <c r="O371" s="598">
        <v>1</v>
      </c>
      <c r="P371" s="936">
        <v>1400000</v>
      </c>
      <c r="Q371" s="937"/>
      <c r="R371" s="961"/>
      <c r="S371" s="961"/>
      <c r="T371" s="962"/>
      <c r="U371" s="961"/>
      <c r="V371" s="961"/>
      <c r="W371" s="961"/>
      <c r="X371" s="961"/>
      <c r="Y371" s="961"/>
      <c r="Z371" s="961"/>
      <c r="AA371" s="963"/>
      <c r="AB371" s="936">
        <v>1400000</v>
      </c>
      <c r="AC371" s="941"/>
      <c r="AD371" s="942"/>
      <c r="AF371" s="944"/>
      <c r="AG371" s="944"/>
    </row>
    <row r="372" spans="1:151" ht="15" customHeight="1">
      <c r="A372" s="598"/>
      <c r="B372" s="612"/>
      <c r="C372" s="599" t="s">
        <v>48</v>
      </c>
      <c r="D372" s="599"/>
      <c r="E372" s="598" t="s">
        <v>48</v>
      </c>
      <c r="F372" s="964"/>
      <c r="G372" s="598" t="s">
        <v>48</v>
      </c>
      <c r="H372" s="598" t="s">
        <v>48</v>
      </c>
      <c r="I372" s="598" t="s">
        <v>48</v>
      </c>
      <c r="J372" s="598" t="s">
        <v>48</v>
      </c>
      <c r="K372" s="598" t="s">
        <v>48</v>
      </c>
      <c r="L372" s="598" t="s">
        <v>48</v>
      </c>
      <c r="M372" s="598" t="s">
        <v>48</v>
      </c>
      <c r="N372" s="598" t="s">
        <v>48</v>
      </c>
      <c r="O372" s="598" t="s">
        <v>48</v>
      </c>
      <c r="P372" s="965" t="s">
        <v>48</v>
      </c>
      <c r="Q372" s="966"/>
      <c r="R372" s="958"/>
      <c r="S372" s="958"/>
      <c r="T372" s="959"/>
      <c r="U372" s="958"/>
      <c r="V372" s="958"/>
      <c r="W372" s="958"/>
      <c r="X372" s="958"/>
      <c r="Y372" s="958"/>
      <c r="Z372" s="958"/>
      <c r="AA372" s="960"/>
      <c r="AB372" s="965" t="s">
        <v>48</v>
      </c>
      <c r="AC372" s="762"/>
      <c r="AD372" s="926"/>
      <c r="AF372" s="609"/>
      <c r="AG372" s="609"/>
    </row>
    <row r="373" spans="1:151" ht="15" customHeight="1">
      <c r="A373" s="967"/>
      <c r="B373" s="968" t="s">
        <v>48</v>
      </c>
      <c r="C373" s="969" t="s">
        <v>48</v>
      </c>
      <c r="D373" s="969"/>
      <c r="E373" s="969" t="s">
        <v>48</v>
      </c>
      <c r="F373" s="969"/>
      <c r="G373" s="969" t="s">
        <v>48</v>
      </c>
      <c r="H373" s="969" t="s">
        <v>48</v>
      </c>
      <c r="I373" s="969" t="s">
        <v>48</v>
      </c>
      <c r="J373" s="969" t="s">
        <v>48</v>
      </c>
      <c r="K373" s="969" t="s">
        <v>48</v>
      </c>
      <c r="L373" s="969" t="s">
        <v>48</v>
      </c>
      <c r="M373" s="969" t="s">
        <v>48</v>
      </c>
      <c r="N373" s="969" t="s">
        <v>48</v>
      </c>
      <c r="O373" s="969" t="s">
        <v>48</v>
      </c>
      <c r="P373" s="970" t="s">
        <v>48</v>
      </c>
      <c r="Q373" s="971"/>
      <c r="R373" s="971"/>
      <c r="S373" s="972"/>
      <c r="T373" s="971"/>
      <c r="U373" s="972"/>
      <c r="V373" s="971"/>
      <c r="W373" s="972"/>
      <c r="X373" s="971"/>
      <c r="Y373" s="972"/>
      <c r="Z373" s="972"/>
      <c r="AA373" s="971"/>
      <c r="AB373" s="972"/>
      <c r="AC373" s="972"/>
      <c r="AD373" s="970" t="s">
        <v>48</v>
      </c>
      <c r="AE373" s="973"/>
      <c r="AF373" s="974"/>
      <c r="AG373" s="609"/>
      <c r="AH373" s="655"/>
    </row>
    <row r="374" spans="1:151">
      <c r="A374" s="1520" t="s">
        <v>581</v>
      </c>
      <c r="B374" s="1521"/>
      <c r="C374" s="1521"/>
      <c r="D374" s="1521"/>
      <c r="E374" s="1521"/>
      <c r="F374" s="1521"/>
      <c r="G374" s="1521"/>
      <c r="H374" s="1521"/>
      <c r="I374" s="1521"/>
      <c r="J374" s="1521"/>
      <c r="K374" s="1521"/>
      <c r="L374" s="1521"/>
      <c r="M374" s="1521"/>
      <c r="N374" s="1522"/>
      <c r="O374" s="548">
        <f>O330+O335</f>
        <v>320</v>
      </c>
      <c r="P374" s="548">
        <f>P330+P335</f>
        <v>5512335720</v>
      </c>
      <c r="Q374" s="548">
        <f t="shared" ref="Q374:AC374" si="173">Q330+Q335</f>
        <v>0</v>
      </c>
      <c r="R374" s="548">
        <f t="shared" si="173"/>
        <v>0</v>
      </c>
      <c r="S374" s="548">
        <f t="shared" si="173"/>
        <v>6480765547.6702099</v>
      </c>
      <c r="T374" s="548">
        <f t="shared" si="173"/>
        <v>0</v>
      </c>
      <c r="U374" s="548">
        <f t="shared" si="173"/>
        <v>449745872.89138782</v>
      </c>
      <c r="V374" s="548">
        <f t="shared" si="173"/>
        <v>0</v>
      </c>
      <c r="W374" s="548">
        <f t="shared" si="173"/>
        <v>41410982.683307439</v>
      </c>
      <c r="X374" s="548">
        <f t="shared" si="173"/>
        <v>0</v>
      </c>
      <c r="Y374" s="548">
        <f t="shared" si="173"/>
        <v>0</v>
      </c>
      <c r="Z374" s="548">
        <f t="shared" si="173"/>
        <v>41410982.683307439</v>
      </c>
      <c r="AA374" s="548">
        <f t="shared" si="173"/>
        <v>0</v>
      </c>
      <c r="AB374" s="548">
        <f t="shared" si="173"/>
        <v>4563136838.4949017</v>
      </c>
      <c r="AC374" s="548">
        <f t="shared" si="173"/>
        <v>949198881.50509775</v>
      </c>
      <c r="AD374" s="555" t="e">
        <f>AD330+AD335</f>
        <v>#VALUE!</v>
      </c>
      <c r="AF374" s="609"/>
      <c r="AG374" s="609"/>
    </row>
    <row r="375" spans="1:151" ht="15.75">
      <c r="A375" s="565"/>
      <c r="B375" s="573"/>
      <c r="C375" s="565"/>
      <c r="D375" s="565"/>
      <c r="E375" s="975"/>
      <c r="F375" s="975"/>
      <c r="G375" s="573"/>
      <c r="H375" s="565"/>
      <c r="I375" s="566"/>
      <c r="J375" s="565"/>
      <c r="K375" s="565"/>
      <c r="L375" s="565"/>
      <c r="M375" s="566"/>
      <c r="N375" s="566"/>
      <c r="O375" s="566"/>
      <c r="P375" s="976"/>
      <c r="Q375" s="562"/>
      <c r="R375" s="562"/>
      <c r="S375" s="563"/>
      <c r="T375" s="562"/>
      <c r="V375" s="562"/>
      <c r="X375" s="562"/>
      <c r="Y375" s="563"/>
      <c r="AA375" s="562"/>
      <c r="AB375" s="977"/>
      <c r="AD375" s="978"/>
      <c r="AF375" s="609"/>
      <c r="AG375" s="609"/>
    </row>
    <row r="376" spans="1:151" s="984" customFormat="1">
      <c r="A376" s="565"/>
      <c r="B376" s="573"/>
      <c r="C376" s="565"/>
      <c r="D376" s="565"/>
      <c r="E376" s="975"/>
      <c r="F376" s="552"/>
      <c r="G376" s="573"/>
      <c r="H376" s="565"/>
      <c r="I376" s="566"/>
      <c r="J376" s="565"/>
      <c r="K376" s="565"/>
      <c r="L376" s="979"/>
      <c r="M376" s="979"/>
      <c r="N376" s="979"/>
      <c r="O376" s="980"/>
      <c r="P376" s="981"/>
      <c r="Q376" s="562"/>
      <c r="R376" s="562"/>
      <c r="S376" s="563"/>
      <c r="T376" s="562"/>
      <c r="U376" s="563"/>
      <c r="V376" s="562"/>
      <c r="W376" s="563"/>
      <c r="X376" s="562"/>
      <c r="Y376" s="563"/>
      <c r="Z376" s="563"/>
      <c r="AA376" s="562"/>
      <c r="AB376" s="977"/>
      <c r="AC376" s="982" t="s">
        <v>596</v>
      </c>
      <c r="AD376" s="983"/>
      <c r="AE376" s="559"/>
      <c r="AF376" s="609"/>
      <c r="AG376" s="609"/>
      <c r="AH376" s="559"/>
      <c r="AI376" s="559"/>
      <c r="AJ376" s="559"/>
      <c r="AK376" s="559"/>
      <c r="AL376" s="559"/>
      <c r="AM376" s="559"/>
      <c r="AN376" s="559"/>
      <c r="AO376" s="559"/>
      <c r="AP376" s="559"/>
      <c r="AQ376" s="559"/>
      <c r="AR376" s="559"/>
      <c r="AS376" s="559"/>
      <c r="AT376" s="559"/>
      <c r="AU376" s="559"/>
      <c r="AV376" s="559"/>
      <c r="AW376" s="559"/>
      <c r="AX376" s="559"/>
      <c r="AY376" s="559"/>
      <c r="AZ376" s="559"/>
      <c r="BA376" s="559"/>
      <c r="BB376" s="559"/>
      <c r="BC376" s="559"/>
      <c r="BD376" s="559"/>
      <c r="BE376" s="559"/>
      <c r="BF376" s="559"/>
      <c r="BG376" s="559"/>
      <c r="BH376" s="559"/>
      <c r="BI376" s="559"/>
      <c r="BJ376" s="559"/>
      <c r="BK376" s="559"/>
      <c r="BL376" s="559"/>
      <c r="BM376" s="559"/>
      <c r="BN376" s="559"/>
      <c r="BO376" s="559"/>
      <c r="BP376" s="559"/>
      <c r="BQ376" s="559"/>
      <c r="BR376" s="559"/>
      <c r="BS376" s="559"/>
      <c r="BT376" s="559"/>
      <c r="BU376" s="559"/>
      <c r="BV376" s="559"/>
      <c r="BW376" s="559"/>
      <c r="BX376" s="559"/>
      <c r="BY376" s="559"/>
      <c r="BZ376" s="559"/>
      <c r="CA376" s="559"/>
      <c r="CB376" s="559"/>
      <c r="CC376" s="559"/>
      <c r="CD376" s="559"/>
      <c r="CE376" s="559"/>
      <c r="CF376" s="559"/>
      <c r="CG376" s="559"/>
      <c r="CH376" s="559"/>
      <c r="CI376" s="559"/>
      <c r="CJ376" s="559"/>
      <c r="CK376" s="559"/>
      <c r="CL376" s="559"/>
      <c r="CM376" s="559"/>
      <c r="CN376" s="559"/>
      <c r="CO376" s="559"/>
      <c r="CP376" s="559"/>
      <c r="CQ376" s="559"/>
      <c r="CR376" s="559"/>
      <c r="CS376" s="559"/>
      <c r="CT376" s="559"/>
      <c r="CU376" s="559"/>
      <c r="CV376" s="559"/>
      <c r="CW376" s="559"/>
      <c r="CX376" s="559"/>
      <c r="CY376" s="559"/>
      <c r="CZ376" s="559"/>
      <c r="DA376" s="559"/>
      <c r="DB376" s="559"/>
      <c r="DC376" s="559"/>
      <c r="DD376" s="559"/>
      <c r="DE376" s="559"/>
      <c r="DF376" s="559"/>
      <c r="DG376" s="559"/>
      <c r="DH376" s="559"/>
      <c r="DI376" s="559"/>
      <c r="DJ376" s="559"/>
      <c r="DK376" s="559"/>
      <c r="DL376" s="559"/>
      <c r="DM376" s="559"/>
      <c r="DN376" s="559"/>
      <c r="DO376" s="559"/>
      <c r="DP376" s="559"/>
      <c r="DQ376" s="559"/>
      <c r="DR376" s="559"/>
      <c r="DS376" s="559"/>
      <c r="DT376" s="559"/>
      <c r="DU376" s="559"/>
      <c r="DV376" s="559"/>
      <c r="DW376" s="559"/>
      <c r="DX376" s="559"/>
      <c r="DY376" s="559"/>
      <c r="DZ376" s="559"/>
      <c r="EA376" s="559"/>
      <c r="EB376" s="559"/>
      <c r="EC376" s="559"/>
      <c r="ED376" s="559"/>
      <c r="EE376" s="559"/>
      <c r="EF376" s="559"/>
      <c r="EG376" s="559"/>
      <c r="EH376" s="559"/>
      <c r="EI376" s="559"/>
      <c r="EJ376" s="559"/>
      <c r="EK376" s="559"/>
      <c r="EL376" s="559"/>
      <c r="EM376" s="559"/>
      <c r="EN376" s="559"/>
      <c r="EO376" s="559"/>
      <c r="EP376" s="559"/>
      <c r="EQ376" s="559"/>
      <c r="ER376" s="559"/>
      <c r="ES376" s="559"/>
      <c r="ET376" s="559"/>
      <c r="EU376" s="559"/>
    </row>
    <row r="377" spans="1:151" s="984" customFormat="1">
      <c r="A377" s="985"/>
      <c r="B377" s="986" t="s">
        <v>583</v>
      </c>
      <c r="C377" s="985"/>
      <c r="D377" s="985"/>
      <c r="E377" s="985"/>
      <c r="F377" s="987"/>
      <c r="G377" s="988"/>
      <c r="H377" s="565"/>
      <c r="I377" s="566"/>
      <c r="J377" s="565"/>
      <c r="K377" s="565"/>
      <c r="L377" s="565"/>
      <c r="M377" s="566"/>
      <c r="N377" s="566"/>
      <c r="O377" s="980"/>
      <c r="P377" s="989"/>
      <c r="Q377" s="562"/>
      <c r="R377" s="562"/>
      <c r="S377" s="563"/>
      <c r="T377" s="562"/>
      <c r="U377" s="563"/>
      <c r="V377" s="562"/>
      <c r="W377" s="563"/>
      <c r="X377" s="562"/>
      <c r="Y377" s="563"/>
      <c r="Z377" s="563"/>
      <c r="AA377" s="562"/>
      <c r="AB377" s="977"/>
      <c r="AC377" s="990"/>
      <c r="AD377" s="573"/>
      <c r="AE377" s="559"/>
      <c r="AF377" s="609"/>
      <c r="AG377" s="609"/>
      <c r="AH377" s="559"/>
      <c r="AI377" s="559"/>
      <c r="AJ377" s="559"/>
      <c r="AK377" s="559"/>
      <c r="AL377" s="559"/>
      <c r="AM377" s="559"/>
      <c r="AN377" s="559"/>
      <c r="AO377" s="559"/>
      <c r="AP377" s="559"/>
      <c r="AQ377" s="559"/>
      <c r="AR377" s="559"/>
      <c r="AS377" s="559"/>
      <c r="AT377" s="559"/>
      <c r="AU377" s="559"/>
      <c r="AV377" s="559"/>
      <c r="AW377" s="559"/>
      <c r="AX377" s="559"/>
      <c r="AY377" s="559"/>
      <c r="AZ377" s="559"/>
      <c r="BA377" s="559"/>
      <c r="BB377" s="559"/>
      <c r="BC377" s="559"/>
      <c r="BD377" s="559"/>
      <c r="BE377" s="559"/>
      <c r="BF377" s="559"/>
      <c r="BG377" s="559"/>
      <c r="BH377" s="559"/>
      <c r="BI377" s="559"/>
      <c r="BJ377" s="559"/>
      <c r="BK377" s="559"/>
      <c r="BL377" s="559"/>
      <c r="BM377" s="559"/>
      <c r="BN377" s="559"/>
      <c r="BO377" s="559"/>
      <c r="BP377" s="559"/>
      <c r="BQ377" s="559"/>
      <c r="BR377" s="559"/>
      <c r="BS377" s="559"/>
      <c r="BT377" s="559"/>
      <c r="BU377" s="559"/>
      <c r="BV377" s="559"/>
      <c r="BW377" s="559"/>
      <c r="BX377" s="559"/>
      <c r="BY377" s="559"/>
      <c r="BZ377" s="559"/>
      <c r="CA377" s="559"/>
      <c r="CB377" s="559"/>
      <c r="CC377" s="559"/>
      <c r="CD377" s="559"/>
      <c r="CE377" s="559"/>
      <c r="CF377" s="559"/>
      <c r="CG377" s="559"/>
      <c r="CH377" s="559"/>
      <c r="CI377" s="559"/>
      <c r="CJ377" s="559"/>
      <c r="CK377" s="559"/>
      <c r="CL377" s="559"/>
      <c r="CM377" s="559"/>
      <c r="CN377" s="559"/>
      <c r="CO377" s="559"/>
      <c r="CP377" s="559"/>
      <c r="CQ377" s="559"/>
      <c r="CR377" s="559"/>
      <c r="CS377" s="559"/>
      <c r="CT377" s="559"/>
      <c r="CU377" s="559"/>
      <c r="CV377" s="559"/>
      <c r="CW377" s="559"/>
      <c r="CX377" s="559"/>
      <c r="CY377" s="559"/>
      <c r="CZ377" s="559"/>
      <c r="DA377" s="559"/>
      <c r="DB377" s="559"/>
      <c r="DC377" s="559"/>
      <c r="DD377" s="559"/>
      <c r="DE377" s="559"/>
      <c r="DF377" s="559"/>
      <c r="DG377" s="559"/>
      <c r="DH377" s="559"/>
      <c r="DI377" s="559"/>
      <c r="DJ377" s="559"/>
      <c r="DK377" s="559"/>
      <c r="DL377" s="559"/>
      <c r="DM377" s="559"/>
      <c r="DN377" s="559"/>
      <c r="DO377" s="559"/>
      <c r="DP377" s="559"/>
      <c r="DQ377" s="559"/>
      <c r="DR377" s="559"/>
      <c r="DS377" s="559"/>
      <c r="DT377" s="559"/>
      <c r="DU377" s="559"/>
      <c r="DV377" s="559"/>
      <c r="DW377" s="559"/>
      <c r="DX377" s="559"/>
      <c r="DY377" s="559"/>
      <c r="DZ377" s="559"/>
      <c r="EA377" s="559"/>
      <c r="EB377" s="559"/>
      <c r="EC377" s="559"/>
      <c r="ED377" s="559"/>
      <c r="EE377" s="559"/>
      <c r="EF377" s="559"/>
      <c r="EG377" s="559"/>
      <c r="EH377" s="559"/>
      <c r="EI377" s="559"/>
      <c r="EJ377" s="559"/>
      <c r="EK377" s="559"/>
      <c r="EL377" s="559"/>
      <c r="EM377" s="559"/>
      <c r="EN377" s="559"/>
      <c r="EO377" s="559"/>
      <c r="EP377" s="559"/>
      <c r="EQ377" s="559"/>
      <c r="ER377" s="559"/>
      <c r="ES377" s="559"/>
      <c r="ET377" s="559"/>
      <c r="EU377" s="559"/>
    </row>
    <row r="378" spans="1:151" s="984" customFormat="1">
      <c r="A378" s="991"/>
      <c r="B378" s="992" t="s">
        <v>584</v>
      </c>
      <c r="C378" s="993"/>
      <c r="D378" s="993"/>
      <c r="E378" s="993"/>
      <c r="F378" s="993"/>
      <c r="G378" s="988"/>
      <c r="H378" s="565"/>
      <c r="I378" s="566"/>
      <c r="J378" s="565"/>
      <c r="K378" s="565"/>
      <c r="L378" s="994"/>
      <c r="M378" s="994"/>
      <c r="N378" s="994"/>
      <c r="O378" s="995"/>
      <c r="P378" s="996"/>
      <c r="Q378" s="562"/>
      <c r="R378" s="562"/>
      <c r="S378" s="563"/>
      <c r="T378" s="562"/>
      <c r="U378" s="563"/>
      <c r="V378" s="562"/>
      <c r="W378" s="563"/>
      <c r="X378" s="562"/>
      <c r="Y378" s="563"/>
      <c r="Z378" s="563"/>
      <c r="AA378" s="562"/>
      <c r="AB378" s="977">
        <v>14300000</v>
      </c>
      <c r="AC378" s="997" t="s">
        <v>585</v>
      </c>
      <c r="AD378" s="998"/>
      <c r="AE378" s="559"/>
      <c r="AF378" s="609"/>
      <c r="AG378" s="609"/>
      <c r="AH378" s="559"/>
      <c r="AI378" s="559"/>
      <c r="AJ378" s="559"/>
      <c r="AK378" s="559"/>
      <c r="AL378" s="559"/>
      <c r="AM378" s="559"/>
      <c r="AN378" s="559"/>
      <c r="AO378" s="559"/>
      <c r="AP378" s="559"/>
      <c r="AQ378" s="559"/>
      <c r="AR378" s="559"/>
      <c r="AS378" s="559"/>
      <c r="AT378" s="559"/>
      <c r="AU378" s="559"/>
      <c r="AV378" s="559"/>
      <c r="AW378" s="559"/>
      <c r="AX378" s="559"/>
      <c r="AY378" s="559"/>
      <c r="AZ378" s="559"/>
      <c r="BA378" s="559"/>
      <c r="BB378" s="559"/>
      <c r="BC378" s="559"/>
      <c r="BD378" s="559"/>
      <c r="BE378" s="559"/>
      <c r="BF378" s="559"/>
      <c r="BG378" s="559"/>
      <c r="BH378" s="559"/>
      <c r="BI378" s="559"/>
      <c r="BJ378" s="559"/>
      <c r="BK378" s="559"/>
      <c r="BL378" s="559"/>
      <c r="BM378" s="559"/>
      <c r="BN378" s="559"/>
      <c r="BO378" s="559"/>
      <c r="BP378" s="559"/>
      <c r="BQ378" s="559"/>
      <c r="BR378" s="559"/>
      <c r="BS378" s="559"/>
      <c r="BT378" s="559"/>
      <c r="BU378" s="559"/>
      <c r="BV378" s="559"/>
      <c r="BW378" s="559"/>
      <c r="BX378" s="559"/>
      <c r="BY378" s="559"/>
      <c r="BZ378" s="559"/>
      <c r="CA378" s="559"/>
      <c r="CB378" s="559"/>
      <c r="CC378" s="559"/>
      <c r="CD378" s="559"/>
      <c r="CE378" s="559"/>
      <c r="CF378" s="559"/>
      <c r="CG378" s="559"/>
      <c r="CH378" s="559"/>
      <c r="CI378" s="559"/>
      <c r="CJ378" s="559"/>
      <c r="CK378" s="559"/>
      <c r="CL378" s="559"/>
      <c r="CM378" s="559"/>
      <c r="CN378" s="559"/>
      <c r="CO378" s="559"/>
      <c r="CP378" s="559"/>
      <c r="CQ378" s="559"/>
      <c r="CR378" s="559"/>
      <c r="CS378" s="559"/>
      <c r="CT378" s="559"/>
      <c r="CU378" s="559"/>
      <c r="CV378" s="559"/>
      <c r="CW378" s="559"/>
      <c r="CX378" s="559"/>
      <c r="CY378" s="559"/>
      <c r="CZ378" s="559"/>
      <c r="DA378" s="559"/>
      <c r="DB378" s="559"/>
      <c r="DC378" s="559"/>
      <c r="DD378" s="559"/>
      <c r="DE378" s="559"/>
      <c r="DF378" s="559"/>
      <c r="DG378" s="559"/>
      <c r="DH378" s="559"/>
      <c r="DI378" s="559"/>
      <c r="DJ378" s="559"/>
      <c r="DK378" s="559"/>
      <c r="DL378" s="559"/>
      <c r="DM378" s="559"/>
      <c r="DN378" s="559"/>
      <c r="DO378" s="559"/>
      <c r="DP378" s="559"/>
      <c r="DQ378" s="559"/>
      <c r="DR378" s="559"/>
      <c r="DS378" s="559"/>
      <c r="DT378" s="559"/>
      <c r="DU378" s="559"/>
      <c r="DV378" s="559"/>
      <c r="DW378" s="559"/>
      <c r="DX378" s="559"/>
      <c r="DY378" s="559"/>
      <c r="DZ378" s="559"/>
      <c r="EA378" s="559"/>
      <c r="EB378" s="559"/>
      <c r="EC378" s="559"/>
      <c r="ED378" s="559"/>
      <c r="EE378" s="559"/>
      <c r="EF378" s="559"/>
      <c r="EG378" s="559"/>
      <c r="EH378" s="559"/>
      <c r="EI378" s="559"/>
      <c r="EJ378" s="559"/>
      <c r="EK378" s="559"/>
      <c r="EL378" s="559"/>
      <c r="EM378" s="559"/>
      <c r="EN378" s="559"/>
      <c r="EO378" s="559"/>
      <c r="EP378" s="559"/>
      <c r="EQ378" s="559"/>
      <c r="ER378" s="559"/>
      <c r="ES378" s="559"/>
      <c r="ET378" s="559"/>
      <c r="EU378" s="559"/>
    </row>
    <row r="379" spans="1:151" s="984" customFormat="1">
      <c r="A379" s="565"/>
      <c r="B379" s="992"/>
      <c r="C379" s="999"/>
      <c r="D379" s="999"/>
      <c r="E379" s="999"/>
      <c r="F379" s="999"/>
      <c r="G379" s="1000"/>
      <c r="H379" s="565"/>
      <c r="I379" s="566"/>
      <c r="J379" s="565"/>
      <c r="K379" s="565"/>
      <c r="L379" s="571"/>
      <c r="M379" s="572"/>
      <c r="N379" s="572"/>
      <c r="O379" s="999"/>
      <c r="P379" s="565"/>
      <c r="Q379" s="562"/>
      <c r="R379" s="562"/>
      <c r="S379" s="563"/>
      <c r="T379" s="562"/>
      <c r="U379" s="563"/>
      <c r="V379" s="562"/>
      <c r="W379" s="563"/>
      <c r="X379" s="562"/>
      <c r="Y379" s="563"/>
      <c r="Z379" s="563"/>
      <c r="AA379" s="562"/>
      <c r="AB379" s="563"/>
      <c r="AC379" s="990"/>
      <c r="AD379" s="573"/>
      <c r="AE379" s="559"/>
      <c r="AF379" s="559"/>
      <c r="AG379" s="559"/>
      <c r="AH379" s="559"/>
      <c r="AI379" s="559"/>
      <c r="AJ379" s="559"/>
      <c r="AK379" s="559"/>
      <c r="AL379" s="559"/>
      <c r="AM379" s="559"/>
      <c r="AN379" s="559"/>
      <c r="AO379" s="559"/>
      <c r="AP379" s="559"/>
      <c r="AQ379" s="559"/>
      <c r="AR379" s="559"/>
      <c r="AS379" s="559"/>
      <c r="AT379" s="559"/>
      <c r="AU379" s="559"/>
      <c r="AV379" s="559"/>
      <c r="AW379" s="559"/>
      <c r="AX379" s="559"/>
      <c r="AY379" s="559"/>
      <c r="AZ379" s="559"/>
      <c r="BA379" s="559"/>
      <c r="BB379" s="559"/>
      <c r="BC379" s="559"/>
      <c r="BD379" s="559"/>
      <c r="BE379" s="559"/>
      <c r="BF379" s="559"/>
      <c r="BG379" s="559"/>
      <c r="BH379" s="559"/>
      <c r="BI379" s="559"/>
      <c r="BJ379" s="559"/>
      <c r="BK379" s="559"/>
      <c r="BL379" s="559"/>
      <c r="BM379" s="559"/>
      <c r="BN379" s="559"/>
      <c r="BO379" s="559"/>
      <c r="BP379" s="559"/>
      <c r="BQ379" s="559"/>
      <c r="BR379" s="559"/>
      <c r="BS379" s="559"/>
      <c r="BT379" s="559"/>
      <c r="BU379" s="559"/>
      <c r="BV379" s="559"/>
      <c r="BW379" s="559"/>
      <c r="BX379" s="559"/>
      <c r="BY379" s="559"/>
      <c r="BZ379" s="559"/>
      <c r="CA379" s="559"/>
      <c r="CB379" s="559"/>
      <c r="CC379" s="559"/>
      <c r="CD379" s="559"/>
      <c r="CE379" s="559"/>
      <c r="CF379" s="559"/>
      <c r="CG379" s="559"/>
      <c r="CH379" s="559"/>
      <c r="CI379" s="559"/>
      <c r="CJ379" s="559"/>
      <c r="CK379" s="559"/>
      <c r="CL379" s="559"/>
      <c r="CM379" s="559"/>
      <c r="CN379" s="559"/>
      <c r="CO379" s="559"/>
      <c r="CP379" s="559"/>
      <c r="CQ379" s="559"/>
      <c r="CR379" s="559"/>
      <c r="CS379" s="559"/>
      <c r="CT379" s="559"/>
      <c r="CU379" s="559"/>
      <c r="CV379" s="559"/>
      <c r="CW379" s="559"/>
      <c r="CX379" s="559"/>
      <c r="CY379" s="559"/>
      <c r="CZ379" s="559"/>
      <c r="DA379" s="559"/>
      <c r="DB379" s="559"/>
      <c r="DC379" s="559"/>
      <c r="DD379" s="559"/>
      <c r="DE379" s="559"/>
      <c r="DF379" s="559"/>
      <c r="DG379" s="559"/>
      <c r="DH379" s="559"/>
      <c r="DI379" s="559"/>
      <c r="DJ379" s="559"/>
      <c r="DK379" s="559"/>
      <c r="DL379" s="559"/>
      <c r="DM379" s="559"/>
      <c r="DN379" s="559"/>
      <c r="DO379" s="559"/>
      <c r="DP379" s="559"/>
      <c r="DQ379" s="559"/>
      <c r="DR379" s="559"/>
      <c r="DS379" s="559"/>
      <c r="DT379" s="559"/>
      <c r="DU379" s="559"/>
      <c r="DV379" s="559"/>
      <c r="DW379" s="559"/>
      <c r="DX379" s="559"/>
      <c r="DY379" s="559"/>
      <c r="DZ379" s="559"/>
      <c r="EA379" s="559"/>
      <c r="EB379" s="559"/>
      <c r="EC379" s="559"/>
      <c r="ED379" s="559"/>
      <c r="EE379" s="559"/>
      <c r="EF379" s="559"/>
      <c r="EG379" s="559"/>
      <c r="EH379" s="559"/>
      <c r="EI379" s="559"/>
      <c r="EJ379" s="559"/>
      <c r="EK379" s="559"/>
      <c r="EL379" s="559"/>
      <c r="EM379" s="559"/>
      <c r="EN379" s="559"/>
      <c r="EO379" s="559"/>
      <c r="EP379" s="559"/>
      <c r="EQ379" s="559"/>
      <c r="ER379" s="559"/>
      <c r="ES379" s="559"/>
      <c r="ET379" s="559"/>
      <c r="EU379" s="559"/>
    </row>
    <row r="380" spans="1:151" s="984" customFormat="1">
      <c r="A380" s="565"/>
      <c r="B380" s="1001"/>
      <c r="C380" s="999"/>
      <c r="D380" s="999"/>
      <c r="E380" s="999"/>
      <c r="F380" s="999"/>
      <c r="G380" s="1000"/>
      <c r="H380" s="565"/>
      <c r="I380" s="566"/>
      <c r="J380" s="565"/>
      <c r="K380" s="565"/>
      <c r="L380" s="571"/>
      <c r="M380" s="572"/>
      <c r="N380" s="572"/>
      <c r="O380" s="999"/>
      <c r="P380" s="565"/>
      <c r="Q380" s="562"/>
      <c r="R380" s="562"/>
      <c r="S380" s="563"/>
      <c r="T380" s="562"/>
      <c r="U380" s="563"/>
      <c r="V380" s="562"/>
      <c r="W380" s="563"/>
      <c r="X380" s="562"/>
      <c r="Y380" s="563"/>
      <c r="Z380" s="563"/>
      <c r="AA380" s="562"/>
      <c r="AB380" s="563"/>
      <c r="AC380" s="990"/>
      <c r="AD380" s="573"/>
      <c r="AE380" s="559"/>
      <c r="AF380" s="559"/>
      <c r="AG380" s="559"/>
      <c r="AH380" s="559"/>
      <c r="AI380" s="559"/>
      <c r="AJ380" s="559"/>
      <c r="AK380" s="559"/>
      <c r="AL380" s="559"/>
      <c r="AM380" s="559"/>
      <c r="AN380" s="559"/>
      <c r="AO380" s="559"/>
      <c r="AP380" s="559"/>
      <c r="AQ380" s="559"/>
      <c r="AR380" s="559"/>
      <c r="AS380" s="559"/>
      <c r="AT380" s="559"/>
      <c r="AU380" s="559"/>
      <c r="AV380" s="559"/>
      <c r="AW380" s="559"/>
      <c r="AX380" s="559"/>
      <c r="AY380" s="559"/>
      <c r="AZ380" s="559"/>
      <c r="BA380" s="559"/>
      <c r="BB380" s="559"/>
      <c r="BC380" s="559"/>
      <c r="BD380" s="559"/>
      <c r="BE380" s="559"/>
      <c r="BF380" s="559"/>
      <c r="BG380" s="559"/>
      <c r="BH380" s="559"/>
      <c r="BI380" s="559"/>
      <c r="BJ380" s="559"/>
      <c r="BK380" s="559"/>
      <c r="BL380" s="559"/>
      <c r="BM380" s="559"/>
      <c r="BN380" s="559"/>
      <c r="BO380" s="559"/>
      <c r="BP380" s="559"/>
      <c r="BQ380" s="559"/>
      <c r="BR380" s="559"/>
      <c r="BS380" s="559"/>
      <c r="BT380" s="559"/>
      <c r="BU380" s="559"/>
      <c r="BV380" s="559"/>
      <c r="BW380" s="559"/>
      <c r="BX380" s="559"/>
      <c r="BY380" s="559"/>
      <c r="BZ380" s="559"/>
      <c r="CA380" s="559"/>
      <c r="CB380" s="559"/>
      <c r="CC380" s="559"/>
      <c r="CD380" s="559"/>
      <c r="CE380" s="559"/>
      <c r="CF380" s="559"/>
      <c r="CG380" s="559"/>
      <c r="CH380" s="559"/>
      <c r="CI380" s="559"/>
      <c r="CJ380" s="559"/>
      <c r="CK380" s="559"/>
      <c r="CL380" s="559"/>
      <c r="CM380" s="559"/>
      <c r="CN380" s="559"/>
      <c r="CO380" s="559"/>
      <c r="CP380" s="559"/>
      <c r="CQ380" s="559"/>
      <c r="CR380" s="559"/>
      <c r="CS380" s="559"/>
      <c r="CT380" s="559"/>
      <c r="CU380" s="559"/>
      <c r="CV380" s="559"/>
      <c r="CW380" s="559"/>
      <c r="CX380" s="559"/>
      <c r="CY380" s="559"/>
      <c r="CZ380" s="559"/>
      <c r="DA380" s="559"/>
      <c r="DB380" s="559"/>
      <c r="DC380" s="559"/>
      <c r="DD380" s="559"/>
      <c r="DE380" s="559"/>
      <c r="DF380" s="559"/>
      <c r="DG380" s="559"/>
      <c r="DH380" s="559"/>
      <c r="DI380" s="559"/>
      <c r="DJ380" s="559"/>
      <c r="DK380" s="559"/>
      <c r="DL380" s="559"/>
      <c r="DM380" s="559"/>
      <c r="DN380" s="559"/>
      <c r="DO380" s="559"/>
      <c r="DP380" s="559"/>
      <c r="DQ380" s="559"/>
      <c r="DR380" s="559"/>
      <c r="DS380" s="559"/>
      <c r="DT380" s="559"/>
      <c r="DU380" s="559"/>
      <c r="DV380" s="559"/>
      <c r="DW380" s="559"/>
      <c r="DX380" s="559"/>
      <c r="DY380" s="559"/>
      <c r="DZ380" s="559"/>
      <c r="EA380" s="559"/>
      <c r="EB380" s="559"/>
      <c r="EC380" s="559"/>
      <c r="ED380" s="559"/>
      <c r="EE380" s="559"/>
      <c r="EF380" s="559"/>
      <c r="EG380" s="559"/>
      <c r="EH380" s="559"/>
      <c r="EI380" s="559"/>
      <c r="EJ380" s="559"/>
      <c r="EK380" s="559"/>
      <c r="EL380" s="559"/>
      <c r="EM380" s="559"/>
      <c r="EN380" s="559"/>
      <c r="EO380" s="559"/>
      <c r="EP380" s="559"/>
      <c r="EQ380" s="559"/>
      <c r="ER380" s="559"/>
      <c r="ES380" s="559"/>
      <c r="ET380" s="559"/>
      <c r="EU380" s="559"/>
    </row>
    <row r="381" spans="1:151" s="984" customFormat="1" ht="15.75">
      <c r="A381" s="565"/>
      <c r="B381" s="1002"/>
      <c r="C381" s="999"/>
      <c r="D381" s="999"/>
      <c r="E381" s="999"/>
      <c r="F381" s="999"/>
      <c r="G381" s="1000"/>
      <c r="H381" s="565"/>
      <c r="I381" s="566"/>
      <c r="J381" s="565"/>
      <c r="K381" s="565"/>
      <c r="L381" s="571"/>
      <c r="M381" s="572"/>
      <c r="N381" s="572"/>
      <c r="O381" s="999"/>
      <c r="P381" s="565"/>
      <c r="Q381" s="562"/>
      <c r="R381" s="562"/>
      <c r="S381" s="563"/>
      <c r="T381" s="562"/>
      <c r="U381" s="563"/>
      <c r="V381" s="562"/>
      <c r="W381" s="563"/>
      <c r="X381" s="562"/>
      <c r="Y381" s="563"/>
      <c r="Z381" s="563"/>
      <c r="AA381" s="562"/>
      <c r="AB381" s="563"/>
      <c r="AC381" s="990"/>
      <c r="AD381" s="573"/>
      <c r="AE381" s="559"/>
      <c r="AF381" s="559"/>
      <c r="AG381" s="559"/>
      <c r="AH381" s="559"/>
      <c r="AI381" s="559"/>
      <c r="AJ381" s="559"/>
      <c r="AK381" s="559"/>
      <c r="AL381" s="559"/>
      <c r="AM381" s="559"/>
      <c r="AN381" s="559"/>
      <c r="AO381" s="559"/>
      <c r="AP381" s="559"/>
      <c r="AQ381" s="559"/>
      <c r="AR381" s="559"/>
      <c r="AS381" s="559"/>
      <c r="AT381" s="559"/>
      <c r="AU381" s="559"/>
      <c r="AV381" s="559"/>
      <c r="AW381" s="559"/>
      <c r="AX381" s="559"/>
      <c r="AY381" s="559"/>
      <c r="AZ381" s="559"/>
      <c r="BA381" s="559"/>
      <c r="BB381" s="559"/>
      <c r="BC381" s="559"/>
      <c r="BD381" s="559"/>
      <c r="BE381" s="559"/>
      <c r="BF381" s="559"/>
      <c r="BG381" s="559"/>
      <c r="BH381" s="559"/>
      <c r="BI381" s="559"/>
      <c r="BJ381" s="559"/>
      <c r="BK381" s="559"/>
      <c r="BL381" s="559"/>
      <c r="BM381" s="559"/>
      <c r="BN381" s="559"/>
      <c r="BO381" s="559"/>
      <c r="BP381" s="559"/>
      <c r="BQ381" s="559"/>
      <c r="BR381" s="559"/>
      <c r="BS381" s="559"/>
      <c r="BT381" s="559"/>
      <c r="BU381" s="559"/>
      <c r="BV381" s="559"/>
      <c r="BW381" s="559"/>
      <c r="BX381" s="559"/>
      <c r="BY381" s="559"/>
      <c r="BZ381" s="559"/>
      <c r="CA381" s="559"/>
      <c r="CB381" s="559"/>
      <c r="CC381" s="559"/>
      <c r="CD381" s="559"/>
      <c r="CE381" s="559"/>
      <c r="CF381" s="559"/>
      <c r="CG381" s="559"/>
      <c r="CH381" s="559"/>
      <c r="CI381" s="559"/>
      <c r="CJ381" s="559"/>
      <c r="CK381" s="559"/>
      <c r="CL381" s="559"/>
      <c r="CM381" s="559"/>
      <c r="CN381" s="559"/>
      <c r="CO381" s="559"/>
      <c r="CP381" s="559"/>
      <c r="CQ381" s="559"/>
      <c r="CR381" s="559"/>
      <c r="CS381" s="559"/>
      <c r="CT381" s="559"/>
      <c r="CU381" s="559"/>
      <c r="CV381" s="559"/>
      <c r="CW381" s="559"/>
      <c r="CX381" s="559"/>
      <c r="CY381" s="559"/>
      <c r="CZ381" s="559"/>
      <c r="DA381" s="559"/>
      <c r="DB381" s="559"/>
      <c r="DC381" s="559"/>
      <c r="DD381" s="559"/>
      <c r="DE381" s="559"/>
      <c r="DF381" s="559"/>
      <c r="DG381" s="559"/>
      <c r="DH381" s="559"/>
      <c r="DI381" s="559"/>
      <c r="DJ381" s="559"/>
      <c r="DK381" s="559"/>
      <c r="DL381" s="559"/>
      <c r="DM381" s="559"/>
      <c r="DN381" s="559"/>
      <c r="DO381" s="559"/>
      <c r="DP381" s="559"/>
      <c r="DQ381" s="559"/>
      <c r="DR381" s="559"/>
      <c r="DS381" s="559"/>
      <c r="DT381" s="559"/>
      <c r="DU381" s="559"/>
      <c r="DV381" s="559"/>
      <c r="DW381" s="559"/>
      <c r="DX381" s="559"/>
      <c r="DY381" s="559"/>
      <c r="DZ381" s="559"/>
      <c r="EA381" s="559"/>
      <c r="EB381" s="559"/>
      <c r="EC381" s="559"/>
      <c r="ED381" s="559"/>
      <c r="EE381" s="559"/>
      <c r="EF381" s="559"/>
      <c r="EG381" s="559"/>
      <c r="EH381" s="559"/>
      <c r="EI381" s="559"/>
      <c r="EJ381" s="559"/>
      <c r="EK381" s="559"/>
      <c r="EL381" s="559"/>
      <c r="EM381" s="559"/>
      <c r="EN381" s="559"/>
      <c r="EO381" s="559"/>
      <c r="EP381" s="559"/>
      <c r="EQ381" s="559"/>
      <c r="ER381" s="559"/>
      <c r="ES381" s="559"/>
      <c r="ET381" s="559"/>
      <c r="EU381" s="559"/>
    </row>
    <row r="382" spans="1:151" s="984" customFormat="1" ht="15.75">
      <c r="A382" s="565"/>
      <c r="B382" s="1002"/>
      <c r="C382" s="999"/>
      <c r="D382" s="999"/>
      <c r="E382" s="999"/>
      <c r="F382" s="999"/>
      <c r="G382" s="1000"/>
      <c r="H382" s="565"/>
      <c r="I382" s="566"/>
      <c r="J382" s="565"/>
      <c r="K382" s="565"/>
      <c r="L382" s="571"/>
      <c r="M382" s="572"/>
      <c r="N382" s="572"/>
      <c r="O382" s="999"/>
      <c r="P382" s="565"/>
      <c r="Q382" s="562"/>
      <c r="R382" s="562"/>
      <c r="S382" s="563"/>
      <c r="T382" s="562"/>
      <c r="U382" s="563"/>
      <c r="V382" s="562"/>
      <c r="W382" s="563"/>
      <c r="X382" s="562"/>
      <c r="Y382" s="563"/>
      <c r="Z382" s="563"/>
      <c r="AA382" s="562"/>
      <c r="AB382" s="563"/>
      <c r="AC382" s="990"/>
      <c r="AD382" s="573"/>
      <c r="AE382" s="559"/>
      <c r="AF382" s="559"/>
      <c r="AG382" s="559"/>
      <c r="AH382" s="559"/>
      <c r="AI382" s="559"/>
      <c r="AJ382" s="559"/>
      <c r="AK382" s="559"/>
      <c r="AL382" s="559"/>
      <c r="AM382" s="559"/>
      <c r="AN382" s="559"/>
      <c r="AO382" s="559"/>
      <c r="AP382" s="559"/>
      <c r="AQ382" s="559"/>
      <c r="AR382" s="559"/>
      <c r="AS382" s="559"/>
      <c r="AT382" s="559"/>
      <c r="AU382" s="559"/>
      <c r="AV382" s="559"/>
      <c r="AW382" s="559"/>
      <c r="AX382" s="559"/>
      <c r="AY382" s="559"/>
      <c r="AZ382" s="559"/>
      <c r="BA382" s="559"/>
      <c r="BB382" s="559"/>
      <c r="BC382" s="559"/>
      <c r="BD382" s="559"/>
      <c r="BE382" s="559"/>
      <c r="BF382" s="559"/>
      <c r="BG382" s="559"/>
      <c r="BH382" s="559"/>
      <c r="BI382" s="559"/>
      <c r="BJ382" s="559"/>
      <c r="BK382" s="559"/>
      <c r="BL382" s="559"/>
      <c r="BM382" s="559"/>
      <c r="BN382" s="559"/>
      <c r="BO382" s="559"/>
      <c r="BP382" s="559"/>
      <c r="BQ382" s="559"/>
      <c r="BR382" s="559"/>
      <c r="BS382" s="559"/>
      <c r="BT382" s="559"/>
      <c r="BU382" s="559"/>
      <c r="BV382" s="559"/>
      <c r="BW382" s="559"/>
      <c r="BX382" s="559"/>
      <c r="BY382" s="559"/>
      <c r="BZ382" s="559"/>
      <c r="CA382" s="559"/>
      <c r="CB382" s="559"/>
      <c r="CC382" s="559"/>
      <c r="CD382" s="559"/>
      <c r="CE382" s="559"/>
      <c r="CF382" s="559"/>
      <c r="CG382" s="559"/>
      <c r="CH382" s="559"/>
      <c r="CI382" s="559"/>
      <c r="CJ382" s="559"/>
      <c r="CK382" s="559"/>
      <c r="CL382" s="559"/>
      <c r="CM382" s="559"/>
      <c r="CN382" s="559"/>
      <c r="CO382" s="559"/>
      <c r="CP382" s="559"/>
      <c r="CQ382" s="559"/>
      <c r="CR382" s="559"/>
      <c r="CS382" s="559"/>
      <c r="CT382" s="559"/>
      <c r="CU382" s="559"/>
      <c r="CV382" s="559"/>
      <c r="CW382" s="559"/>
      <c r="CX382" s="559"/>
      <c r="CY382" s="559"/>
      <c r="CZ382" s="559"/>
      <c r="DA382" s="559"/>
      <c r="DB382" s="559"/>
      <c r="DC382" s="559"/>
      <c r="DD382" s="559"/>
      <c r="DE382" s="559"/>
      <c r="DF382" s="559"/>
      <c r="DG382" s="559"/>
      <c r="DH382" s="559"/>
      <c r="DI382" s="559"/>
      <c r="DJ382" s="559"/>
      <c r="DK382" s="559"/>
      <c r="DL382" s="559"/>
      <c r="DM382" s="559"/>
      <c r="DN382" s="559"/>
      <c r="DO382" s="559"/>
      <c r="DP382" s="559"/>
      <c r="DQ382" s="559"/>
      <c r="DR382" s="559"/>
      <c r="DS382" s="559"/>
      <c r="DT382" s="559"/>
      <c r="DU382" s="559"/>
      <c r="DV382" s="559"/>
      <c r="DW382" s="559"/>
      <c r="DX382" s="559"/>
      <c r="DY382" s="559"/>
      <c r="DZ382" s="559"/>
      <c r="EA382" s="559"/>
      <c r="EB382" s="559"/>
      <c r="EC382" s="559"/>
      <c r="ED382" s="559"/>
      <c r="EE382" s="559"/>
      <c r="EF382" s="559"/>
      <c r="EG382" s="559"/>
      <c r="EH382" s="559"/>
      <c r="EI382" s="559"/>
      <c r="EJ382" s="559"/>
      <c r="EK382" s="559"/>
      <c r="EL382" s="559"/>
      <c r="EM382" s="559"/>
      <c r="EN382" s="559"/>
      <c r="EO382" s="559"/>
      <c r="EP382" s="559"/>
      <c r="EQ382" s="559"/>
      <c r="ER382" s="559"/>
      <c r="ES382" s="559"/>
      <c r="ET382" s="559"/>
      <c r="EU382" s="559"/>
    </row>
    <row r="383" spans="1:151" s="984" customFormat="1">
      <c r="A383" s="565"/>
      <c r="B383" s="1003" t="s">
        <v>586</v>
      </c>
      <c r="C383" s="1004"/>
      <c r="D383" s="1004"/>
      <c r="E383" s="1005"/>
      <c r="F383" s="1005"/>
      <c r="G383" s="1006"/>
      <c r="H383" s="565"/>
      <c r="I383" s="566"/>
      <c r="J383" s="565"/>
      <c r="K383" s="565"/>
      <c r="L383" s="571"/>
      <c r="M383" s="572"/>
      <c r="N383" s="572"/>
      <c r="O383" s="566"/>
      <c r="P383" s="565"/>
      <c r="Q383" s="562"/>
      <c r="R383" s="562"/>
      <c r="S383" s="563"/>
      <c r="T383" s="562"/>
      <c r="U383" s="563"/>
      <c r="V383" s="562"/>
      <c r="W383" s="563"/>
      <c r="X383" s="562"/>
      <c r="Y383" s="563"/>
      <c r="Z383" s="563"/>
      <c r="AA383" s="562"/>
      <c r="AB383" s="563"/>
      <c r="AC383" s="1007" t="s">
        <v>587</v>
      </c>
      <c r="AD383" s="573"/>
      <c r="AE383" s="559"/>
      <c r="AF383" s="559"/>
      <c r="AG383" s="559"/>
      <c r="AH383" s="559"/>
      <c r="AI383" s="559"/>
      <c r="AJ383" s="559"/>
      <c r="AK383" s="559"/>
      <c r="AL383" s="559"/>
      <c r="AM383" s="559"/>
      <c r="AN383" s="559"/>
      <c r="AO383" s="559"/>
      <c r="AP383" s="559"/>
      <c r="AQ383" s="559"/>
      <c r="AR383" s="559"/>
      <c r="AS383" s="559"/>
      <c r="AT383" s="559"/>
      <c r="AU383" s="559"/>
      <c r="AV383" s="559"/>
      <c r="AW383" s="559"/>
      <c r="AX383" s="559"/>
      <c r="AY383" s="559"/>
      <c r="AZ383" s="559"/>
      <c r="BA383" s="559"/>
      <c r="BB383" s="559"/>
      <c r="BC383" s="559"/>
      <c r="BD383" s="559"/>
      <c r="BE383" s="559"/>
      <c r="BF383" s="559"/>
      <c r="BG383" s="559"/>
      <c r="BH383" s="559"/>
      <c r="BI383" s="559"/>
      <c r="BJ383" s="559"/>
      <c r="BK383" s="559"/>
      <c r="BL383" s="559"/>
      <c r="BM383" s="559"/>
      <c r="BN383" s="559"/>
      <c r="BO383" s="559"/>
      <c r="BP383" s="559"/>
      <c r="BQ383" s="559"/>
      <c r="BR383" s="559"/>
      <c r="BS383" s="559"/>
      <c r="BT383" s="559"/>
      <c r="BU383" s="559"/>
      <c r="BV383" s="559"/>
      <c r="BW383" s="559"/>
      <c r="BX383" s="559"/>
      <c r="BY383" s="559"/>
      <c r="BZ383" s="559"/>
      <c r="CA383" s="559"/>
      <c r="CB383" s="559"/>
      <c r="CC383" s="559"/>
      <c r="CD383" s="559"/>
      <c r="CE383" s="559"/>
      <c r="CF383" s="559"/>
      <c r="CG383" s="559"/>
      <c r="CH383" s="559"/>
      <c r="CI383" s="559"/>
      <c r="CJ383" s="559"/>
      <c r="CK383" s="559"/>
      <c r="CL383" s="559"/>
      <c r="CM383" s="559"/>
      <c r="CN383" s="559"/>
      <c r="CO383" s="559"/>
      <c r="CP383" s="559"/>
      <c r="CQ383" s="559"/>
      <c r="CR383" s="559"/>
      <c r="CS383" s="559"/>
      <c r="CT383" s="559"/>
      <c r="CU383" s="559"/>
      <c r="CV383" s="559"/>
      <c r="CW383" s="559"/>
      <c r="CX383" s="559"/>
      <c r="CY383" s="559"/>
      <c r="CZ383" s="559"/>
      <c r="DA383" s="559"/>
      <c r="DB383" s="559"/>
      <c r="DC383" s="559"/>
      <c r="DD383" s="559"/>
      <c r="DE383" s="559"/>
      <c r="DF383" s="559"/>
      <c r="DG383" s="559"/>
      <c r="DH383" s="559"/>
      <c r="DI383" s="559"/>
      <c r="DJ383" s="559"/>
      <c r="DK383" s="559"/>
      <c r="DL383" s="559"/>
      <c r="DM383" s="559"/>
      <c r="DN383" s="559"/>
      <c r="DO383" s="559"/>
      <c r="DP383" s="559"/>
      <c r="DQ383" s="559"/>
      <c r="DR383" s="559"/>
      <c r="DS383" s="559"/>
      <c r="DT383" s="559"/>
      <c r="DU383" s="559"/>
      <c r="DV383" s="559"/>
      <c r="DW383" s="559"/>
      <c r="DX383" s="559"/>
      <c r="DY383" s="559"/>
      <c r="DZ383" s="559"/>
      <c r="EA383" s="559"/>
      <c r="EB383" s="559"/>
      <c r="EC383" s="559"/>
      <c r="ED383" s="559"/>
      <c r="EE383" s="559"/>
      <c r="EF383" s="559"/>
      <c r="EG383" s="559"/>
      <c r="EH383" s="559"/>
      <c r="EI383" s="559"/>
      <c r="EJ383" s="559"/>
      <c r="EK383" s="559"/>
      <c r="EL383" s="559"/>
      <c r="EM383" s="559"/>
      <c r="EN383" s="559"/>
      <c r="EO383" s="559"/>
      <c r="EP383" s="559"/>
      <c r="EQ383" s="559"/>
      <c r="ER383" s="559"/>
      <c r="ES383" s="559"/>
      <c r="ET383" s="559"/>
      <c r="EU383" s="559"/>
    </row>
    <row r="384" spans="1:151" s="984" customFormat="1">
      <c r="A384" s="1008"/>
      <c r="B384" s="1009" t="s">
        <v>588</v>
      </c>
      <c r="C384" s="1008"/>
      <c r="D384" s="1008"/>
      <c r="E384" s="1008"/>
      <c r="F384" s="1008"/>
      <c r="G384" s="1010"/>
      <c r="H384" s="1011"/>
      <c r="I384" s="1012"/>
      <c r="J384" s="1011"/>
      <c r="K384" s="1011"/>
      <c r="L384" s="1013"/>
      <c r="M384" s="1013"/>
      <c r="N384" s="1013"/>
      <c r="O384" s="1014"/>
      <c r="P384" s="1015"/>
      <c r="Q384" s="1016"/>
      <c r="R384" s="1016"/>
      <c r="S384" s="1017"/>
      <c r="T384" s="1016"/>
      <c r="U384" s="563"/>
      <c r="V384" s="1016"/>
      <c r="W384" s="563"/>
      <c r="X384" s="1016"/>
      <c r="Y384" s="1017"/>
      <c r="Z384" s="563"/>
      <c r="AA384" s="1016"/>
      <c r="AB384" s="563"/>
      <c r="AC384" s="1018" t="s">
        <v>589</v>
      </c>
      <c r="AD384" s="1019"/>
      <c r="AE384" s="559"/>
      <c r="AF384" s="559"/>
      <c r="AG384" s="559"/>
      <c r="AH384" s="559"/>
      <c r="AI384" s="559"/>
      <c r="AJ384" s="559"/>
      <c r="AK384" s="559"/>
      <c r="AL384" s="559"/>
      <c r="AM384" s="559"/>
      <c r="AN384" s="559"/>
      <c r="AO384" s="559"/>
      <c r="AP384" s="559"/>
      <c r="AQ384" s="559"/>
      <c r="AR384" s="559"/>
      <c r="AS384" s="559"/>
      <c r="AT384" s="559"/>
      <c r="AU384" s="559"/>
      <c r="AV384" s="559"/>
      <c r="AW384" s="559"/>
      <c r="AX384" s="559"/>
      <c r="AY384" s="559"/>
      <c r="AZ384" s="559"/>
      <c r="BA384" s="559"/>
      <c r="BB384" s="559"/>
      <c r="BC384" s="559"/>
      <c r="BD384" s="559"/>
      <c r="BE384" s="559"/>
      <c r="BF384" s="559"/>
      <c r="BG384" s="559"/>
      <c r="BH384" s="559"/>
      <c r="BI384" s="559"/>
      <c r="BJ384" s="559"/>
      <c r="BK384" s="559"/>
      <c r="BL384" s="559"/>
      <c r="BM384" s="559"/>
      <c r="BN384" s="559"/>
      <c r="BO384" s="559"/>
      <c r="BP384" s="559"/>
      <c r="BQ384" s="559"/>
      <c r="BR384" s="559"/>
      <c r="BS384" s="559"/>
      <c r="BT384" s="559"/>
      <c r="BU384" s="559"/>
      <c r="BV384" s="559"/>
      <c r="BW384" s="559"/>
      <c r="BX384" s="559"/>
      <c r="BY384" s="559"/>
      <c r="BZ384" s="559"/>
      <c r="CA384" s="559"/>
      <c r="CB384" s="559"/>
      <c r="CC384" s="559"/>
      <c r="CD384" s="559"/>
      <c r="CE384" s="559"/>
      <c r="CF384" s="559"/>
      <c r="CG384" s="559"/>
      <c r="CH384" s="559"/>
      <c r="CI384" s="559"/>
      <c r="CJ384" s="559"/>
      <c r="CK384" s="559"/>
      <c r="CL384" s="559"/>
      <c r="CM384" s="559"/>
      <c r="CN384" s="559"/>
      <c r="CO384" s="559"/>
      <c r="CP384" s="559"/>
      <c r="CQ384" s="559"/>
      <c r="CR384" s="559"/>
      <c r="CS384" s="559"/>
      <c r="CT384" s="559"/>
      <c r="CU384" s="559"/>
      <c r="CV384" s="559"/>
      <c r="CW384" s="559"/>
      <c r="CX384" s="559"/>
      <c r="CY384" s="559"/>
      <c r="CZ384" s="559"/>
      <c r="DA384" s="559"/>
      <c r="DB384" s="559"/>
      <c r="DC384" s="559"/>
      <c r="DD384" s="559"/>
      <c r="DE384" s="559"/>
      <c r="DF384" s="559"/>
      <c r="DG384" s="559"/>
      <c r="DH384" s="559"/>
      <c r="DI384" s="559"/>
      <c r="DJ384" s="559"/>
      <c r="DK384" s="559"/>
      <c r="DL384" s="559"/>
      <c r="DM384" s="559"/>
      <c r="DN384" s="559"/>
      <c r="DO384" s="559"/>
      <c r="DP384" s="559"/>
      <c r="DQ384" s="559"/>
      <c r="DR384" s="559"/>
      <c r="DS384" s="559"/>
      <c r="DT384" s="559"/>
      <c r="DU384" s="559"/>
      <c r="DV384" s="559"/>
      <c r="DW384" s="559"/>
      <c r="DX384" s="559"/>
      <c r="DY384" s="559"/>
      <c r="DZ384" s="559"/>
      <c r="EA384" s="559"/>
      <c r="EB384" s="559"/>
      <c r="EC384" s="559"/>
      <c r="ED384" s="559"/>
      <c r="EE384" s="559"/>
      <c r="EF384" s="559"/>
      <c r="EG384" s="559"/>
      <c r="EH384" s="559"/>
      <c r="EI384" s="559"/>
      <c r="EJ384" s="559"/>
      <c r="EK384" s="559"/>
      <c r="EL384" s="559"/>
      <c r="EM384" s="559"/>
      <c r="EN384" s="559"/>
      <c r="EO384" s="559"/>
      <c r="EP384" s="559"/>
      <c r="EQ384" s="559"/>
      <c r="ER384" s="559"/>
      <c r="ES384" s="559"/>
      <c r="ET384" s="559"/>
      <c r="EU384" s="559"/>
    </row>
    <row r="385" spans="1:151" s="984" customFormat="1">
      <c r="A385" s="1020"/>
      <c r="B385" s="1009" t="s">
        <v>590</v>
      </c>
      <c r="C385" s="1020"/>
      <c r="D385" s="1020"/>
      <c r="E385" s="1020"/>
      <c r="F385" s="1020"/>
      <c r="G385" s="1021"/>
      <c r="H385" s="1011"/>
      <c r="I385" s="1012"/>
      <c r="J385" s="1011"/>
      <c r="K385" s="1011"/>
      <c r="L385" s="1022"/>
      <c r="M385" s="1022"/>
      <c r="N385" s="1022"/>
      <c r="O385" s="1023"/>
      <c r="P385" s="1024"/>
      <c r="Q385" s="1016"/>
      <c r="R385" s="1016"/>
      <c r="S385" s="1017"/>
      <c r="T385" s="1016"/>
      <c r="U385" s="563"/>
      <c r="V385" s="1016"/>
      <c r="W385" s="563"/>
      <c r="X385" s="1016"/>
      <c r="Y385" s="1017"/>
      <c r="Z385" s="563"/>
      <c r="AA385" s="1016"/>
      <c r="AB385" s="563"/>
      <c r="AC385" s="1018" t="s">
        <v>591</v>
      </c>
      <c r="AD385" s="1025"/>
      <c r="AE385" s="559"/>
      <c r="AF385" s="559"/>
      <c r="AG385" s="559"/>
      <c r="AH385" s="559"/>
      <c r="AI385" s="559"/>
      <c r="AJ385" s="559"/>
      <c r="AK385" s="559"/>
      <c r="AL385" s="559"/>
      <c r="AM385" s="559"/>
      <c r="AN385" s="559"/>
      <c r="AO385" s="559"/>
      <c r="AP385" s="559"/>
      <c r="AQ385" s="559"/>
      <c r="AR385" s="559"/>
      <c r="AS385" s="559"/>
      <c r="AT385" s="559"/>
      <c r="AU385" s="559"/>
      <c r="AV385" s="559"/>
      <c r="AW385" s="559"/>
      <c r="AX385" s="559"/>
      <c r="AY385" s="559"/>
      <c r="AZ385" s="559"/>
      <c r="BA385" s="559"/>
      <c r="BB385" s="559"/>
      <c r="BC385" s="559"/>
      <c r="BD385" s="559"/>
      <c r="BE385" s="559"/>
      <c r="BF385" s="559"/>
      <c r="BG385" s="559"/>
      <c r="BH385" s="559"/>
      <c r="BI385" s="559"/>
      <c r="BJ385" s="559"/>
      <c r="BK385" s="559"/>
      <c r="BL385" s="559"/>
      <c r="BM385" s="559"/>
      <c r="BN385" s="559"/>
      <c r="BO385" s="559"/>
      <c r="BP385" s="559"/>
      <c r="BQ385" s="559"/>
      <c r="BR385" s="559"/>
      <c r="BS385" s="559"/>
      <c r="BT385" s="559"/>
      <c r="BU385" s="559"/>
      <c r="BV385" s="559"/>
      <c r="BW385" s="559"/>
      <c r="BX385" s="559"/>
      <c r="BY385" s="559"/>
      <c r="BZ385" s="559"/>
      <c r="CA385" s="559"/>
      <c r="CB385" s="559"/>
      <c r="CC385" s="559"/>
      <c r="CD385" s="559"/>
      <c r="CE385" s="559"/>
      <c r="CF385" s="559"/>
      <c r="CG385" s="559"/>
      <c r="CH385" s="559"/>
      <c r="CI385" s="559"/>
      <c r="CJ385" s="559"/>
      <c r="CK385" s="559"/>
      <c r="CL385" s="559"/>
      <c r="CM385" s="559"/>
      <c r="CN385" s="559"/>
      <c r="CO385" s="559"/>
      <c r="CP385" s="559"/>
      <c r="CQ385" s="559"/>
      <c r="CR385" s="559"/>
      <c r="CS385" s="559"/>
      <c r="CT385" s="559"/>
      <c r="CU385" s="559"/>
      <c r="CV385" s="559"/>
      <c r="CW385" s="559"/>
      <c r="CX385" s="559"/>
      <c r="CY385" s="559"/>
      <c r="CZ385" s="559"/>
      <c r="DA385" s="559"/>
      <c r="DB385" s="559"/>
      <c r="DC385" s="559"/>
      <c r="DD385" s="559"/>
      <c r="DE385" s="559"/>
      <c r="DF385" s="559"/>
      <c r="DG385" s="559"/>
      <c r="DH385" s="559"/>
      <c r="DI385" s="559"/>
      <c r="DJ385" s="559"/>
      <c r="DK385" s="559"/>
      <c r="DL385" s="559"/>
      <c r="DM385" s="559"/>
      <c r="DN385" s="559"/>
      <c r="DO385" s="559"/>
      <c r="DP385" s="559"/>
      <c r="DQ385" s="559"/>
      <c r="DR385" s="559"/>
      <c r="DS385" s="559"/>
      <c r="DT385" s="559"/>
      <c r="DU385" s="559"/>
      <c r="DV385" s="559"/>
      <c r="DW385" s="559"/>
      <c r="DX385" s="559"/>
      <c r="DY385" s="559"/>
      <c r="DZ385" s="559"/>
      <c r="EA385" s="559"/>
      <c r="EB385" s="559"/>
      <c r="EC385" s="559"/>
      <c r="ED385" s="559"/>
      <c r="EE385" s="559"/>
      <c r="EF385" s="559"/>
      <c r="EG385" s="559"/>
      <c r="EH385" s="559"/>
      <c r="EI385" s="559"/>
      <c r="EJ385" s="559"/>
      <c r="EK385" s="559"/>
      <c r="EL385" s="559"/>
      <c r="EM385" s="559"/>
      <c r="EN385" s="559"/>
      <c r="EO385" s="559"/>
      <c r="EP385" s="559"/>
      <c r="EQ385" s="559"/>
      <c r="ER385" s="559"/>
      <c r="ES385" s="559"/>
      <c r="ET385" s="559"/>
      <c r="EU385" s="559"/>
    </row>
  </sheetData>
  <mergeCells count="47">
    <mergeCell ref="C226:E226"/>
    <mergeCell ref="B330:L330"/>
    <mergeCell ref="A374:N374"/>
    <mergeCell ref="C33:H33"/>
    <mergeCell ref="C60:H60"/>
    <mergeCell ref="C93:H93"/>
    <mergeCell ref="C101:E101"/>
    <mergeCell ref="C102:E102"/>
    <mergeCell ref="C172:E172"/>
    <mergeCell ref="AD9:AD11"/>
    <mergeCell ref="A10:A11"/>
    <mergeCell ref="B10:B11"/>
    <mergeCell ref="C10:C11"/>
    <mergeCell ref="D10:D11"/>
    <mergeCell ref="E10:E11"/>
    <mergeCell ref="F10:F11"/>
    <mergeCell ref="G10:G11"/>
    <mergeCell ref="H10:H11"/>
    <mergeCell ref="O10:O11"/>
    <mergeCell ref="T9:T11"/>
    <mergeCell ref="U9:U11"/>
    <mergeCell ref="V9:Z9"/>
    <mergeCell ref="AA9:AA11"/>
    <mergeCell ref="AB9:AB11"/>
    <mergeCell ref="AC9:AC11"/>
    <mergeCell ref="N9:N11"/>
    <mergeCell ref="O9:P9"/>
    <mergeCell ref="Q9:Q11"/>
    <mergeCell ref="R9:R11"/>
    <mergeCell ref="S9:S11"/>
    <mergeCell ref="P10:P11"/>
    <mergeCell ref="L9:L11"/>
    <mergeCell ref="A1:AD1"/>
    <mergeCell ref="A2:AD2"/>
    <mergeCell ref="A4:B4"/>
    <mergeCell ref="A5:B5"/>
    <mergeCell ref="A6:B6"/>
    <mergeCell ref="A7:B7"/>
    <mergeCell ref="A9:C9"/>
    <mergeCell ref="E9:H9"/>
    <mergeCell ref="I9:I11"/>
    <mergeCell ref="J9:J11"/>
    <mergeCell ref="K9:K11"/>
    <mergeCell ref="V10:W10"/>
    <mergeCell ref="X10:Y10"/>
    <mergeCell ref="Z10:Z11"/>
    <mergeCell ref="M9:M11"/>
  </mergeCells>
  <pageMargins left="0.26" right="0" top="0.70866141732283505" bottom="0.70866141732283505" header="0.31496062992126" footer="0.31496062992126"/>
  <pageSetup paperSize="9" scale="40" orientation="landscape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EU385"/>
  <sheetViews>
    <sheetView topLeftCell="A8" workbookViewId="0">
      <pane ySplit="4" topLeftCell="A12" activePane="bottomLeft" state="frozen"/>
      <selection activeCell="A8" sqref="A8"/>
      <selection pane="bottomLeft" activeCell="Q20" sqref="Q20"/>
    </sheetView>
  </sheetViews>
  <sheetFormatPr defaultColWidth="9" defaultRowHeight="15"/>
  <cols>
    <col min="1" max="1" width="6.140625" style="2" customWidth="1"/>
    <col min="2" max="2" width="17.28515625" style="24" customWidth="1"/>
    <col min="3" max="3" width="7.7109375" style="2" customWidth="1"/>
    <col min="4" max="4" width="8.140625" style="2" customWidth="1"/>
    <col min="5" max="5" width="11.85546875" style="2" customWidth="1"/>
    <col min="6" max="6" width="40.42578125" style="2" customWidth="1"/>
    <col min="7" max="7" width="12.28515625" style="2" hidden="1" customWidth="1"/>
    <col min="8" max="8" width="18.7109375" style="2" hidden="1" customWidth="1"/>
    <col min="9" max="9" width="16.5703125" style="2" hidden="1" customWidth="1"/>
    <col min="10" max="11" width="9" style="2" hidden="1" customWidth="1"/>
    <col min="12" max="12" width="10.7109375" style="2" hidden="1" customWidth="1"/>
    <col min="13" max="13" width="9.140625" style="2" hidden="1" customWidth="1"/>
    <col min="14" max="15" width="9.140625" style="2" customWidth="1"/>
    <col min="16" max="16" width="15.85546875" style="2" customWidth="1"/>
    <col min="17" max="17" width="15" style="489" customWidth="1"/>
    <col min="18" max="18" width="9.85546875" style="489" customWidth="1"/>
    <col min="19" max="19" width="16" style="490" customWidth="1"/>
    <col min="20" max="20" width="9.85546875" style="489" customWidth="1"/>
    <col min="21" max="21" width="14.42578125" style="6" customWidth="1"/>
    <col min="22" max="22" width="8.7109375" style="489" customWidth="1"/>
    <col min="23" max="23" width="13.7109375" style="6" customWidth="1"/>
    <col min="24" max="24" width="9.140625" style="489" customWidth="1"/>
    <col min="25" max="25" width="13.7109375" style="490" customWidth="1"/>
    <col min="26" max="26" width="13.7109375" style="6" customWidth="1"/>
    <col min="27" max="27" width="8.85546875" style="489" customWidth="1"/>
    <col min="28" max="28" width="15.7109375" style="6" customWidth="1"/>
    <col min="29" max="29" width="17.7109375" style="6" customWidth="1"/>
    <col min="30" max="30" width="21.7109375" style="2" customWidth="1"/>
    <col min="31" max="31" width="18.85546875" style="27" customWidth="1"/>
    <col min="32" max="32" width="19.140625" style="27" customWidth="1"/>
    <col min="33" max="33" width="19.140625" style="2" customWidth="1"/>
    <col min="34" max="34" width="21.85546875" style="2" customWidth="1"/>
    <col min="35" max="35" width="24" style="2" customWidth="1"/>
    <col min="36" max="36" width="18.7109375" style="2" customWidth="1"/>
    <col min="37" max="16384" width="9" style="2"/>
  </cols>
  <sheetData>
    <row r="1" spans="1:36" ht="15" customHeight="1">
      <c r="A1" s="1459" t="s">
        <v>0</v>
      </c>
      <c r="B1" s="1459"/>
      <c r="C1" s="1459"/>
      <c r="D1" s="1459"/>
      <c r="E1" s="1459"/>
      <c r="F1" s="1459"/>
      <c r="G1" s="1459"/>
      <c r="H1" s="1459"/>
      <c r="I1" s="1459"/>
      <c r="J1" s="1459"/>
      <c r="K1" s="1459"/>
      <c r="L1" s="1459"/>
      <c r="M1" s="1459"/>
      <c r="N1" s="1459"/>
      <c r="O1" s="1459"/>
      <c r="P1" s="1459"/>
      <c r="Q1" s="1459"/>
      <c r="R1" s="1459"/>
      <c r="S1" s="1459"/>
      <c r="T1" s="1459"/>
      <c r="U1" s="1459"/>
      <c r="V1" s="1459"/>
      <c r="W1" s="1459"/>
      <c r="X1" s="1459"/>
      <c r="Y1" s="1459"/>
      <c r="Z1" s="1459"/>
      <c r="AA1" s="1459"/>
      <c r="AB1" s="1459"/>
      <c r="AC1" s="1459"/>
      <c r="AD1" s="1459"/>
    </row>
    <row r="2" spans="1:36">
      <c r="A2" s="1460" t="s">
        <v>594</v>
      </c>
      <c r="B2" s="1460"/>
      <c r="C2" s="1460"/>
      <c r="D2" s="1460"/>
      <c r="E2" s="1460"/>
      <c r="F2" s="1460"/>
      <c r="G2" s="1460"/>
      <c r="H2" s="1460"/>
      <c r="I2" s="1460"/>
      <c r="J2" s="1460"/>
      <c r="K2" s="1460"/>
      <c r="L2" s="1460"/>
      <c r="M2" s="1460"/>
      <c r="N2" s="1460"/>
      <c r="O2" s="1460"/>
      <c r="P2" s="1460"/>
      <c r="Q2" s="1460"/>
      <c r="R2" s="1460"/>
      <c r="S2" s="1460"/>
      <c r="T2" s="1460"/>
      <c r="U2" s="1460"/>
      <c r="V2" s="1460"/>
      <c r="W2" s="1460"/>
      <c r="X2" s="1460"/>
      <c r="Y2" s="1460"/>
      <c r="Z2" s="1460"/>
      <c r="AA2" s="1460"/>
      <c r="AB2" s="1460"/>
      <c r="AC2" s="1460"/>
      <c r="AD2" s="1460"/>
    </row>
    <row r="3" spans="1:36">
      <c r="A3" s="3"/>
      <c r="B3" s="4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5"/>
      <c r="R3" s="5"/>
      <c r="S3" s="6"/>
      <c r="T3" s="5"/>
      <c r="V3" s="5"/>
      <c r="X3" s="5"/>
      <c r="Y3" s="6"/>
      <c r="AA3" s="5"/>
      <c r="AD3" s="3"/>
    </row>
    <row r="4" spans="1:36" ht="18">
      <c r="A4" s="1461" t="s">
        <v>2</v>
      </c>
      <c r="B4" s="1461"/>
      <c r="C4" s="8" t="s">
        <v>3</v>
      </c>
      <c r="D4" s="8"/>
      <c r="E4" s="8"/>
      <c r="F4" s="8"/>
      <c r="G4" s="8"/>
      <c r="H4" s="8"/>
      <c r="I4" s="8"/>
      <c r="J4" s="8"/>
      <c r="K4" s="9"/>
      <c r="L4" s="9"/>
      <c r="M4" s="10"/>
      <c r="N4" s="10"/>
      <c r="O4" s="10"/>
      <c r="P4" s="9"/>
      <c r="Q4" s="5"/>
      <c r="R4" s="11" t="s">
        <v>4</v>
      </c>
      <c r="S4" s="6"/>
      <c r="T4" s="5"/>
      <c r="V4" s="5"/>
      <c r="X4" s="5"/>
      <c r="Y4" s="6"/>
      <c r="AA4" s="5"/>
      <c r="AD4" s="9"/>
    </row>
    <row r="5" spans="1:36">
      <c r="A5" s="1461" t="s">
        <v>5</v>
      </c>
      <c r="B5" s="1461"/>
      <c r="C5" s="7" t="s">
        <v>6</v>
      </c>
      <c r="D5" s="7"/>
      <c r="E5" s="12"/>
      <c r="F5" s="12"/>
      <c r="G5" s="13"/>
      <c r="H5" s="14"/>
      <c r="I5" s="15"/>
      <c r="J5" s="9"/>
      <c r="K5" s="9"/>
      <c r="L5" s="9"/>
      <c r="M5" s="9"/>
      <c r="N5" s="9"/>
      <c r="O5" s="9"/>
      <c r="P5" s="16"/>
      <c r="Q5" s="5"/>
      <c r="R5" s="17"/>
      <c r="S5" s="18"/>
      <c r="T5" s="17"/>
      <c r="U5" s="18"/>
      <c r="V5" s="17"/>
      <c r="W5" s="18"/>
      <c r="X5" s="17"/>
      <c r="Y5" s="18"/>
      <c r="Z5" s="18"/>
      <c r="AA5" s="17"/>
      <c r="AB5" s="18"/>
      <c r="AC5" s="18"/>
      <c r="AD5" s="16"/>
    </row>
    <row r="6" spans="1:36" ht="15.6" customHeight="1">
      <c r="A6" s="1461" t="s">
        <v>7</v>
      </c>
      <c r="B6" s="1461"/>
      <c r="C6" s="7" t="s">
        <v>6</v>
      </c>
      <c r="D6" s="7"/>
      <c r="E6" s="12"/>
      <c r="F6" s="12"/>
      <c r="G6" s="13"/>
      <c r="H6" s="19"/>
      <c r="I6" s="19"/>
      <c r="J6" s="19"/>
      <c r="K6" s="9"/>
      <c r="L6" s="9"/>
      <c r="M6" s="10"/>
      <c r="N6" s="10"/>
      <c r="O6" s="10"/>
      <c r="P6" s="9"/>
      <c r="Q6" s="5"/>
      <c r="R6" s="5"/>
      <c r="S6" s="6"/>
      <c r="T6" s="5"/>
      <c r="V6" s="5"/>
      <c r="X6" s="5"/>
      <c r="Y6" s="6"/>
      <c r="AA6" s="20"/>
      <c r="AB6" s="21" t="s">
        <v>8</v>
      </c>
      <c r="AC6" s="22" t="s">
        <v>9</v>
      </c>
      <c r="AD6" s="9"/>
      <c r="AF6" s="1046"/>
      <c r="AG6" s="23"/>
    </row>
    <row r="7" spans="1:36" ht="15.75">
      <c r="A7" s="1461" t="s">
        <v>10</v>
      </c>
      <c r="B7" s="1461"/>
      <c r="C7" s="7" t="s">
        <v>597</v>
      </c>
      <c r="D7" s="7"/>
      <c r="E7" s="12"/>
      <c r="F7" s="12"/>
      <c r="G7" s="13"/>
      <c r="H7" s="1"/>
      <c r="I7" s="1"/>
      <c r="J7" s="1"/>
      <c r="K7" s="9"/>
      <c r="L7" s="9"/>
      <c r="M7" s="10"/>
      <c r="N7" s="10"/>
      <c r="O7" s="10"/>
      <c r="P7" s="9"/>
      <c r="Q7" s="5"/>
      <c r="R7" s="5"/>
      <c r="S7" s="6"/>
      <c r="T7" s="5"/>
      <c r="V7" s="5"/>
      <c r="X7" s="5"/>
      <c r="Y7" s="6"/>
      <c r="AA7" s="5"/>
      <c r="AD7" s="9"/>
    </row>
    <row r="8" spans="1:36" ht="15" customHeight="1">
      <c r="Q8" s="5"/>
      <c r="R8" s="5"/>
      <c r="S8" s="6"/>
      <c r="T8" s="5"/>
      <c r="V8" s="5"/>
      <c r="X8" s="5"/>
      <c r="Y8" s="6"/>
      <c r="AA8" s="5"/>
    </row>
    <row r="9" spans="1:36" ht="24" customHeight="1">
      <c r="A9" s="1462" t="s">
        <v>12</v>
      </c>
      <c r="B9" s="1463"/>
      <c r="C9" s="1464"/>
      <c r="D9" s="25"/>
      <c r="E9" s="1465" t="s">
        <v>13</v>
      </c>
      <c r="F9" s="1466"/>
      <c r="G9" s="1466"/>
      <c r="H9" s="1467"/>
      <c r="I9" s="1456" t="s">
        <v>14</v>
      </c>
      <c r="J9" s="1456" t="s">
        <v>15</v>
      </c>
      <c r="K9" s="1456" t="s">
        <v>16</v>
      </c>
      <c r="L9" s="1456" t="s">
        <v>17</v>
      </c>
      <c r="M9" s="1456" t="s">
        <v>18</v>
      </c>
      <c r="N9" s="1456" t="s">
        <v>19</v>
      </c>
      <c r="O9" s="1462" t="s">
        <v>20</v>
      </c>
      <c r="P9" s="1464"/>
      <c r="Q9" s="1456" t="s">
        <v>21</v>
      </c>
      <c r="R9" s="1471" t="s">
        <v>22</v>
      </c>
      <c r="S9" s="1469" t="s">
        <v>23</v>
      </c>
      <c r="T9" s="1456" t="s">
        <v>24</v>
      </c>
      <c r="U9" s="1469" t="s">
        <v>25</v>
      </c>
      <c r="V9" s="1477" t="s">
        <v>26</v>
      </c>
      <c r="W9" s="1478"/>
      <c r="X9" s="1478"/>
      <c r="Y9" s="1478"/>
      <c r="Z9" s="1479"/>
      <c r="AA9" s="1456" t="s">
        <v>27</v>
      </c>
      <c r="AB9" s="1469" t="s">
        <v>28</v>
      </c>
      <c r="AC9" s="1469" t="s">
        <v>29</v>
      </c>
      <c r="AD9" s="1456" t="s">
        <v>30</v>
      </c>
    </row>
    <row r="10" spans="1:36" ht="24" customHeight="1">
      <c r="A10" s="1456" t="s">
        <v>31</v>
      </c>
      <c r="B10" s="1456" t="s">
        <v>32</v>
      </c>
      <c r="C10" s="1456" t="s">
        <v>33</v>
      </c>
      <c r="D10" s="1456" t="s">
        <v>34</v>
      </c>
      <c r="E10" s="1456" t="s">
        <v>35</v>
      </c>
      <c r="F10" s="1456" t="s">
        <v>36</v>
      </c>
      <c r="G10" s="1471" t="s">
        <v>37</v>
      </c>
      <c r="H10" s="1456" t="s">
        <v>38</v>
      </c>
      <c r="I10" s="1457"/>
      <c r="J10" s="1457"/>
      <c r="K10" s="1457"/>
      <c r="L10" s="1457"/>
      <c r="M10" s="1457"/>
      <c r="N10" s="1457"/>
      <c r="O10" s="1471" t="s">
        <v>39</v>
      </c>
      <c r="P10" s="1471" t="s">
        <v>40</v>
      </c>
      <c r="Q10" s="1457"/>
      <c r="R10" s="1472"/>
      <c r="S10" s="1474"/>
      <c r="T10" s="1457"/>
      <c r="U10" s="1474"/>
      <c r="V10" s="1468" t="s">
        <v>41</v>
      </c>
      <c r="W10" s="1468"/>
      <c r="X10" s="1468" t="s">
        <v>42</v>
      </c>
      <c r="Y10" s="1468"/>
      <c r="Z10" s="1469" t="s">
        <v>43</v>
      </c>
      <c r="AA10" s="1457"/>
      <c r="AB10" s="1474"/>
      <c r="AC10" s="1474"/>
      <c r="AD10" s="1457"/>
      <c r="AF10" s="402"/>
    </row>
    <row r="11" spans="1:36" ht="24" customHeight="1">
      <c r="A11" s="1458"/>
      <c r="B11" s="1458"/>
      <c r="C11" s="1458"/>
      <c r="D11" s="1458"/>
      <c r="E11" s="1458"/>
      <c r="F11" s="1458"/>
      <c r="G11" s="1473"/>
      <c r="H11" s="1458"/>
      <c r="I11" s="1458"/>
      <c r="J11" s="1458"/>
      <c r="K11" s="1458"/>
      <c r="L11" s="1458"/>
      <c r="M11" s="1458"/>
      <c r="N11" s="1458"/>
      <c r="O11" s="1473"/>
      <c r="P11" s="1473"/>
      <c r="Q11" s="1458"/>
      <c r="R11" s="1473"/>
      <c r="S11" s="1470"/>
      <c r="T11" s="1458"/>
      <c r="U11" s="1470"/>
      <c r="V11" s="28" t="s">
        <v>44</v>
      </c>
      <c r="W11" s="30" t="s">
        <v>45</v>
      </c>
      <c r="X11" s="28" t="s">
        <v>44</v>
      </c>
      <c r="Y11" s="30" t="s">
        <v>45</v>
      </c>
      <c r="Z11" s="1470"/>
      <c r="AA11" s="1458"/>
      <c r="AB11" s="1470"/>
      <c r="AC11" s="1470"/>
      <c r="AD11" s="1458"/>
    </row>
    <row r="12" spans="1:36" ht="9.9499999999999993" customHeight="1">
      <c r="A12" s="31">
        <v>1</v>
      </c>
      <c r="B12" s="31">
        <v>2</v>
      </c>
      <c r="C12" s="31">
        <v>3</v>
      </c>
      <c r="D12" s="31"/>
      <c r="E12" s="32">
        <v>4</v>
      </c>
      <c r="F12" s="32"/>
      <c r="G12" s="31">
        <v>5</v>
      </c>
      <c r="H12" s="31">
        <v>6</v>
      </c>
      <c r="I12" s="31">
        <v>7</v>
      </c>
      <c r="J12" s="31">
        <v>8</v>
      </c>
      <c r="K12" s="31">
        <v>9</v>
      </c>
      <c r="L12" s="31">
        <v>10</v>
      </c>
      <c r="M12" s="31">
        <v>11</v>
      </c>
      <c r="N12" s="31">
        <v>12</v>
      </c>
      <c r="O12" s="31">
        <v>13</v>
      </c>
      <c r="P12" s="31">
        <v>14</v>
      </c>
      <c r="Q12" s="33">
        <v>15</v>
      </c>
      <c r="R12" s="34">
        <v>16</v>
      </c>
      <c r="S12" s="34">
        <v>17</v>
      </c>
      <c r="T12" s="34">
        <v>18</v>
      </c>
      <c r="U12" s="34">
        <v>19</v>
      </c>
      <c r="V12" s="34">
        <v>20</v>
      </c>
      <c r="W12" s="34">
        <v>21</v>
      </c>
      <c r="X12" s="34">
        <v>22</v>
      </c>
      <c r="Y12" s="34">
        <v>23</v>
      </c>
      <c r="Z12" s="34">
        <v>24</v>
      </c>
      <c r="AA12" s="34">
        <v>25</v>
      </c>
      <c r="AB12" s="34">
        <v>26</v>
      </c>
      <c r="AC12" s="34">
        <v>27</v>
      </c>
      <c r="AD12" s="31">
        <v>28</v>
      </c>
    </row>
    <row r="13" spans="1:36">
      <c r="A13" s="35"/>
      <c r="B13" s="36"/>
      <c r="C13" s="35"/>
      <c r="D13" s="35"/>
      <c r="E13" s="37"/>
      <c r="F13" s="37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8"/>
      <c r="R13" s="38"/>
      <c r="S13" s="39"/>
      <c r="T13" s="38"/>
      <c r="U13" s="39"/>
      <c r="V13" s="38"/>
      <c r="W13" s="39"/>
      <c r="X13" s="38"/>
      <c r="Y13" s="39"/>
      <c r="Z13" s="39"/>
      <c r="AA13" s="38"/>
      <c r="AB13" s="39"/>
      <c r="AC13" s="39"/>
      <c r="AD13" s="35"/>
    </row>
    <row r="14" spans="1:36">
      <c r="A14" s="40" t="s">
        <v>46</v>
      </c>
      <c r="B14" s="41" t="s">
        <v>47</v>
      </c>
      <c r="C14" s="42" t="s">
        <v>48</v>
      </c>
      <c r="D14" s="42"/>
      <c r="E14" s="43" t="s">
        <v>48</v>
      </c>
      <c r="F14" s="549"/>
      <c r="G14" s="42" t="s">
        <v>48</v>
      </c>
      <c r="H14" s="42" t="s">
        <v>48</v>
      </c>
      <c r="I14" s="42" t="s">
        <v>48</v>
      </c>
      <c r="J14" s="42" t="s">
        <v>48</v>
      </c>
      <c r="K14" s="42" t="s">
        <v>48</v>
      </c>
      <c r="L14" s="42" t="s">
        <v>48</v>
      </c>
      <c r="M14" s="42" t="s">
        <v>48</v>
      </c>
      <c r="N14" s="42" t="s">
        <v>48</v>
      </c>
      <c r="O14" s="42" t="s">
        <v>48</v>
      </c>
      <c r="P14" s="44" t="s">
        <v>48</v>
      </c>
      <c r="Q14" s="45"/>
      <c r="R14" s="45"/>
      <c r="S14" s="46"/>
      <c r="T14" s="45"/>
      <c r="U14" s="46"/>
      <c r="V14" s="45"/>
      <c r="W14" s="46"/>
      <c r="X14" s="45"/>
      <c r="Y14" s="46"/>
      <c r="Z14" s="46"/>
      <c r="AA14" s="45"/>
      <c r="AB14" s="46"/>
      <c r="AC14" s="46"/>
      <c r="AD14" s="44" t="s">
        <v>48</v>
      </c>
    </row>
    <row r="15" spans="1:36">
      <c r="A15" s="40"/>
      <c r="B15" s="41"/>
      <c r="C15" s="42"/>
      <c r="D15" s="42"/>
      <c r="E15" s="43"/>
      <c r="F15" s="550"/>
      <c r="G15" s="42"/>
      <c r="H15" s="42"/>
      <c r="I15" s="42"/>
      <c r="J15" s="42"/>
      <c r="K15" s="42"/>
      <c r="L15" s="42"/>
      <c r="M15" s="42"/>
      <c r="N15" s="42"/>
      <c r="O15" s="42"/>
      <c r="P15" s="44"/>
      <c r="Q15" s="45"/>
      <c r="R15" s="45"/>
      <c r="S15" s="46"/>
      <c r="T15" s="45"/>
      <c r="U15" s="46"/>
      <c r="V15" s="45"/>
      <c r="W15" s="46"/>
      <c r="X15" s="45"/>
      <c r="Y15" s="46"/>
      <c r="Z15" s="46"/>
      <c r="AA15" s="45"/>
      <c r="AB15" s="46"/>
      <c r="AC15" s="46"/>
      <c r="AD15" s="44"/>
    </row>
    <row r="16" spans="1:36">
      <c r="A16" s="47" t="s">
        <v>49</v>
      </c>
      <c r="B16" s="41" t="s">
        <v>50</v>
      </c>
      <c r="C16" s="41"/>
      <c r="D16" s="41"/>
      <c r="E16" s="48"/>
      <c r="F16" s="551">
        <f>F14-F15</f>
        <v>0</v>
      </c>
      <c r="G16" s="41"/>
      <c r="H16" s="41"/>
      <c r="I16" s="40"/>
      <c r="J16" s="41"/>
      <c r="K16" s="41"/>
      <c r="L16" s="41"/>
      <c r="M16" s="41"/>
      <c r="N16" s="41"/>
      <c r="O16" s="49">
        <f>O17+O53+O200+O219+O224+O226+O228</f>
        <v>271</v>
      </c>
      <c r="P16" s="50">
        <f>P17+P53+P200+P219+P224+P226+P228</f>
        <v>3940215519</v>
      </c>
      <c r="Q16" s="51"/>
      <c r="R16" s="51"/>
      <c r="S16" s="50">
        <f>S17+S53+S200+S219+S224+S226+S228</f>
        <v>3940215519</v>
      </c>
      <c r="T16" s="51"/>
      <c r="U16" s="50">
        <f>U17+U53+U200+U219+U224+U226+U228</f>
        <v>379772532.37142861</v>
      </c>
      <c r="V16" s="51"/>
      <c r="W16" s="50">
        <f>W17+W53+W200+W219+W224+W226+W228</f>
        <v>29415714.285714287</v>
      </c>
      <c r="X16" s="51"/>
      <c r="Y16" s="50">
        <f>Y17+Y53+Y200+Y219+Y224+Y226+Y228</f>
        <v>29285714.285714287</v>
      </c>
      <c r="Z16" s="50">
        <f>Z17+Z53+Z200+Z219+Z224+Z226+Z228</f>
        <v>58701428.571428575</v>
      </c>
      <c r="AA16" s="51"/>
      <c r="AB16" s="50">
        <f>AB17+AB53+AB200+AB219+AB228</f>
        <v>3891405995.1904764</v>
      </c>
      <c r="AC16" s="50">
        <f>AC17+AC53+AC200+AC219+AC224+AC226+AC228</f>
        <v>48809523.809523761</v>
      </c>
      <c r="AD16" s="51"/>
      <c r="AE16" s="347">
        <f>'BI INTRA 2025'!AB16+'BI INTRA 2025_smt II'!Y16</f>
        <v>3891405995.1904759</v>
      </c>
      <c r="AF16" s="1026">
        <f>AB16-AE16</f>
        <v>0</v>
      </c>
      <c r="AG16" s="52"/>
      <c r="AH16" s="52"/>
      <c r="AI16" s="52"/>
      <c r="AJ16" s="53"/>
    </row>
    <row r="17" spans="1:36">
      <c r="A17" s="40"/>
      <c r="B17" s="54" t="s">
        <v>51</v>
      </c>
      <c r="C17" s="41" t="s">
        <v>52</v>
      </c>
      <c r="D17" s="41"/>
      <c r="E17" s="48"/>
      <c r="F17" s="551"/>
      <c r="G17" s="41"/>
      <c r="H17" s="41"/>
      <c r="I17" s="40"/>
      <c r="J17" s="41"/>
      <c r="K17" s="41"/>
      <c r="L17" s="41"/>
      <c r="M17" s="41"/>
      <c r="N17" s="41"/>
      <c r="O17" s="40">
        <f>O19</f>
        <v>23</v>
      </c>
      <c r="P17" s="55">
        <f>P19</f>
        <v>2518491500</v>
      </c>
      <c r="Q17" s="56"/>
      <c r="R17" s="56"/>
      <c r="S17" s="55">
        <f>S19</f>
        <v>2518491500</v>
      </c>
      <c r="T17" s="56"/>
      <c r="U17" s="57">
        <f>U19</f>
        <v>176905928.5714286</v>
      </c>
      <c r="V17" s="56"/>
      <c r="W17" s="57">
        <f>W19</f>
        <v>29285714.285714287</v>
      </c>
      <c r="X17" s="56"/>
      <c r="Y17" s="55">
        <f>Y19</f>
        <v>29285714.285714287</v>
      </c>
      <c r="Z17" s="57">
        <f>Z19</f>
        <v>58571428.571428575</v>
      </c>
      <c r="AA17" s="56"/>
      <c r="AB17" s="55">
        <f>AB19</f>
        <v>2469681976.1904764</v>
      </c>
      <c r="AC17" s="55">
        <f>AC19</f>
        <v>48809523.809523761</v>
      </c>
      <c r="AD17" s="51" t="s">
        <v>53</v>
      </c>
      <c r="AE17" s="347">
        <f>'BI INTRA 2025'!AB17+'BI INTRA 2025_smt II'!Y17</f>
        <v>2469681976.1904759</v>
      </c>
      <c r="AF17" s="1026">
        <f t="shared" ref="AF17:AF80" si="0">AB17-AE17</f>
        <v>0</v>
      </c>
      <c r="AG17" s="52"/>
      <c r="AH17" s="52"/>
      <c r="AJ17" s="29"/>
    </row>
    <row r="18" spans="1:36">
      <c r="A18" s="40"/>
      <c r="B18" s="58" t="s">
        <v>48</v>
      </c>
      <c r="C18" s="42" t="s">
        <v>48</v>
      </c>
      <c r="D18" s="42"/>
      <c r="E18" s="43" t="s">
        <v>48</v>
      </c>
      <c r="F18" s="550"/>
      <c r="G18" s="42" t="s">
        <v>48</v>
      </c>
      <c r="H18" s="42" t="s">
        <v>48</v>
      </c>
      <c r="I18" s="42" t="s">
        <v>48</v>
      </c>
      <c r="J18" s="42" t="s">
        <v>48</v>
      </c>
      <c r="K18" s="42" t="s">
        <v>48</v>
      </c>
      <c r="L18" s="42" t="s">
        <v>48</v>
      </c>
      <c r="M18" s="42" t="s">
        <v>48</v>
      </c>
      <c r="N18" s="42" t="s">
        <v>48</v>
      </c>
      <c r="O18" s="42" t="s">
        <v>48</v>
      </c>
      <c r="P18" s="44" t="s">
        <v>48</v>
      </c>
      <c r="Q18" s="51"/>
      <c r="R18" s="51"/>
      <c r="S18" s="50"/>
      <c r="T18" s="51"/>
      <c r="U18" s="50"/>
      <c r="V18" s="51"/>
      <c r="W18" s="50"/>
      <c r="X18" s="51"/>
      <c r="Y18" s="50"/>
      <c r="Z18" s="50"/>
      <c r="AA18" s="51"/>
      <c r="AB18" s="50"/>
      <c r="AC18" s="50"/>
      <c r="AD18" s="59"/>
      <c r="AE18" s="347">
        <f>'BI INTRA 2025'!AB18+'BI INTRA 2025_smt II'!Y18</f>
        <v>0</v>
      </c>
      <c r="AF18" s="1026">
        <f t="shared" si="0"/>
        <v>0</v>
      </c>
      <c r="AG18" s="52"/>
      <c r="AH18" s="52"/>
    </row>
    <row r="19" spans="1:36" ht="15" customHeight="1">
      <c r="A19" s="40"/>
      <c r="B19" s="54" t="s">
        <v>51</v>
      </c>
      <c r="C19" s="60" t="s">
        <v>54</v>
      </c>
      <c r="D19" s="61"/>
      <c r="E19" s="62"/>
      <c r="F19" s="62"/>
      <c r="G19" s="62"/>
      <c r="H19" s="63"/>
      <c r="I19" s="40"/>
      <c r="J19" s="41"/>
      <c r="K19" s="41"/>
      <c r="L19" s="41"/>
      <c r="M19" s="41"/>
      <c r="N19" s="41"/>
      <c r="O19" s="40">
        <f>O20</f>
        <v>23</v>
      </c>
      <c r="P19" s="64">
        <f>P20</f>
        <v>2518491500</v>
      </c>
      <c r="Q19" s="59"/>
      <c r="R19" s="59"/>
      <c r="S19" s="64">
        <f>S20</f>
        <v>2518491500</v>
      </c>
      <c r="T19" s="59"/>
      <c r="U19" s="64">
        <f>U20</f>
        <v>176905928.5714286</v>
      </c>
      <c r="V19" s="59"/>
      <c r="W19" s="64">
        <f>W20</f>
        <v>29285714.285714287</v>
      </c>
      <c r="X19" s="59"/>
      <c r="Y19" s="64">
        <f>Y20</f>
        <v>29285714.285714287</v>
      </c>
      <c r="Z19" s="64">
        <f>Z20</f>
        <v>58571428.571428575</v>
      </c>
      <c r="AA19" s="59"/>
      <c r="AB19" s="64">
        <f>AB20</f>
        <v>2469681976.1904764</v>
      </c>
      <c r="AC19" s="64">
        <f>AC20</f>
        <v>48809523.809523761</v>
      </c>
      <c r="AD19" s="44"/>
      <c r="AE19" s="347">
        <f>'BI INTRA 2025'!AB19+'BI INTRA 2025_smt II'!Y19</f>
        <v>2469681976.1904759</v>
      </c>
      <c r="AF19" s="1026">
        <f t="shared" si="0"/>
        <v>0</v>
      </c>
      <c r="AG19" s="52"/>
      <c r="AH19" s="52"/>
    </row>
    <row r="20" spans="1:36" ht="15" customHeight="1">
      <c r="A20" s="40"/>
      <c r="B20" s="54" t="s">
        <v>55</v>
      </c>
      <c r="C20" s="60" t="s">
        <v>56</v>
      </c>
      <c r="D20" s="61"/>
      <c r="E20" s="62"/>
      <c r="F20" s="62"/>
      <c r="G20" s="62"/>
      <c r="H20" s="65"/>
      <c r="I20" s="40"/>
      <c r="J20" s="41"/>
      <c r="K20" s="41"/>
      <c r="L20" s="41"/>
      <c r="M20" s="41"/>
      <c r="N20" s="41"/>
      <c r="O20" s="40">
        <f>O21+O33+O36</f>
        <v>23</v>
      </c>
      <c r="P20" s="64">
        <f>P21+P33+P36</f>
        <v>2518491500</v>
      </c>
      <c r="Q20" s="51"/>
      <c r="R20" s="51"/>
      <c r="S20" s="64">
        <f>S21+S33+S36</f>
        <v>2518491500</v>
      </c>
      <c r="T20" s="51"/>
      <c r="U20" s="64">
        <f>U21+U33+U36</f>
        <v>176905928.5714286</v>
      </c>
      <c r="V20" s="51"/>
      <c r="W20" s="64">
        <f>W21+W33+W36</f>
        <v>29285714.285714287</v>
      </c>
      <c r="X20" s="51"/>
      <c r="Y20" s="64">
        <f>Y21+Y33+Y36</f>
        <v>29285714.285714287</v>
      </c>
      <c r="Z20" s="64">
        <f>Z21+Z33+Z36</f>
        <v>58571428.571428575</v>
      </c>
      <c r="AA20" s="51"/>
      <c r="AB20" s="64">
        <f>AB21+AB33+AB36</f>
        <v>2469681976.1904764</v>
      </c>
      <c r="AC20" s="64">
        <f>AC21+AC33+AC36</f>
        <v>48809523.809523761</v>
      </c>
      <c r="AD20" s="44"/>
      <c r="AE20" s="347">
        <f>'BI INTRA 2025'!AB20+'BI INTRA 2025_smt II'!Y20</f>
        <v>2469681976.1904759</v>
      </c>
      <c r="AF20" s="1026">
        <f t="shared" si="0"/>
        <v>0</v>
      </c>
      <c r="AG20" s="52"/>
      <c r="AH20" s="52"/>
    </row>
    <row r="21" spans="1:36" ht="15" customHeight="1">
      <c r="A21" s="40"/>
      <c r="B21" s="54" t="s">
        <v>57</v>
      </c>
      <c r="C21" s="60" t="s">
        <v>58</v>
      </c>
      <c r="D21" s="61"/>
      <c r="E21" s="62"/>
      <c r="F21" s="1047"/>
      <c r="G21" s="62"/>
      <c r="H21" s="65"/>
      <c r="I21" s="40"/>
      <c r="J21" s="41"/>
      <c r="K21" s="41"/>
      <c r="L21" s="41"/>
      <c r="M21" s="41"/>
      <c r="N21" s="41"/>
      <c r="O21" s="40">
        <f>SUM(O22:O32)</f>
        <v>10</v>
      </c>
      <c r="P21" s="64">
        <f>SUM(P22:P32)</f>
        <v>2069500000</v>
      </c>
      <c r="Q21" s="51"/>
      <c r="R21" s="51"/>
      <c r="S21" s="64">
        <f>SUM(S22:S32)</f>
        <v>2069500000</v>
      </c>
      <c r="T21" s="51"/>
      <c r="U21" s="64">
        <f>SUM(U22:U32)</f>
        <v>156285714.2857143</v>
      </c>
      <c r="V21" s="51"/>
      <c r="W21" s="64">
        <f>SUM(W22:W32)</f>
        <v>29285714.285714287</v>
      </c>
      <c r="X21" s="51"/>
      <c r="Y21" s="64">
        <f>SUM(Y22:Y32)</f>
        <v>29285714.285714287</v>
      </c>
      <c r="Z21" s="64">
        <f>SUM(Z22:Z32)</f>
        <v>58571428.571428575</v>
      </c>
      <c r="AA21" s="51"/>
      <c r="AB21" s="64">
        <f>SUM(AB22:AB32)</f>
        <v>2020690476.1904762</v>
      </c>
      <c r="AC21" s="64">
        <f>SUM(AC22:AC32)</f>
        <v>48809523.809523761</v>
      </c>
      <c r="AD21" s="44"/>
      <c r="AE21" s="347">
        <f>'BI INTRA 2025'!AB21+'BI INTRA 2025_smt II'!Y21</f>
        <v>2020690476.1904762</v>
      </c>
      <c r="AF21" s="1026">
        <f t="shared" si="0"/>
        <v>0</v>
      </c>
      <c r="AG21" s="52"/>
      <c r="AH21" s="52"/>
    </row>
    <row r="22" spans="1:36" ht="33" customHeight="1">
      <c r="A22" s="40"/>
      <c r="B22" s="66" t="s">
        <v>59</v>
      </c>
      <c r="C22" s="67" t="s">
        <v>60</v>
      </c>
      <c r="D22" s="67"/>
      <c r="E22" s="68" t="s">
        <v>61</v>
      </c>
      <c r="F22" s="1031" t="str">
        <f>VLOOKUP(B22,[1]Sheet1!$H$4:$I$15682,2,FALSE)</f>
        <v>Multi Purpose Vehicle (MPV)</v>
      </c>
      <c r="G22" s="43" t="s">
        <v>62</v>
      </c>
      <c r="H22" s="43" t="s">
        <v>63</v>
      </c>
      <c r="I22" s="42" t="s">
        <v>64</v>
      </c>
      <c r="J22" s="42" t="s">
        <v>65</v>
      </c>
      <c r="K22" s="42">
        <v>2010</v>
      </c>
      <c r="L22" s="42" t="s">
        <v>48</v>
      </c>
      <c r="M22" s="42" t="s">
        <v>66</v>
      </c>
      <c r="N22" s="42" t="s">
        <v>67</v>
      </c>
      <c r="O22" s="42">
        <v>1</v>
      </c>
      <c r="P22" s="70">
        <v>218800000</v>
      </c>
      <c r="Q22" s="51"/>
      <c r="R22" s="64">
        <v>0</v>
      </c>
      <c r="S22" s="71">
        <f>SUM(P22-R22)</f>
        <v>218800000</v>
      </c>
      <c r="T22" s="72">
        <v>7</v>
      </c>
      <c r="U22" s="71"/>
      <c r="V22" s="73"/>
      <c r="W22" s="71"/>
      <c r="X22" s="74"/>
      <c r="Y22" s="71"/>
      <c r="Z22" s="71"/>
      <c r="AA22" s="72">
        <v>7</v>
      </c>
      <c r="AB22" s="71">
        <v>218800000</v>
      </c>
      <c r="AC22" s="71">
        <f t="shared" ref="AC22:AC30" si="1">SUM(S22-AB22)</f>
        <v>0</v>
      </c>
      <c r="AD22" s="75" t="s">
        <v>599</v>
      </c>
      <c r="AE22" s="347">
        <f>'BI INTRA 2025'!AB22+'BI INTRA 2025_smt II'!Y22</f>
        <v>218800000</v>
      </c>
      <c r="AF22" s="1026">
        <f t="shared" si="0"/>
        <v>0</v>
      </c>
      <c r="AG22" s="52"/>
      <c r="AH22" s="52"/>
    </row>
    <row r="23" spans="1:36" ht="33" customHeight="1">
      <c r="A23" s="40"/>
      <c r="B23" s="58" t="s">
        <v>59</v>
      </c>
      <c r="C23" s="67" t="s">
        <v>69</v>
      </c>
      <c r="D23" s="67"/>
      <c r="E23" s="68" t="s">
        <v>61</v>
      </c>
      <c r="F23" s="1031" t="str">
        <f>VLOOKUP(B23,[1]Sheet1!$H$4:$I$15682,2,FALSE)</f>
        <v>Multi Purpose Vehicle (MPV)</v>
      </c>
      <c r="G23" s="43" t="s">
        <v>70</v>
      </c>
      <c r="H23" s="43" t="s">
        <v>71</v>
      </c>
      <c r="I23" s="42" t="s">
        <v>64</v>
      </c>
      <c r="J23" s="42" t="s">
        <v>65</v>
      </c>
      <c r="K23" s="42">
        <v>2010</v>
      </c>
      <c r="L23" s="42" t="s">
        <v>48</v>
      </c>
      <c r="M23" s="42" t="s">
        <v>66</v>
      </c>
      <c r="N23" s="42" t="s">
        <v>67</v>
      </c>
      <c r="O23" s="42">
        <v>1</v>
      </c>
      <c r="P23" s="70">
        <v>147100000</v>
      </c>
      <c r="Q23" s="76"/>
      <c r="R23" s="76">
        <v>0</v>
      </c>
      <c r="S23" s="71">
        <f>SUM(P23-R23)</f>
        <v>147100000</v>
      </c>
      <c r="T23" s="72">
        <v>7</v>
      </c>
      <c r="U23" s="71"/>
      <c r="V23" s="73"/>
      <c r="W23" s="71"/>
      <c r="X23" s="74"/>
      <c r="Y23" s="71"/>
      <c r="Z23" s="71"/>
      <c r="AA23" s="72">
        <v>7</v>
      </c>
      <c r="AB23" s="71">
        <v>147100000</v>
      </c>
      <c r="AC23" s="71">
        <f t="shared" si="1"/>
        <v>0</v>
      </c>
      <c r="AD23" s="75" t="s">
        <v>72</v>
      </c>
      <c r="AE23" s="347">
        <f>'BI INTRA 2025'!AB23+'BI INTRA 2025_smt II'!Y23</f>
        <v>147100000</v>
      </c>
      <c r="AF23" s="1026">
        <f t="shared" si="0"/>
        <v>0</v>
      </c>
      <c r="AG23" s="52"/>
      <c r="AH23" s="52"/>
    </row>
    <row r="24" spans="1:36" ht="33" customHeight="1">
      <c r="A24" s="40"/>
      <c r="B24" s="58" t="s">
        <v>59</v>
      </c>
      <c r="C24" s="67" t="s">
        <v>73</v>
      </c>
      <c r="D24" s="67"/>
      <c r="E24" s="68" t="s">
        <v>61</v>
      </c>
      <c r="F24" s="1031" t="str">
        <f>VLOOKUP(B24,[1]Sheet1!$H$4:$I$15682,2,FALSE)</f>
        <v>Multi Purpose Vehicle (MPV)</v>
      </c>
      <c r="G24" s="43" t="s">
        <v>74</v>
      </c>
      <c r="H24" s="43" t="s">
        <v>75</v>
      </c>
      <c r="I24" s="42" t="s">
        <v>64</v>
      </c>
      <c r="J24" s="42" t="s">
        <v>65</v>
      </c>
      <c r="K24" s="42">
        <v>2010</v>
      </c>
      <c r="L24" s="42" t="s">
        <v>48</v>
      </c>
      <c r="M24" s="42" t="s">
        <v>66</v>
      </c>
      <c r="N24" s="42" t="s">
        <v>67</v>
      </c>
      <c r="O24" s="42">
        <v>1</v>
      </c>
      <c r="P24" s="70">
        <v>310000000</v>
      </c>
      <c r="Q24" s="76"/>
      <c r="R24" s="76">
        <v>0</v>
      </c>
      <c r="S24" s="71">
        <f t="shared" ref="S24:S31" si="2">SUM(P24-R24)</f>
        <v>310000000</v>
      </c>
      <c r="T24" s="77">
        <v>7</v>
      </c>
      <c r="U24" s="71"/>
      <c r="V24" s="73"/>
      <c r="W24" s="71"/>
      <c r="X24" s="74"/>
      <c r="Y24" s="71"/>
      <c r="Z24" s="71"/>
      <c r="AA24" s="72">
        <v>7</v>
      </c>
      <c r="AB24" s="71">
        <v>310000000</v>
      </c>
      <c r="AC24" s="71">
        <f t="shared" si="1"/>
        <v>0</v>
      </c>
      <c r="AD24" s="55" t="s">
        <v>76</v>
      </c>
      <c r="AE24" s="347">
        <f>'BI INTRA 2025'!AB24+'BI INTRA 2025_smt II'!Y24</f>
        <v>310000000</v>
      </c>
      <c r="AF24" s="1026">
        <f t="shared" si="0"/>
        <v>0</v>
      </c>
      <c r="AG24" s="52"/>
      <c r="AH24" s="52"/>
    </row>
    <row r="25" spans="1:36" ht="33" customHeight="1">
      <c r="A25" s="40"/>
      <c r="B25" s="58" t="s">
        <v>59</v>
      </c>
      <c r="C25" s="67" t="s">
        <v>77</v>
      </c>
      <c r="D25" s="67"/>
      <c r="E25" s="68" t="s">
        <v>61</v>
      </c>
      <c r="F25" s="1031" t="str">
        <f>VLOOKUP(B25,[1]Sheet1!$H$4:$I$15682,2,FALSE)</f>
        <v>Multi Purpose Vehicle (MPV)</v>
      </c>
      <c r="G25" s="43" t="s">
        <v>70</v>
      </c>
      <c r="H25" s="43" t="s">
        <v>78</v>
      </c>
      <c r="I25" s="42" t="s">
        <v>64</v>
      </c>
      <c r="J25" s="42" t="s">
        <v>65</v>
      </c>
      <c r="K25" s="42">
        <v>2011</v>
      </c>
      <c r="L25" s="42" t="s">
        <v>48</v>
      </c>
      <c r="M25" s="42" t="s">
        <v>66</v>
      </c>
      <c r="N25" s="42" t="s">
        <v>67</v>
      </c>
      <c r="O25" s="42">
        <v>1</v>
      </c>
      <c r="P25" s="70">
        <v>150600000</v>
      </c>
      <c r="Q25" s="76"/>
      <c r="R25" s="76">
        <v>0</v>
      </c>
      <c r="S25" s="71">
        <f t="shared" si="2"/>
        <v>150600000</v>
      </c>
      <c r="T25" s="72">
        <v>7</v>
      </c>
      <c r="U25" s="71"/>
      <c r="V25" s="73"/>
      <c r="W25" s="71"/>
      <c r="X25" s="74"/>
      <c r="Y25" s="71"/>
      <c r="Z25" s="71"/>
      <c r="AA25" s="72">
        <v>7</v>
      </c>
      <c r="AB25" s="71">
        <v>150600000</v>
      </c>
      <c r="AC25" s="71">
        <f t="shared" si="1"/>
        <v>0</v>
      </c>
      <c r="AD25" s="75" t="s">
        <v>600</v>
      </c>
      <c r="AE25" s="347">
        <f>'BI INTRA 2025'!AB25+'BI INTRA 2025_smt II'!Y25</f>
        <v>150600000</v>
      </c>
      <c r="AF25" s="1026">
        <f t="shared" si="0"/>
        <v>0</v>
      </c>
      <c r="AG25" s="52"/>
      <c r="AH25" s="52"/>
    </row>
    <row r="26" spans="1:36" ht="33" customHeight="1">
      <c r="A26" s="40"/>
      <c r="B26" s="58" t="s">
        <v>59</v>
      </c>
      <c r="C26" s="67" t="s">
        <v>80</v>
      </c>
      <c r="D26" s="67"/>
      <c r="E26" s="68" t="s">
        <v>61</v>
      </c>
      <c r="F26" s="1031" t="str">
        <f>VLOOKUP(B26,[1]Sheet1!$H$4:$I$15682,2,FALSE)</f>
        <v>Multi Purpose Vehicle (MPV)</v>
      </c>
      <c r="G26" s="43" t="s">
        <v>81</v>
      </c>
      <c r="H26" s="43" t="s">
        <v>82</v>
      </c>
      <c r="I26" s="42" t="s">
        <v>64</v>
      </c>
      <c r="J26" s="42" t="s">
        <v>65</v>
      </c>
      <c r="K26" s="42">
        <v>2012</v>
      </c>
      <c r="L26" s="42" t="s">
        <v>48</v>
      </c>
      <c r="M26" s="42" t="s">
        <v>66</v>
      </c>
      <c r="N26" s="42" t="s">
        <v>67</v>
      </c>
      <c r="O26" s="42">
        <v>1</v>
      </c>
      <c r="P26" s="70">
        <v>149000000</v>
      </c>
      <c r="Q26" s="78"/>
      <c r="R26" s="76">
        <v>0</v>
      </c>
      <c r="S26" s="71">
        <f t="shared" si="2"/>
        <v>149000000</v>
      </c>
      <c r="T26" s="72">
        <v>7</v>
      </c>
      <c r="U26" s="71"/>
      <c r="V26" s="73"/>
      <c r="W26" s="71"/>
      <c r="X26" s="74"/>
      <c r="Y26" s="71"/>
      <c r="Z26" s="71"/>
      <c r="AA26" s="72">
        <v>7</v>
      </c>
      <c r="AB26" s="71">
        <v>149000000</v>
      </c>
      <c r="AC26" s="71">
        <f t="shared" si="1"/>
        <v>0</v>
      </c>
      <c r="AD26" s="75" t="s">
        <v>83</v>
      </c>
      <c r="AE26" s="347">
        <f>'BI INTRA 2025'!AB26+'BI INTRA 2025_smt II'!Y26</f>
        <v>149000000</v>
      </c>
      <c r="AF26" s="1026">
        <f t="shared" si="0"/>
        <v>0</v>
      </c>
      <c r="AG26" s="52"/>
      <c r="AH26" s="52"/>
    </row>
    <row r="27" spans="1:36" ht="49.5" customHeight="1">
      <c r="A27" s="40"/>
      <c r="B27" s="58" t="s">
        <v>59</v>
      </c>
      <c r="C27" s="67" t="s">
        <v>84</v>
      </c>
      <c r="D27" s="67"/>
      <c r="E27" s="68" t="s">
        <v>61</v>
      </c>
      <c r="F27" s="1031" t="str">
        <f>VLOOKUP(B27,[1]Sheet1!$H$4:$I$15682,2,FALSE)</f>
        <v>Multi Purpose Vehicle (MPV)</v>
      </c>
      <c r="G27" s="43" t="s">
        <v>85</v>
      </c>
      <c r="H27" s="43" t="s">
        <v>86</v>
      </c>
      <c r="I27" s="42" t="s">
        <v>64</v>
      </c>
      <c r="J27" s="42" t="s">
        <v>65</v>
      </c>
      <c r="K27" s="42">
        <v>2013</v>
      </c>
      <c r="L27" s="42" t="s">
        <v>48</v>
      </c>
      <c r="M27" s="42" t="s">
        <v>66</v>
      </c>
      <c r="N27" s="42" t="s">
        <v>67</v>
      </c>
      <c r="O27" s="42">
        <v>1</v>
      </c>
      <c r="P27" s="70">
        <v>186050000</v>
      </c>
      <c r="Q27" s="64"/>
      <c r="R27" s="76">
        <v>0</v>
      </c>
      <c r="S27" s="71">
        <f t="shared" si="2"/>
        <v>186050000</v>
      </c>
      <c r="T27" s="72">
        <v>7</v>
      </c>
      <c r="U27" s="71">
        <f t="shared" ref="U27:U30" si="3">SUM(S27/T27)</f>
        <v>26578571.428571429</v>
      </c>
      <c r="V27" s="73"/>
      <c r="W27" s="71"/>
      <c r="X27" s="74"/>
      <c r="Y27" s="71"/>
      <c r="Z27" s="71"/>
      <c r="AA27" s="72">
        <v>7</v>
      </c>
      <c r="AB27" s="71">
        <f>SUM(U27*AA27)</f>
        <v>186050000</v>
      </c>
      <c r="AC27" s="71">
        <f t="shared" si="1"/>
        <v>0</v>
      </c>
      <c r="AD27" s="75" t="s">
        <v>87</v>
      </c>
      <c r="AE27" s="347">
        <f>'BI INTRA 2025'!AB27+'BI INTRA 2025_smt II'!Y27</f>
        <v>186050000</v>
      </c>
      <c r="AF27" s="1026">
        <f t="shared" si="0"/>
        <v>0</v>
      </c>
      <c r="AG27" s="52"/>
      <c r="AH27" s="52"/>
    </row>
    <row r="28" spans="1:36" ht="45" customHeight="1">
      <c r="A28" s="40"/>
      <c r="B28" s="58" t="s">
        <v>59</v>
      </c>
      <c r="C28" s="67" t="s">
        <v>88</v>
      </c>
      <c r="D28" s="67"/>
      <c r="E28" s="68" t="s">
        <v>61</v>
      </c>
      <c r="F28" s="1031" t="str">
        <f>VLOOKUP(B28,[1]Sheet1!$H$4:$I$15682,2,FALSE)</f>
        <v>Multi Purpose Vehicle (MPV)</v>
      </c>
      <c r="G28" s="43" t="s">
        <v>85</v>
      </c>
      <c r="H28" s="43" t="s">
        <v>89</v>
      </c>
      <c r="I28" s="42" t="s">
        <v>64</v>
      </c>
      <c r="J28" s="42" t="s">
        <v>65</v>
      </c>
      <c r="K28" s="42">
        <v>2013</v>
      </c>
      <c r="L28" s="42" t="s">
        <v>48</v>
      </c>
      <c r="M28" s="42" t="s">
        <v>66</v>
      </c>
      <c r="N28" s="42" t="s">
        <v>67</v>
      </c>
      <c r="O28" s="42">
        <v>1</v>
      </c>
      <c r="P28" s="70">
        <v>186050000</v>
      </c>
      <c r="Q28" s="76"/>
      <c r="R28" s="76">
        <v>0</v>
      </c>
      <c r="S28" s="71">
        <f t="shared" si="2"/>
        <v>186050000</v>
      </c>
      <c r="T28" s="72">
        <v>7</v>
      </c>
      <c r="U28" s="71">
        <f t="shared" si="3"/>
        <v>26578571.428571429</v>
      </c>
      <c r="V28" s="73"/>
      <c r="W28" s="71"/>
      <c r="X28" s="74"/>
      <c r="Y28" s="71"/>
      <c r="Z28" s="71"/>
      <c r="AA28" s="72">
        <v>7</v>
      </c>
      <c r="AB28" s="71">
        <f t="shared" ref="AB28:AB29" si="4">SUM(U28*AA28)</f>
        <v>186050000</v>
      </c>
      <c r="AC28" s="71">
        <f t="shared" si="1"/>
        <v>0</v>
      </c>
      <c r="AD28" s="75" t="s">
        <v>90</v>
      </c>
      <c r="AE28" s="347">
        <f>'BI INTRA 2025'!AB28+'BI INTRA 2025_smt II'!Y28</f>
        <v>186050000</v>
      </c>
      <c r="AF28" s="1026">
        <f t="shared" si="0"/>
        <v>0</v>
      </c>
      <c r="AG28" s="52"/>
      <c r="AH28" s="52"/>
    </row>
    <row r="29" spans="1:36" ht="33" customHeight="1">
      <c r="A29" s="40"/>
      <c r="B29" s="58" t="s">
        <v>59</v>
      </c>
      <c r="C29" s="67" t="s">
        <v>91</v>
      </c>
      <c r="D29" s="67"/>
      <c r="E29" s="68" t="s">
        <v>61</v>
      </c>
      <c r="F29" s="1031" t="str">
        <f>VLOOKUP(B29,[1]Sheet1!$H$4:$I$15682,2,FALSE)</f>
        <v>Multi Purpose Vehicle (MPV)</v>
      </c>
      <c r="G29" s="42" t="s">
        <v>92</v>
      </c>
      <c r="H29" s="43" t="s">
        <v>93</v>
      </c>
      <c r="I29" s="42" t="s">
        <v>64</v>
      </c>
      <c r="J29" s="42" t="s">
        <v>65</v>
      </c>
      <c r="K29" s="42">
        <v>1999</v>
      </c>
      <c r="L29" s="42" t="s">
        <v>48</v>
      </c>
      <c r="M29" s="42" t="s">
        <v>66</v>
      </c>
      <c r="N29" s="42" t="s">
        <v>67</v>
      </c>
      <c r="O29" s="42">
        <v>1</v>
      </c>
      <c r="P29" s="70">
        <v>80000000</v>
      </c>
      <c r="Q29" s="79"/>
      <c r="R29" s="76">
        <v>0</v>
      </c>
      <c r="S29" s="71">
        <f t="shared" si="2"/>
        <v>80000000</v>
      </c>
      <c r="T29" s="72">
        <v>7</v>
      </c>
      <c r="U29" s="71">
        <f t="shared" si="3"/>
        <v>11428571.428571429</v>
      </c>
      <c r="V29" s="73"/>
      <c r="W29" s="71"/>
      <c r="X29" s="74"/>
      <c r="Y29" s="71"/>
      <c r="Z29" s="71"/>
      <c r="AA29" s="72">
        <v>7</v>
      </c>
      <c r="AB29" s="71">
        <f t="shared" si="4"/>
        <v>80000000</v>
      </c>
      <c r="AC29" s="71">
        <f t="shared" si="1"/>
        <v>0</v>
      </c>
      <c r="AD29" s="75" t="s">
        <v>76</v>
      </c>
      <c r="AE29" s="347">
        <f>'BI INTRA 2025'!AB29+'BI INTRA 2025_smt II'!Y29</f>
        <v>80000000</v>
      </c>
      <c r="AF29" s="1026">
        <f t="shared" si="0"/>
        <v>0</v>
      </c>
      <c r="AG29" s="52"/>
      <c r="AH29" s="52"/>
    </row>
    <row r="30" spans="1:36" s="95" customFormat="1" ht="42" customHeight="1">
      <c r="A30" s="80"/>
      <c r="B30" s="81" t="s">
        <v>59</v>
      </c>
      <c r="C30" s="82" t="s">
        <v>94</v>
      </c>
      <c r="D30" s="82"/>
      <c r="E30" s="83" t="s">
        <v>61</v>
      </c>
      <c r="F30" s="1031" t="str">
        <f>VLOOKUP(B30,[1]Sheet1!$H$4:$I$15682,2,FALSE)</f>
        <v>Multi Purpose Vehicle (MPV)</v>
      </c>
      <c r="G30" s="84" t="s">
        <v>95</v>
      </c>
      <c r="H30" s="85" t="s">
        <v>96</v>
      </c>
      <c r="I30" s="84" t="s">
        <v>64</v>
      </c>
      <c r="J30" s="86" t="s">
        <v>97</v>
      </c>
      <c r="K30" s="84">
        <v>2017</v>
      </c>
      <c r="L30" s="84" t="s">
        <v>48</v>
      </c>
      <c r="M30" s="84" t="s">
        <v>66</v>
      </c>
      <c r="N30" s="84" t="s">
        <v>67</v>
      </c>
      <c r="O30" s="84">
        <v>1</v>
      </c>
      <c r="P30" s="87">
        <v>231900000</v>
      </c>
      <c r="Q30" s="88"/>
      <c r="R30" s="89">
        <v>0</v>
      </c>
      <c r="S30" s="90">
        <f t="shared" si="2"/>
        <v>231900000</v>
      </c>
      <c r="T30" s="91">
        <v>7</v>
      </c>
      <c r="U30" s="90">
        <f t="shared" si="3"/>
        <v>33128571.428571429</v>
      </c>
      <c r="V30" s="89"/>
      <c r="W30" s="89"/>
      <c r="X30" s="92"/>
      <c r="Y30" s="90"/>
      <c r="Z30" s="89"/>
      <c r="AA30" s="92">
        <v>7</v>
      </c>
      <c r="AB30" s="89">
        <v>231900000</v>
      </c>
      <c r="AC30" s="89">
        <f t="shared" si="1"/>
        <v>0</v>
      </c>
      <c r="AD30" s="93" t="s">
        <v>98</v>
      </c>
      <c r="AE30" s="347">
        <f>'BI INTRA 2025'!AB30+'BI INTRA 2025_smt II'!Y30</f>
        <v>231900000</v>
      </c>
      <c r="AF30" s="1026">
        <f t="shared" si="0"/>
        <v>0</v>
      </c>
      <c r="AG30" s="52"/>
      <c r="AH30" s="52"/>
    </row>
    <row r="31" spans="1:36" s="111" customFormat="1" ht="42" customHeight="1">
      <c r="A31" s="96"/>
      <c r="B31" s="97" t="s">
        <v>59</v>
      </c>
      <c r="C31" s="98" t="s">
        <v>99</v>
      </c>
      <c r="D31" s="98"/>
      <c r="E31" s="99" t="s">
        <v>61</v>
      </c>
      <c r="F31" s="1031" t="str">
        <f>VLOOKUP(B31,[1]Sheet1!$H$4:$I$15682,2,FALSE)</f>
        <v>Multi Purpose Vehicle (MPV)</v>
      </c>
      <c r="G31" s="100" t="s">
        <v>100</v>
      </c>
      <c r="H31" s="101" t="s">
        <v>101</v>
      </c>
      <c r="I31" s="100" t="s">
        <v>64</v>
      </c>
      <c r="J31" s="102" t="s">
        <v>65</v>
      </c>
      <c r="K31" s="100">
        <v>2019</v>
      </c>
      <c r="L31" s="100" t="s">
        <v>48</v>
      </c>
      <c r="M31" s="100" t="s">
        <v>66</v>
      </c>
      <c r="N31" s="100" t="s">
        <v>67</v>
      </c>
      <c r="O31" s="100">
        <v>1</v>
      </c>
      <c r="P31" s="103">
        <v>410000000</v>
      </c>
      <c r="Q31" s="104"/>
      <c r="R31" s="105">
        <v>0</v>
      </c>
      <c r="S31" s="106">
        <f t="shared" si="2"/>
        <v>410000000</v>
      </c>
      <c r="T31" s="107">
        <v>7</v>
      </c>
      <c r="U31" s="106">
        <f>SUM(S31/T31)</f>
        <v>58571428.571428575</v>
      </c>
      <c r="V31" s="108">
        <v>0.5</v>
      </c>
      <c r="W31" s="108">
        <f>U31*V31</f>
        <v>29285714.285714287</v>
      </c>
      <c r="X31" s="108">
        <f>6/12</f>
        <v>0.5</v>
      </c>
      <c r="Y31" s="106">
        <f>U31*X31</f>
        <v>29285714.285714287</v>
      </c>
      <c r="Z31" s="105">
        <f>W31+Y31</f>
        <v>58571428.571428575</v>
      </c>
      <c r="AA31" s="108">
        <f>2025-K31+V31+X31-10/12</f>
        <v>6.166666666666667</v>
      </c>
      <c r="AB31" s="105">
        <f>U31*AA31</f>
        <v>361190476.19047624</v>
      </c>
      <c r="AC31" s="105">
        <f>S31-AB31</f>
        <v>48809523.809523761</v>
      </c>
      <c r="AD31" s="109" t="s">
        <v>102</v>
      </c>
      <c r="AE31" s="347">
        <f>'BI INTRA 2025'!AB31+'BI INTRA 2025_smt II'!Y31</f>
        <v>361190476.19047618</v>
      </c>
      <c r="AF31" s="1026">
        <f t="shared" si="0"/>
        <v>0</v>
      </c>
      <c r="AG31" s="52"/>
      <c r="AH31" s="52"/>
      <c r="AI31" s="556" t="s">
        <v>595</v>
      </c>
    </row>
    <row r="32" spans="1:36" s="127" customFormat="1" ht="5.0999999999999996" customHeight="1">
      <c r="A32" s="112"/>
      <c r="B32" s="113"/>
      <c r="C32" s="114"/>
      <c r="D32" s="114"/>
      <c r="E32" s="115"/>
      <c r="F32" s="1033"/>
      <c r="G32" s="116"/>
      <c r="H32" s="117"/>
      <c r="I32" s="116"/>
      <c r="J32" s="118"/>
      <c r="K32" s="116"/>
      <c r="L32" s="116"/>
      <c r="M32" s="116"/>
      <c r="N32" s="116"/>
      <c r="O32" s="116"/>
      <c r="P32" s="119"/>
      <c r="Q32" s="120"/>
      <c r="R32" s="121"/>
      <c r="S32" s="122"/>
      <c r="T32" s="123"/>
      <c r="U32" s="122"/>
      <c r="V32" s="124"/>
      <c r="W32" s="124"/>
      <c r="X32" s="124"/>
      <c r="Y32" s="122"/>
      <c r="Z32" s="121"/>
      <c r="AA32" s="124"/>
      <c r="AB32" s="121"/>
      <c r="AC32" s="121"/>
      <c r="AD32" s="125"/>
      <c r="AE32" s="347">
        <f>'BI INTRA 2025'!AB32+'BI INTRA 2025_smt II'!Y32</f>
        <v>0</v>
      </c>
      <c r="AF32" s="1026">
        <f t="shared" si="0"/>
        <v>0</v>
      </c>
      <c r="AG32" s="52"/>
      <c r="AH32" s="52"/>
    </row>
    <row r="33" spans="1:35" s="127" customFormat="1" ht="21.75" customHeight="1">
      <c r="A33" s="40"/>
      <c r="B33" s="54" t="s">
        <v>103</v>
      </c>
      <c r="C33" s="1535" t="s">
        <v>104</v>
      </c>
      <c r="D33" s="1536"/>
      <c r="E33" s="1536"/>
      <c r="F33" s="1536"/>
      <c r="G33" s="1536"/>
      <c r="H33" s="1537"/>
      <c r="I33" s="40"/>
      <c r="J33" s="129"/>
      <c r="K33" s="40"/>
      <c r="L33" s="40"/>
      <c r="M33" s="40"/>
      <c r="N33" s="40"/>
      <c r="O33" s="40">
        <f>O34</f>
        <v>1</v>
      </c>
      <c r="P33" s="130">
        <f>P34</f>
        <v>304650000</v>
      </c>
      <c r="Q33" s="131"/>
      <c r="R33" s="64"/>
      <c r="S33" s="130">
        <f>S34</f>
        <v>304650000</v>
      </c>
      <c r="T33" s="51"/>
      <c r="U33" s="130">
        <f>U34</f>
        <v>0</v>
      </c>
      <c r="V33" s="132"/>
      <c r="W33" s="130">
        <f>W34</f>
        <v>0</v>
      </c>
      <c r="X33" s="132"/>
      <c r="Y33" s="130">
        <f>Y34</f>
        <v>0</v>
      </c>
      <c r="Z33" s="130">
        <f>Z34</f>
        <v>0</v>
      </c>
      <c r="AA33" s="132"/>
      <c r="AB33" s="130">
        <f>AB34</f>
        <v>304650000</v>
      </c>
      <c r="AC33" s="130">
        <f>AC34</f>
        <v>0</v>
      </c>
      <c r="AD33" s="75"/>
      <c r="AE33" s="347">
        <f>'BI INTRA 2025'!AB33+'BI INTRA 2025_smt II'!Y33</f>
        <v>304650000</v>
      </c>
      <c r="AF33" s="1026">
        <f t="shared" si="0"/>
        <v>0</v>
      </c>
      <c r="AG33" s="52"/>
      <c r="AH33" s="52"/>
      <c r="AI33" s="554"/>
    </row>
    <row r="34" spans="1:35" s="127" customFormat="1" ht="42" customHeight="1">
      <c r="A34" s="112"/>
      <c r="B34" s="133" t="s">
        <v>105</v>
      </c>
      <c r="C34" s="67" t="s">
        <v>106</v>
      </c>
      <c r="D34" s="67"/>
      <c r="E34" s="68" t="s">
        <v>61</v>
      </c>
      <c r="F34" s="1031" t="str">
        <f>VLOOKUP(B34,[1]Sheet1!$H$4:$I$15682,2,FALSE)</f>
        <v>Pick Up</v>
      </c>
      <c r="G34" s="43" t="s">
        <v>107</v>
      </c>
      <c r="H34" s="43" t="s">
        <v>108</v>
      </c>
      <c r="I34" s="42" t="s">
        <v>64</v>
      </c>
      <c r="J34" s="42" t="s">
        <v>65</v>
      </c>
      <c r="K34" s="42">
        <v>2012</v>
      </c>
      <c r="L34" s="42" t="s">
        <v>48</v>
      </c>
      <c r="M34" s="42" t="s">
        <v>66</v>
      </c>
      <c r="N34" s="42" t="s">
        <v>67</v>
      </c>
      <c r="O34" s="42">
        <v>1</v>
      </c>
      <c r="P34" s="70">
        <v>304650000</v>
      </c>
      <c r="Q34" s="78"/>
      <c r="R34" s="76">
        <v>0</v>
      </c>
      <c r="S34" s="71">
        <f t="shared" ref="S34" si="5">SUM(P34-R34)</f>
        <v>304650000</v>
      </c>
      <c r="T34" s="72">
        <v>7</v>
      </c>
      <c r="U34" s="71"/>
      <c r="V34" s="73"/>
      <c r="W34" s="71"/>
      <c r="X34" s="74"/>
      <c r="Y34" s="71"/>
      <c r="Z34" s="71"/>
      <c r="AA34" s="72">
        <v>7</v>
      </c>
      <c r="AB34" s="71">
        <v>304650000</v>
      </c>
      <c r="AC34" s="71">
        <f t="shared" ref="AC34" si="6">SUM(S34-AB34)</f>
        <v>0</v>
      </c>
      <c r="AD34" s="55" t="s">
        <v>76</v>
      </c>
      <c r="AE34" s="347">
        <f>'BI INTRA 2025'!AB34+'BI INTRA 2025_smt II'!Y34</f>
        <v>304650000</v>
      </c>
      <c r="AF34" s="1026">
        <f t="shared" si="0"/>
        <v>0</v>
      </c>
      <c r="AG34" s="52"/>
      <c r="AH34" s="52"/>
      <c r="AI34" s="557"/>
    </row>
    <row r="35" spans="1:35" s="127" customFormat="1" ht="5.0999999999999996" customHeight="1">
      <c r="A35" s="112"/>
      <c r="B35" s="113"/>
      <c r="C35" s="114"/>
      <c r="D35" s="114"/>
      <c r="E35" s="115"/>
      <c r="F35" s="1033"/>
      <c r="G35" s="116"/>
      <c r="H35" s="117"/>
      <c r="I35" s="116"/>
      <c r="J35" s="118"/>
      <c r="K35" s="116"/>
      <c r="L35" s="116"/>
      <c r="M35" s="116"/>
      <c r="N35" s="116"/>
      <c r="O35" s="116"/>
      <c r="P35" s="119"/>
      <c r="Q35" s="120"/>
      <c r="R35" s="121"/>
      <c r="S35" s="122"/>
      <c r="T35" s="123"/>
      <c r="U35" s="122"/>
      <c r="V35" s="124"/>
      <c r="W35" s="124"/>
      <c r="X35" s="124"/>
      <c r="Y35" s="122"/>
      <c r="Z35" s="121"/>
      <c r="AA35" s="124"/>
      <c r="AB35" s="121"/>
      <c r="AC35" s="121"/>
      <c r="AD35" s="125"/>
      <c r="AE35" s="347">
        <f>'BI INTRA 2025'!AB35+'BI INTRA 2025_smt II'!Y35</f>
        <v>0</v>
      </c>
      <c r="AF35" s="1026">
        <f t="shared" si="0"/>
        <v>0</v>
      </c>
      <c r="AG35" s="52"/>
      <c r="AH35" s="52"/>
    </row>
    <row r="36" spans="1:35" ht="15" customHeight="1">
      <c r="A36" s="40"/>
      <c r="B36" s="54" t="s">
        <v>109</v>
      </c>
      <c r="C36" s="60" t="s">
        <v>110</v>
      </c>
      <c r="D36" s="60"/>
      <c r="E36" s="134"/>
      <c r="F36" s="1042"/>
      <c r="G36" s="135"/>
      <c r="H36" s="48"/>
      <c r="I36" s="40"/>
      <c r="J36" s="42"/>
      <c r="K36" s="41"/>
      <c r="L36" s="41"/>
      <c r="M36" s="42"/>
      <c r="N36" s="42"/>
      <c r="O36" s="40">
        <f>SUM(O37:O48)</f>
        <v>12</v>
      </c>
      <c r="P36" s="136">
        <f>SUM(P37:P48)</f>
        <v>144341500</v>
      </c>
      <c r="Q36" s="79"/>
      <c r="R36" s="76"/>
      <c r="S36" s="64">
        <f>SUM(S37:S48)</f>
        <v>144341500</v>
      </c>
      <c r="T36" s="77"/>
      <c r="U36" s="64">
        <f>SUM(U37:U48)</f>
        <v>20620214.285714287</v>
      </c>
      <c r="V36" s="76"/>
      <c r="W36" s="64">
        <f>SUM(W37:W48)</f>
        <v>0</v>
      </c>
      <c r="X36" s="137"/>
      <c r="Y36" s="64">
        <f>SUM(Y37:Y48)</f>
        <v>0</v>
      </c>
      <c r="Z36" s="64">
        <f>SUM(Z37:Z48)</f>
        <v>0</v>
      </c>
      <c r="AA36" s="138"/>
      <c r="AB36" s="64">
        <f>SUM(AB37:AB48)</f>
        <v>144341500</v>
      </c>
      <c r="AC36" s="64">
        <f>SUM(AC37:AC48)</f>
        <v>9.3132257461547852E-10</v>
      </c>
      <c r="AD36" s="44"/>
      <c r="AE36" s="347">
        <f>'BI INTRA 2025'!AB36+'BI INTRA 2025_smt II'!Y36</f>
        <v>144341500</v>
      </c>
      <c r="AF36" s="1026">
        <f t="shared" si="0"/>
        <v>0</v>
      </c>
      <c r="AG36" s="52"/>
      <c r="AH36" s="52"/>
    </row>
    <row r="37" spans="1:35" ht="33" customHeight="1">
      <c r="A37" s="40"/>
      <c r="B37" s="133" t="s">
        <v>111</v>
      </c>
      <c r="C37" s="67" t="s">
        <v>112</v>
      </c>
      <c r="D37" s="67"/>
      <c r="E37" s="68" t="s">
        <v>113</v>
      </c>
      <c r="F37" s="1031" t="str">
        <f>VLOOKUP(B37,[1]Sheet1!$H$4:$I$15682,2,FALSE)</f>
        <v>Sepeda Motor</v>
      </c>
      <c r="G37" s="42" t="s">
        <v>114</v>
      </c>
      <c r="H37" s="43" t="s">
        <v>115</v>
      </c>
      <c r="I37" s="42" t="s">
        <v>64</v>
      </c>
      <c r="J37" s="42" t="s">
        <v>65</v>
      </c>
      <c r="K37" s="42">
        <v>1995</v>
      </c>
      <c r="L37" s="42" t="s">
        <v>48</v>
      </c>
      <c r="M37" s="42" t="s">
        <v>66</v>
      </c>
      <c r="N37" s="42" t="s">
        <v>67</v>
      </c>
      <c r="O37" s="42">
        <v>1</v>
      </c>
      <c r="P37" s="70">
        <v>4800000</v>
      </c>
      <c r="Q37" s="79"/>
      <c r="R37" s="76">
        <v>0</v>
      </c>
      <c r="S37" s="71">
        <f>SUM(P37-R37)</f>
        <v>4800000</v>
      </c>
      <c r="T37" s="77">
        <v>7</v>
      </c>
      <c r="U37" s="71">
        <f t="shared" ref="U37:U48" si="7">SUM(S37/T37)</f>
        <v>685714.28571428568</v>
      </c>
      <c r="V37" s="73">
        <v>0</v>
      </c>
      <c r="W37" s="71">
        <f>SUM(U37*V37)</f>
        <v>0</v>
      </c>
      <c r="X37" s="74">
        <v>0</v>
      </c>
      <c r="Y37" s="71">
        <f t="shared" ref="Y37:Y46" si="8">SUM(U37*X37)</f>
        <v>0</v>
      </c>
      <c r="Z37" s="71">
        <f t="shared" ref="Z37:Z46" si="9">SUM(W37+Y37)</f>
        <v>0</v>
      </c>
      <c r="AA37" s="72">
        <v>7</v>
      </c>
      <c r="AB37" s="71">
        <f>SUM(U37*AA37)</f>
        <v>4800000</v>
      </c>
      <c r="AC37" s="71">
        <f t="shared" ref="AC37:AC47" si="10">SUM(S37-AB37)</f>
        <v>0</v>
      </c>
      <c r="AD37" s="55" t="s">
        <v>116</v>
      </c>
      <c r="AE37" s="347">
        <f>'BI INTRA 2025'!AB37+'BI INTRA 2025_smt II'!Y37</f>
        <v>4800000</v>
      </c>
      <c r="AF37" s="1026">
        <f t="shared" si="0"/>
        <v>0</v>
      </c>
      <c r="AG37" s="52"/>
      <c r="AH37" s="52"/>
    </row>
    <row r="38" spans="1:35" ht="33" customHeight="1">
      <c r="A38" s="40"/>
      <c r="B38" s="133" t="s">
        <v>111</v>
      </c>
      <c r="C38" s="67" t="s">
        <v>60</v>
      </c>
      <c r="D38" s="67"/>
      <c r="E38" s="68" t="s">
        <v>113</v>
      </c>
      <c r="F38" s="1031" t="str">
        <f>VLOOKUP(B38,[1]Sheet1!$H$4:$I$15682,2,FALSE)</f>
        <v>Sepeda Motor</v>
      </c>
      <c r="G38" s="43" t="s">
        <v>117</v>
      </c>
      <c r="H38" s="43" t="s">
        <v>118</v>
      </c>
      <c r="I38" s="42" t="s">
        <v>64</v>
      </c>
      <c r="J38" s="42" t="s">
        <v>65</v>
      </c>
      <c r="K38" s="42">
        <v>1995</v>
      </c>
      <c r="L38" s="42" t="s">
        <v>48</v>
      </c>
      <c r="M38" s="42" t="s">
        <v>66</v>
      </c>
      <c r="N38" s="42" t="s">
        <v>67</v>
      </c>
      <c r="O38" s="42">
        <v>1</v>
      </c>
      <c r="P38" s="70">
        <v>9000000</v>
      </c>
      <c r="Q38" s="76"/>
      <c r="R38" s="76">
        <v>0</v>
      </c>
      <c r="S38" s="71">
        <f>SUM(P38-R38)</f>
        <v>9000000</v>
      </c>
      <c r="T38" s="77">
        <v>7</v>
      </c>
      <c r="U38" s="71">
        <f t="shared" si="7"/>
        <v>1285714.2857142857</v>
      </c>
      <c r="V38" s="73">
        <v>0</v>
      </c>
      <c r="W38" s="71">
        <f t="shared" ref="W38:W41" si="11">SUM(U38*V38)</f>
        <v>0</v>
      </c>
      <c r="X38" s="74">
        <v>0</v>
      </c>
      <c r="Y38" s="71">
        <f t="shared" si="8"/>
        <v>0</v>
      </c>
      <c r="Z38" s="71">
        <f t="shared" si="9"/>
        <v>0</v>
      </c>
      <c r="AA38" s="72">
        <v>7</v>
      </c>
      <c r="AB38" s="71">
        <f t="shared" ref="AB38:AB46" si="12">SUM(U38*AA38)</f>
        <v>9000000</v>
      </c>
      <c r="AC38" s="71">
        <f t="shared" si="10"/>
        <v>0</v>
      </c>
      <c r="AD38" s="75" t="s">
        <v>119</v>
      </c>
      <c r="AE38" s="347">
        <f>'BI INTRA 2025'!AB38+'BI INTRA 2025_smt II'!Y38</f>
        <v>9000000</v>
      </c>
      <c r="AF38" s="1026">
        <f t="shared" si="0"/>
        <v>0</v>
      </c>
      <c r="AG38" s="52"/>
      <c r="AH38" s="52"/>
    </row>
    <row r="39" spans="1:35" ht="33" customHeight="1">
      <c r="A39" s="40"/>
      <c r="B39" s="133" t="s">
        <v>111</v>
      </c>
      <c r="C39" s="67" t="s">
        <v>69</v>
      </c>
      <c r="D39" s="67"/>
      <c r="E39" s="68" t="s">
        <v>113</v>
      </c>
      <c r="F39" s="1031" t="str">
        <f>VLOOKUP(B39,[1]Sheet1!$H$4:$I$15682,2,FALSE)</f>
        <v>Sepeda Motor</v>
      </c>
      <c r="G39" s="42" t="s">
        <v>120</v>
      </c>
      <c r="H39" s="43" t="s">
        <v>121</v>
      </c>
      <c r="I39" s="42" t="s">
        <v>64</v>
      </c>
      <c r="J39" s="42" t="s">
        <v>65</v>
      </c>
      <c r="K39" s="42">
        <v>1998</v>
      </c>
      <c r="L39" s="42" t="s">
        <v>48</v>
      </c>
      <c r="M39" s="42" t="s">
        <v>66</v>
      </c>
      <c r="N39" s="42" t="s">
        <v>67</v>
      </c>
      <c r="O39" s="42">
        <v>1</v>
      </c>
      <c r="P39" s="70">
        <v>7400000</v>
      </c>
      <c r="Q39" s="76"/>
      <c r="R39" s="76">
        <v>0</v>
      </c>
      <c r="S39" s="71">
        <f t="shared" ref="S39:S46" si="13">SUM(P39-R39)</f>
        <v>7400000</v>
      </c>
      <c r="T39" s="77">
        <v>7</v>
      </c>
      <c r="U39" s="71">
        <f t="shared" si="7"/>
        <v>1057142.857142857</v>
      </c>
      <c r="V39" s="73">
        <v>0</v>
      </c>
      <c r="W39" s="71">
        <f t="shared" si="11"/>
        <v>0</v>
      </c>
      <c r="X39" s="74">
        <v>0</v>
      </c>
      <c r="Y39" s="71">
        <f t="shared" si="8"/>
        <v>0</v>
      </c>
      <c r="Z39" s="71">
        <f t="shared" si="9"/>
        <v>0</v>
      </c>
      <c r="AA39" s="72">
        <v>7</v>
      </c>
      <c r="AB39" s="71">
        <f t="shared" si="12"/>
        <v>7399999.9999999991</v>
      </c>
      <c r="AC39" s="71">
        <f t="shared" si="10"/>
        <v>9.3132257461547852E-10</v>
      </c>
      <c r="AD39" s="75" t="s">
        <v>122</v>
      </c>
      <c r="AE39" s="347">
        <f>'BI INTRA 2025'!AB39+'BI INTRA 2025_smt II'!Y39</f>
        <v>7399999.9999999991</v>
      </c>
      <c r="AF39" s="1026">
        <f t="shared" si="0"/>
        <v>0</v>
      </c>
      <c r="AG39" s="52"/>
      <c r="AH39" s="52"/>
    </row>
    <row r="40" spans="1:35" ht="33" customHeight="1">
      <c r="A40" s="40"/>
      <c r="B40" s="133" t="s">
        <v>111</v>
      </c>
      <c r="C40" s="67" t="s">
        <v>73</v>
      </c>
      <c r="D40" s="67"/>
      <c r="E40" s="68" t="s">
        <v>113</v>
      </c>
      <c r="F40" s="1031" t="str">
        <f>VLOOKUP(B40,[1]Sheet1!$H$4:$I$15682,2,FALSE)</f>
        <v>Sepeda Motor</v>
      </c>
      <c r="G40" s="43" t="s">
        <v>123</v>
      </c>
      <c r="H40" s="43" t="s">
        <v>124</v>
      </c>
      <c r="I40" s="42" t="s">
        <v>64</v>
      </c>
      <c r="J40" s="42" t="s">
        <v>65</v>
      </c>
      <c r="K40" s="42">
        <v>2006</v>
      </c>
      <c r="L40" s="42" t="s">
        <v>48</v>
      </c>
      <c r="M40" s="42" t="s">
        <v>66</v>
      </c>
      <c r="N40" s="42" t="s">
        <v>67</v>
      </c>
      <c r="O40" s="42">
        <v>1</v>
      </c>
      <c r="P40" s="70">
        <v>9000000</v>
      </c>
      <c r="Q40" s="76"/>
      <c r="R40" s="76">
        <v>0</v>
      </c>
      <c r="S40" s="71">
        <f t="shared" si="13"/>
        <v>9000000</v>
      </c>
      <c r="T40" s="77">
        <v>7</v>
      </c>
      <c r="U40" s="71">
        <f t="shared" si="7"/>
        <v>1285714.2857142857</v>
      </c>
      <c r="V40" s="73">
        <v>0</v>
      </c>
      <c r="W40" s="71">
        <f t="shared" si="11"/>
        <v>0</v>
      </c>
      <c r="X40" s="74">
        <v>0</v>
      </c>
      <c r="Y40" s="71">
        <f t="shared" si="8"/>
        <v>0</v>
      </c>
      <c r="Z40" s="71">
        <f t="shared" si="9"/>
        <v>0</v>
      </c>
      <c r="AA40" s="72">
        <v>7</v>
      </c>
      <c r="AB40" s="71">
        <f t="shared" si="12"/>
        <v>9000000</v>
      </c>
      <c r="AC40" s="71">
        <f t="shared" si="10"/>
        <v>0</v>
      </c>
      <c r="AD40" s="55" t="s">
        <v>125</v>
      </c>
      <c r="AE40" s="347">
        <f>'BI INTRA 2025'!AB40+'BI INTRA 2025_smt II'!Y40</f>
        <v>9000000</v>
      </c>
      <c r="AF40" s="1026">
        <f t="shared" si="0"/>
        <v>0</v>
      </c>
      <c r="AG40" s="52"/>
      <c r="AH40" s="52"/>
    </row>
    <row r="41" spans="1:35" ht="33" customHeight="1">
      <c r="A41" s="40"/>
      <c r="B41" s="133" t="s">
        <v>111</v>
      </c>
      <c r="C41" s="67" t="s">
        <v>77</v>
      </c>
      <c r="D41" s="67"/>
      <c r="E41" s="68" t="s">
        <v>113</v>
      </c>
      <c r="F41" s="1031" t="str">
        <f>VLOOKUP(B41,[1]Sheet1!$H$4:$I$15682,2,FALSE)</f>
        <v>Sepeda Motor</v>
      </c>
      <c r="G41" s="43" t="s">
        <v>126</v>
      </c>
      <c r="H41" s="43" t="s">
        <v>127</v>
      </c>
      <c r="I41" s="42" t="s">
        <v>64</v>
      </c>
      <c r="J41" s="42" t="s">
        <v>65</v>
      </c>
      <c r="K41" s="42">
        <v>2007</v>
      </c>
      <c r="L41" s="42" t="s">
        <v>48</v>
      </c>
      <c r="M41" s="42" t="s">
        <v>66</v>
      </c>
      <c r="N41" s="42" t="s">
        <v>67</v>
      </c>
      <c r="O41" s="42">
        <v>1</v>
      </c>
      <c r="P41" s="70">
        <v>4800000</v>
      </c>
      <c r="Q41" s="64"/>
      <c r="R41" s="76">
        <v>0</v>
      </c>
      <c r="S41" s="71">
        <f t="shared" si="13"/>
        <v>4800000</v>
      </c>
      <c r="T41" s="72">
        <v>7</v>
      </c>
      <c r="U41" s="71">
        <f t="shared" si="7"/>
        <v>685714.28571428568</v>
      </c>
      <c r="V41" s="73">
        <v>0</v>
      </c>
      <c r="W41" s="71">
        <f t="shared" si="11"/>
        <v>0</v>
      </c>
      <c r="X41" s="74">
        <v>0</v>
      </c>
      <c r="Y41" s="71">
        <f t="shared" si="8"/>
        <v>0</v>
      </c>
      <c r="Z41" s="71">
        <f t="shared" si="9"/>
        <v>0</v>
      </c>
      <c r="AA41" s="72">
        <v>7</v>
      </c>
      <c r="AB41" s="71">
        <f t="shared" si="12"/>
        <v>4800000</v>
      </c>
      <c r="AC41" s="71">
        <f t="shared" si="10"/>
        <v>0</v>
      </c>
      <c r="AD41" s="75" t="s">
        <v>76</v>
      </c>
      <c r="AE41" s="347">
        <f>'BI INTRA 2025'!AB41+'BI INTRA 2025_smt II'!Y41</f>
        <v>4800000</v>
      </c>
      <c r="AF41" s="1026">
        <f t="shared" si="0"/>
        <v>0</v>
      </c>
      <c r="AG41" s="52"/>
      <c r="AH41" s="52"/>
    </row>
    <row r="42" spans="1:35" ht="33" customHeight="1">
      <c r="A42" s="40"/>
      <c r="B42" s="133" t="s">
        <v>111</v>
      </c>
      <c r="C42" s="67" t="s">
        <v>91</v>
      </c>
      <c r="D42" s="67"/>
      <c r="E42" s="68" t="s">
        <v>113</v>
      </c>
      <c r="F42" s="1031" t="str">
        <f>VLOOKUP(B42,[1]Sheet1!$H$4:$I$15682,2,FALSE)</f>
        <v>Sepeda Motor</v>
      </c>
      <c r="G42" s="43" t="s">
        <v>128</v>
      </c>
      <c r="H42" s="43" t="s">
        <v>129</v>
      </c>
      <c r="I42" s="42" t="s">
        <v>64</v>
      </c>
      <c r="J42" s="42" t="s">
        <v>65</v>
      </c>
      <c r="K42" s="42">
        <v>2011</v>
      </c>
      <c r="L42" s="42" t="s">
        <v>48</v>
      </c>
      <c r="M42" s="42" t="s">
        <v>66</v>
      </c>
      <c r="N42" s="42" t="s">
        <v>67</v>
      </c>
      <c r="O42" s="42">
        <v>1</v>
      </c>
      <c r="P42" s="70">
        <v>14300000</v>
      </c>
      <c r="Q42" s="59"/>
      <c r="R42" s="76">
        <v>0</v>
      </c>
      <c r="S42" s="71">
        <f t="shared" si="13"/>
        <v>14300000</v>
      </c>
      <c r="T42" s="72">
        <v>7</v>
      </c>
      <c r="U42" s="71">
        <f t="shared" si="7"/>
        <v>2042857.142857143</v>
      </c>
      <c r="V42" s="73">
        <f t="shared" ref="V42:V44" si="14">6/12</f>
        <v>0.5</v>
      </c>
      <c r="W42" s="71"/>
      <c r="X42" s="74">
        <v>0</v>
      </c>
      <c r="Y42" s="71">
        <f t="shared" si="8"/>
        <v>0</v>
      </c>
      <c r="Z42" s="71">
        <f t="shared" si="9"/>
        <v>0</v>
      </c>
      <c r="AA42" s="72">
        <v>7</v>
      </c>
      <c r="AB42" s="71">
        <f t="shared" si="12"/>
        <v>14300000</v>
      </c>
      <c r="AC42" s="71">
        <f t="shared" si="10"/>
        <v>0</v>
      </c>
      <c r="AD42" s="75" t="s">
        <v>130</v>
      </c>
      <c r="AE42" s="347">
        <f>'BI INTRA 2025'!AB42+'BI INTRA 2025_smt II'!Y42</f>
        <v>14300000</v>
      </c>
      <c r="AF42" s="1026">
        <f t="shared" si="0"/>
        <v>0</v>
      </c>
      <c r="AG42" s="52"/>
      <c r="AH42" s="52"/>
    </row>
    <row r="43" spans="1:35" ht="33" customHeight="1">
      <c r="A43" s="40"/>
      <c r="B43" s="133" t="s">
        <v>111</v>
      </c>
      <c r="C43" s="67" t="s">
        <v>94</v>
      </c>
      <c r="D43" s="67"/>
      <c r="E43" s="68" t="s">
        <v>113</v>
      </c>
      <c r="F43" s="1031" t="str">
        <f>VLOOKUP(B43,[1]Sheet1!$H$4:$I$15682,2,FALSE)</f>
        <v>Sepeda Motor</v>
      </c>
      <c r="G43" s="43" t="s">
        <v>128</v>
      </c>
      <c r="H43" s="43" t="s">
        <v>131</v>
      </c>
      <c r="I43" s="42" t="s">
        <v>64</v>
      </c>
      <c r="J43" s="42" t="s">
        <v>65</v>
      </c>
      <c r="K43" s="42">
        <v>2011</v>
      </c>
      <c r="L43" s="42" t="s">
        <v>48</v>
      </c>
      <c r="M43" s="42" t="s">
        <v>66</v>
      </c>
      <c r="N43" s="42" t="s">
        <v>67</v>
      </c>
      <c r="O43" s="42">
        <v>1</v>
      </c>
      <c r="P43" s="70">
        <v>14300000</v>
      </c>
      <c r="Q43" s="51"/>
      <c r="R43" s="76">
        <v>0</v>
      </c>
      <c r="S43" s="71">
        <f t="shared" si="13"/>
        <v>14300000</v>
      </c>
      <c r="T43" s="72">
        <v>7</v>
      </c>
      <c r="U43" s="71">
        <f t="shared" si="7"/>
        <v>2042857.142857143</v>
      </c>
      <c r="V43" s="73">
        <f t="shared" si="14"/>
        <v>0.5</v>
      </c>
      <c r="W43" s="71"/>
      <c r="X43" s="74">
        <v>0</v>
      </c>
      <c r="Y43" s="71">
        <f t="shared" si="8"/>
        <v>0</v>
      </c>
      <c r="Z43" s="71">
        <f t="shared" si="9"/>
        <v>0</v>
      </c>
      <c r="AA43" s="72">
        <v>7</v>
      </c>
      <c r="AB43" s="71">
        <f t="shared" si="12"/>
        <v>14300000</v>
      </c>
      <c r="AC43" s="71">
        <f t="shared" si="10"/>
        <v>0</v>
      </c>
      <c r="AD43" s="75" t="s">
        <v>132</v>
      </c>
      <c r="AE43" s="347">
        <f>'BI INTRA 2025'!AB43+'BI INTRA 2025_smt II'!Y43</f>
        <v>14300000</v>
      </c>
      <c r="AF43" s="1026">
        <f t="shared" si="0"/>
        <v>0</v>
      </c>
      <c r="AG43" s="52"/>
      <c r="AH43" s="52"/>
    </row>
    <row r="44" spans="1:35" ht="33" customHeight="1">
      <c r="A44" s="40"/>
      <c r="B44" s="133" t="s">
        <v>111</v>
      </c>
      <c r="C44" s="67" t="s">
        <v>99</v>
      </c>
      <c r="D44" s="67"/>
      <c r="E44" s="68" t="s">
        <v>113</v>
      </c>
      <c r="F44" s="1031" t="str">
        <f>VLOOKUP(B44,[1]Sheet1!$H$4:$I$15682,2,FALSE)</f>
        <v>Sepeda Motor</v>
      </c>
      <c r="G44" s="43" t="s">
        <v>128</v>
      </c>
      <c r="H44" s="43" t="s">
        <v>133</v>
      </c>
      <c r="I44" s="42" t="s">
        <v>64</v>
      </c>
      <c r="J44" s="42" t="s">
        <v>65</v>
      </c>
      <c r="K44" s="42">
        <v>2011</v>
      </c>
      <c r="L44" s="42" t="s">
        <v>48</v>
      </c>
      <c r="M44" s="42" t="s">
        <v>66</v>
      </c>
      <c r="N44" s="42" t="s">
        <v>67</v>
      </c>
      <c r="O44" s="42">
        <v>1</v>
      </c>
      <c r="P44" s="70">
        <v>14300000</v>
      </c>
      <c r="Q44" s="59"/>
      <c r="R44" s="76">
        <v>0</v>
      </c>
      <c r="S44" s="71">
        <f t="shared" si="13"/>
        <v>14300000</v>
      </c>
      <c r="T44" s="72">
        <v>7</v>
      </c>
      <c r="U44" s="71">
        <f t="shared" si="7"/>
        <v>2042857.142857143</v>
      </c>
      <c r="V44" s="73">
        <f t="shared" si="14"/>
        <v>0.5</v>
      </c>
      <c r="W44" s="71"/>
      <c r="X44" s="74">
        <v>0</v>
      </c>
      <c r="Y44" s="71">
        <f t="shared" si="8"/>
        <v>0</v>
      </c>
      <c r="Z44" s="71">
        <f t="shared" si="9"/>
        <v>0</v>
      </c>
      <c r="AA44" s="72">
        <v>7</v>
      </c>
      <c r="AB44" s="71">
        <f t="shared" si="12"/>
        <v>14300000</v>
      </c>
      <c r="AC44" s="71">
        <f t="shared" si="10"/>
        <v>0</v>
      </c>
      <c r="AD44" s="55" t="s">
        <v>134</v>
      </c>
      <c r="AE44" s="347">
        <f>'BI INTRA 2025'!AB44+'BI INTRA 2025_smt II'!Y44</f>
        <v>14300000</v>
      </c>
      <c r="AF44" s="1026">
        <f t="shared" si="0"/>
        <v>0</v>
      </c>
      <c r="AG44" s="52"/>
      <c r="AH44" s="52"/>
    </row>
    <row r="45" spans="1:35" ht="33" customHeight="1">
      <c r="A45" s="1056"/>
      <c r="B45" s="232" t="s">
        <v>111</v>
      </c>
      <c r="C45" s="305" t="s">
        <v>135</v>
      </c>
      <c r="D45" s="305"/>
      <c r="E45" s="234" t="s">
        <v>113</v>
      </c>
      <c r="F45" s="1039" t="str">
        <f>VLOOKUP(B45,[1]Sheet1!$H$4:$I$15682,2,FALSE)</f>
        <v>Sepeda Motor</v>
      </c>
      <c r="G45" s="307" t="s">
        <v>136</v>
      </c>
      <c r="H45" s="307" t="s">
        <v>137</v>
      </c>
      <c r="I45" s="236" t="s">
        <v>64</v>
      </c>
      <c r="J45" s="236" t="s">
        <v>65</v>
      </c>
      <c r="K45" s="236">
        <v>2013</v>
      </c>
      <c r="L45" s="236" t="s">
        <v>48</v>
      </c>
      <c r="M45" s="236" t="s">
        <v>66</v>
      </c>
      <c r="N45" s="236" t="s">
        <v>67</v>
      </c>
      <c r="O45" s="236">
        <v>1</v>
      </c>
      <c r="P45" s="238">
        <v>14914500</v>
      </c>
      <c r="Q45" s="1057"/>
      <c r="R45" s="240">
        <v>0</v>
      </c>
      <c r="S45" s="241">
        <f t="shared" si="13"/>
        <v>14914500</v>
      </c>
      <c r="T45" s="242">
        <v>7</v>
      </c>
      <c r="U45" s="241">
        <f t="shared" si="7"/>
        <v>2130642.8571428573</v>
      </c>
      <c r="V45" s="243">
        <v>0</v>
      </c>
      <c r="W45" s="241">
        <v>0</v>
      </c>
      <c r="X45" s="244">
        <v>0</v>
      </c>
      <c r="Y45" s="241">
        <f t="shared" si="8"/>
        <v>0</v>
      </c>
      <c r="Z45" s="241">
        <f t="shared" si="9"/>
        <v>0</v>
      </c>
      <c r="AA45" s="242">
        <v>7</v>
      </c>
      <c r="AB45" s="241">
        <f t="shared" si="12"/>
        <v>14914500</v>
      </c>
      <c r="AC45" s="241">
        <f t="shared" si="10"/>
        <v>0</v>
      </c>
      <c r="AD45" s="1058" t="s">
        <v>138</v>
      </c>
      <c r="AE45" s="347">
        <f>'BI INTRA 2025'!AB45+'BI INTRA 2025_smt II'!Y45</f>
        <v>14914500</v>
      </c>
      <c r="AF45" s="1026">
        <f t="shared" si="0"/>
        <v>0</v>
      </c>
      <c r="AG45" s="52"/>
      <c r="AH45" s="52"/>
    </row>
    <row r="46" spans="1:35" ht="33" customHeight="1">
      <c r="A46" s="1059"/>
      <c r="B46" s="311" t="s">
        <v>111</v>
      </c>
      <c r="C46" s="1060" t="s">
        <v>139</v>
      </c>
      <c r="D46" s="1060"/>
      <c r="E46" s="424" t="s">
        <v>113</v>
      </c>
      <c r="F46" s="1038" t="str">
        <f>VLOOKUP(B46,[1]Sheet1!$H$4:$I$15682,2,FALSE)</f>
        <v>Sepeda Motor</v>
      </c>
      <c r="G46" s="313" t="s">
        <v>140</v>
      </c>
      <c r="H46" s="313" t="s">
        <v>141</v>
      </c>
      <c r="I46" s="310" t="s">
        <v>64</v>
      </c>
      <c r="J46" s="310" t="s">
        <v>65</v>
      </c>
      <c r="K46" s="310">
        <v>2013</v>
      </c>
      <c r="L46" s="310" t="s">
        <v>48</v>
      </c>
      <c r="M46" s="310" t="s">
        <v>66</v>
      </c>
      <c r="N46" s="310" t="s">
        <v>67</v>
      </c>
      <c r="O46" s="310">
        <v>1</v>
      </c>
      <c r="P46" s="314">
        <v>13685000</v>
      </c>
      <c r="Q46" s="1061"/>
      <c r="R46" s="316">
        <v>0</v>
      </c>
      <c r="S46" s="317">
        <f t="shared" si="13"/>
        <v>13685000</v>
      </c>
      <c r="T46" s="318">
        <v>7</v>
      </c>
      <c r="U46" s="317">
        <f t="shared" si="7"/>
        <v>1955000</v>
      </c>
      <c r="V46" s="319">
        <v>0</v>
      </c>
      <c r="W46" s="317">
        <v>0</v>
      </c>
      <c r="X46" s="320">
        <v>0</v>
      </c>
      <c r="Y46" s="317">
        <f t="shared" si="8"/>
        <v>0</v>
      </c>
      <c r="Z46" s="317">
        <f t="shared" si="9"/>
        <v>0</v>
      </c>
      <c r="AA46" s="318">
        <v>7</v>
      </c>
      <c r="AB46" s="317">
        <f t="shared" si="12"/>
        <v>13685000</v>
      </c>
      <c r="AC46" s="317">
        <f t="shared" si="10"/>
        <v>0</v>
      </c>
      <c r="AD46" s="1062" t="s">
        <v>142</v>
      </c>
      <c r="AE46" s="347">
        <f>'BI INTRA 2025'!AB46+'BI INTRA 2025_smt II'!Y46</f>
        <v>13685000</v>
      </c>
      <c r="AF46" s="1026">
        <f t="shared" si="0"/>
        <v>0</v>
      </c>
      <c r="AG46" s="52"/>
      <c r="AH46" s="52"/>
    </row>
    <row r="47" spans="1:35" s="111" customFormat="1" ht="33" customHeight="1">
      <c r="A47" s="96"/>
      <c r="B47" s="140" t="s">
        <v>111</v>
      </c>
      <c r="C47" s="98" t="s">
        <v>143</v>
      </c>
      <c r="D47" s="98"/>
      <c r="E47" s="99" t="s">
        <v>113</v>
      </c>
      <c r="F47" s="1031" t="str">
        <f>VLOOKUP(B47,[1]Sheet1!$H$4:$I$15682,2,FALSE)</f>
        <v>Sepeda Motor</v>
      </c>
      <c r="G47" s="100" t="s">
        <v>144</v>
      </c>
      <c r="H47" s="101" t="s">
        <v>145</v>
      </c>
      <c r="I47" s="100" t="s">
        <v>64</v>
      </c>
      <c r="J47" s="101" t="s">
        <v>97</v>
      </c>
      <c r="K47" s="100">
        <v>2017</v>
      </c>
      <c r="L47" s="100" t="s">
        <v>48</v>
      </c>
      <c r="M47" s="100" t="s">
        <v>66</v>
      </c>
      <c r="N47" s="100" t="s">
        <v>67</v>
      </c>
      <c r="O47" s="100">
        <v>1</v>
      </c>
      <c r="P47" s="103">
        <v>18921000</v>
      </c>
      <c r="Q47" s="141"/>
      <c r="R47" s="105">
        <v>0</v>
      </c>
      <c r="S47" s="106">
        <f>P47-R47</f>
        <v>18921000</v>
      </c>
      <c r="T47" s="107">
        <v>7</v>
      </c>
      <c r="U47" s="106">
        <f t="shared" si="7"/>
        <v>2703000</v>
      </c>
      <c r="V47" s="142">
        <v>0</v>
      </c>
      <c r="W47" s="106">
        <v>0</v>
      </c>
      <c r="X47" s="106">
        <v>0</v>
      </c>
      <c r="Y47" s="106">
        <v>0</v>
      </c>
      <c r="Z47" s="106">
        <v>0</v>
      </c>
      <c r="AA47" s="107">
        <v>7</v>
      </c>
      <c r="AB47" s="106">
        <v>18921000</v>
      </c>
      <c r="AC47" s="106">
        <f t="shared" si="10"/>
        <v>0</v>
      </c>
      <c r="AD47" s="109" t="s">
        <v>146</v>
      </c>
      <c r="AE47" s="347">
        <f>'BI INTRA 2025'!AB47+'BI INTRA 2025_smt II'!Y47</f>
        <v>18921000</v>
      </c>
      <c r="AF47" s="1026">
        <f t="shared" si="0"/>
        <v>0</v>
      </c>
      <c r="AG47" s="52"/>
      <c r="AH47" s="52"/>
    </row>
    <row r="48" spans="1:35" s="111" customFormat="1" ht="33" customHeight="1">
      <c r="A48" s="96"/>
      <c r="B48" s="140" t="s">
        <v>111</v>
      </c>
      <c r="C48" s="98" t="s">
        <v>147</v>
      </c>
      <c r="D48" s="98"/>
      <c r="E48" s="99" t="s">
        <v>113</v>
      </c>
      <c r="F48" s="1031" t="str">
        <f>VLOOKUP(B48,[1]Sheet1!$H$4:$I$15682,2,FALSE)</f>
        <v>Sepeda Motor</v>
      </c>
      <c r="G48" s="100" t="s">
        <v>144</v>
      </c>
      <c r="H48" s="101" t="s">
        <v>148</v>
      </c>
      <c r="I48" s="100" t="s">
        <v>64</v>
      </c>
      <c r="J48" s="101" t="s">
        <v>97</v>
      </c>
      <c r="K48" s="100">
        <v>2017</v>
      </c>
      <c r="L48" s="100" t="s">
        <v>48</v>
      </c>
      <c r="M48" s="100" t="s">
        <v>66</v>
      </c>
      <c r="N48" s="100" t="s">
        <v>67</v>
      </c>
      <c r="O48" s="100">
        <v>1</v>
      </c>
      <c r="P48" s="103">
        <v>18921000</v>
      </c>
      <c r="Q48" s="141"/>
      <c r="R48" s="105">
        <v>0</v>
      </c>
      <c r="S48" s="106">
        <f>P48-R48</f>
        <v>18921000</v>
      </c>
      <c r="T48" s="107">
        <v>7</v>
      </c>
      <c r="U48" s="106">
        <f t="shared" si="7"/>
        <v>2703000</v>
      </c>
      <c r="V48" s="142">
        <v>0</v>
      </c>
      <c r="W48" s="106">
        <v>0</v>
      </c>
      <c r="X48" s="106">
        <v>0</v>
      </c>
      <c r="Y48" s="106">
        <v>0</v>
      </c>
      <c r="Z48" s="106">
        <v>0</v>
      </c>
      <c r="AA48" s="107">
        <v>7</v>
      </c>
      <c r="AB48" s="106">
        <v>18921000</v>
      </c>
      <c r="AC48" s="106">
        <f>SUM(S48-AB48)</f>
        <v>0</v>
      </c>
      <c r="AD48" s="109" t="s">
        <v>149</v>
      </c>
      <c r="AE48" s="347">
        <f>'BI INTRA 2025'!AB48+'BI INTRA 2025_smt II'!Y48</f>
        <v>18921000</v>
      </c>
      <c r="AF48" s="1026">
        <f t="shared" si="0"/>
        <v>0</v>
      </c>
      <c r="AG48" s="52"/>
      <c r="AH48" s="52"/>
    </row>
    <row r="49" spans="1:36">
      <c r="A49" s="40"/>
      <c r="B49" s="41" t="s">
        <v>150</v>
      </c>
      <c r="C49" s="41"/>
      <c r="D49" s="41"/>
      <c r="E49" s="48"/>
      <c r="F49" s="1048"/>
      <c r="G49" s="41"/>
      <c r="H49" s="41"/>
      <c r="I49" s="40"/>
      <c r="J49" s="42"/>
      <c r="K49" s="41"/>
      <c r="L49" s="41"/>
      <c r="M49" s="41"/>
      <c r="N49" s="41"/>
      <c r="O49" s="41"/>
      <c r="P49" s="51"/>
      <c r="Q49" s="139"/>
      <c r="R49" s="145"/>
      <c r="S49" s="146"/>
      <c r="T49" s="145"/>
      <c r="U49" s="146"/>
      <c r="V49" s="145"/>
      <c r="W49" s="146"/>
      <c r="X49" s="147"/>
      <c r="Y49" s="146"/>
      <c r="Z49" s="146"/>
      <c r="AA49" s="145"/>
      <c r="AB49" s="146"/>
      <c r="AC49" s="146"/>
      <c r="AD49" s="51"/>
      <c r="AE49" s="347">
        <f>'BI INTRA 2025'!AB49+'BI INTRA 2025_smt II'!Y49</f>
        <v>0</v>
      </c>
      <c r="AF49" s="1026">
        <f t="shared" si="0"/>
        <v>0</v>
      </c>
      <c r="AG49" s="52"/>
      <c r="AH49" s="52"/>
    </row>
    <row r="50" spans="1:36">
      <c r="A50" s="40"/>
      <c r="B50" s="58" t="s">
        <v>48</v>
      </c>
      <c r="C50" s="42" t="s">
        <v>48</v>
      </c>
      <c r="D50" s="42"/>
      <c r="E50" s="43" t="s">
        <v>48</v>
      </c>
      <c r="F50" s="43"/>
      <c r="G50" s="42" t="s">
        <v>48</v>
      </c>
      <c r="H50" s="42" t="s">
        <v>48</v>
      </c>
      <c r="I50" s="42" t="s">
        <v>48</v>
      </c>
      <c r="J50" s="42"/>
      <c r="K50" s="42" t="s">
        <v>48</v>
      </c>
      <c r="L50" s="42" t="s">
        <v>48</v>
      </c>
      <c r="M50" s="42" t="s">
        <v>48</v>
      </c>
      <c r="N50" s="42" t="s">
        <v>48</v>
      </c>
      <c r="O50" s="42" t="s">
        <v>48</v>
      </c>
      <c r="P50" s="44" t="s">
        <v>48</v>
      </c>
      <c r="Q50" s="139"/>
      <c r="R50" s="145"/>
      <c r="S50" s="146"/>
      <c r="T50" s="145"/>
      <c r="U50" s="146"/>
      <c r="V50" s="145"/>
      <c r="W50" s="146"/>
      <c r="X50" s="147"/>
      <c r="Y50" s="146"/>
      <c r="Z50" s="146"/>
      <c r="AA50" s="145"/>
      <c r="AB50" s="146"/>
      <c r="AC50" s="146"/>
      <c r="AD50" s="44" t="s">
        <v>48</v>
      </c>
      <c r="AE50" s="347">
        <f>'BI INTRA 2025'!AB50+'BI INTRA 2025_smt II'!Y50</f>
        <v>0</v>
      </c>
      <c r="AF50" s="1026">
        <f t="shared" si="0"/>
        <v>0</v>
      </c>
      <c r="AG50" s="52"/>
      <c r="AH50" s="52"/>
    </row>
    <row r="51" spans="1:36">
      <c r="A51" s="40"/>
      <c r="B51" s="41" t="s">
        <v>151</v>
      </c>
      <c r="C51" s="41"/>
      <c r="D51" s="41"/>
      <c r="E51" s="48"/>
      <c r="F51" s="48"/>
      <c r="G51" s="41"/>
      <c r="H51" s="41"/>
      <c r="I51" s="40"/>
      <c r="J51" s="42"/>
      <c r="K51" s="41"/>
      <c r="L51" s="41"/>
      <c r="M51" s="41"/>
      <c r="N51" s="41"/>
      <c r="O51" s="41"/>
      <c r="P51" s="51"/>
      <c r="Q51" s="139"/>
      <c r="R51" s="145"/>
      <c r="S51" s="146"/>
      <c r="T51" s="145"/>
      <c r="U51" s="146"/>
      <c r="V51" s="145"/>
      <c r="W51" s="146"/>
      <c r="X51" s="147"/>
      <c r="Y51" s="146"/>
      <c r="Z51" s="146"/>
      <c r="AA51" s="145"/>
      <c r="AB51" s="146"/>
      <c r="AC51" s="146"/>
      <c r="AD51" s="51"/>
      <c r="AE51" s="347">
        <f>'BI INTRA 2025'!AB51+'BI INTRA 2025_smt II'!Y51</f>
        <v>0</v>
      </c>
      <c r="AF51" s="1026">
        <f t="shared" si="0"/>
        <v>0</v>
      </c>
      <c r="AG51" s="52"/>
      <c r="AH51" s="52"/>
    </row>
    <row r="52" spans="1:36">
      <c r="A52" s="40"/>
      <c r="B52" s="58" t="s">
        <v>48</v>
      </c>
      <c r="C52" s="42" t="s">
        <v>48</v>
      </c>
      <c r="D52" s="42"/>
      <c r="E52" s="43" t="s">
        <v>48</v>
      </c>
      <c r="F52" s="43"/>
      <c r="G52" s="42" t="s">
        <v>48</v>
      </c>
      <c r="H52" s="42" t="s">
        <v>48</v>
      </c>
      <c r="I52" s="42" t="s">
        <v>48</v>
      </c>
      <c r="J52" s="42"/>
      <c r="K52" s="42" t="s">
        <v>48</v>
      </c>
      <c r="L52" s="42" t="s">
        <v>48</v>
      </c>
      <c r="M52" s="42" t="s">
        <v>48</v>
      </c>
      <c r="N52" s="42" t="s">
        <v>48</v>
      </c>
      <c r="O52" s="42" t="s">
        <v>48</v>
      </c>
      <c r="P52" s="44"/>
      <c r="Q52" s="78"/>
      <c r="R52" s="145"/>
      <c r="S52" s="146"/>
      <c r="T52" s="145"/>
      <c r="U52" s="146"/>
      <c r="V52" s="145"/>
      <c r="W52" s="146"/>
      <c r="X52" s="147"/>
      <c r="Y52" s="146"/>
      <c r="Z52" s="146"/>
      <c r="AA52" s="145"/>
      <c r="AB52" s="146"/>
      <c r="AC52" s="146"/>
      <c r="AD52" s="44" t="s">
        <v>152</v>
      </c>
      <c r="AE52" s="347">
        <f>'BI INTRA 2025'!AB52+'BI INTRA 2025_smt II'!Y52</f>
        <v>0</v>
      </c>
      <c r="AF52" s="1026">
        <f t="shared" si="0"/>
        <v>0</v>
      </c>
      <c r="AG52" s="52"/>
      <c r="AH52" s="52"/>
    </row>
    <row r="53" spans="1:36" s="160" customFormat="1" ht="15" customHeight="1">
      <c r="A53" s="148">
        <v>3</v>
      </c>
      <c r="B53" s="149" t="s">
        <v>153</v>
      </c>
      <c r="C53" s="150" t="s">
        <v>154</v>
      </c>
      <c r="D53" s="150"/>
      <c r="E53" s="150"/>
      <c r="F53" s="150"/>
      <c r="G53" s="150"/>
      <c r="H53" s="150"/>
      <c r="I53" s="148"/>
      <c r="J53" s="151"/>
      <c r="K53" s="152"/>
      <c r="L53" s="152"/>
      <c r="M53" s="152"/>
      <c r="N53" s="152"/>
      <c r="O53" s="153">
        <f>O54+O101+O175</f>
        <v>179</v>
      </c>
      <c r="P53" s="154">
        <f>P54+P101+P175</f>
        <v>786410300</v>
      </c>
      <c r="Q53" s="155"/>
      <c r="R53" s="156"/>
      <c r="S53" s="154">
        <f>S54+S101+S175</f>
        <v>786410300</v>
      </c>
      <c r="T53" s="156"/>
      <c r="U53" s="157">
        <f>U54+U101+U175</f>
        <v>115984860</v>
      </c>
      <c r="V53" s="156"/>
      <c r="W53" s="157">
        <f>W54+W101+W175</f>
        <v>0</v>
      </c>
      <c r="X53" s="158"/>
      <c r="Y53" s="154">
        <f>Y54+Y101+Y175</f>
        <v>0</v>
      </c>
      <c r="Z53" s="157">
        <f>Z54+Z101+Z175</f>
        <v>0</v>
      </c>
      <c r="AA53" s="156"/>
      <c r="AB53" s="157">
        <f>AB54+AB101+AB175</f>
        <v>786410300</v>
      </c>
      <c r="AC53" s="157">
        <f>AC54+AC101+AC175</f>
        <v>0</v>
      </c>
      <c r="AD53" s="159">
        <f>P53-AB53</f>
        <v>0</v>
      </c>
      <c r="AE53" s="347">
        <f>'BI INTRA 2025'!AB53+'BI INTRA 2025_smt II'!Y53</f>
        <v>786410300</v>
      </c>
      <c r="AF53" s="1026">
        <f t="shared" si="0"/>
        <v>0</v>
      </c>
      <c r="AG53" s="52"/>
      <c r="AH53" s="52"/>
      <c r="AJ53" s="162"/>
    </row>
    <row r="54" spans="1:36" s="160" customFormat="1" ht="15" customHeight="1">
      <c r="A54" s="163"/>
      <c r="B54" s="164" t="s">
        <v>155</v>
      </c>
      <c r="C54" s="165" t="s">
        <v>156</v>
      </c>
      <c r="D54" s="165"/>
      <c r="E54" s="165"/>
      <c r="F54" s="165"/>
      <c r="G54" s="165"/>
      <c r="H54" s="166"/>
      <c r="I54" s="163"/>
      <c r="J54" s="167"/>
      <c r="K54" s="166"/>
      <c r="L54" s="166"/>
      <c r="M54" s="166"/>
      <c r="N54" s="166"/>
      <c r="O54" s="168">
        <f>O55+O56+O57+O60+O93</f>
        <v>60</v>
      </c>
      <c r="P54" s="169">
        <f>P55+P56+P57+P60+P93</f>
        <v>294170000</v>
      </c>
      <c r="Q54" s="170"/>
      <c r="R54" s="171"/>
      <c r="S54" s="169">
        <f>S55+S56+S57+S60+S93</f>
        <v>294170000</v>
      </c>
      <c r="T54" s="171"/>
      <c r="U54" s="172">
        <f>U55+U56+U57+U60+U93</f>
        <v>30046800</v>
      </c>
      <c r="V54" s="171"/>
      <c r="W54" s="172">
        <f>W55+W56+W57+W60+W93</f>
        <v>0</v>
      </c>
      <c r="X54" s="173"/>
      <c r="Y54" s="169">
        <f>Y55+Y56+Y57+Y60+Y93</f>
        <v>0</v>
      </c>
      <c r="Z54" s="172">
        <f>Z55+Z56+Z57+Z60+Z93</f>
        <v>0</v>
      </c>
      <c r="AA54" s="171"/>
      <c r="AB54" s="172">
        <f>AB55+AB56+AB57+AB60+AB93</f>
        <v>294170000</v>
      </c>
      <c r="AC54" s="172">
        <f>AC55+AC56+AC57+AC60+AC93</f>
        <v>0</v>
      </c>
      <c r="AD54" s="174">
        <f>P54-AB54</f>
        <v>0</v>
      </c>
      <c r="AE54" s="347">
        <f>'BI INTRA 2025'!AB54+'BI INTRA 2025_smt II'!Y54</f>
        <v>294170000</v>
      </c>
      <c r="AF54" s="1026">
        <f t="shared" si="0"/>
        <v>0</v>
      </c>
      <c r="AG54" s="52"/>
      <c r="AH54" s="52"/>
    </row>
    <row r="55" spans="1:36" s="160" customFormat="1" ht="15" customHeight="1">
      <c r="A55" s="175"/>
      <c r="B55" s="176" t="s">
        <v>157</v>
      </c>
      <c r="C55" s="135" t="s">
        <v>158</v>
      </c>
      <c r="D55" s="135"/>
      <c r="E55" s="135"/>
      <c r="F55" s="135"/>
      <c r="G55" s="135"/>
      <c r="H55" s="177"/>
      <c r="I55" s="175"/>
      <c r="J55" s="178"/>
      <c r="K55" s="177"/>
      <c r="L55" s="177"/>
      <c r="M55" s="177"/>
      <c r="N55" s="177"/>
      <c r="O55" s="179"/>
      <c r="P55" s="180"/>
      <c r="Q55" s="181"/>
      <c r="R55" s="182"/>
      <c r="S55" s="180"/>
      <c r="T55" s="182"/>
      <c r="U55" s="64"/>
      <c r="V55" s="182"/>
      <c r="W55" s="64"/>
      <c r="X55" s="183"/>
      <c r="Y55" s="180"/>
      <c r="Z55" s="64"/>
      <c r="AA55" s="182"/>
      <c r="AB55" s="64"/>
      <c r="AC55" s="64"/>
      <c r="AD55" s="184"/>
      <c r="AE55" s="347">
        <f>'BI INTRA 2025'!AB55+'BI INTRA 2025_smt II'!Y55</f>
        <v>0</v>
      </c>
      <c r="AF55" s="1026">
        <f t="shared" si="0"/>
        <v>0</v>
      </c>
      <c r="AG55" s="52"/>
      <c r="AH55" s="52"/>
    </row>
    <row r="56" spans="1:36" s="160" customFormat="1" ht="15" customHeight="1">
      <c r="A56" s="175"/>
      <c r="B56" s="176" t="s">
        <v>159</v>
      </c>
      <c r="C56" s="135" t="s">
        <v>160</v>
      </c>
      <c r="D56" s="135"/>
      <c r="E56" s="135"/>
      <c r="F56" s="135"/>
      <c r="G56" s="135"/>
      <c r="H56" s="135"/>
      <c r="I56" s="175"/>
      <c r="J56" s="178"/>
      <c r="K56" s="177"/>
      <c r="L56" s="177"/>
      <c r="M56" s="177"/>
      <c r="N56" s="177"/>
      <c r="O56" s="179"/>
      <c r="P56" s="180"/>
      <c r="Q56" s="181"/>
      <c r="R56" s="182"/>
      <c r="S56" s="180"/>
      <c r="T56" s="182"/>
      <c r="U56" s="64"/>
      <c r="V56" s="182"/>
      <c r="W56" s="64"/>
      <c r="X56" s="183"/>
      <c r="Y56" s="180"/>
      <c r="Z56" s="64"/>
      <c r="AA56" s="182"/>
      <c r="AB56" s="64"/>
      <c r="AC56" s="64"/>
      <c r="AD56" s="184"/>
      <c r="AE56" s="347">
        <f>'BI INTRA 2025'!AB56+'BI INTRA 2025_smt II'!Y56</f>
        <v>0</v>
      </c>
      <c r="AF56" s="1026">
        <f t="shared" si="0"/>
        <v>0</v>
      </c>
      <c r="AG56" s="52"/>
      <c r="AH56" s="52"/>
    </row>
    <row r="57" spans="1:36" s="160" customFormat="1" ht="15" customHeight="1">
      <c r="A57" s="175"/>
      <c r="B57" s="176" t="s">
        <v>161</v>
      </c>
      <c r="C57" s="135" t="s">
        <v>162</v>
      </c>
      <c r="D57" s="135"/>
      <c r="E57" s="135"/>
      <c r="F57" s="1029"/>
      <c r="G57" s="135"/>
      <c r="H57" s="135"/>
      <c r="I57" s="175"/>
      <c r="J57" s="178"/>
      <c r="K57" s="177"/>
      <c r="L57" s="177"/>
      <c r="M57" s="177"/>
      <c r="N57" s="177"/>
      <c r="O57" s="179">
        <f>O58</f>
        <v>1</v>
      </c>
      <c r="P57" s="180">
        <f>P58</f>
        <v>68736000</v>
      </c>
      <c r="Q57" s="181"/>
      <c r="R57" s="182"/>
      <c r="S57" s="180">
        <f>S58</f>
        <v>68736000</v>
      </c>
      <c r="T57" s="182"/>
      <c r="U57" s="64">
        <f>U58</f>
        <v>0</v>
      </c>
      <c r="V57" s="182"/>
      <c r="W57" s="64">
        <f>W58</f>
        <v>0</v>
      </c>
      <c r="X57" s="183"/>
      <c r="Y57" s="180">
        <f>Y58</f>
        <v>0</v>
      </c>
      <c r="Z57" s="64">
        <f>Z58</f>
        <v>0</v>
      </c>
      <c r="AA57" s="182"/>
      <c r="AB57" s="64">
        <f>AB58</f>
        <v>68736000</v>
      </c>
      <c r="AC57" s="64">
        <f>AC58</f>
        <v>0</v>
      </c>
      <c r="AD57" s="184"/>
      <c r="AE57" s="347">
        <f>'BI INTRA 2025'!AB57+'BI INTRA 2025_smt II'!Y57</f>
        <v>68736000</v>
      </c>
      <c r="AF57" s="1026">
        <f t="shared" si="0"/>
        <v>0</v>
      </c>
      <c r="AG57" s="52"/>
      <c r="AH57" s="52"/>
    </row>
    <row r="58" spans="1:36" s="160" customFormat="1" ht="15" customHeight="1">
      <c r="A58" s="175"/>
      <c r="B58" s="133" t="s">
        <v>163</v>
      </c>
      <c r="C58" s="67" t="s">
        <v>112</v>
      </c>
      <c r="D58" s="67"/>
      <c r="E58" s="185" t="s">
        <v>164</v>
      </c>
      <c r="F58" s="1031" t="str">
        <f>VLOOKUP(B58,[1]Sheet1!$H$4:$I$15682,2,FALSE)</f>
        <v>Mesin Fotocopy Folio</v>
      </c>
      <c r="G58" s="42" t="s">
        <v>165</v>
      </c>
      <c r="H58" s="42" t="s">
        <v>48</v>
      </c>
      <c r="I58" s="42" t="s">
        <v>64</v>
      </c>
      <c r="J58" s="42" t="s">
        <v>65</v>
      </c>
      <c r="K58" s="43">
        <v>2014</v>
      </c>
      <c r="L58" s="42" t="s">
        <v>48</v>
      </c>
      <c r="M58" s="42" t="s">
        <v>166</v>
      </c>
      <c r="N58" s="42" t="s">
        <v>67</v>
      </c>
      <c r="O58" s="42">
        <v>1</v>
      </c>
      <c r="P58" s="76">
        <v>68736000</v>
      </c>
      <c r="Q58" s="139"/>
      <c r="R58" s="76">
        <v>0</v>
      </c>
      <c r="S58" s="71">
        <f t="shared" ref="S58" si="15">SUM(P58-R58)</f>
        <v>68736000</v>
      </c>
      <c r="T58" s="72">
        <v>5</v>
      </c>
      <c r="U58" s="71"/>
      <c r="V58" s="73"/>
      <c r="W58" s="71"/>
      <c r="X58" s="74"/>
      <c r="Y58" s="71"/>
      <c r="Z58" s="71"/>
      <c r="AA58" s="72">
        <v>5</v>
      </c>
      <c r="AB58" s="71">
        <v>68736000</v>
      </c>
      <c r="AC58" s="71">
        <f t="shared" ref="AC58" si="16">SUM(S58-AB58)</f>
        <v>0</v>
      </c>
      <c r="AD58" s="186" t="s">
        <v>167</v>
      </c>
      <c r="AE58" s="347">
        <f>'BI INTRA 2025'!AB58+'BI INTRA 2025_smt II'!Y58</f>
        <v>68736000</v>
      </c>
      <c r="AF58" s="1026">
        <f t="shared" si="0"/>
        <v>0</v>
      </c>
      <c r="AG58" s="52"/>
      <c r="AH58" s="52"/>
    </row>
    <row r="59" spans="1:36" s="160" customFormat="1" ht="5.0999999999999996" customHeight="1">
      <c r="A59" s="187"/>
      <c r="B59" s="188"/>
      <c r="C59" s="189"/>
      <c r="D59" s="190"/>
      <c r="E59" s="190"/>
      <c r="F59" s="1049"/>
      <c r="G59" s="190"/>
      <c r="H59" s="191"/>
      <c r="I59" s="187"/>
      <c r="J59" s="192"/>
      <c r="K59" s="193"/>
      <c r="L59" s="193"/>
      <c r="M59" s="193"/>
      <c r="N59" s="193"/>
      <c r="O59" s="194"/>
      <c r="P59" s="195"/>
      <c r="Q59" s="196"/>
      <c r="R59" s="197"/>
      <c r="S59" s="195"/>
      <c r="T59" s="197"/>
      <c r="U59" s="198"/>
      <c r="V59" s="197"/>
      <c r="W59" s="198"/>
      <c r="X59" s="199"/>
      <c r="Y59" s="195"/>
      <c r="Z59" s="198"/>
      <c r="AA59" s="197"/>
      <c r="AB59" s="198"/>
      <c r="AC59" s="198"/>
      <c r="AD59" s="200"/>
      <c r="AE59" s="347">
        <f>'BI INTRA 2025'!AB59+'BI INTRA 2025_smt II'!Y59</f>
        <v>0</v>
      </c>
      <c r="AF59" s="1026">
        <f t="shared" si="0"/>
        <v>0</v>
      </c>
      <c r="AG59" s="52"/>
      <c r="AH59" s="52"/>
    </row>
    <row r="60" spans="1:36" s="160" customFormat="1" ht="15" customHeight="1">
      <c r="A60" s="175"/>
      <c r="B60" s="176" t="s">
        <v>168</v>
      </c>
      <c r="C60" s="1535" t="s">
        <v>169</v>
      </c>
      <c r="D60" s="1536"/>
      <c r="E60" s="1536"/>
      <c r="F60" s="1536"/>
      <c r="G60" s="1536"/>
      <c r="H60" s="1537"/>
      <c r="I60" s="175"/>
      <c r="J60" s="178"/>
      <c r="K60" s="177"/>
      <c r="L60" s="177"/>
      <c r="M60" s="177"/>
      <c r="N60" s="177"/>
      <c r="O60" s="179">
        <f>SUM(O61:O92)</f>
        <v>51</v>
      </c>
      <c r="P60" s="180">
        <f>SUM(P61:P92)</f>
        <v>140304000</v>
      </c>
      <c r="Q60" s="181"/>
      <c r="R60" s="182"/>
      <c r="S60" s="180">
        <f>SUM(S61:S92)</f>
        <v>140304000</v>
      </c>
      <c r="T60" s="182"/>
      <c r="U60" s="64">
        <f>SUM(U61:U92)</f>
        <v>24020800</v>
      </c>
      <c r="V60" s="182"/>
      <c r="W60" s="64">
        <f>SUM(W61:W92)</f>
        <v>0</v>
      </c>
      <c r="X60" s="183"/>
      <c r="Y60" s="180">
        <f>SUM(Y61:Y92)</f>
        <v>0</v>
      </c>
      <c r="Z60" s="64">
        <f>SUM(Z61:Z92)</f>
        <v>0</v>
      </c>
      <c r="AA60" s="182"/>
      <c r="AB60" s="64">
        <f>SUM(AB61:AB92)</f>
        <v>140304000</v>
      </c>
      <c r="AC60" s="64">
        <f>SUM(AC61:AC92)</f>
        <v>0</v>
      </c>
      <c r="AD60" s="201">
        <f>P60-AB60</f>
        <v>0</v>
      </c>
      <c r="AE60" s="347">
        <f>'BI INTRA 2025'!AB60+'BI INTRA 2025_smt II'!Y60</f>
        <v>140304000</v>
      </c>
      <c r="AF60" s="1026">
        <f t="shared" si="0"/>
        <v>0</v>
      </c>
      <c r="AG60" s="52"/>
      <c r="AH60" s="52"/>
    </row>
    <row r="61" spans="1:36" s="160" customFormat="1" ht="15.75" customHeight="1">
      <c r="A61" s="175"/>
      <c r="B61" s="133" t="s">
        <v>170</v>
      </c>
      <c r="C61" s="202" t="s">
        <v>112</v>
      </c>
      <c r="D61" s="202"/>
      <c r="E61" s="68" t="s">
        <v>171</v>
      </c>
      <c r="F61" s="1031" t="str">
        <f>VLOOKUP(B61,[1]Sheet1!$H$4:$I$15682,2,FALSE)</f>
        <v>Lemari Kayu</v>
      </c>
      <c r="G61" s="42" t="s">
        <v>172</v>
      </c>
      <c r="H61" s="42" t="s">
        <v>48</v>
      </c>
      <c r="I61" s="42" t="s">
        <v>173</v>
      </c>
      <c r="J61" s="42" t="s">
        <v>65</v>
      </c>
      <c r="K61" s="42">
        <v>2009</v>
      </c>
      <c r="L61" s="42" t="s">
        <v>48</v>
      </c>
      <c r="M61" s="77" t="s">
        <v>166</v>
      </c>
      <c r="N61" s="42" t="s">
        <v>67</v>
      </c>
      <c r="O61" s="203">
        <v>1</v>
      </c>
      <c r="P61" s="70">
        <v>1800000</v>
      </c>
      <c r="Q61" s="139"/>
      <c r="R61" s="76">
        <v>0</v>
      </c>
      <c r="S61" s="71">
        <f t="shared" ref="S61:S77" si="17">SUM(P61-R61)</f>
        <v>1800000</v>
      </c>
      <c r="T61" s="72">
        <v>5</v>
      </c>
      <c r="U61" s="71">
        <f t="shared" ref="U61:U74" si="18">SUM(S61/T61)</f>
        <v>360000</v>
      </c>
      <c r="V61" s="73">
        <v>0</v>
      </c>
      <c r="W61" s="71">
        <f t="shared" ref="W61:W72" si="19">SUM(U61*V61)</f>
        <v>0</v>
      </c>
      <c r="X61" s="74">
        <v>0</v>
      </c>
      <c r="Y61" s="71">
        <f t="shared" ref="Y61:Y74" si="20">SUM(U61*X61)</f>
        <v>0</v>
      </c>
      <c r="Z61" s="71">
        <f t="shared" ref="Z61:Z72" si="21">SUM(W61+Y61)</f>
        <v>0</v>
      </c>
      <c r="AA61" s="72">
        <v>5</v>
      </c>
      <c r="AB61" s="71">
        <f t="shared" ref="AB61:AB73" si="22">SUM(U61*AA61)</f>
        <v>1800000</v>
      </c>
      <c r="AC61" s="71">
        <f t="shared" ref="AC61:AC88" si="23">SUM(S61-AB61)</f>
        <v>0</v>
      </c>
      <c r="AD61" s="75" t="s">
        <v>174</v>
      </c>
      <c r="AE61" s="347">
        <f>'BI INTRA 2025'!AB61+'BI INTRA 2025_smt II'!Y61</f>
        <v>1800000</v>
      </c>
      <c r="AF61" s="1026">
        <f t="shared" si="0"/>
        <v>0</v>
      </c>
      <c r="AG61" s="52"/>
      <c r="AH61" s="52"/>
    </row>
    <row r="62" spans="1:36" s="160" customFormat="1" ht="15.75" customHeight="1">
      <c r="A62" s="175"/>
      <c r="B62" s="133" t="s">
        <v>170</v>
      </c>
      <c r="C62" s="202" t="s">
        <v>60</v>
      </c>
      <c r="D62" s="202"/>
      <c r="E62" s="68" t="s">
        <v>171</v>
      </c>
      <c r="F62" s="1031" t="str">
        <f>VLOOKUP(B62,[1]Sheet1!$H$4:$I$15682,2,FALSE)</f>
        <v>Lemari Kayu</v>
      </c>
      <c r="G62" s="42" t="s">
        <v>172</v>
      </c>
      <c r="H62" s="42" t="s">
        <v>48</v>
      </c>
      <c r="I62" s="42" t="s">
        <v>173</v>
      </c>
      <c r="J62" s="42" t="s">
        <v>65</v>
      </c>
      <c r="K62" s="42">
        <v>2009</v>
      </c>
      <c r="L62" s="42" t="s">
        <v>48</v>
      </c>
      <c r="M62" s="77" t="s">
        <v>166</v>
      </c>
      <c r="N62" s="42" t="s">
        <v>67</v>
      </c>
      <c r="O62" s="203">
        <v>1</v>
      </c>
      <c r="P62" s="70">
        <v>1800000</v>
      </c>
      <c r="Q62" s="139"/>
      <c r="R62" s="76">
        <v>0</v>
      </c>
      <c r="S62" s="71">
        <f t="shared" si="17"/>
        <v>1800000</v>
      </c>
      <c r="T62" s="72">
        <v>5</v>
      </c>
      <c r="U62" s="71">
        <f t="shared" si="18"/>
        <v>360000</v>
      </c>
      <c r="V62" s="73">
        <v>0</v>
      </c>
      <c r="W62" s="71">
        <f t="shared" si="19"/>
        <v>0</v>
      </c>
      <c r="X62" s="74">
        <v>0</v>
      </c>
      <c r="Y62" s="71">
        <f t="shared" si="20"/>
        <v>0</v>
      </c>
      <c r="Z62" s="71">
        <f t="shared" si="21"/>
        <v>0</v>
      </c>
      <c r="AA62" s="72">
        <v>5</v>
      </c>
      <c r="AB62" s="71">
        <f t="shared" si="22"/>
        <v>1800000</v>
      </c>
      <c r="AC62" s="71">
        <f t="shared" si="23"/>
        <v>0</v>
      </c>
      <c r="AD62" s="75" t="s">
        <v>175</v>
      </c>
      <c r="AE62" s="347">
        <f>'BI INTRA 2025'!AB62+'BI INTRA 2025_smt II'!Y62</f>
        <v>1800000</v>
      </c>
      <c r="AF62" s="1026">
        <f t="shared" si="0"/>
        <v>0</v>
      </c>
      <c r="AG62" s="52"/>
      <c r="AH62" s="52"/>
    </row>
    <row r="63" spans="1:36" s="160" customFormat="1" ht="15.75" customHeight="1">
      <c r="A63" s="175"/>
      <c r="B63" s="133" t="s">
        <v>170</v>
      </c>
      <c r="C63" s="202" t="s">
        <v>69</v>
      </c>
      <c r="D63" s="202"/>
      <c r="E63" s="68" t="s">
        <v>171</v>
      </c>
      <c r="F63" s="1031" t="str">
        <f>VLOOKUP(B63,[1]Sheet1!$H$4:$I$15682,2,FALSE)</f>
        <v>Lemari Kayu</v>
      </c>
      <c r="G63" s="42" t="s">
        <v>172</v>
      </c>
      <c r="H63" s="42" t="s">
        <v>48</v>
      </c>
      <c r="I63" s="42" t="s">
        <v>173</v>
      </c>
      <c r="J63" s="42" t="s">
        <v>65</v>
      </c>
      <c r="K63" s="42">
        <v>2009</v>
      </c>
      <c r="L63" s="42" t="s">
        <v>48</v>
      </c>
      <c r="M63" s="77" t="s">
        <v>166</v>
      </c>
      <c r="N63" s="42" t="s">
        <v>67</v>
      </c>
      <c r="O63" s="203">
        <v>1</v>
      </c>
      <c r="P63" s="70">
        <v>1800000</v>
      </c>
      <c r="Q63" s="139"/>
      <c r="R63" s="76">
        <v>0</v>
      </c>
      <c r="S63" s="71">
        <f t="shared" si="17"/>
        <v>1800000</v>
      </c>
      <c r="T63" s="72">
        <v>5</v>
      </c>
      <c r="U63" s="71">
        <f t="shared" si="18"/>
        <v>360000</v>
      </c>
      <c r="V63" s="73">
        <v>0</v>
      </c>
      <c r="W63" s="71">
        <f t="shared" si="19"/>
        <v>0</v>
      </c>
      <c r="X63" s="74">
        <v>0</v>
      </c>
      <c r="Y63" s="71">
        <f t="shared" si="20"/>
        <v>0</v>
      </c>
      <c r="Z63" s="71">
        <f t="shared" si="21"/>
        <v>0</v>
      </c>
      <c r="AA63" s="72">
        <v>5</v>
      </c>
      <c r="AB63" s="71">
        <f t="shared" si="22"/>
        <v>1800000</v>
      </c>
      <c r="AC63" s="71">
        <f t="shared" si="23"/>
        <v>0</v>
      </c>
      <c r="AD63" s="75" t="s">
        <v>176</v>
      </c>
      <c r="AE63" s="347">
        <f>'BI INTRA 2025'!AB63+'BI INTRA 2025_smt II'!Y63</f>
        <v>1800000</v>
      </c>
      <c r="AF63" s="1026">
        <f t="shared" si="0"/>
        <v>0</v>
      </c>
      <c r="AG63" s="52"/>
      <c r="AH63" s="52"/>
    </row>
    <row r="64" spans="1:36" s="160" customFormat="1" ht="15.75" customHeight="1">
      <c r="A64" s="175"/>
      <c r="B64" s="133" t="s">
        <v>170</v>
      </c>
      <c r="C64" s="202" t="s">
        <v>73</v>
      </c>
      <c r="D64" s="202"/>
      <c r="E64" s="68" t="s">
        <v>171</v>
      </c>
      <c r="F64" s="1031" t="str">
        <f>VLOOKUP(B64,[1]Sheet1!$H$4:$I$15682,2,FALSE)</f>
        <v>Lemari Kayu</v>
      </c>
      <c r="G64" s="42" t="s">
        <v>172</v>
      </c>
      <c r="H64" s="42" t="s">
        <v>48</v>
      </c>
      <c r="I64" s="42" t="s">
        <v>173</v>
      </c>
      <c r="J64" s="42" t="s">
        <v>65</v>
      </c>
      <c r="K64" s="42">
        <v>2009</v>
      </c>
      <c r="L64" s="42" t="s">
        <v>48</v>
      </c>
      <c r="M64" s="77" t="s">
        <v>166</v>
      </c>
      <c r="N64" s="42" t="s">
        <v>67</v>
      </c>
      <c r="O64" s="203">
        <v>1</v>
      </c>
      <c r="P64" s="70">
        <v>1800000</v>
      </c>
      <c r="Q64" s="139"/>
      <c r="R64" s="76">
        <v>0</v>
      </c>
      <c r="S64" s="71">
        <f t="shared" si="17"/>
        <v>1800000</v>
      </c>
      <c r="T64" s="72">
        <v>5</v>
      </c>
      <c r="U64" s="71">
        <f t="shared" si="18"/>
        <v>360000</v>
      </c>
      <c r="V64" s="73">
        <v>0</v>
      </c>
      <c r="W64" s="71">
        <f t="shared" si="19"/>
        <v>0</v>
      </c>
      <c r="X64" s="74">
        <v>0</v>
      </c>
      <c r="Y64" s="71">
        <f t="shared" si="20"/>
        <v>0</v>
      </c>
      <c r="Z64" s="71">
        <f t="shared" si="21"/>
        <v>0</v>
      </c>
      <c r="AA64" s="72">
        <v>5</v>
      </c>
      <c r="AB64" s="71">
        <f t="shared" si="22"/>
        <v>1800000</v>
      </c>
      <c r="AC64" s="71">
        <f t="shared" si="23"/>
        <v>0</v>
      </c>
      <c r="AD64" s="75" t="s">
        <v>177</v>
      </c>
      <c r="AE64" s="347">
        <f>'BI INTRA 2025'!AB64+'BI INTRA 2025_smt II'!Y64</f>
        <v>1800000</v>
      </c>
      <c r="AF64" s="1026">
        <f t="shared" si="0"/>
        <v>0</v>
      </c>
      <c r="AG64" s="52"/>
      <c r="AH64" s="52"/>
    </row>
    <row r="65" spans="1:34" s="160" customFormat="1" ht="15.75" customHeight="1">
      <c r="A65" s="175"/>
      <c r="B65" s="133" t="s">
        <v>170</v>
      </c>
      <c r="C65" s="202" t="s">
        <v>112</v>
      </c>
      <c r="D65" s="202"/>
      <c r="E65" s="68" t="s">
        <v>178</v>
      </c>
      <c r="F65" s="1031" t="str">
        <f>VLOOKUP(B65,[1]Sheet1!$H$4:$I$15682,2,FALSE)</f>
        <v>Lemari Kayu</v>
      </c>
      <c r="G65" s="42" t="s">
        <v>179</v>
      </c>
      <c r="H65" s="42" t="s">
        <v>48</v>
      </c>
      <c r="I65" s="42" t="s">
        <v>173</v>
      </c>
      <c r="J65" s="42" t="s">
        <v>65</v>
      </c>
      <c r="K65" s="42">
        <v>2009</v>
      </c>
      <c r="L65" s="42" t="s">
        <v>48</v>
      </c>
      <c r="M65" s="77" t="s">
        <v>166</v>
      </c>
      <c r="N65" s="42" t="s">
        <v>67</v>
      </c>
      <c r="O65" s="203">
        <v>1</v>
      </c>
      <c r="P65" s="70">
        <v>2170000</v>
      </c>
      <c r="Q65" s="139"/>
      <c r="R65" s="76">
        <v>0</v>
      </c>
      <c r="S65" s="71">
        <f t="shared" si="17"/>
        <v>2170000</v>
      </c>
      <c r="T65" s="72">
        <v>5</v>
      </c>
      <c r="U65" s="71">
        <f t="shared" si="18"/>
        <v>434000</v>
      </c>
      <c r="V65" s="73">
        <v>0</v>
      </c>
      <c r="W65" s="71">
        <f t="shared" si="19"/>
        <v>0</v>
      </c>
      <c r="X65" s="74">
        <v>0</v>
      </c>
      <c r="Y65" s="71">
        <f t="shared" si="20"/>
        <v>0</v>
      </c>
      <c r="Z65" s="71">
        <f t="shared" si="21"/>
        <v>0</v>
      </c>
      <c r="AA65" s="72">
        <v>5</v>
      </c>
      <c r="AB65" s="71">
        <f t="shared" si="22"/>
        <v>2170000</v>
      </c>
      <c r="AC65" s="71">
        <f t="shared" si="23"/>
        <v>0</v>
      </c>
      <c r="AD65" s="55" t="s">
        <v>180</v>
      </c>
      <c r="AE65" s="347">
        <f>'BI INTRA 2025'!AB65+'BI INTRA 2025_smt II'!Y65</f>
        <v>2170000</v>
      </c>
      <c r="AF65" s="1026">
        <f t="shared" si="0"/>
        <v>0</v>
      </c>
      <c r="AG65" s="52"/>
      <c r="AH65" s="52"/>
    </row>
    <row r="66" spans="1:34" s="160" customFormat="1" ht="15.75" customHeight="1">
      <c r="A66" s="175"/>
      <c r="B66" s="133" t="s">
        <v>170</v>
      </c>
      <c r="C66" s="202" t="s">
        <v>60</v>
      </c>
      <c r="D66" s="202"/>
      <c r="E66" s="68" t="s">
        <v>178</v>
      </c>
      <c r="F66" s="1031" t="str">
        <f>VLOOKUP(B66,[1]Sheet1!$H$4:$I$15682,2,FALSE)</f>
        <v>Lemari Kayu</v>
      </c>
      <c r="G66" s="42" t="s">
        <v>179</v>
      </c>
      <c r="H66" s="42" t="s">
        <v>48</v>
      </c>
      <c r="I66" s="42" t="s">
        <v>173</v>
      </c>
      <c r="J66" s="42" t="s">
        <v>65</v>
      </c>
      <c r="K66" s="42">
        <v>2009</v>
      </c>
      <c r="L66" s="42" t="s">
        <v>48</v>
      </c>
      <c r="M66" s="77" t="s">
        <v>166</v>
      </c>
      <c r="N66" s="42" t="s">
        <v>67</v>
      </c>
      <c r="O66" s="203">
        <v>1</v>
      </c>
      <c r="P66" s="70">
        <v>2170000</v>
      </c>
      <c r="Q66" s="139"/>
      <c r="R66" s="76">
        <v>0</v>
      </c>
      <c r="S66" s="71">
        <f t="shared" si="17"/>
        <v>2170000</v>
      </c>
      <c r="T66" s="72">
        <v>5</v>
      </c>
      <c r="U66" s="71">
        <f t="shared" si="18"/>
        <v>434000</v>
      </c>
      <c r="V66" s="73">
        <v>0</v>
      </c>
      <c r="W66" s="71">
        <f t="shared" si="19"/>
        <v>0</v>
      </c>
      <c r="X66" s="74">
        <v>0</v>
      </c>
      <c r="Y66" s="71">
        <f t="shared" si="20"/>
        <v>0</v>
      </c>
      <c r="Z66" s="71">
        <f t="shared" si="21"/>
        <v>0</v>
      </c>
      <c r="AA66" s="72">
        <v>5</v>
      </c>
      <c r="AB66" s="71">
        <f t="shared" si="22"/>
        <v>2170000</v>
      </c>
      <c r="AC66" s="71">
        <f t="shared" si="23"/>
        <v>0</v>
      </c>
      <c r="AD66" s="75" t="s">
        <v>181</v>
      </c>
      <c r="AE66" s="347">
        <f>'BI INTRA 2025'!AB66+'BI INTRA 2025_smt II'!Y66</f>
        <v>2170000</v>
      </c>
      <c r="AF66" s="1026">
        <f t="shared" si="0"/>
        <v>0</v>
      </c>
      <c r="AG66" s="52"/>
      <c r="AH66" s="52"/>
    </row>
    <row r="67" spans="1:34" s="160" customFormat="1" ht="27" customHeight="1">
      <c r="A67" s="175"/>
      <c r="B67" s="133" t="s">
        <v>170</v>
      </c>
      <c r="C67" s="43" t="s">
        <v>182</v>
      </c>
      <c r="D67" s="43"/>
      <c r="E67" s="68" t="s">
        <v>178</v>
      </c>
      <c r="F67" s="1031" t="str">
        <f>VLOOKUP(B67,[1]Sheet1!$H$4:$I$15682,2,FALSE)</f>
        <v>Lemari Kayu</v>
      </c>
      <c r="G67" s="42" t="s">
        <v>179</v>
      </c>
      <c r="H67" s="42" t="s">
        <v>48</v>
      </c>
      <c r="I67" s="42" t="s">
        <v>173</v>
      </c>
      <c r="J67" s="42" t="s">
        <v>65</v>
      </c>
      <c r="K67" s="42">
        <v>2009</v>
      </c>
      <c r="L67" s="42" t="s">
        <v>48</v>
      </c>
      <c r="M67" s="77" t="s">
        <v>166</v>
      </c>
      <c r="N67" s="42" t="s">
        <v>67</v>
      </c>
      <c r="O67" s="203">
        <v>3</v>
      </c>
      <c r="P67" s="70">
        <v>6510000</v>
      </c>
      <c r="Q67" s="139"/>
      <c r="R67" s="76">
        <v>0</v>
      </c>
      <c r="S67" s="71">
        <f t="shared" si="17"/>
        <v>6510000</v>
      </c>
      <c r="T67" s="72">
        <v>5</v>
      </c>
      <c r="U67" s="71">
        <f t="shared" si="18"/>
        <v>1302000</v>
      </c>
      <c r="V67" s="73">
        <v>0</v>
      </c>
      <c r="W67" s="71">
        <f t="shared" si="19"/>
        <v>0</v>
      </c>
      <c r="X67" s="74">
        <v>0</v>
      </c>
      <c r="Y67" s="71">
        <f t="shared" si="20"/>
        <v>0</v>
      </c>
      <c r="Z67" s="71">
        <f t="shared" si="21"/>
        <v>0</v>
      </c>
      <c r="AA67" s="72">
        <v>5</v>
      </c>
      <c r="AB67" s="71">
        <f t="shared" si="22"/>
        <v>6510000</v>
      </c>
      <c r="AC67" s="71">
        <f t="shared" si="23"/>
        <v>0</v>
      </c>
      <c r="AD67" s="75" t="s">
        <v>167</v>
      </c>
      <c r="AE67" s="347">
        <f>'BI INTRA 2025'!AB67+'BI INTRA 2025_smt II'!Y67</f>
        <v>6510000</v>
      </c>
      <c r="AF67" s="1026">
        <f t="shared" si="0"/>
        <v>0</v>
      </c>
      <c r="AG67" s="52"/>
      <c r="AH67" s="52"/>
    </row>
    <row r="68" spans="1:34" s="160" customFormat="1" ht="15.75" customHeight="1">
      <c r="A68" s="175"/>
      <c r="B68" s="133" t="s">
        <v>170</v>
      </c>
      <c r="C68" s="202" t="s">
        <v>80</v>
      </c>
      <c r="D68" s="202"/>
      <c r="E68" s="68" t="s">
        <v>178</v>
      </c>
      <c r="F68" s="1031" t="str">
        <f>VLOOKUP(B68,[1]Sheet1!$H$4:$I$15682,2,FALSE)</f>
        <v>Lemari Kayu</v>
      </c>
      <c r="G68" s="42" t="s">
        <v>179</v>
      </c>
      <c r="H68" s="42" t="s">
        <v>48</v>
      </c>
      <c r="I68" s="42" t="s">
        <v>173</v>
      </c>
      <c r="J68" s="42" t="s">
        <v>65</v>
      </c>
      <c r="K68" s="42">
        <v>2009</v>
      </c>
      <c r="L68" s="42" t="s">
        <v>48</v>
      </c>
      <c r="M68" s="77" t="s">
        <v>166</v>
      </c>
      <c r="N68" s="42" t="s">
        <v>67</v>
      </c>
      <c r="O68" s="203">
        <v>1</v>
      </c>
      <c r="P68" s="70">
        <v>2170000</v>
      </c>
      <c r="Q68" s="139"/>
      <c r="R68" s="76">
        <v>0</v>
      </c>
      <c r="S68" s="71">
        <f t="shared" si="17"/>
        <v>2170000</v>
      </c>
      <c r="T68" s="72">
        <v>5</v>
      </c>
      <c r="U68" s="71">
        <f t="shared" si="18"/>
        <v>434000</v>
      </c>
      <c r="V68" s="73">
        <v>0</v>
      </c>
      <c r="W68" s="71">
        <f t="shared" si="19"/>
        <v>0</v>
      </c>
      <c r="X68" s="74">
        <v>0</v>
      </c>
      <c r="Y68" s="71">
        <f t="shared" si="20"/>
        <v>0</v>
      </c>
      <c r="Z68" s="71">
        <f t="shared" si="21"/>
        <v>0</v>
      </c>
      <c r="AA68" s="72">
        <v>5</v>
      </c>
      <c r="AB68" s="71">
        <f t="shared" si="22"/>
        <v>2170000</v>
      </c>
      <c r="AC68" s="71">
        <f t="shared" si="23"/>
        <v>0</v>
      </c>
      <c r="AD68" s="75" t="s">
        <v>183</v>
      </c>
      <c r="AE68" s="347">
        <f>'BI INTRA 2025'!AB68+'BI INTRA 2025_smt II'!Y68</f>
        <v>2170000</v>
      </c>
      <c r="AF68" s="1026">
        <f t="shared" si="0"/>
        <v>0</v>
      </c>
      <c r="AG68" s="52"/>
      <c r="AH68" s="52"/>
    </row>
    <row r="69" spans="1:34" s="160" customFormat="1" ht="27" customHeight="1">
      <c r="A69" s="175"/>
      <c r="B69" s="133" t="s">
        <v>170</v>
      </c>
      <c r="C69" s="202" t="s">
        <v>184</v>
      </c>
      <c r="D69" s="202"/>
      <c r="E69" s="68" t="s">
        <v>178</v>
      </c>
      <c r="F69" s="1031" t="str">
        <f>VLOOKUP(B69,[1]Sheet1!$H$4:$I$15682,2,FALSE)</f>
        <v>Lemari Kayu</v>
      </c>
      <c r="G69" s="42" t="s">
        <v>179</v>
      </c>
      <c r="H69" s="42" t="s">
        <v>48</v>
      </c>
      <c r="I69" s="42" t="s">
        <v>173</v>
      </c>
      <c r="J69" s="42" t="s">
        <v>65</v>
      </c>
      <c r="K69" s="42">
        <v>2009</v>
      </c>
      <c r="L69" s="42" t="s">
        <v>48</v>
      </c>
      <c r="M69" s="77" t="s">
        <v>166</v>
      </c>
      <c r="N69" s="42" t="s">
        <v>67</v>
      </c>
      <c r="O69" s="203">
        <v>2</v>
      </c>
      <c r="P69" s="70">
        <v>4340000</v>
      </c>
      <c r="Q69" s="78"/>
      <c r="R69" s="76">
        <v>0</v>
      </c>
      <c r="S69" s="71">
        <f t="shared" si="17"/>
        <v>4340000</v>
      </c>
      <c r="T69" s="72">
        <v>5</v>
      </c>
      <c r="U69" s="71">
        <f t="shared" si="18"/>
        <v>868000</v>
      </c>
      <c r="V69" s="73">
        <v>0</v>
      </c>
      <c r="W69" s="71">
        <f t="shared" si="19"/>
        <v>0</v>
      </c>
      <c r="X69" s="74">
        <v>0</v>
      </c>
      <c r="Y69" s="71">
        <f t="shared" si="20"/>
        <v>0</v>
      </c>
      <c r="Z69" s="71">
        <f t="shared" si="21"/>
        <v>0</v>
      </c>
      <c r="AA69" s="72">
        <v>5</v>
      </c>
      <c r="AB69" s="71">
        <f t="shared" si="22"/>
        <v>4340000</v>
      </c>
      <c r="AC69" s="71">
        <f t="shared" si="23"/>
        <v>0</v>
      </c>
      <c r="AD69" s="75" t="s">
        <v>185</v>
      </c>
      <c r="AE69" s="347">
        <f>'BI INTRA 2025'!AB69+'BI INTRA 2025_smt II'!Y69</f>
        <v>4340000</v>
      </c>
      <c r="AF69" s="1026">
        <f t="shared" si="0"/>
        <v>0</v>
      </c>
      <c r="AG69" s="52"/>
      <c r="AH69" s="52"/>
    </row>
    <row r="70" spans="1:34" s="160" customFormat="1" ht="27" customHeight="1">
      <c r="A70" s="175"/>
      <c r="B70" s="133" t="s">
        <v>170</v>
      </c>
      <c r="C70" s="202" t="s">
        <v>186</v>
      </c>
      <c r="D70" s="202"/>
      <c r="E70" s="68" t="s">
        <v>178</v>
      </c>
      <c r="F70" s="1031" t="str">
        <f>VLOOKUP(B70,[1]Sheet1!$H$4:$I$15682,2,FALSE)</f>
        <v>Lemari Kayu</v>
      </c>
      <c r="G70" s="42" t="s">
        <v>179</v>
      </c>
      <c r="H70" s="42" t="s">
        <v>48</v>
      </c>
      <c r="I70" s="42" t="s">
        <v>173</v>
      </c>
      <c r="J70" s="42" t="s">
        <v>65</v>
      </c>
      <c r="K70" s="42">
        <v>2009</v>
      </c>
      <c r="L70" s="42" t="s">
        <v>48</v>
      </c>
      <c r="M70" s="77" t="s">
        <v>166</v>
      </c>
      <c r="N70" s="42" t="s">
        <v>67</v>
      </c>
      <c r="O70" s="203">
        <v>3</v>
      </c>
      <c r="P70" s="70">
        <v>6510000</v>
      </c>
      <c r="Q70" s="78"/>
      <c r="R70" s="76">
        <v>0</v>
      </c>
      <c r="S70" s="71">
        <f t="shared" si="17"/>
        <v>6510000</v>
      </c>
      <c r="T70" s="72">
        <v>5</v>
      </c>
      <c r="U70" s="71">
        <f t="shared" si="18"/>
        <v>1302000</v>
      </c>
      <c r="V70" s="73">
        <v>0</v>
      </c>
      <c r="W70" s="71">
        <f t="shared" si="19"/>
        <v>0</v>
      </c>
      <c r="X70" s="74">
        <v>0</v>
      </c>
      <c r="Y70" s="71">
        <f t="shared" si="20"/>
        <v>0</v>
      </c>
      <c r="Z70" s="71">
        <f t="shared" si="21"/>
        <v>0</v>
      </c>
      <c r="AA70" s="72">
        <v>5</v>
      </c>
      <c r="AB70" s="71">
        <f t="shared" si="22"/>
        <v>6510000</v>
      </c>
      <c r="AC70" s="71">
        <f t="shared" si="23"/>
        <v>0</v>
      </c>
      <c r="AD70" s="75" t="s">
        <v>187</v>
      </c>
      <c r="AE70" s="347">
        <f>'BI INTRA 2025'!AB70+'BI INTRA 2025_smt II'!Y70</f>
        <v>6510000</v>
      </c>
      <c r="AF70" s="1026">
        <f t="shared" si="0"/>
        <v>0</v>
      </c>
      <c r="AG70" s="52"/>
      <c r="AH70" s="52"/>
    </row>
    <row r="71" spans="1:34" s="160" customFormat="1" ht="27" customHeight="1">
      <c r="A71" s="175"/>
      <c r="B71" s="133" t="s">
        <v>170</v>
      </c>
      <c r="C71" s="43" t="s">
        <v>188</v>
      </c>
      <c r="D71" s="43"/>
      <c r="E71" s="68" t="s">
        <v>178</v>
      </c>
      <c r="F71" s="1031" t="str">
        <f>VLOOKUP(B71,[1]Sheet1!$H$4:$I$15682,2,FALSE)</f>
        <v>Lemari Kayu</v>
      </c>
      <c r="G71" s="42" t="s">
        <v>179</v>
      </c>
      <c r="H71" s="42" t="s">
        <v>48</v>
      </c>
      <c r="I71" s="42" t="s">
        <v>173</v>
      </c>
      <c r="J71" s="42" t="s">
        <v>65</v>
      </c>
      <c r="K71" s="42">
        <v>2009</v>
      </c>
      <c r="L71" s="42" t="s">
        <v>48</v>
      </c>
      <c r="M71" s="77" t="s">
        <v>166</v>
      </c>
      <c r="N71" s="42" t="s">
        <v>67</v>
      </c>
      <c r="O71" s="203">
        <v>2</v>
      </c>
      <c r="P71" s="70">
        <v>4340000</v>
      </c>
      <c r="Q71" s="78"/>
      <c r="R71" s="76">
        <v>0</v>
      </c>
      <c r="S71" s="71">
        <f t="shared" si="17"/>
        <v>4340000</v>
      </c>
      <c r="T71" s="72">
        <v>5</v>
      </c>
      <c r="U71" s="71">
        <f t="shared" si="18"/>
        <v>868000</v>
      </c>
      <c r="V71" s="73">
        <v>0</v>
      </c>
      <c r="W71" s="71">
        <f t="shared" si="19"/>
        <v>0</v>
      </c>
      <c r="X71" s="74">
        <v>0</v>
      </c>
      <c r="Y71" s="71">
        <f t="shared" si="20"/>
        <v>0</v>
      </c>
      <c r="Z71" s="71">
        <f t="shared" si="21"/>
        <v>0</v>
      </c>
      <c r="AA71" s="72">
        <v>5</v>
      </c>
      <c r="AB71" s="71">
        <f t="shared" si="22"/>
        <v>4340000</v>
      </c>
      <c r="AC71" s="71">
        <f t="shared" si="23"/>
        <v>0</v>
      </c>
      <c r="AD71" s="75" t="s">
        <v>189</v>
      </c>
      <c r="AE71" s="347">
        <f>'BI INTRA 2025'!AB71+'BI INTRA 2025_smt II'!Y71</f>
        <v>4340000</v>
      </c>
      <c r="AF71" s="1026">
        <f t="shared" si="0"/>
        <v>0</v>
      </c>
      <c r="AG71" s="52"/>
      <c r="AH71" s="52"/>
    </row>
    <row r="72" spans="1:34" s="160" customFormat="1" ht="15.75" customHeight="1">
      <c r="A72" s="175"/>
      <c r="B72" s="133" t="s">
        <v>170</v>
      </c>
      <c r="C72" s="202" t="s">
        <v>139</v>
      </c>
      <c r="D72" s="202"/>
      <c r="E72" s="68" t="s">
        <v>178</v>
      </c>
      <c r="F72" s="1031" t="str">
        <f>VLOOKUP(B72,[1]Sheet1!$H$4:$I$15682,2,FALSE)</f>
        <v>Lemari Kayu</v>
      </c>
      <c r="G72" s="42" t="s">
        <v>179</v>
      </c>
      <c r="H72" s="42" t="s">
        <v>48</v>
      </c>
      <c r="I72" s="42" t="s">
        <v>173</v>
      </c>
      <c r="J72" s="42" t="s">
        <v>65</v>
      </c>
      <c r="K72" s="42">
        <v>2009</v>
      </c>
      <c r="L72" s="42" t="s">
        <v>48</v>
      </c>
      <c r="M72" s="77" t="s">
        <v>166</v>
      </c>
      <c r="N72" s="42" t="s">
        <v>67</v>
      </c>
      <c r="O72" s="203">
        <v>1</v>
      </c>
      <c r="P72" s="70">
        <v>2170000</v>
      </c>
      <c r="Q72" s="78"/>
      <c r="R72" s="76">
        <v>0</v>
      </c>
      <c r="S72" s="71">
        <f t="shared" si="17"/>
        <v>2170000</v>
      </c>
      <c r="T72" s="72">
        <v>5</v>
      </c>
      <c r="U72" s="71">
        <f t="shared" si="18"/>
        <v>434000</v>
      </c>
      <c r="V72" s="73">
        <v>0</v>
      </c>
      <c r="W72" s="71">
        <f t="shared" si="19"/>
        <v>0</v>
      </c>
      <c r="X72" s="74">
        <v>0</v>
      </c>
      <c r="Y72" s="71">
        <f t="shared" si="20"/>
        <v>0</v>
      </c>
      <c r="Z72" s="71">
        <f t="shared" si="21"/>
        <v>0</v>
      </c>
      <c r="AA72" s="72">
        <v>5</v>
      </c>
      <c r="AB72" s="71">
        <f t="shared" si="22"/>
        <v>2170000</v>
      </c>
      <c r="AC72" s="71">
        <f t="shared" si="23"/>
        <v>0</v>
      </c>
      <c r="AD72" s="75" t="s">
        <v>190</v>
      </c>
      <c r="AE72" s="347">
        <f>'BI INTRA 2025'!AB72+'BI INTRA 2025_smt II'!Y72</f>
        <v>2170000</v>
      </c>
      <c r="AF72" s="1026">
        <f t="shared" si="0"/>
        <v>0</v>
      </c>
      <c r="AG72" s="52"/>
      <c r="AH72" s="52"/>
    </row>
    <row r="73" spans="1:34" s="160" customFormat="1" ht="15.75" customHeight="1">
      <c r="A73" s="175"/>
      <c r="B73" s="133" t="s">
        <v>170</v>
      </c>
      <c r="C73" s="202" t="s">
        <v>112</v>
      </c>
      <c r="D73" s="202"/>
      <c r="E73" s="68" t="s">
        <v>178</v>
      </c>
      <c r="F73" s="1031" t="str">
        <f>VLOOKUP(B73,[1]Sheet1!$H$4:$I$15682,2,FALSE)</f>
        <v>Lemari Kayu</v>
      </c>
      <c r="G73" s="42" t="s">
        <v>179</v>
      </c>
      <c r="H73" s="42" t="s">
        <v>48</v>
      </c>
      <c r="I73" s="42" t="s">
        <v>191</v>
      </c>
      <c r="J73" s="42" t="s">
        <v>65</v>
      </c>
      <c r="K73" s="42">
        <v>2013</v>
      </c>
      <c r="L73" s="42" t="s">
        <v>48</v>
      </c>
      <c r="M73" s="77" t="s">
        <v>66</v>
      </c>
      <c r="N73" s="42" t="s">
        <v>67</v>
      </c>
      <c r="O73" s="203">
        <v>1</v>
      </c>
      <c r="P73" s="76">
        <v>3385000</v>
      </c>
      <c r="Q73" s="78"/>
      <c r="R73" s="76">
        <v>0</v>
      </c>
      <c r="S73" s="71">
        <f t="shared" si="17"/>
        <v>3385000</v>
      </c>
      <c r="T73" s="72">
        <v>5</v>
      </c>
      <c r="U73" s="71">
        <f t="shared" si="18"/>
        <v>677000</v>
      </c>
      <c r="V73" s="73">
        <v>0</v>
      </c>
      <c r="W73" s="71">
        <v>0</v>
      </c>
      <c r="X73" s="74">
        <v>0</v>
      </c>
      <c r="Y73" s="71">
        <f t="shared" si="20"/>
        <v>0</v>
      </c>
      <c r="Z73" s="71">
        <v>0</v>
      </c>
      <c r="AA73" s="72">
        <v>5</v>
      </c>
      <c r="AB73" s="71">
        <f t="shared" si="22"/>
        <v>3385000</v>
      </c>
      <c r="AC73" s="71">
        <f t="shared" si="23"/>
        <v>0</v>
      </c>
      <c r="AD73" s="75" t="s">
        <v>189</v>
      </c>
      <c r="AE73" s="347">
        <f>'BI INTRA 2025'!AB73+'BI INTRA 2025_smt II'!Y73</f>
        <v>3385000</v>
      </c>
      <c r="AF73" s="1026">
        <f t="shared" si="0"/>
        <v>0</v>
      </c>
      <c r="AG73" s="52"/>
      <c r="AH73" s="52"/>
    </row>
    <row r="74" spans="1:34" s="160" customFormat="1" ht="15.75" customHeight="1">
      <c r="A74" s="175"/>
      <c r="B74" s="133" t="s">
        <v>170</v>
      </c>
      <c r="C74" s="202" t="s">
        <v>60</v>
      </c>
      <c r="D74" s="202"/>
      <c r="E74" s="68" t="s">
        <v>178</v>
      </c>
      <c r="F74" s="1031" t="str">
        <f>VLOOKUP(B74,[1]Sheet1!$H$4:$I$15682,2,FALSE)</f>
        <v>Lemari Kayu</v>
      </c>
      <c r="G74" s="42" t="s">
        <v>179</v>
      </c>
      <c r="H74" s="42" t="s">
        <v>48</v>
      </c>
      <c r="I74" s="42" t="s">
        <v>191</v>
      </c>
      <c r="J74" s="42" t="s">
        <v>65</v>
      </c>
      <c r="K74" s="42">
        <v>2013</v>
      </c>
      <c r="L74" s="42" t="s">
        <v>48</v>
      </c>
      <c r="M74" s="77" t="s">
        <v>66</v>
      </c>
      <c r="N74" s="42" t="s">
        <v>67</v>
      </c>
      <c r="O74" s="203">
        <v>1</v>
      </c>
      <c r="P74" s="76">
        <v>3385000</v>
      </c>
      <c r="Q74" s="78"/>
      <c r="R74" s="76">
        <v>0</v>
      </c>
      <c r="S74" s="71">
        <f t="shared" si="17"/>
        <v>3385000</v>
      </c>
      <c r="T74" s="72">
        <v>5</v>
      </c>
      <c r="U74" s="71">
        <f t="shared" si="18"/>
        <v>677000</v>
      </c>
      <c r="V74" s="73">
        <v>0</v>
      </c>
      <c r="W74" s="71">
        <v>0</v>
      </c>
      <c r="X74" s="74">
        <v>0</v>
      </c>
      <c r="Y74" s="71">
        <f t="shared" si="20"/>
        <v>0</v>
      </c>
      <c r="Z74" s="71">
        <v>0</v>
      </c>
      <c r="AA74" s="72">
        <v>5</v>
      </c>
      <c r="AB74" s="71">
        <v>3385000</v>
      </c>
      <c r="AC74" s="71">
        <f t="shared" si="23"/>
        <v>0</v>
      </c>
      <c r="AD74" s="75" t="s">
        <v>132</v>
      </c>
      <c r="AE74" s="347">
        <f>'BI INTRA 2025'!AB74+'BI INTRA 2025_smt II'!Y74</f>
        <v>3385000</v>
      </c>
      <c r="AF74" s="1026">
        <f t="shared" si="0"/>
        <v>0</v>
      </c>
      <c r="AG74" s="52"/>
      <c r="AH74" s="52"/>
    </row>
    <row r="75" spans="1:34" s="210" customFormat="1" ht="15.75" customHeight="1">
      <c r="A75" s="204"/>
      <c r="B75" s="140" t="s">
        <v>192</v>
      </c>
      <c r="C75" s="205" t="s">
        <v>69</v>
      </c>
      <c r="D75" s="205"/>
      <c r="E75" s="99" t="s">
        <v>193</v>
      </c>
      <c r="F75" s="1031" t="str">
        <f>VLOOKUP(B75,[1]Sheet1!$H$4:$I$15682,2,FALSE)</f>
        <v>Lemari Besi/Metal</v>
      </c>
      <c r="G75" s="100" t="s">
        <v>194</v>
      </c>
      <c r="H75" s="100" t="s">
        <v>48</v>
      </c>
      <c r="I75" s="100" t="s">
        <v>64</v>
      </c>
      <c r="J75" s="100" t="s">
        <v>65</v>
      </c>
      <c r="K75" s="100">
        <v>2019</v>
      </c>
      <c r="L75" s="100" t="s">
        <v>48</v>
      </c>
      <c r="M75" s="206" t="s">
        <v>66</v>
      </c>
      <c r="N75" s="100" t="s">
        <v>67</v>
      </c>
      <c r="O75" s="207">
        <v>1</v>
      </c>
      <c r="P75" s="105">
        <v>4290000</v>
      </c>
      <c r="Q75" s="208"/>
      <c r="R75" s="105">
        <v>0</v>
      </c>
      <c r="S75" s="106">
        <f t="shared" si="17"/>
        <v>4290000</v>
      </c>
      <c r="T75" s="107">
        <v>5</v>
      </c>
      <c r="U75" s="106">
        <f>SUM(S75/T75)</f>
        <v>858000</v>
      </c>
      <c r="V75" s="142">
        <v>0</v>
      </c>
      <c r="W75" s="528">
        <v>0</v>
      </c>
      <c r="X75" s="528">
        <v>0</v>
      </c>
      <c r="Y75" s="528">
        <v>0</v>
      </c>
      <c r="Z75" s="528">
        <v>0</v>
      </c>
      <c r="AA75" s="107">
        <v>5</v>
      </c>
      <c r="AB75" s="106">
        <v>4290000</v>
      </c>
      <c r="AC75" s="106">
        <f t="shared" si="23"/>
        <v>0</v>
      </c>
      <c r="AD75" s="109" t="s">
        <v>195</v>
      </c>
      <c r="AE75" s="347">
        <f>'BI INTRA 2025'!AB75+'BI INTRA 2025_smt II'!Y75</f>
        <v>4290000</v>
      </c>
      <c r="AF75" s="1026">
        <f t="shared" si="0"/>
        <v>0</v>
      </c>
      <c r="AG75" s="52"/>
      <c r="AH75" s="52"/>
    </row>
    <row r="76" spans="1:34" s="210" customFormat="1" ht="15.75" customHeight="1">
      <c r="A76" s="204"/>
      <c r="B76" s="140" t="s">
        <v>192</v>
      </c>
      <c r="C76" s="205" t="s">
        <v>73</v>
      </c>
      <c r="D76" s="205"/>
      <c r="E76" s="99" t="s">
        <v>193</v>
      </c>
      <c r="F76" s="1031" t="str">
        <f>VLOOKUP(B76,[1]Sheet1!$H$4:$I$15682,2,FALSE)</f>
        <v>Lemari Besi/Metal</v>
      </c>
      <c r="G76" s="100" t="s">
        <v>194</v>
      </c>
      <c r="H76" s="100" t="s">
        <v>48</v>
      </c>
      <c r="I76" s="100" t="s">
        <v>64</v>
      </c>
      <c r="J76" s="100" t="s">
        <v>65</v>
      </c>
      <c r="K76" s="100">
        <v>2019</v>
      </c>
      <c r="L76" s="100" t="s">
        <v>48</v>
      </c>
      <c r="M76" s="206" t="s">
        <v>66</v>
      </c>
      <c r="N76" s="100" t="s">
        <v>67</v>
      </c>
      <c r="O76" s="207">
        <v>1</v>
      </c>
      <c r="P76" s="105">
        <v>4290000</v>
      </c>
      <c r="Q76" s="208"/>
      <c r="R76" s="105">
        <v>0</v>
      </c>
      <c r="S76" s="106">
        <f t="shared" si="17"/>
        <v>4290000</v>
      </c>
      <c r="T76" s="107">
        <v>5</v>
      </c>
      <c r="U76" s="106">
        <f t="shared" ref="U76:U88" si="24">SUM(S76/T76)</f>
        <v>858000</v>
      </c>
      <c r="V76" s="142">
        <v>0</v>
      </c>
      <c r="W76" s="528">
        <v>0</v>
      </c>
      <c r="X76" s="528">
        <v>0</v>
      </c>
      <c r="Y76" s="528">
        <v>0</v>
      </c>
      <c r="Z76" s="528">
        <v>0</v>
      </c>
      <c r="AA76" s="107">
        <v>5</v>
      </c>
      <c r="AB76" s="106">
        <v>4290000</v>
      </c>
      <c r="AC76" s="106">
        <f t="shared" si="23"/>
        <v>0</v>
      </c>
      <c r="AD76" s="109" t="s">
        <v>195</v>
      </c>
      <c r="AE76" s="347">
        <f>'BI INTRA 2025'!AB76+'BI INTRA 2025_smt II'!Y76</f>
        <v>4290000</v>
      </c>
      <c r="AF76" s="1026">
        <f t="shared" si="0"/>
        <v>0</v>
      </c>
      <c r="AG76" s="52"/>
      <c r="AH76" s="52"/>
    </row>
    <row r="77" spans="1:34" s="160" customFormat="1" ht="15.75" customHeight="1">
      <c r="A77" s="175"/>
      <c r="B77" s="133" t="s">
        <v>196</v>
      </c>
      <c r="C77" s="202" t="s">
        <v>112</v>
      </c>
      <c r="D77" s="202"/>
      <c r="E77" s="68" t="s">
        <v>197</v>
      </c>
      <c r="F77" s="1031" t="str">
        <f>VLOOKUP(B77,[1]Sheet1!$H$4:$I$15682,2,FALSE)</f>
        <v>Brankas</v>
      </c>
      <c r="G77" s="42" t="s">
        <v>179</v>
      </c>
      <c r="H77" s="42" t="s">
        <v>48</v>
      </c>
      <c r="I77" s="42" t="s">
        <v>64</v>
      </c>
      <c r="J77" s="42" t="s">
        <v>65</v>
      </c>
      <c r="K77" s="42">
        <v>2009</v>
      </c>
      <c r="L77" s="42" t="s">
        <v>48</v>
      </c>
      <c r="M77" s="77" t="s">
        <v>166</v>
      </c>
      <c r="N77" s="42" t="s">
        <v>67</v>
      </c>
      <c r="O77" s="203">
        <v>1</v>
      </c>
      <c r="P77" s="70">
        <v>8000000</v>
      </c>
      <c r="Q77" s="78"/>
      <c r="R77" s="76">
        <v>0</v>
      </c>
      <c r="S77" s="71">
        <f t="shared" si="17"/>
        <v>8000000</v>
      </c>
      <c r="T77" s="72">
        <v>5</v>
      </c>
      <c r="U77" s="71">
        <f t="shared" si="24"/>
        <v>1600000</v>
      </c>
      <c r="V77" s="73">
        <v>0</v>
      </c>
      <c r="W77" s="71">
        <f t="shared" ref="W77:W86" si="25">SUM(U77*V77)</f>
        <v>0</v>
      </c>
      <c r="X77" s="74">
        <v>0</v>
      </c>
      <c r="Y77" s="71">
        <f t="shared" ref="Y77:Y86" si="26">SUM(U77*X77)</f>
        <v>0</v>
      </c>
      <c r="Z77" s="71">
        <f t="shared" ref="Z77:Z86" si="27">SUM(W77+Y77)</f>
        <v>0</v>
      </c>
      <c r="AA77" s="72">
        <v>5</v>
      </c>
      <c r="AB77" s="71">
        <f t="shared" ref="AB77:AB86" si="28">SUM(U77*AA77)</f>
        <v>8000000</v>
      </c>
      <c r="AC77" s="71">
        <f t="shared" si="23"/>
        <v>0</v>
      </c>
      <c r="AD77" s="75" t="s">
        <v>183</v>
      </c>
      <c r="AE77" s="347">
        <f>'BI INTRA 2025'!AB77+'BI INTRA 2025_smt II'!Y77</f>
        <v>8000000</v>
      </c>
      <c r="AF77" s="1026">
        <f t="shared" si="0"/>
        <v>0</v>
      </c>
      <c r="AG77" s="52"/>
      <c r="AH77" s="52"/>
    </row>
    <row r="78" spans="1:34" s="160" customFormat="1" ht="15.75" customHeight="1">
      <c r="A78" s="175"/>
      <c r="B78" s="133" t="s">
        <v>198</v>
      </c>
      <c r="C78" s="43" t="s">
        <v>199</v>
      </c>
      <c r="D78" s="43"/>
      <c r="E78" s="68" t="s">
        <v>200</v>
      </c>
      <c r="F78" s="1031" t="str">
        <f>VLOOKUP(B78,[1]Sheet1!$H$4:$I$15682,2,FALSE)</f>
        <v>Filing Cabinet Besi</v>
      </c>
      <c r="G78" s="42" t="s">
        <v>201</v>
      </c>
      <c r="H78" s="42" t="s">
        <v>48</v>
      </c>
      <c r="I78" s="42" t="s">
        <v>64</v>
      </c>
      <c r="J78" s="42" t="s">
        <v>65</v>
      </c>
      <c r="K78" s="42">
        <v>2009</v>
      </c>
      <c r="L78" s="42" t="s">
        <v>48</v>
      </c>
      <c r="M78" s="77" t="s">
        <v>166</v>
      </c>
      <c r="N78" s="42" t="s">
        <v>67</v>
      </c>
      <c r="O78" s="203">
        <v>2</v>
      </c>
      <c r="P78" s="70">
        <v>5440000</v>
      </c>
      <c r="Q78" s="78"/>
      <c r="R78" s="76">
        <v>0</v>
      </c>
      <c r="S78" s="71">
        <f>SUM(P78-R78)</f>
        <v>5440000</v>
      </c>
      <c r="T78" s="72">
        <v>5</v>
      </c>
      <c r="U78" s="71">
        <f t="shared" si="24"/>
        <v>1088000</v>
      </c>
      <c r="V78" s="73">
        <v>0</v>
      </c>
      <c r="W78" s="71">
        <f t="shared" si="25"/>
        <v>0</v>
      </c>
      <c r="X78" s="74">
        <v>0</v>
      </c>
      <c r="Y78" s="71">
        <f t="shared" si="26"/>
        <v>0</v>
      </c>
      <c r="Z78" s="71">
        <f t="shared" si="27"/>
        <v>0</v>
      </c>
      <c r="AA78" s="72">
        <v>5</v>
      </c>
      <c r="AB78" s="71">
        <f t="shared" si="28"/>
        <v>5440000</v>
      </c>
      <c r="AC78" s="71">
        <f t="shared" si="23"/>
        <v>0</v>
      </c>
      <c r="AD78" s="75" t="s">
        <v>167</v>
      </c>
      <c r="AE78" s="347">
        <f>'BI INTRA 2025'!AB78+'BI INTRA 2025_smt II'!Y78</f>
        <v>5440000</v>
      </c>
      <c r="AF78" s="1026">
        <f t="shared" si="0"/>
        <v>0</v>
      </c>
      <c r="AG78" s="52"/>
      <c r="AH78" s="52"/>
    </row>
    <row r="79" spans="1:34" s="160" customFormat="1" ht="15.75" customHeight="1">
      <c r="A79" s="175"/>
      <c r="B79" s="133" t="s">
        <v>198</v>
      </c>
      <c r="C79" s="43" t="s">
        <v>202</v>
      </c>
      <c r="D79" s="43"/>
      <c r="E79" s="68" t="s">
        <v>200</v>
      </c>
      <c r="F79" s="1031" t="str">
        <f>VLOOKUP(B79,[1]Sheet1!$H$4:$I$15682,2,FALSE)</f>
        <v>Filing Cabinet Besi</v>
      </c>
      <c r="G79" s="42" t="s">
        <v>201</v>
      </c>
      <c r="H79" s="42" t="s">
        <v>48</v>
      </c>
      <c r="I79" s="42" t="s">
        <v>64</v>
      </c>
      <c r="J79" s="42" t="s">
        <v>65</v>
      </c>
      <c r="K79" s="42">
        <v>2009</v>
      </c>
      <c r="L79" s="42" t="s">
        <v>48</v>
      </c>
      <c r="M79" s="77" t="s">
        <v>166</v>
      </c>
      <c r="N79" s="42" t="s">
        <v>67</v>
      </c>
      <c r="O79" s="203">
        <v>4</v>
      </c>
      <c r="P79" s="70">
        <v>10880000</v>
      </c>
      <c r="Q79" s="78"/>
      <c r="R79" s="76">
        <v>0</v>
      </c>
      <c r="S79" s="71">
        <f t="shared" ref="S79:S91" si="29">SUM(P79-R79)</f>
        <v>10880000</v>
      </c>
      <c r="T79" s="72">
        <v>5</v>
      </c>
      <c r="U79" s="71">
        <f t="shared" si="24"/>
        <v>2176000</v>
      </c>
      <c r="V79" s="73">
        <v>0</v>
      </c>
      <c r="W79" s="71">
        <f t="shared" si="25"/>
        <v>0</v>
      </c>
      <c r="X79" s="74">
        <v>0</v>
      </c>
      <c r="Y79" s="71">
        <f t="shared" si="26"/>
        <v>0</v>
      </c>
      <c r="Z79" s="71">
        <f t="shared" si="27"/>
        <v>0</v>
      </c>
      <c r="AA79" s="72">
        <v>5</v>
      </c>
      <c r="AB79" s="71">
        <f t="shared" si="28"/>
        <v>10880000</v>
      </c>
      <c r="AC79" s="71">
        <f t="shared" si="23"/>
        <v>0</v>
      </c>
      <c r="AD79" s="75" t="s">
        <v>183</v>
      </c>
      <c r="AE79" s="347">
        <f>'BI INTRA 2025'!AB79+'BI INTRA 2025_smt II'!Y79</f>
        <v>10880000</v>
      </c>
      <c r="AF79" s="1026">
        <f t="shared" si="0"/>
        <v>0</v>
      </c>
      <c r="AG79" s="52"/>
      <c r="AH79" s="52"/>
    </row>
    <row r="80" spans="1:34" s="160" customFormat="1" ht="15.75" customHeight="1">
      <c r="A80" s="175"/>
      <c r="B80" s="133" t="s">
        <v>198</v>
      </c>
      <c r="C80" s="202" t="s">
        <v>106</v>
      </c>
      <c r="D80" s="202"/>
      <c r="E80" s="68" t="s">
        <v>200</v>
      </c>
      <c r="F80" s="1031" t="str">
        <f>VLOOKUP(B80,[1]Sheet1!$H$4:$I$15682,2,FALSE)</f>
        <v>Filing Cabinet Besi</v>
      </c>
      <c r="G80" s="42" t="s">
        <v>201</v>
      </c>
      <c r="H80" s="42" t="s">
        <v>48</v>
      </c>
      <c r="I80" s="42" t="s">
        <v>64</v>
      </c>
      <c r="J80" s="42" t="s">
        <v>65</v>
      </c>
      <c r="K80" s="42">
        <v>2009</v>
      </c>
      <c r="L80" s="42" t="s">
        <v>48</v>
      </c>
      <c r="M80" s="77" t="s">
        <v>166</v>
      </c>
      <c r="N80" s="42" t="s">
        <v>67</v>
      </c>
      <c r="O80" s="203">
        <v>1</v>
      </c>
      <c r="P80" s="70">
        <v>2720000</v>
      </c>
      <c r="Q80" s="78"/>
      <c r="R80" s="76">
        <v>0</v>
      </c>
      <c r="S80" s="71">
        <f t="shared" si="29"/>
        <v>2720000</v>
      </c>
      <c r="T80" s="72">
        <v>5</v>
      </c>
      <c r="U80" s="71">
        <f t="shared" si="24"/>
        <v>544000</v>
      </c>
      <c r="V80" s="73">
        <v>0</v>
      </c>
      <c r="W80" s="71">
        <f t="shared" si="25"/>
        <v>0</v>
      </c>
      <c r="X80" s="74">
        <v>0</v>
      </c>
      <c r="Y80" s="71">
        <f t="shared" si="26"/>
        <v>0</v>
      </c>
      <c r="Z80" s="71">
        <f t="shared" si="27"/>
        <v>0</v>
      </c>
      <c r="AA80" s="72">
        <v>5</v>
      </c>
      <c r="AB80" s="71">
        <f t="shared" si="28"/>
        <v>2720000</v>
      </c>
      <c r="AC80" s="71">
        <f t="shared" si="23"/>
        <v>0</v>
      </c>
      <c r="AD80" s="75" t="s">
        <v>132</v>
      </c>
      <c r="AE80" s="347">
        <f>'BI INTRA 2025'!AB80+'BI INTRA 2025_smt II'!Y80</f>
        <v>2720000</v>
      </c>
      <c r="AF80" s="1026">
        <f t="shared" si="0"/>
        <v>0</v>
      </c>
      <c r="AG80" s="52"/>
      <c r="AH80" s="52"/>
    </row>
    <row r="81" spans="1:34" s="160" customFormat="1" ht="15.75" customHeight="1">
      <c r="A81" s="175"/>
      <c r="B81" s="133" t="s">
        <v>198</v>
      </c>
      <c r="C81" s="43" t="s">
        <v>203</v>
      </c>
      <c r="D81" s="43"/>
      <c r="E81" s="68" t="s">
        <v>200</v>
      </c>
      <c r="F81" s="1031" t="str">
        <f>VLOOKUP(B81,[1]Sheet1!$H$4:$I$15682,2,FALSE)</f>
        <v>Filing Cabinet Besi</v>
      </c>
      <c r="G81" s="42" t="s">
        <v>201</v>
      </c>
      <c r="H81" s="42" t="s">
        <v>48</v>
      </c>
      <c r="I81" s="42" t="s">
        <v>64</v>
      </c>
      <c r="J81" s="42" t="s">
        <v>65</v>
      </c>
      <c r="K81" s="42">
        <v>2009</v>
      </c>
      <c r="L81" s="42" t="s">
        <v>48</v>
      </c>
      <c r="M81" s="77" t="s">
        <v>166</v>
      </c>
      <c r="N81" s="42" t="s">
        <v>67</v>
      </c>
      <c r="O81" s="203">
        <v>2</v>
      </c>
      <c r="P81" s="70">
        <v>5440000</v>
      </c>
      <c r="Q81" s="139"/>
      <c r="R81" s="76">
        <v>0</v>
      </c>
      <c r="S81" s="71">
        <f t="shared" si="29"/>
        <v>5440000</v>
      </c>
      <c r="T81" s="72">
        <v>5</v>
      </c>
      <c r="U81" s="71">
        <f t="shared" si="24"/>
        <v>1088000</v>
      </c>
      <c r="V81" s="73">
        <v>0</v>
      </c>
      <c r="W81" s="71">
        <f t="shared" si="25"/>
        <v>0</v>
      </c>
      <c r="X81" s="74">
        <v>0</v>
      </c>
      <c r="Y81" s="71">
        <f t="shared" si="26"/>
        <v>0</v>
      </c>
      <c r="Z81" s="71">
        <f t="shared" si="27"/>
        <v>0</v>
      </c>
      <c r="AA81" s="72">
        <v>5</v>
      </c>
      <c r="AB81" s="71">
        <f t="shared" si="28"/>
        <v>5440000</v>
      </c>
      <c r="AC81" s="71">
        <f t="shared" si="23"/>
        <v>0</v>
      </c>
      <c r="AD81" s="75" t="s">
        <v>185</v>
      </c>
      <c r="AE81" s="347">
        <f>'BI INTRA 2025'!AB81+'BI INTRA 2025_smt II'!Y81</f>
        <v>5440000</v>
      </c>
      <c r="AF81" s="1026">
        <f t="shared" ref="AF81:AF144" si="30">AB81-AE81</f>
        <v>0</v>
      </c>
      <c r="AG81" s="52"/>
      <c r="AH81" s="52"/>
    </row>
    <row r="82" spans="1:34" s="160" customFormat="1" ht="15.75" customHeight="1">
      <c r="A82" s="175"/>
      <c r="B82" s="133" t="s">
        <v>198</v>
      </c>
      <c r="C82" s="43" t="s">
        <v>204</v>
      </c>
      <c r="D82" s="43"/>
      <c r="E82" s="68" t="s">
        <v>200</v>
      </c>
      <c r="F82" s="1031" t="str">
        <f>VLOOKUP(B82,[1]Sheet1!$H$4:$I$15682,2,FALSE)</f>
        <v>Filing Cabinet Besi</v>
      </c>
      <c r="G82" s="42" t="s">
        <v>201</v>
      </c>
      <c r="H82" s="42" t="s">
        <v>48</v>
      </c>
      <c r="I82" s="42" t="s">
        <v>64</v>
      </c>
      <c r="J82" s="42" t="s">
        <v>65</v>
      </c>
      <c r="K82" s="42">
        <v>2009</v>
      </c>
      <c r="L82" s="42" t="s">
        <v>48</v>
      </c>
      <c r="M82" s="77" t="s">
        <v>166</v>
      </c>
      <c r="N82" s="42" t="s">
        <v>67</v>
      </c>
      <c r="O82" s="203">
        <v>2</v>
      </c>
      <c r="P82" s="70">
        <v>5440000</v>
      </c>
      <c r="Q82" s="139"/>
      <c r="R82" s="76">
        <v>0</v>
      </c>
      <c r="S82" s="71">
        <f t="shared" si="29"/>
        <v>5440000</v>
      </c>
      <c r="T82" s="72">
        <v>5</v>
      </c>
      <c r="U82" s="71">
        <f t="shared" si="24"/>
        <v>1088000</v>
      </c>
      <c r="V82" s="73">
        <v>0</v>
      </c>
      <c r="W82" s="71">
        <f t="shared" si="25"/>
        <v>0</v>
      </c>
      <c r="X82" s="74">
        <v>0</v>
      </c>
      <c r="Y82" s="71">
        <f t="shared" si="26"/>
        <v>0</v>
      </c>
      <c r="Z82" s="71">
        <f t="shared" si="27"/>
        <v>0</v>
      </c>
      <c r="AA82" s="72">
        <v>5</v>
      </c>
      <c r="AB82" s="71">
        <f t="shared" si="28"/>
        <v>5440000</v>
      </c>
      <c r="AC82" s="71">
        <f t="shared" si="23"/>
        <v>0</v>
      </c>
      <c r="AD82" s="75" t="s">
        <v>187</v>
      </c>
      <c r="AE82" s="347">
        <f>'BI INTRA 2025'!AB82+'BI INTRA 2025_smt II'!Y82</f>
        <v>5440000</v>
      </c>
      <c r="AF82" s="1026">
        <f t="shared" si="30"/>
        <v>0</v>
      </c>
      <c r="AG82" s="52"/>
      <c r="AH82" s="52"/>
    </row>
    <row r="83" spans="1:34" s="160" customFormat="1" ht="15.75" customHeight="1">
      <c r="A83" s="175"/>
      <c r="B83" s="133" t="s">
        <v>198</v>
      </c>
      <c r="C83" s="202" t="s">
        <v>99</v>
      </c>
      <c r="D83" s="202"/>
      <c r="E83" s="68" t="s">
        <v>200</v>
      </c>
      <c r="F83" s="1031" t="str">
        <f>VLOOKUP(B83,[1]Sheet1!$H$4:$I$15682,2,FALSE)</f>
        <v>Filing Cabinet Besi</v>
      </c>
      <c r="G83" s="42" t="s">
        <v>201</v>
      </c>
      <c r="H83" s="42" t="s">
        <v>48</v>
      </c>
      <c r="I83" s="42" t="s">
        <v>64</v>
      </c>
      <c r="J83" s="42" t="s">
        <v>65</v>
      </c>
      <c r="K83" s="42">
        <v>2009</v>
      </c>
      <c r="L83" s="42" t="s">
        <v>48</v>
      </c>
      <c r="M83" s="77" t="s">
        <v>166</v>
      </c>
      <c r="N83" s="42" t="s">
        <v>67</v>
      </c>
      <c r="O83" s="203">
        <v>1</v>
      </c>
      <c r="P83" s="70">
        <v>2720000</v>
      </c>
      <c r="Q83" s="139"/>
      <c r="R83" s="76">
        <v>0</v>
      </c>
      <c r="S83" s="71">
        <f t="shared" si="29"/>
        <v>2720000</v>
      </c>
      <c r="T83" s="72">
        <v>5</v>
      </c>
      <c r="U83" s="71">
        <f t="shared" si="24"/>
        <v>544000</v>
      </c>
      <c r="V83" s="73">
        <v>0</v>
      </c>
      <c r="W83" s="71">
        <f t="shared" si="25"/>
        <v>0</v>
      </c>
      <c r="X83" s="74">
        <v>0</v>
      </c>
      <c r="Y83" s="71">
        <f t="shared" si="26"/>
        <v>0</v>
      </c>
      <c r="Z83" s="71">
        <f t="shared" si="27"/>
        <v>0</v>
      </c>
      <c r="AA83" s="72">
        <v>5</v>
      </c>
      <c r="AB83" s="71">
        <f t="shared" si="28"/>
        <v>2720000</v>
      </c>
      <c r="AC83" s="71">
        <f t="shared" si="23"/>
        <v>0</v>
      </c>
      <c r="AD83" s="75" t="s">
        <v>176</v>
      </c>
      <c r="AE83" s="347">
        <f>'BI INTRA 2025'!AB83+'BI INTRA 2025_smt II'!Y83</f>
        <v>2720000</v>
      </c>
      <c r="AF83" s="1026">
        <f t="shared" si="30"/>
        <v>0</v>
      </c>
      <c r="AG83" s="52"/>
      <c r="AH83" s="52"/>
    </row>
    <row r="84" spans="1:34" s="160" customFormat="1" ht="15.75" customHeight="1">
      <c r="A84" s="175"/>
      <c r="B84" s="133" t="s">
        <v>198</v>
      </c>
      <c r="C84" s="202" t="s">
        <v>135</v>
      </c>
      <c r="D84" s="202"/>
      <c r="E84" s="68" t="s">
        <v>200</v>
      </c>
      <c r="F84" s="1031" t="str">
        <f>VLOOKUP(B84,[1]Sheet1!$H$4:$I$15682,2,FALSE)</f>
        <v>Filing Cabinet Besi</v>
      </c>
      <c r="G84" s="42" t="s">
        <v>201</v>
      </c>
      <c r="H84" s="42" t="s">
        <v>48</v>
      </c>
      <c r="I84" s="42" t="s">
        <v>64</v>
      </c>
      <c r="J84" s="42" t="s">
        <v>65</v>
      </c>
      <c r="K84" s="42">
        <v>2009</v>
      </c>
      <c r="L84" s="42" t="s">
        <v>48</v>
      </c>
      <c r="M84" s="77" t="s">
        <v>166</v>
      </c>
      <c r="N84" s="42" t="s">
        <v>67</v>
      </c>
      <c r="O84" s="203">
        <v>1</v>
      </c>
      <c r="P84" s="70">
        <v>2720000</v>
      </c>
      <c r="Q84" s="78"/>
      <c r="R84" s="76">
        <v>0</v>
      </c>
      <c r="S84" s="71">
        <f t="shared" si="29"/>
        <v>2720000</v>
      </c>
      <c r="T84" s="72">
        <v>5</v>
      </c>
      <c r="U84" s="71">
        <f t="shared" si="24"/>
        <v>544000</v>
      </c>
      <c r="V84" s="73">
        <v>0</v>
      </c>
      <c r="W84" s="71">
        <f t="shared" si="25"/>
        <v>0</v>
      </c>
      <c r="X84" s="74">
        <v>0</v>
      </c>
      <c r="Y84" s="71">
        <f t="shared" si="26"/>
        <v>0</v>
      </c>
      <c r="Z84" s="71">
        <f t="shared" si="27"/>
        <v>0</v>
      </c>
      <c r="AA84" s="72">
        <v>5</v>
      </c>
      <c r="AB84" s="71">
        <f t="shared" si="28"/>
        <v>2720000</v>
      </c>
      <c r="AC84" s="71">
        <f t="shared" si="23"/>
        <v>0</v>
      </c>
      <c r="AD84" s="75" t="s">
        <v>189</v>
      </c>
      <c r="AE84" s="347">
        <f>'BI INTRA 2025'!AB84+'BI INTRA 2025_smt II'!Y84</f>
        <v>2720000</v>
      </c>
      <c r="AF84" s="1026">
        <f t="shared" si="30"/>
        <v>0</v>
      </c>
      <c r="AG84" s="52"/>
      <c r="AH84" s="52"/>
    </row>
    <row r="85" spans="1:34" s="160" customFormat="1" ht="15.75" customHeight="1">
      <c r="A85" s="175"/>
      <c r="B85" s="133" t="s">
        <v>198</v>
      </c>
      <c r="C85" s="43" t="s">
        <v>205</v>
      </c>
      <c r="D85" s="43"/>
      <c r="E85" s="68" t="s">
        <v>200</v>
      </c>
      <c r="F85" s="1031" t="str">
        <f>VLOOKUP(B85,[1]Sheet1!$H$4:$I$15682,2,FALSE)</f>
        <v>Filing Cabinet Besi</v>
      </c>
      <c r="G85" s="42" t="s">
        <v>201</v>
      </c>
      <c r="H85" s="42" t="s">
        <v>48</v>
      </c>
      <c r="I85" s="42" t="s">
        <v>64</v>
      </c>
      <c r="J85" s="42" t="s">
        <v>65</v>
      </c>
      <c r="K85" s="42">
        <v>2009</v>
      </c>
      <c r="L85" s="42" t="s">
        <v>48</v>
      </c>
      <c r="M85" s="77" t="s">
        <v>166</v>
      </c>
      <c r="N85" s="42" t="s">
        <v>67</v>
      </c>
      <c r="O85" s="203">
        <v>2</v>
      </c>
      <c r="P85" s="70">
        <v>5440000</v>
      </c>
      <c r="Q85" s="78"/>
      <c r="R85" s="76">
        <v>0</v>
      </c>
      <c r="S85" s="71">
        <f t="shared" si="29"/>
        <v>5440000</v>
      </c>
      <c r="T85" s="72">
        <v>5</v>
      </c>
      <c r="U85" s="71">
        <f t="shared" si="24"/>
        <v>1088000</v>
      </c>
      <c r="V85" s="73">
        <v>0</v>
      </c>
      <c r="W85" s="71">
        <f t="shared" si="25"/>
        <v>0</v>
      </c>
      <c r="X85" s="74">
        <v>0</v>
      </c>
      <c r="Y85" s="71">
        <f t="shared" si="26"/>
        <v>0</v>
      </c>
      <c r="Z85" s="71">
        <f t="shared" si="27"/>
        <v>0</v>
      </c>
      <c r="AA85" s="72">
        <v>5</v>
      </c>
      <c r="AB85" s="71">
        <f t="shared" si="28"/>
        <v>5440000</v>
      </c>
      <c r="AC85" s="71">
        <f t="shared" si="23"/>
        <v>0</v>
      </c>
      <c r="AD85" s="75" t="s">
        <v>190</v>
      </c>
      <c r="AE85" s="347">
        <f>'BI INTRA 2025'!AB85+'BI INTRA 2025_smt II'!Y85</f>
        <v>5440000</v>
      </c>
      <c r="AF85" s="1026">
        <f t="shared" si="30"/>
        <v>0</v>
      </c>
      <c r="AG85" s="52"/>
      <c r="AH85" s="52"/>
    </row>
    <row r="86" spans="1:34" s="160" customFormat="1" ht="15.75" customHeight="1">
      <c r="A86" s="175"/>
      <c r="B86" s="133" t="s">
        <v>198</v>
      </c>
      <c r="C86" s="43" t="s">
        <v>206</v>
      </c>
      <c r="D86" s="43"/>
      <c r="E86" s="68" t="s">
        <v>200</v>
      </c>
      <c r="F86" s="1031" t="str">
        <f>VLOOKUP(B86,[1]Sheet1!$H$4:$I$15682,2,FALSE)</f>
        <v>Filing Cabinet Besi</v>
      </c>
      <c r="G86" s="42" t="s">
        <v>201</v>
      </c>
      <c r="H86" s="42" t="s">
        <v>48</v>
      </c>
      <c r="I86" s="42" t="s">
        <v>64</v>
      </c>
      <c r="J86" s="42" t="s">
        <v>65</v>
      </c>
      <c r="K86" s="42">
        <v>2009</v>
      </c>
      <c r="L86" s="42" t="s">
        <v>48</v>
      </c>
      <c r="M86" s="77" t="s">
        <v>166</v>
      </c>
      <c r="N86" s="42" t="s">
        <v>67</v>
      </c>
      <c r="O86" s="203">
        <v>5</v>
      </c>
      <c r="P86" s="70">
        <v>13600000</v>
      </c>
      <c r="Q86" s="78"/>
      <c r="R86" s="76">
        <v>0</v>
      </c>
      <c r="S86" s="71">
        <f t="shared" si="29"/>
        <v>13600000</v>
      </c>
      <c r="T86" s="72">
        <v>5</v>
      </c>
      <c r="U86" s="71">
        <f t="shared" si="24"/>
        <v>2720000</v>
      </c>
      <c r="V86" s="73">
        <v>0</v>
      </c>
      <c r="W86" s="71">
        <f t="shared" si="25"/>
        <v>0</v>
      </c>
      <c r="X86" s="74">
        <v>0</v>
      </c>
      <c r="Y86" s="71">
        <f t="shared" si="26"/>
        <v>0</v>
      </c>
      <c r="Z86" s="71">
        <f t="shared" si="27"/>
        <v>0</v>
      </c>
      <c r="AA86" s="72">
        <v>5</v>
      </c>
      <c r="AB86" s="71">
        <f t="shared" si="28"/>
        <v>13600000</v>
      </c>
      <c r="AC86" s="71">
        <f t="shared" si="23"/>
        <v>0</v>
      </c>
      <c r="AD86" s="75" t="s">
        <v>207</v>
      </c>
      <c r="AE86" s="347">
        <f>'BI INTRA 2025'!AB86+'BI INTRA 2025_smt II'!Y86</f>
        <v>13600000</v>
      </c>
      <c r="AF86" s="1026">
        <f t="shared" si="30"/>
        <v>0</v>
      </c>
      <c r="AG86" s="52"/>
      <c r="AH86" s="52"/>
    </row>
    <row r="87" spans="1:34" s="210" customFormat="1" ht="15.75" customHeight="1">
      <c r="A87" s="204"/>
      <c r="B87" s="140" t="s">
        <v>198</v>
      </c>
      <c r="C87" s="205" t="s">
        <v>208</v>
      </c>
      <c r="D87" s="205"/>
      <c r="E87" s="99" t="s">
        <v>200</v>
      </c>
      <c r="F87" s="1031" t="str">
        <f>VLOOKUP(B87,[1]Sheet1!$H$4:$I$15682,2,FALSE)</f>
        <v>Filing Cabinet Besi</v>
      </c>
      <c r="G87" s="100" t="s">
        <v>209</v>
      </c>
      <c r="H87" s="100" t="s">
        <v>48</v>
      </c>
      <c r="I87" s="100" t="s">
        <v>64</v>
      </c>
      <c r="J87" s="100" t="s">
        <v>65</v>
      </c>
      <c r="K87" s="100">
        <v>2019</v>
      </c>
      <c r="L87" s="100" t="s">
        <v>48</v>
      </c>
      <c r="M87" s="206" t="s">
        <v>166</v>
      </c>
      <c r="N87" s="100" t="s">
        <v>67</v>
      </c>
      <c r="O87" s="207">
        <v>1</v>
      </c>
      <c r="P87" s="103">
        <v>2387000</v>
      </c>
      <c r="Q87" s="208"/>
      <c r="R87" s="105">
        <v>0</v>
      </c>
      <c r="S87" s="106">
        <f t="shared" si="29"/>
        <v>2387000</v>
      </c>
      <c r="T87" s="107">
        <v>5</v>
      </c>
      <c r="U87" s="106">
        <f t="shared" si="24"/>
        <v>477400</v>
      </c>
      <c r="V87" s="142">
        <v>0</v>
      </c>
      <c r="W87" s="529">
        <v>0</v>
      </c>
      <c r="X87" s="529">
        <v>0</v>
      </c>
      <c r="Y87" s="529">
        <v>0</v>
      </c>
      <c r="Z87" s="529">
        <v>0</v>
      </c>
      <c r="AA87" s="107">
        <v>5</v>
      </c>
      <c r="AB87" s="106">
        <v>2387000</v>
      </c>
      <c r="AC87" s="106">
        <f t="shared" si="23"/>
        <v>0</v>
      </c>
      <c r="AD87" s="109" t="s">
        <v>195</v>
      </c>
      <c r="AE87" s="347">
        <f>'BI INTRA 2025'!AB87+'BI INTRA 2025_smt II'!Y87</f>
        <v>2387000</v>
      </c>
      <c r="AF87" s="1026">
        <f t="shared" si="30"/>
        <v>0</v>
      </c>
      <c r="AG87" s="52"/>
      <c r="AH87" s="52"/>
    </row>
    <row r="88" spans="1:34" s="210" customFormat="1" ht="15.75" customHeight="1">
      <c r="A88" s="204"/>
      <c r="B88" s="140" t="s">
        <v>198</v>
      </c>
      <c r="C88" s="205" t="s">
        <v>210</v>
      </c>
      <c r="D88" s="205"/>
      <c r="E88" s="99" t="s">
        <v>200</v>
      </c>
      <c r="F88" s="1031" t="str">
        <f>VLOOKUP(B88,[1]Sheet1!$H$4:$I$15682,2,FALSE)</f>
        <v>Filing Cabinet Besi</v>
      </c>
      <c r="G88" s="100" t="s">
        <v>209</v>
      </c>
      <c r="H88" s="100" t="s">
        <v>48</v>
      </c>
      <c r="I88" s="100" t="s">
        <v>64</v>
      </c>
      <c r="J88" s="100" t="s">
        <v>65</v>
      </c>
      <c r="K88" s="100">
        <v>2019</v>
      </c>
      <c r="L88" s="100" t="s">
        <v>48</v>
      </c>
      <c r="M88" s="206" t="s">
        <v>166</v>
      </c>
      <c r="N88" s="100" t="s">
        <v>67</v>
      </c>
      <c r="O88" s="207">
        <v>1</v>
      </c>
      <c r="P88" s="103">
        <v>2387000</v>
      </c>
      <c r="Q88" s="208"/>
      <c r="R88" s="105">
        <v>0</v>
      </c>
      <c r="S88" s="106">
        <f t="shared" si="29"/>
        <v>2387000</v>
      </c>
      <c r="T88" s="107">
        <v>5</v>
      </c>
      <c r="U88" s="106">
        <f t="shared" si="24"/>
        <v>477400</v>
      </c>
      <c r="V88" s="142">
        <v>0</v>
      </c>
      <c r="W88" s="529">
        <v>0</v>
      </c>
      <c r="X88" s="529">
        <v>0</v>
      </c>
      <c r="Y88" s="529">
        <v>0</v>
      </c>
      <c r="Z88" s="529">
        <v>0</v>
      </c>
      <c r="AA88" s="107">
        <v>5</v>
      </c>
      <c r="AB88" s="106">
        <v>2387000</v>
      </c>
      <c r="AC88" s="106">
        <f t="shared" si="23"/>
        <v>0</v>
      </c>
      <c r="AD88" s="109" t="s">
        <v>195</v>
      </c>
      <c r="AE88" s="347">
        <f>'BI INTRA 2025'!AB88+'BI INTRA 2025_smt II'!Y88</f>
        <v>2387000</v>
      </c>
      <c r="AF88" s="1026">
        <f t="shared" si="30"/>
        <v>0</v>
      </c>
      <c r="AG88" s="52"/>
      <c r="AH88" s="52"/>
    </row>
    <row r="89" spans="1:34" s="160" customFormat="1" ht="15.75" customHeight="1">
      <c r="A89" s="175"/>
      <c r="B89" s="133" t="s">
        <v>211</v>
      </c>
      <c r="C89" s="67" t="s">
        <v>199</v>
      </c>
      <c r="D89" s="67"/>
      <c r="E89" s="185" t="s">
        <v>212</v>
      </c>
      <c r="F89" s="1031" t="str">
        <f>VLOOKUP(B89,[1]Sheet1!$H$4:$I$15682,2,FALSE)</f>
        <v>Lemari Arsip</v>
      </c>
      <c r="G89" s="42" t="s">
        <v>179</v>
      </c>
      <c r="H89" s="42" t="s">
        <v>48</v>
      </c>
      <c r="I89" s="42" t="s">
        <v>173</v>
      </c>
      <c r="J89" s="42" t="s">
        <v>65</v>
      </c>
      <c r="K89" s="43">
        <v>2011</v>
      </c>
      <c r="L89" s="42" t="s">
        <v>48</v>
      </c>
      <c r="M89" s="42" t="s">
        <v>66</v>
      </c>
      <c r="N89" s="42" t="s">
        <v>67</v>
      </c>
      <c r="O89" s="42">
        <v>2</v>
      </c>
      <c r="P89" s="70">
        <v>8400000</v>
      </c>
      <c r="Q89" s="78"/>
      <c r="R89" s="76">
        <v>0</v>
      </c>
      <c r="S89" s="71">
        <f t="shared" si="29"/>
        <v>8400000</v>
      </c>
      <c r="T89" s="72">
        <v>5</v>
      </c>
      <c r="U89" s="71"/>
      <c r="V89" s="73"/>
      <c r="W89" s="71"/>
      <c r="X89" s="74"/>
      <c r="Y89" s="71"/>
      <c r="Z89" s="71"/>
      <c r="AA89" s="72">
        <v>5</v>
      </c>
      <c r="AB89" s="71">
        <v>8400000</v>
      </c>
      <c r="AC89" s="71">
        <f t="shared" ref="AC89:AC91" si="31">SUM(S89-AB89)</f>
        <v>0</v>
      </c>
      <c r="AD89" s="55" t="s">
        <v>213</v>
      </c>
      <c r="AE89" s="347">
        <f>'BI INTRA 2025'!AB89+'BI INTRA 2025_smt II'!Y89</f>
        <v>8400000</v>
      </c>
      <c r="AF89" s="1026">
        <f t="shared" si="30"/>
        <v>0</v>
      </c>
      <c r="AG89" s="52"/>
      <c r="AH89" s="52"/>
    </row>
    <row r="90" spans="1:34" s="160" customFormat="1" ht="15.75" customHeight="1">
      <c r="A90" s="175"/>
      <c r="B90" s="133" t="s">
        <v>170</v>
      </c>
      <c r="C90" s="67" t="s">
        <v>199</v>
      </c>
      <c r="D90" s="67"/>
      <c r="E90" s="185" t="s">
        <v>214</v>
      </c>
      <c r="F90" s="1031" t="str">
        <f>VLOOKUP(B90,[1]Sheet1!$H$4:$I$15682,2,FALSE)</f>
        <v>Lemari Kayu</v>
      </c>
      <c r="G90" s="42" t="s">
        <v>179</v>
      </c>
      <c r="H90" s="42" t="s">
        <v>48</v>
      </c>
      <c r="I90" s="42" t="s">
        <v>191</v>
      </c>
      <c r="J90" s="42" t="s">
        <v>65</v>
      </c>
      <c r="K90" s="43">
        <v>2011</v>
      </c>
      <c r="L90" s="42" t="s">
        <v>48</v>
      </c>
      <c r="M90" s="42" t="s">
        <v>66</v>
      </c>
      <c r="N90" s="42" t="s">
        <v>67</v>
      </c>
      <c r="O90" s="42">
        <v>2</v>
      </c>
      <c r="P90" s="70">
        <v>7000000</v>
      </c>
      <c r="Q90" s="78"/>
      <c r="R90" s="76">
        <v>0</v>
      </c>
      <c r="S90" s="71">
        <f t="shared" si="29"/>
        <v>7000000</v>
      </c>
      <c r="T90" s="72">
        <v>5</v>
      </c>
      <c r="U90" s="71"/>
      <c r="V90" s="73"/>
      <c r="W90" s="71"/>
      <c r="X90" s="74"/>
      <c r="Y90" s="71"/>
      <c r="Z90" s="71"/>
      <c r="AA90" s="72">
        <v>5</v>
      </c>
      <c r="AB90" s="71">
        <v>7000000</v>
      </c>
      <c r="AC90" s="71">
        <f t="shared" si="31"/>
        <v>0</v>
      </c>
      <c r="AD90" s="55" t="s">
        <v>213</v>
      </c>
      <c r="AE90" s="347">
        <f>'BI INTRA 2025'!AB90+'BI INTRA 2025_smt II'!Y90</f>
        <v>7000000</v>
      </c>
      <c r="AF90" s="1026">
        <f t="shared" si="30"/>
        <v>0</v>
      </c>
      <c r="AG90" s="52"/>
      <c r="AH90" s="52"/>
    </row>
    <row r="91" spans="1:34" s="160" customFormat="1" ht="15.75" customHeight="1">
      <c r="A91" s="175"/>
      <c r="B91" s="133" t="s">
        <v>198</v>
      </c>
      <c r="C91" s="42" t="s">
        <v>215</v>
      </c>
      <c r="D91" s="42"/>
      <c r="E91" s="185" t="s">
        <v>200</v>
      </c>
      <c r="F91" s="1031" t="str">
        <f>VLOOKUP(B91,[1]Sheet1!$H$4:$I$15682,2,FALSE)</f>
        <v>Filing Cabinet Besi</v>
      </c>
      <c r="G91" s="42" t="s">
        <v>216</v>
      </c>
      <c r="H91" s="42" t="s">
        <v>48</v>
      </c>
      <c r="I91" s="42" t="s">
        <v>64</v>
      </c>
      <c r="J91" s="42" t="s">
        <v>65</v>
      </c>
      <c r="K91" s="43">
        <v>2011</v>
      </c>
      <c r="L91" s="42" t="s">
        <v>48</v>
      </c>
      <c r="M91" s="42" t="s">
        <v>66</v>
      </c>
      <c r="N91" s="42" t="s">
        <v>67</v>
      </c>
      <c r="O91" s="42">
        <v>2</v>
      </c>
      <c r="P91" s="70">
        <v>4800000</v>
      </c>
      <c r="Q91" s="139"/>
      <c r="R91" s="76">
        <v>0</v>
      </c>
      <c r="S91" s="71">
        <f t="shared" si="29"/>
        <v>4800000</v>
      </c>
      <c r="T91" s="72">
        <v>5</v>
      </c>
      <c r="U91" s="71"/>
      <c r="V91" s="73"/>
      <c r="W91" s="71"/>
      <c r="X91" s="74"/>
      <c r="Y91" s="71"/>
      <c r="Z91" s="71"/>
      <c r="AA91" s="72">
        <v>5</v>
      </c>
      <c r="AB91" s="71">
        <v>4800000</v>
      </c>
      <c r="AC91" s="71">
        <f t="shared" si="31"/>
        <v>0</v>
      </c>
      <c r="AD91" s="55" t="s">
        <v>213</v>
      </c>
      <c r="AE91" s="347">
        <f>'BI INTRA 2025'!AB91+'BI INTRA 2025_smt II'!Y91</f>
        <v>4800000</v>
      </c>
      <c r="AF91" s="1026">
        <f t="shared" si="30"/>
        <v>0</v>
      </c>
      <c r="AG91" s="52"/>
      <c r="AH91" s="52"/>
    </row>
    <row r="92" spans="1:34" s="160" customFormat="1" ht="5.0999999999999996" customHeight="1">
      <c r="A92" s="175"/>
      <c r="B92" s="176"/>
      <c r="C92" s="211"/>
      <c r="D92" s="211"/>
      <c r="E92" s="211"/>
      <c r="F92" s="1050"/>
      <c r="G92" s="211"/>
      <c r="H92" s="211"/>
      <c r="I92" s="175"/>
      <c r="J92" s="178"/>
      <c r="K92" s="177"/>
      <c r="L92" s="177"/>
      <c r="M92" s="177"/>
      <c r="N92" s="177"/>
      <c r="O92" s="179"/>
      <c r="P92" s="180"/>
      <c r="Q92" s="181"/>
      <c r="R92" s="182"/>
      <c r="S92" s="180"/>
      <c r="T92" s="182"/>
      <c r="U92" s="64"/>
      <c r="V92" s="182"/>
      <c r="W92" s="64"/>
      <c r="X92" s="183"/>
      <c r="Y92" s="180"/>
      <c r="Z92" s="64"/>
      <c r="AA92" s="182"/>
      <c r="AB92" s="64"/>
      <c r="AC92" s="64"/>
      <c r="AD92" s="184"/>
      <c r="AE92" s="347">
        <f>'BI INTRA 2025'!AB92+'BI INTRA 2025_smt II'!Y92</f>
        <v>0</v>
      </c>
      <c r="AF92" s="1026">
        <f t="shared" si="30"/>
        <v>0</v>
      </c>
      <c r="AG92" s="52"/>
      <c r="AH92" s="52"/>
    </row>
    <row r="93" spans="1:34" s="214" customFormat="1" ht="15" customHeight="1">
      <c r="A93" s="175"/>
      <c r="B93" s="176" t="s">
        <v>217</v>
      </c>
      <c r="C93" s="1535" t="s">
        <v>218</v>
      </c>
      <c r="D93" s="1536"/>
      <c r="E93" s="1536"/>
      <c r="F93" s="1536"/>
      <c r="G93" s="1536"/>
      <c r="H93" s="1537"/>
      <c r="I93" s="175"/>
      <c r="J93" s="178"/>
      <c r="K93" s="177"/>
      <c r="L93" s="177"/>
      <c r="M93" s="177"/>
      <c r="N93" s="177"/>
      <c r="O93" s="179">
        <f>SUM(O94:O100)</f>
        <v>8</v>
      </c>
      <c r="P93" s="180">
        <f>SUM(P94:P100)</f>
        <v>85130000</v>
      </c>
      <c r="Q93" s="181"/>
      <c r="R93" s="212"/>
      <c r="S93" s="180">
        <f>SUM(S94:S100)</f>
        <v>85130000</v>
      </c>
      <c r="T93" s="212"/>
      <c r="U93" s="64">
        <f>SUM(U94:U100)</f>
        <v>6026000</v>
      </c>
      <c r="V93" s="212"/>
      <c r="W93" s="64">
        <f>SUM(W94:W100)</f>
        <v>0</v>
      </c>
      <c r="X93" s="213"/>
      <c r="Y93" s="180">
        <f>SUM(Y94:Y100)</f>
        <v>0</v>
      </c>
      <c r="Z93" s="64">
        <f>SUM(Z94:Z100)</f>
        <v>0</v>
      </c>
      <c r="AA93" s="212"/>
      <c r="AB93" s="64">
        <f>SUM(AB94:AB100)</f>
        <v>85130000</v>
      </c>
      <c r="AC93" s="64">
        <f>SUM(AC94:AC100)</f>
        <v>0</v>
      </c>
      <c r="AD93" s="184"/>
      <c r="AE93" s="347">
        <f>'BI INTRA 2025'!AB93+'BI INTRA 2025_smt II'!Y93</f>
        <v>85130000</v>
      </c>
      <c r="AF93" s="1026">
        <f t="shared" si="30"/>
        <v>0</v>
      </c>
      <c r="AG93" s="52"/>
      <c r="AH93" s="52"/>
    </row>
    <row r="94" spans="1:34" s="160" customFormat="1" ht="19.5" customHeight="1">
      <c r="A94" s="175"/>
      <c r="B94" s="215" t="s">
        <v>219</v>
      </c>
      <c r="C94" s="67" t="s">
        <v>112</v>
      </c>
      <c r="D94" s="67"/>
      <c r="E94" s="58" t="s">
        <v>220</v>
      </c>
      <c r="F94" s="1031" t="str">
        <f>VLOOKUP(B94,[1]Sheet1!$H$4:$I$15682,2,FALSE)</f>
        <v>Mesin Absensi</v>
      </c>
      <c r="G94" s="42" t="s">
        <v>221</v>
      </c>
      <c r="H94" s="42" t="s">
        <v>48</v>
      </c>
      <c r="I94" s="42" t="s">
        <v>64</v>
      </c>
      <c r="J94" s="42" t="s">
        <v>65</v>
      </c>
      <c r="K94" s="42">
        <v>2010</v>
      </c>
      <c r="L94" s="42" t="s">
        <v>48</v>
      </c>
      <c r="M94" s="42" t="s">
        <v>166</v>
      </c>
      <c r="N94" s="42" t="s">
        <v>222</v>
      </c>
      <c r="O94" s="42">
        <v>1</v>
      </c>
      <c r="P94" s="216">
        <v>20000000</v>
      </c>
      <c r="Q94" s="217"/>
      <c r="R94" s="76">
        <v>0</v>
      </c>
      <c r="S94" s="71">
        <f t="shared" ref="S94:S99" si="32">SUM(P94-R94)</f>
        <v>20000000</v>
      </c>
      <c r="T94" s="72">
        <v>5</v>
      </c>
      <c r="U94" s="71"/>
      <c r="V94" s="73"/>
      <c r="W94" s="71"/>
      <c r="X94" s="74"/>
      <c r="Y94" s="71"/>
      <c r="Z94" s="71"/>
      <c r="AA94" s="72">
        <v>5</v>
      </c>
      <c r="AB94" s="71">
        <v>20000000</v>
      </c>
      <c r="AC94" s="71">
        <f t="shared" ref="AC94:AC97" si="33">SUM(S94-AB94)</f>
        <v>0</v>
      </c>
      <c r="AD94" s="186" t="s">
        <v>167</v>
      </c>
      <c r="AE94" s="347">
        <f>'BI INTRA 2025'!AB94+'BI INTRA 2025_smt II'!Y94</f>
        <v>20000000</v>
      </c>
      <c r="AF94" s="1026">
        <f t="shared" si="30"/>
        <v>0</v>
      </c>
      <c r="AG94" s="52"/>
      <c r="AH94" s="52"/>
    </row>
    <row r="95" spans="1:34" s="160" customFormat="1" ht="19.5" customHeight="1">
      <c r="A95" s="175"/>
      <c r="B95" s="215" t="s">
        <v>223</v>
      </c>
      <c r="C95" s="202" t="s">
        <v>112</v>
      </c>
      <c r="D95" s="202"/>
      <c r="E95" s="68" t="s">
        <v>224</v>
      </c>
      <c r="F95" s="1031" t="str">
        <f>VLOOKUP(B95,[1]Sheet1!$H$4:$I$15682,2,FALSE)</f>
        <v>Papan Pengumuman</v>
      </c>
      <c r="G95" s="42" t="s">
        <v>179</v>
      </c>
      <c r="H95" s="42" t="s">
        <v>48</v>
      </c>
      <c r="I95" s="42" t="s">
        <v>225</v>
      </c>
      <c r="J95" s="42" t="s">
        <v>65</v>
      </c>
      <c r="K95" s="43">
        <v>2010</v>
      </c>
      <c r="L95" s="42" t="s">
        <v>48</v>
      </c>
      <c r="M95" s="77" t="s">
        <v>66</v>
      </c>
      <c r="N95" s="42" t="s">
        <v>67</v>
      </c>
      <c r="O95" s="203">
        <v>1</v>
      </c>
      <c r="P95" s="70">
        <v>5000000</v>
      </c>
      <c r="Q95" s="78"/>
      <c r="R95" s="76">
        <v>0</v>
      </c>
      <c r="S95" s="71">
        <f t="shared" si="32"/>
        <v>5000000</v>
      </c>
      <c r="T95" s="72">
        <v>5</v>
      </c>
      <c r="U95" s="71"/>
      <c r="V95" s="73"/>
      <c r="W95" s="71"/>
      <c r="X95" s="74"/>
      <c r="Y95" s="71"/>
      <c r="Z95" s="71"/>
      <c r="AA95" s="72">
        <v>5</v>
      </c>
      <c r="AB95" s="71">
        <v>5000000</v>
      </c>
      <c r="AC95" s="71">
        <f t="shared" si="33"/>
        <v>0</v>
      </c>
      <c r="AD95" s="55" t="s">
        <v>226</v>
      </c>
      <c r="AE95" s="347">
        <f>'BI INTRA 2025'!AB95+'BI INTRA 2025_smt II'!Y95</f>
        <v>5000000</v>
      </c>
      <c r="AF95" s="1026">
        <f t="shared" si="30"/>
        <v>0</v>
      </c>
      <c r="AG95" s="52"/>
      <c r="AH95" s="52"/>
    </row>
    <row r="96" spans="1:34" s="160" customFormat="1" ht="19.5" customHeight="1">
      <c r="A96" s="175"/>
      <c r="B96" s="215" t="s">
        <v>227</v>
      </c>
      <c r="C96" s="42" t="s">
        <v>199</v>
      </c>
      <c r="D96" s="42"/>
      <c r="E96" s="58" t="s">
        <v>228</v>
      </c>
      <c r="F96" s="1031" t="str">
        <f>VLOOKUP(B96,[1]Sheet1!$H$4:$I$15682,2,FALSE)</f>
        <v>LCD Projector/Infocus</v>
      </c>
      <c r="G96" s="42" t="s">
        <v>229</v>
      </c>
      <c r="H96" s="42" t="s">
        <v>48</v>
      </c>
      <c r="I96" s="42" t="s">
        <v>64</v>
      </c>
      <c r="J96" s="42" t="s">
        <v>65</v>
      </c>
      <c r="K96" s="42">
        <v>2010</v>
      </c>
      <c r="L96" s="42" t="s">
        <v>48</v>
      </c>
      <c r="M96" s="42" t="s">
        <v>66</v>
      </c>
      <c r="N96" s="42" t="s">
        <v>67</v>
      </c>
      <c r="O96" s="43">
        <v>2</v>
      </c>
      <c r="P96" s="70">
        <v>18900000</v>
      </c>
      <c r="Q96" s="218"/>
      <c r="R96" s="76">
        <v>0</v>
      </c>
      <c r="S96" s="71">
        <f t="shared" si="32"/>
        <v>18900000</v>
      </c>
      <c r="T96" s="72">
        <v>5</v>
      </c>
      <c r="U96" s="71">
        <f>SUM(S96/T96)</f>
        <v>3780000</v>
      </c>
      <c r="V96" s="73">
        <v>0</v>
      </c>
      <c r="W96" s="71">
        <f t="shared" ref="W96:W97" si="34">SUM(U96*V96)</f>
        <v>0</v>
      </c>
      <c r="X96" s="74">
        <v>0</v>
      </c>
      <c r="Y96" s="71">
        <f t="shared" ref="Y96:Y97" si="35">SUM(U96*X96)</f>
        <v>0</v>
      </c>
      <c r="Z96" s="71">
        <f t="shared" ref="Z96" si="36">SUM(W96+Y96)</f>
        <v>0</v>
      </c>
      <c r="AA96" s="72">
        <v>5</v>
      </c>
      <c r="AB96" s="71">
        <f>SUM(U96*AA96)</f>
        <v>18900000</v>
      </c>
      <c r="AC96" s="71">
        <f t="shared" si="33"/>
        <v>0</v>
      </c>
      <c r="AD96" s="219" t="s">
        <v>230</v>
      </c>
      <c r="AE96" s="347">
        <f>'BI INTRA 2025'!AB96+'BI INTRA 2025_smt II'!Y96</f>
        <v>18900000</v>
      </c>
      <c r="AF96" s="1026">
        <f t="shared" si="30"/>
        <v>0</v>
      </c>
      <c r="AG96" s="52"/>
      <c r="AH96" s="52"/>
    </row>
    <row r="97" spans="1:36" s="160" customFormat="1" ht="19.5" customHeight="1">
      <c r="A97" s="175"/>
      <c r="B97" s="215" t="s">
        <v>231</v>
      </c>
      <c r="C97" s="42" t="s">
        <v>199</v>
      </c>
      <c r="D97" s="42"/>
      <c r="E97" s="220" t="s">
        <v>232</v>
      </c>
      <c r="F97" s="1031" t="str">
        <f>VLOOKUP(B97,[1]Sheet1!$H$4:$I$15682,2,FALSE)</f>
        <v>Focusing Screen/Layar LCD Projector</v>
      </c>
      <c r="G97" s="42" t="s">
        <v>233</v>
      </c>
      <c r="H97" s="42" t="s">
        <v>48</v>
      </c>
      <c r="I97" s="42" t="s">
        <v>64</v>
      </c>
      <c r="J97" s="42" t="s">
        <v>65</v>
      </c>
      <c r="K97" s="42">
        <v>2010</v>
      </c>
      <c r="L97" s="42" t="s">
        <v>48</v>
      </c>
      <c r="M97" s="42" t="s">
        <v>66</v>
      </c>
      <c r="N97" s="42" t="s">
        <v>67</v>
      </c>
      <c r="O97" s="43">
        <v>2</v>
      </c>
      <c r="P97" s="70">
        <v>3400000</v>
      </c>
      <c r="Q97" s="218"/>
      <c r="R97" s="76">
        <v>0</v>
      </c>
      <c r="S97" s="71">
        <f t="shared" si="32"/>
        <v>3400000</v>
      </c>
      <c r="T97" s="72">
        <v>5</v>
      </c>
      <c r="U97" s="71">
        <f>SUM(S97/T97)</f>
        <v>680000</v>
      </c>
      <c r="V97" s="73">
        <v>0</v>
      </c>
      <c r="W97" s="71">
        <f t="shared" si="34"/>
        <v>0</v>
      </c>
      <c r="X97" s="74">
        <v>0</v>
      </c>
      <c r="Y97" s="71">
        <f t="shared" si="35"/>
        <v>0</v>
      </c>
      <c r="Z97" s="71">
        <f>SUM(W97+Y97)</f>
        <v>0</v>
      </c>
      <c r="AA97" s="72">
        <v>5</v>
      </c>
      <c r="AB97" s="71">
        <f t="shared" ref="AB97" si="37">SUM(U97*AA97)</f>
        <v>3400000</v>
      </c>
      <c r="AC97" s="71">
        <f t="shared" si="33"/>
        <v>0</v>
      </c>
      <c r="AD97" s="219" t="s">
        <v>230</v>
      </c>
      <c r="AE97" s="347">
        <f>'BI INTRA 2025'!AB97+'BI INTRA 2025_smt II'!Y97</f>
        <v>3400000</v>
      </c>
      <c r="AF97" s="1026">
        <f t="shared" si="30"/>
        <v>0</v>
      </c>
      <c r="AG97" s="52"/>
      <c r="AH97" s="52"/>
    </row>
    <row r="98" spans="1:36" s="160" customFormat="1" ht="19.5" customHeight="1">
      <c r="A98" s="175"/>
      <c r="B98" s="215" t="s">
        <v>223</v>
      </c>
      <c r="C98" s="202" t="s">
        <v>60</v>
      </c>
      <c r="D98" s="202"/>
      <c r="E98" s="68" t="s">
        <v>224</v>
      </c>
      <c r="F98" s="1031" t="str">
        <f>VLOOKUP(B98,[1]Sheet1!$H$4:$I$15682,2,FALSE)</f>
        <v>Papan Pengumuman</v>
      </c>
      <c r="G98" s="42" t="s">
        <v>179</v>
      </c>
      <c r="H98" s="42" t="s">
        <v>48</v>
      </c>
      <c r="I98" s="42" t="s">
        <v>225</v>
      </c>
      <c r="J98" s="42" t="s">
        <v>65</v>
      </c>
      <c r="K98" s="43">
        <v>2012</v>
      </c>
      <c r="L98" s="42" t="s">
        <v>48</v>
      </c>
      <c r="M98" s="77" t="s">
        <v>66</v>
      </c>
      <c r="N98" s="42" t="s">
        <v>67</v>
      </c>
      <c r="O98" s="203">
        <v>1</v>
      </c>
      <c r="P98" s="70">
        <v>30000000</v>
      </c>
      <c r="Q98" s="78"/>
      <c r="R98" s="76">
        <v>0</v>
      </c>
      <c r="S98" s="71">
        <f t="shared" si="32"/>
        <v>30000000</v>
      </c>
      <c r="T98" s="72">
        <v>5</v>
      </c>
      <c r="U98" s="71"/>
      <c r="V98" s="73"/>
      <c r="W98" s="71"/>
      <c r="X98" s="74"/>
      <c r="Y98" s="71"/>
      <c r="Z98" s="71"/>
      <c r="AA98" s="72">
        <v>5</v>
      </c>
      <c r="AB98" s="71">
        <v>30000000</v>
      </c>
      <c r="AC98" s="71">
        <f>SUM(S98-AB98)</f>
        <v>0</v>
      </c>
      <c r="AD98" s="55" t="s">
        <v>234</v>
      </c>
      <c r="AE98" s="347">
        <f>'BI INTRA 2025'!AB98+'BI INTRA 2025_smt II'!Y98</f>
        <v>30000000</v>
      </c>
      <c r="AF98" s="1026">
        <f t="shared" si="30"/>
        <v>0</v>
      </c>
      <c r="AG98" s="52"/>
      <c r="AH98" s="52"/>
    </row>
    <row r="99" spans="1:36" s="160" customFormat="1" ht="19.5" customHeight="1">
      <c r="A99" s="175"/>
      <c r="B99" s="215" t="s">
        <v>235</v>
      </c>
      <c r="C99" s="67" t="s">
        <v>112</v>
      </c>
      <c r="D99" s="67"/>
      <c r="E99" s="220" t="s">
        <v>236</v>
      </c>
      <c r="F99" s="1031" t="str">
        <f>VLOOKUP(B99,[1]Sheet1!$H$4:$I$15682,2,FALSE)</f>
        <v>Overhead Projector</v>
      </c>
      <c r="G99" s="42"/>
      <c r="H99" s="42"/>
      <c r="I99" s="42" t="s">
        <v>237</v>
      </c>
      <c r="J99" s="42" t="s">
        <v>65</v>
      </c>
      <c r="K99" s="42">
        <v>2015</v>
      </c>
      <c r="L99" s="42"/>
      <c r="M99" s="42" t="s">
        <v>66</v>
      </c>
      <c r="N99" s="42" t="s">
        <v>67</v>
      </c>
      <c r="O99" s="43">
        <v>1</v>
      </c>
      <c r="P99" s="70">
        <v>7830000</v>
      </c>
      <c r="Q99" s="218"/>
      <c r="R99" s="76">
        <v>0</v>
      </c>
      <c r="S99" s="71">
        <f t="shared" si="32"/>
        <v>7830000</v>
      </c>
      <c r="T99" s="72">
        <v>5</v>
      </c>
      <c r="U99" s="71">
        <f t="shared" ref="U99" si="38">SUM(S99/T99)</f>
        <v>1566000</v>
      </c>
      <c r="V99" s="73"/>
      <c r="W99" s="71"/>
      <c r="X99" s="74"/>
      <c r="Y99" s="71"/>
      <c r="Z99" s="221"/>
      <c r="AA99" s="72">
        <v>5</v>
      </c>
      <c r="AB99" s="71">
        <v>7830000</v>
      </c>
      <c r="AC99" s="71">
        <f t="shared" ref="AC99" si="39">SUM(S99-AB99)</f>
        <v>0</v>
      </c>
      <c r="AD99" s="219" t="s">
        <v>230</v>
      </c>
      <c r="AE99" s="347">
        <f>'BI INTRA 2025'!AB99+'BI INTRA 2025_smt II'!Y99</f>
        <v>7830000</v>
      </c>
      <c r="AF99" s="1026">
        <f t="shared" si="30"/>
        <v>0</v>
      </c>
      <c r="AG99" s="52"/>
      <c r="AH99" s="52"/>
    </row>
    <row r="100" spans="1:36" s="160" customFormat="1" ht="5.0999999999999996" customHeight="1">
      <c r="A100" s="175"/>
      <c r="B100" s="176"/>
      <c r="C100" s="222"/>
      <c r="D100" s="223"/>
      <c r="E100" s="223"/>
      <c r="F100" s="1051"/>
      <c r="G100" s="223"/>
      <c r="H100" s="224"/>
      <c r="I100" s="175"/>
      <c r="J100" s="178"/>
      <c r="K100" s="177"/>
      <c r="L100" s="177"/>
      <c r="M100" s="177"/>
      <c r="N100" s="177"/>
      <c r="O100" s="179"/>
      <c r="P100" s="180"/>
      <c r="Q100" s="181"/>
      <c r="R100" s="182"/>
      <c r="S100" s="180"/>
      <c r="T100" s="182"/>
      <c r="U100" s="64"/>
      <c r="V100" s="182"/>
      <c r="W100" s="64"/>
      <c r="X100" s="183"/>
      <c r="Y100" s="180"/>
      <c r="Z100" s="64"/>
      <c r="AA100" s="182"/>
      <c r="AB100" s="64"/>
      <c r="AC100" s="64"/>
      <c r="AD100" s="184"/>
      <c r="AE100" s="347">
        <f>'BI INTRA 2025'!AB100+'BI INTRA 2025_smt II'!Y100</f>
        <v>0</v>
      </c>
      <c r="AF100" s="1026">
        <f t="shared" si="30"/>
        <v>0</v>
      </c>
      <c r="AG100" s="52"/>
      <c r="AH100" s="52"/>
    </row>
    <row r="101" spans="1:36" s="160" customFormat="1" ht="15" customHeight="1">
      <c r="A101" s="175"/>
      <c r="B101" s="176" t="s">
        <v>238</v>
      </c>
      <c r="C101" s="1526" t="s">
        <v>239</v>
      </c>
      <c r="D101" s="1527"/>
      <c r="E101" s="1528"/>
      <c r="F101" s="225"/>
      <c r="G101" s="226"/>
      <c r="H101" s="226"/>
      <c r="I101" s="175"/>
      <c r="J101" s="178"/>
      <c r="K101" s="177"/>
      <c r="L101" s="177"/>
      <c r="M101" s="177"/>
      <c r="N101" s="177"/>
      <c r="O101" s="179">
        <f>O102+O120+O122+O125+O145+O147+O172</f>
        <v>96</v>
      </c>
      <c r="P101" s="180">
        <f>P102+P120+P122+P125+P145+P147+P172</f>
        <v>431640300</v>
      </c>
      <c r="Q101" s="181"/>
      <c r="R101" s="182"/>
      <c r="S101" s="180">
        <f>S102+S120+S122+S125+S145+S147+S172</f>
        <v>431640300</v>
      </c>
      <c r="T101" s="182"/>
      <c r="U101" s="64">
        <f>U102+U120+U122+U125+U145+U147+U172</f>
        <v>73818060</v>
      </c>
      <c r="V101" s="182"/>
      <c r="W101" s="64">
        <f>W102+W120+W122+W125+W145+W147+W172</f>
        <v>0</v>
      </c>
      <c r="X101" s="183"/>
      <c r="Y101" s="180">
        <f>Y102+Y120+Y122+Y125+Y145+Y147+Y172</f>
        <v>0</v>
      </c>
      <c r="Z101" s="64">
        <f>Z102+Z120+Z122+Z125+Z145+Z147+Z172</f>
        <v>0</v>
      </c>
      <c r="AA101" s="182"/>
      <c r="AB101" s="64">
        <f>AB102+AB120+AB122+AB125+AB145+AB147+AB172</f>
        <v>431640300</v>
      </c>
      <c r="AC101" s="64">
        <f>AC102+AC120+AC122+AC125+AC145+AC147+AC172</f>
        <v>0</v>
      </c>
      <c r="AD101" s="184">
        <f>P101-AB101</f>
        <v>0</v>
      </c>
      <c r="AE101" s="347">
        <f>'BI INTRA 2025'!AB101+'BI INTRA 2025_smt II'!Y101</f>
        <v>431640300</v>
      </c>
      <c r="AF101" s="1026">
        <f t="shared" si="30"/>
        <v>0</v>
      </c>
      <c r="AG101" s="52"/>
      <c r="AH101" s="52"/>
      <c r="AJ101" s="227"/>
    </row>
    <row r="102" spans="1:36" s="160" customFormat="1" ht="15" customHeight="1">
      <c r="A102" s="175"/>
      <c r="B102" s="176" t="s">
        <v>240</v>
      </c>
      <c r="C102" s="1526" t="s">
        <v>241</v>
      </c>
      <c r="D102" s="1527"/>
      <c r="E102" s="1528"/>
      <c r="F102" s="1052"/>
      <c r="G102" s="226"/>
      <c r="H102" s="226"/>
      <c r="I102" s="175"/>
      <c r="J102" s="178"/>
      <c r="K102" s="177"/>
      <c r="L102" s="177"/>
      <c r="M102" s="177"/>
      <c r="N102" s="177"/>
      <c r="O102" s="179">
        <f>SUM(O103:O119)</f>
        <v>41</v>
      </c>
      <c r="P102" s="180">
        <f>SUM(P103:P119)</f>
        <v>94358300</v>
      </c>
      <c r="Q102" s="181"/>
      <c r="R102" s="182"/>
      <c r="S102" s="180">
        <f>SUM(S103:S119)</f>
        <v>94358300</v>
      </c>
      <c r="T102" s="182"/>
      <c r="U102" s="64">
        <f>SUM(U103:U119)</f>
        <v>12961660</v>
      </c>
      <c r="V102" s="182"/>
      <c r="W102" s="64">
        <f>SUM(W103:W119)</f>
        <v>0</v>
      </c>
      <c r="X102" s="183"/>
      <c r="Y102" s="180">
        <f>SUM(Y103:Y119)</f>
        <v>0</v>
      </c>
      <c r="Z102" s="64">
        <f>SUM(Z103:Z119)</f>
        <v>0</v>
      </c>
      <c r="AA102" s="182"/>
      <c r="AB102" s="64">
        <f>SUM(AB103:AB118)</f>
        <v>94358300</v>
      </c>
      <c r="AC102" s="64">
        <f>SUM(AC103:AC119)</f>
        <v>0</v>
      </c>
      <c r="AD102" s="184">
        <f>P102-AB102</f>
        <v>0</v>
      </c>
      <c r="AE102" s="347">
        <f>'BI INTRA 2025'!AB102+'BI INTRA 2025_smt II'!Y102</f>
        <v>94358300</v>
      </c>
      <c r="AF102" s="1026">
        <f t="shared" si="30"/>
        <v>0</v>
      </c>
      <c r="AG102" s="52"/>
      <c r="AH102" s="52"/>
    </row>
    <row r="103" spans="1:36" s="160" customFormat="1" ht="19.5" customHeight="1">
      <c r="A103" s="175"/>
      <c r="B103" s="133" t="s">
        <v>242</v>
      </c>
      <c r="C103" s="67" t="s">
        <v>112</v>
      </c>
      <c r="D103" s="67"/>
      <c r="E103" s="68" t="s">
        <v>243</v>
      </c>
      <c r="F103" s="1031" t="str">
        <f>VLOOKUP(B103,[1]Sheet1!$H$4:$I$15682,2,FALSE)</f>
        <v>Meja Rapat</v>
      </c>
      <c r="G103" s="42" t="s">
        <v>179</v>
      </c>
      <c r="H103" s="42" t="s">
        <v>48</v>
      </c>
      <c r="I103" s="42" t="s">
        <v>191</v>
      </c>
      <c r="J103" s="42" t="s">
        <v>65</v>
      </c>
      <c r="K103" s="42">
        <v>2009</v>
      </c>
      <c r="L103" s="42" t="s">
        <v>48</v>
      </c>
      <c r="M103" s="42" t="s">
        <v>166</v>
      </c>
      <c r="N103" s="42" t="s">
        <v>67</v>
      </c>
      <c r="O103" s="42">
        <v>1</v>
      </c>
      <c r="P103" s="228">
        <v>4950000</v>
      </c>
      <c r="Q103" s="229"/>
      <c r="R103" s="76">
        <v>0</v>
      </c>
      <c r="S103" s="71">
        <f t="shared" ref="S103:S118" si="40">SUM(P103-R103)</f>
        <v>4950000</v>
      </c>
      <c r="T103" s="72">
        <v>5</v>
      </c>
      <c r="U103" s="71">
        <f t="shared" ref="U103:U114" si="41">SUM(S103/T103)</f>
        <v>990000</v>
      </c>
      <c r="V103" s="73">
        <v>0</v>
      </c>
      <c r="W103" s="71">
        <f t="shared" ref="W103:W104" si="42">SUM(U103*V103)</f>
        <v>0</v>
      </c>
      <c r="X103" s="74">
        <v>0</v>
      </c>
      <c r="Y103" s="71">
        <f t="shared" ref="Y103:Y106" si="43">SUM(U103*X103)</f>
        <v>0</v>
      </c>
      <c r="Z103" s="71">
        <f t="shared" ref="Z103:Z110" si="44">SUM(W103+Y103)</f>
        <v>0</v>
      </c>
      <c r="AA103" s="72">
        <v>5</v>
      </c>
      <c r="AB103" s="71">
        <f t="shared" ref="AB103" si="45">SUM(U103*AA103)</f>
        <v>4950000</v>
      </c>
      <c r="AC103" s="71">
        <f t="shared" ref="AC103:AC118" si="46">SUM(S103-AB103)</f>
        <v>0</v>
      </c>
      <c r="AD103" s="75" t="s">
        <v>244</v>
      </c>
      <c r="AE103" s="347">
        <f>'BI INTRA 2025'!AB103+'BI INTRA 2025_smt II'!Y103</f>
        <v>4950000</v>
      </c>
      <c r="AF103" s="1026">
        <f t="shared" si="30"/>
        <v>0</v>
      </c>
      <c r="AG103" s="52"/>
      <c r="AH103" s="52"/>
    </row>
    <row r="104" spans="1:36" s="160" customFormat="1" ht="19.5" customHeight="1">
      <c r="A104" s="175"/>
      <c r="B104" s="133" t="s">
        <v>242</v>
      </c>
      <c r="C104" s="67" t="s">
        <v>245</v>
      </c>
      <c r="D104" s="67"/>
      <c r="E104" s="68" t="s">
        <v>246</v>
      </c>
      <c r="F104" s="1031" t="str">
        <f>VLOOKUP(B104,[1]Sheet1!$H$4:$I$15682,2,FALSE)</f>
        <v>Meja Rapat</v>
      </c>
      <c r="G104" s="42" t="s">
        <v>179</v>
      </c>
      <c r="H104" s="42" t="s">
        <v>48</v>
      </c>
      <c r="I104" s="42" t="s">
        <v>191</v>
      </c>
      <c r="J104" s="42" t="s">
        <v>65</v>
      </c>
      <c r="K104" s="42">
        <v>2009</v>
      </c>
      <c r="L104" s="42" t="s">
        <v>48</v>
      </c>
      <c r="M104" s="42" t="s">
        <v>166</v>
      </c>
      <c r="N104" s="42" t="s">
        <v>67</v>
      </c>
      <c r="O104" s="42">
        <v>3</v>
      </c>
      <c r="P104" s="228">
        <v>4950000</v>
      </c>
      <c r="Q104" s="139"/>
      <c r="R104" s="76">
        <v>0</v>
      </c>
      <c r="S104" s="71">
        <f t="shared" si="40"/>
        <v>4950000</v>
      </c>
      <c r="T104" s="72">
        <v>5</v>
      </c>
      <c r="U104" s="71">
        <f t="shared" si="41"/>
        <v>990000</v>
      </c>
      <c r="V104" s="73">
        <v>0</v>
      </c>
      <c r="W104" s="71">
        <f t="shared" si="42"/>
        <v>0</v>
      </c>
      <c r="X104" s="74">
        <v>0</v>
      </c>
      <c r="Y104" s="71">
        <f t="shared" si="43"/>
        <v>0</v>
      </c>
      <c r="Z104" s="71">
        <f t="shared" si="44"/>
        <v>0</v>
      </c>
      <c r="AA104" s="72">
        <v>5</v>
      </c>
      <c r="AB104" s="71">
        <f>SUM(U104*AA104)</f>
        <v>4950000</v>
      </c>
      <c r="AC104" s="71">
        <f t="shared" si="46"/>
        <v>0</v>
      </c>
      <c r="AD104" s="55" t="s">
        <v>247</v>
      </c>
      <c r="AE104" s="347">
        <f>'BI INTRA 2025'!AB104+'BI INTRA 2025_smt II'!Y104</f>
        <v>4950000</v>
      </c>
      <c r="AF104" s="1026">
        <f t="shared" si="30"/>
        <v>0</v>
      </c>
      <c r="AG104" s="52"/>
      <c r="AH104" s="52"/>
    </row>
    <row r="105" spans="1:36" s="160" customFormat="1" ht="19.5" customHeight="1">
      <c r="A105" s="175"/>
      <c r="B105" s="133" t="s">
        <v>242</v>
      </c>
      <c r="C105" s="67" t="s">
        <v>248</v>
      </c>
      <c r="D105" s="67"/>
      <c r="E105" s="68" t="s">
        <v>249</v>
      </c>
      <c r="F105" s="1031" t="str">
        <f>VLOOKUP(B105,[1]Sheet1!$H$4:$I$15682,2,FALSE)</f>
        <v>Meja Rapat</v>
      </c>
      <c r="G105" s="42" t="s">
        <v>179</v>
      </c>
      <c r="H105" s="42" t="s">
        <v>48</v>
      </c>
      <c r="I105" s="42" t="s">
        <v>191</v>
      </c>
      <c r="J105" s="42" t="s">
        <v>65</v>
      </c>
      <c r="K105" s="42">
        <v>2012</v>
      </c>
      <c r="L105" s="42" t="s">
        <v>48</v>
      </c>
      <c r="M105" s="42" t="s">
        <v>166</v>
      </c>
      <c r="N105" s="42" t="s">
        <v>67</v>
      </c>
      <c r="O105" s="42">
        <v>16</v>
      </c>
      <c r="P105" s="228">
        <v>25600000</v>
      </c>
      <c r="Q105" s="139"/>
      <c r="R105" s="76">
        <v>0</v>
      </c>
      <c r="S105" s="71">
        <f t="shared" si="40"/>
        <v>25600000</v>
      </c>
      <c r="T105" s="72">
        <v>5</v>
      </c>
      <c r="U105" s="71">
        <f t="shared" si="41"/>
        <v>5120000</v>
      </c>
      <c r="V105" s="73">
        <v>0</v>
      </c>
      <c r="W105" s="71">
        <v>0</v>
      </c>
      <c r="X105" s="74">
        <v>0</v>
      </c>
      <c r="Y105" s="71">
        <f t="shared" si="43"/>
        <v>0</v>
      </c>
      <c r="Z105" s="71">
        <f t="shared" si="44"/>
        <v>0</v>
      </c>
      <c r="AA105" s="72">
        <v>5</v>
      </c>
      <c r="AB105" s="71">
        <f>SUM(U105*AA105)</f>
        <v>25600000</v>
      </c>
      <c r="AC105" s="71">
        <f t="shared" si="46"/>
        <v>0</v>
      </c>
      <c r="AD105" s="55" t="s">
        <v>247</v>
      </c>
      <c r="AE105" s="347">
        <f>'BI INTRA 2025'!AB105+'BI INTRA 2025_smt II'!Y105</f>
        <v>25600000</v>
      </c>
      <c r="AF105" s="1026">
        <f t="shared" si="30"/>
        <v>0</v>
      </c>
      <c r="AG105" s="52"/>
      <c r="AH105" s="52"/>
    </row>
    <row r="106" spans="1:36" s="160" customFormat="1" ht="19.5" customHeight="1">
      <c r="A106" s="175"/>
      <c r="B106" s="133" t="s">
        <v>242</v>
      </c>
      <c r="C106" s="67" t="s">
        <v>112</v>
      </c>
      <c r="D106" s="67"/>
      <c r="E106" s="68" t="s">
        <v>250</v>
      </c>
      <c r="F106" s="1031" t="str">
        <f>VLOOKUP(B106,[1]Sheet1!$H$4:$I$15682,2,FALSE)</f>
        <v>Meja Rapat</v>
      </c>
      <c r="G106" s="42" t="s">
        <v>179</v>
      </c>
      <c r="H106" s="42" t="s">
        <v>48</v>
      </c>
      <c r="I106" s="42" t="s">
        <v>191</v>
      </c>
      <c r="J106" s="42" t="s">
        <v>65</v>
      </c>
      <c r="K106" s="42">
        <v>2012</v>
      </c>
      <c r="L106" s="42" t="s">
        <v>48</v>
      </c>
      <c r="M106" s="42" t="s">
        <v>166</v>
      </c>
      <c r="N106" s="42" t="s">
        <v>67</v>
      </c>
      <c r="O106" s="42">
        <v>1</v>
      </c>
      <c r="P106" s="228">
        <v>5800000</v>
      </c>
      <c r="Q106" s="139"/>
      <c r="R106" s="76">
        <v>0</v>
      </c>
      <c r="S106" s="71">
        <f t="shared" si="40"/>
        <v>5800000</v>
      </c>
      <c r="T106" s="72">
        <v>5</v>
      </c>
      <c r="U106" s="71">
        <f t="shared" si="41"/>
        <v>1160000</v>
      </c>
      <c r="V106" s="73">
        <v>0</v>
      </c>
      <c r="W106" s="71">
        <f t="shared" ref="W106:W114" si="47">SUM(U106*V106)</f>
        <v>0</v>
      </c>
      <c r="X106" s="74">
        <v>0</v>
      </c>
      <c r="Y106" s="71">
        <f t="shared" si="43"/>
        <v>0</v>
      </c>
      <c r="Z106" s="71">
        <f t="shared" si="44"/>
        <v>0</v>
      </c>
      <c r="AA106" s="72">
        <v>5</v>
      </c>
      <c r="AB106" s="71">
        <f t="shared" ref="AB106:AB114" si="48">SUM(U106*AA106)</f>
        <v>5800000</v>
      </c>
      <c r="AC106" s="71">
        <f t="shared" si="46"/>
        <v>0</v>
      </c>
      <c r="AD106" s="55" t="s">
        <v>247</v>
      </c>
      <c r="AE106" s="347">
        <f>'BI INTRA 2025'!AB106+'BI INTRA 2025_smt II'!Y106</f>
        <v>5800000</v>
      </c>
      <c r="AF106" s="1026">
        <f t="shared" si="30"/>
        <v>0</v>
      </c>
      <c r="AG106" s="52"/>
      <c r="AH106" s="52"/>
    </row>
    <row r="107" spans="1:36" s="210" customFormat="1" ht="19.5" customHeight="1">
      <c r="A107" s="204"/>
      <c r="B107" s="140" t="s">
        <v>251</v>
      </c>
      <c r="C107" s="98" t="s">
        <v>112</v>
      </c>
      <c r="D107" s="98"/>
      <c r="E107" s="99" t="s">
        <v>252</v>
      </c>
      <c r="F107" s="1031" t="str">
        <f>VLOOKUP(B107,[1]Sheet1!$H$4:$I$15682,2,FALSE)</f>
        <v>Meja Kerja Kayu</v>
      </c>
      <c r="G107" s="100" t="s">
        <v>179</v>
      </c>
      <c r="H107" s="100" t="s">
        <v>48</v>
      </c>
      <c r="I107" s="100" t="s">
        <v>191</v>
      </c>
      <c r="J107" s="100" t="s">
        <v>65</v>
      </c>
      <c r="K107" s="100">
        <v>2019</v>
      </c>
      <c r="L107" s="100" t="s">
        <v>48</v>
      </c>
      <c r="M107" s="100" t="s">
        <v>166</v>
      </c>
      <c r="N107" s="100" t="s">
        <v>67</v>
      </c>
      <c r="O107" s="100">
        <v>1</v>
      </c>
      <c r="P107" s="230">
        <v>1300000</v>
      </c>
      <c r="Q107" s="141"/>
      <c r="R107" s="105">
        <v>0</v>
      </c>
      <c r="S107" s="106">
        <f t="shared" si="40"/>
        <v>1300000</v>
      </c>
      <c r="T107" s="107">
        <v>5</v>
      </c>
      <c r="U107" s="106">
        <f t="shared" si="41"/>
        <v>260000</v>
      </c>
      <c r="V107" s="142">
        <v>0</v>
      </c>
      <c r="W107" s="106">
        <v>0</v>
      </c>
      <c r="X107" s="106">
        <v>0</v>
      </c>
      <c r="Y107" s="106">
        <v>0</v>
      </c>
      <c r="Z107" s="106">
        <v>0</v>
      </c>
      <c r="AA107" s="209">
        <v>5</v>
      </c>
      <c r="AB107" s="106">
        <v>1300000</v>
      </c>
      <c r="AC107" s="106">
        <f t="shared" si="46"/>
        <v>0</v>
      </c>
      <c r="AD107" s="231" t="s">
        <v>195</v>
      </c>
      <c r="AE107" s="347">
        <f>'BI INTRA 2025'!AB107+'BI INTRA 2025_smt II'!Y107</f>
        <v>1300000</v>
      </c>
      <c r="AF107" s="1026">
        <f t="shared" si="30"/>
        <v>0</v>
      </c>
      <c r="AG107" s="52"/>
      <c r="AH107" s="52"/>
    </row>
    <row r="108" spans="1:36" s="210" customFormat="1" ht="19.5" customHeight="1">
      <c r="A108" s="204"/>
      <c r="B108" s="140" t="s">
        <v>251</v>
      </c>
      <c r="C108" s="98" t="s">
        <v>60</v>
      </c>
      <c r="D108" s="98"/>
      <c r="E108" s="99" t="s">
        <v>253</v>
      </c>
      <c r="F108" s="1031" t="str">
        <f>VLOOKUP(B108,[1]Sheet1!$H$4:$I$15682,2,FALSE)</f>
        <v>Meja Kerja Kayu</v>
      </c>
      <c r="G108" s="100" t="s">
        <v>179</v>
      </c>
      <c r="H108" s="100" t="s">
        <v>48</v>
      </c>
      <c r="I108" s="100" t="s">
        <v>191</v>
      </c>
      <c r="J108" s="100" t="s">
        <v>65</v>
      </c>
      <c r="K108" s="100">
        <v>2019</v>
      </c>
      <c r="L108" s="100" t="s">
        <v>48</v>
      </c>
      <c r="M108" s="100" t="s">
        <v>166</v>
      </c>
      <c r="N108" s="100" t="s">
        <v>67</v>
      </c>
      <c r="O108" s="100">
        <v>1</v>
      </c>
      <c r="P108" s="230">
        <v>2000000</v>
      </c>
      <c r="Q108" s="141"/>
      <c r="R108" s="105">
        <v>0</v>
      </c>
      <c r="S108" s="106">
        <f t="shared" si="40"/>
        <v>2000000</v>
      </c>
      <c r="T108" s="107">
        <v>5</v>
      </c>
      <c r="U108" s="106">
        <f t="shared" si="41"/>
        <v>400000</v>
      </c>
      <c r="V108" s="142">
        <v>0</v>
      </c>
      <c r="W108" s="106">
        <v>0</v>
      </c>
      <c r="X108" s="106">
        <v>0</v>
      </c>
      <c r="Y108" s="106">
        <v>0</v>
      </c>
      <c r="Z108" s="106">
        <v>0</v>
      </c>
      <c r="AA108" s="209">
        <v>5</v>
      </c>
      <c r="AB108" s="106">
        <v>2000000</v>
      </c>
      <c r="AC108" s="106">
        <f t="shared" si="46"/>
        <v>0</v>
      </c>
      <c r="AD108" s="231" t="s">
        <v>195</v>
      </c>
      <c r="AE108" s="347">
        <f>'BI INTRA 2025'!AB108+'BI INTRA 2025_smt II'!Y108</f>
        <v>2000000</v>
      </c>
      <c r="AF108" s="1026">
        <f t="shared" si="30"/>
        <v>0</v>
      </c>
      <c r="AG108" s="52"/>
      <c r="AH108" s="52"/>
    </row>
    <row r="109" spans="1:36" s="210" customFormat="1" ht="19.5" customHeight="1">
      <c r="A109" s="204"/>
      <c r="B109" s="140" t="s">
        <v>251</v>
      </c>
      <c r="C109" s="98" t="s">
        <v>69</v>
      </c>
      <c r="D109" s="98"/>
      <c r="E109" s="99" t="s">
        <v>253</v>
      </c>
      <c r="F109" s="1031" t="str">
        <f>VLOOKUP(B109,[1]Sheet1!$H$4:$I$15682,2,FALSE)</f>
        <v>Meja Kerja Kayu</v>
      </c>
      <c r="G109" s="100" t="s">
        <v>179</v>
      </c>
      <c r="H109" s="100" t="s">
        <v>48</v>
      </c>
      <c r="I109" s="100" t="s">
        <v>191</v>
      </c>
      <c r="J109" s="100" t="s">
        <v>65</v>
      </c>
      <c r="K109" s="100">
        <v>2019</v>
      </c>
      <c r="L109" s="100" t="s">
        <v>48</v>
      </c>
      <c r="M109" s="100" t="s">
        <v>166</v>
      </c>
      <c r="N109" s="100" t="s">
        <v>67</v>
      </c>
      <c r="O109" s="100">
        <v>1</v>
      </c>
      <c r="P109" s="230">
        <v>2000000</v>
      </c>
      <c r="Q109" s="141"/>
      <c r="R109" s="105">
        <v>0</v>
      </c>
      <c r="S109" s="106">
        <f t="shared" si="40"/>
        <v>2000000</v>
      </c>
      <c r="T109" s="107">
        <v>5</v>
      </c>
      <c r="U109" s="106">
        <f t="shared" si="41"/>
        <v>400000</v>
      </c>
      <c r="V109" s="142">
        <v>0</v>
      </c>
      <c r="W109" s="106">
        <v>0</v>
      </c>
      <c r="X109" s="106">
        <v>0</v>
      </c>
      <c r="Y109" s="106">
        <v>0</v>
      </c>
      <c r="Z109" s="106">
        <v>0</v>
      </c>
      <c r="AA109" s="209">
        <v>5</v>
      </c>
      <c r="AB109" s="106">
        <v>2000000</v>
      </c>
      <c r="AC109" s="106">
        <f t="shared" si="46"/>
        <v>0</v>
      </c>
      <c r="AD109" s="231" t="s">
        <v>195</v>
      </c>
      <c r="AE109" s="347">
        <f>'BI INTRA 2025'!AB109+'BI INTRA 2025_smt II'!Y109</f>
        <v>2000000</v>
      </c>
      <c r="AF109" s="1026">
        <f t="shared" si="30"/>
        <v>0</v>
      </c>
      <c r="AG109" s="52"/>
      <c r="AH109" s="52"/>
    </row>
    <row r="110" spans="1:36" s="160" customFormat="1" ht="19.5" customHeight="1">
      <c r="A110" s="148"/>
      <c r="B110" s="232" t="s">
        <v>254</v>
      </c>
      <c r="C110" s="233" t="s">
        <v>245</v>
      </c>
      <c r="D110" s="233"/>
      <c r="E110" s="234" t="s">
        <v>255</v>
      </c>
      <c r="F110" s="1063" t="str">
        <f>VLOOKUP(B110,[1]Sheet1!$H$4:$I$15682,2,FALSE)</f>
        <v>Kursi Rapat</v>
      </c>
      <c r="G110" s="236" t="s">
        <v>179</v>
      </c>
      <c r="H110" s="236" t="s">
        <v>48</v>
      </c>
      <c r="I110" s="236" t="s">
        <v>256</v>
      </c>
      <c r="J110" s="236" t="s">
        <v>65</v>
      </c>
      <c r="K110" s="236">
        <v>2012</v>
      </c>
      <c r="L110" s="236" t="s">
        <v>48</v>
      </c>
      <c r="M110" s="236" t="s">
        <v>166</v>
      </c>
      <c r="N110" s="236" t="s">
        <v>67</v>
      </c>
      <c r="O110" s="237">
        <v>3</v>
      </c>
      <c r="P110" s="238">
        <v>4500000</v>
      </c>
      <c r="Q110" s="239"/>
      <c r="R110" s="240">
        <v>0</v>
      </c>
      <c r="S110" s="241">
        <f t="shared" si="40"/>
        <v>4500000</v>
      </c>
      <c r="T110" s="242">
        <v>5</v>
      </c>
      <c r="U110" s="241">
        <f t="shared" si="41"/>
        <v>900000</v>
      </c>
      <c r="V110" s="243">
        <v>0</v>
      </c>
      <c r="W110" s="241">
        <f t="shared" si="47"/>
        <v>0</v>
      </c>
      <c r="X110" s="244">
        <v>0</v>
      </c>
      <c r="Y110" s="241">
        <f t="shared" ref="Y110:Y111" si="49">SUM(U110*X110)</f>
        <v>0</v>
      </c>
      <c r="Z110" s="241">
        <f t="shared" si="44"/>
        <v>0</v>
      </c>
      <c r="AA110" s="242">
        <v>5</v>
      </c>
      <c r="AB110" s="241">
        <f t="shared" si="48"/>
        <v>4500000</v>
      </c>
      <c r="AC110" s="241">
        <f t="shared" si="46"/>
        <v>0</v>
      </c>
      <c r="AD110" s="245" t="s">
        <v>247</v>
      </c>
      <c r="AE110" s="347">
        <f>'BI INTRA 2025'!AB110+'BI INTRA 2025_smt II'!Y110</f>
        <v>4500000</v>
      </c>
      <c r="AF110" s="1026">
        <f t="shared" si="30"/>
        <v>0</v>
      </c>
      <c r="AG110" s="52"/>
      <c r="AH110" s="52"/>
    </row>
    <row r="111" spans="1:36" s="160" customFormat="1" ht="19.5" customHeight="1">
      <c r="A111" s="163"/>
      <c r="B111" s="311" t="s">
        <v>257</v>
      </c>
      <c r="C111" s="313" t="s">
        <v>258</v>
      </c>
      <c r="D111" s="313"/>
      <c r="E111" s="424" t="s">
        <v>259</v>
      </c>
      <c r="F111" s="1038" t="str">
        <f>VLOOKUP(B111,[1]Sheet1!$H$4:$I$15682,2,FALSE)</f>
        <v>Kursi Putar</v>
      </c>
      <c r="G111" s="310" t="s">
        <v>179</v>
      </c>
      <c r="H111" s="310" t="s">
        <v>48</v>
      </c>
      <c r="I111" s="310" t="s">
        <v>64</v>
      </c>
      <c r="J111" s="310" t="s">
        <v>65</v>
      </c>
      <c r="K111" s="310">
        <v>2008</v>
      </c>
      <c r="L111" s="310" t="s">
        <v>48</v>
      </c>
      <c r="M111" s="310" t="s">
        <v>166</v>
      </c>
      <c r="N111" s="310" t="s">
        <v>67</v>
      </c>
      <c r="O111" s="1064">
        <v>4</v>
      </c>
      <c r="P111" s="314">
        <v>5000000</v>
      </c>
      <c r="Q111" s="1061"/>
      <c r="R111" s="316">
        <v>0</v>
      </c>
      <c r="S111" s="317">
        <f t="shared" si="40"/>
        <v>5000000</v>
      </c>
      <c r="T111" s="318">
        <v>5</v>
      </c>
      <c r="U111" s="317">
        <f t="shared" si="41"/>
        <v>1000000</v>
      </c>
      <c r="V111" s="319">
        <v>0</v>
      </c>
      <c r="W111" s="317">
        <f t="shared" si="47"/>
        <v>0</v>
      </c>
      <c r="X111" s="320">
        <v>0</v>
      </c>
      <c r="Y111" s="317">
        <f t="shared" si="49"/>
        <v>0</v>
      </c>
      <c r="Z111" s="317">
        <f t="shared" ref="Z111:Z114" si="50">SUM(W111+Y111)</f>
        <v>0</v>
      </c>
      <c r="AA111" s="318">
        <v>5</v>
      </c>
      <c r="AB111" s="317">
        <f t="shared" si="48"/>
        <v>5000000</v>
      </c>
      <c r="AC111" s="317">
        <f t="shared" si="46"/>
        <v>0</v>
      </c>
      <c r="AD111" s="1062" t="s">
        <v>190</v>
      </c>
      <c r="AE111" s="347">
        <f>'BI INTRA 2025'!AB111+'BI INTRA 2025_smt II'!Y111</f>
        <v>5000000</v>
      </c>
      <c r="AF111" s="1026">
        <f t="shared" si="30"/>
        <v>0</v>
      </c>
      <c r="AG111" s="52"/>
      <c r="AH111" s="52"/>
    </row>
    <row r="112" spans="1:36" s="210" customFormat="1" ht="19.5" customHeight="1">
      <c r="A112" s="204"/>
      <c r="B112" s="140" t="s">
        <v>260</v>
      </c>
      <c r="C112" s="205" t="s">
        <v>88</v>
      </c>
      <c r="D112" s="205"/>
      <c r="E112" s="99" t="s">
        <v>261</v>
      </c>
      <c r="F112" s="1031" t="str">
        <f>VLOOKUP(B112,[1]Sheet1!$H$4:$I$15682,2,FALSE)</f>
        <v>Kursi Tamu</v>
      </c>
      <c r="G112" s="100" t="s">
        <v>179</v>
      </c>
      <c r="H112" s="100" t="s">
        <v>48</v>
      </c>
      <c r="I112" s="100" t="s">
        <v>64</v>
      </c>
      <c r="J112" s="100" t="s">
        <v>65</v>
      </c>
      <c r="K112" s="100">
        <v>2019</v>
      </c>
      <c r="L112" s="100" t="s">
        <v>48</v>
      </c>
      <c r="M112" s="100" t="s">
        <v>262</v>
      </c>
      <c r="N112" s="100" t="s">
        <v>67</v>
      </c>
      <c r="O112" s="207">
        <v>1</v>
      </c>
      <c r="P112" s="103">
        <v>1862900</v>
      </c>
      <c r="Q112" s="141"/>
      <c r="R112" s="105">
        <v>0</v>
      </c>
      <c r="S112" s="106">
        <f t="shared" si="40"/>
        <v>1862900</v>
      </c>
      <c r="T112" s="107">
        <v>5</v>
      </c>
      <c r="U112" s="106">
        <f t="shared" si="41"/>
        <v>372580</v>
      </c>
      <c r="V112" s="142">
        <v>0</v>
      </c>
      <c r="W112" s="529">
        <v>0</v>
      </c>
      <c r="X112" s="529">
        <v>0</v>
      </c>
      <c r="Y112" s="529">
        <v>0</v>
      </c>
      <c r="Z112" s="529">
        <v>0</v>
      </c>
      <c r="AA112" s="209">
        <v>5</v>
      </c>
      <c r="AB112" s="106">
        <v>1862900</v>
      </c>
      <c r="AC112" s="106">
        <f t="shared" si="46"/>
        <v>0</v>
      </c>
      <c r="AD112" s="109" t="s">
        <v>195</v>
      </c>
      <c r="AE112" s="347">
        <f>'BI INTRA 2025'!AB112+'BI INTRA 2025_smt II'!Y112</f>
        <v>1862900</v>
      </c>
      <c r="AF112" s="1026">
        <f t="shared" si="30"/>
        <v>0</v>
      </c>
      <c r="AG112" s="52"/>
      <c r="AH112" s="52"/>
    </row>
    <row r="113" spans="1:36" s="210" customFormat="1" ht="19.5" customHeight="1">
      <c r="A113" s="204"/>
      <c r="B113" s="140" t="s">
        <v>260</v>
      </c>
      <c r="C113" s="205" t="s">
        <v>91</v>
      </c>
      <c r="D113" s="205"/>
      <c r="E113" s="99" t="s">
        <v>261</v>
      </c>
      <c r="F113" s="1031" t="str">
        <f>VLOOKUP(B113,[1]Sheet1!$H$4:$I$15682,2,FALSE)</f>
        <v>Kursi Tamu</v>
      </c>
      <c r="G113" s="100" t="s">
        <v>179</v>
      </c>
      <c r="H113" s="100" t="s">
        <v>48</v>
      </c>
      <c r="I113" s="100" t="s">
        <v>64</v>
      </c>
      <c r="J113" s="100" t="s">
        <v>65</v>
      </c>
      <c r="K113" s="100">
        <v>2019</v>
      </c>
      <c r="L113" s="100" t="s">
        <v>48</v>
      </c>
      <c r="M113" s="100" t="s">
        <v>262</v>
      </c>
      <c r="N113" s="100" t="s">
        <v>67</v>
      </c>
      <c r="O113" s="207">
        <v>1</v>
      </c>
      <c r="P113" s="103">
        <v>1862900</v>
      </c>
      <c r="Q113" s="141"/>
      <c r="R113" s="105">
        <v>0</v>
      </c>
      <c r="S113" s="106">
        <f t="shared" si="40"/>
        <v>1862900</v>
      </c>
      <c r="T113" s="107">
        <v>5</v>
      </c>
      <c r="U113" s="106">
        <f t="shared" si="41"/>
        <v>372580</v>
      </c>
      <c r="V113" s="142">
        <v>0</v>
      </c>
      <c r="W113" s="529">
        <v>0</v>
      </c>
      <c r="X113" s="529">
        <v>0</v>
      </c>
      <c r="Y113" s="529">
        <v>0</v>
      </c>
      <c r="Z113" s="529">
        <v>0</v>
      </c>
      <c r="AA113" s="209">
        <v>5</v>
      </c>
      <c r="AB113" s="106">
        <v>1862900</v>
      </c>
      <c r="AC113" s="106">
        <f t="shared" si="46"/>
        <v>0</v>
      </c>
      <c r="AD113" s="109" t="s">
        <v>195</v>
      </c>
      <c r="AE113" s="347">
        <f>'BI INTRA 2025'!AB113+'BI INTRA 2025_smt II'!Y113</f>
        <v>1862900</v>
      </c>
      <c r="AF113" s="1026">
        <f t="shared" si="30"/>
        <v>0</v>
      </c>
      <c r="AG113" s="52"/>
      <c r="AH113" s="52"/>
    </row>
    <row r="114" spans="1:36" s="160" customFormat="1" ht="19.5" customHeight="1">
      <c r="A114" s="175"/>
      <c r="B114" s="215" t="s">
        <v>263</v>
      </c>
      <c r="C114" s="202" t="s">
        <v>112</v>
      </c>
      <c r="D114" s="202"/>
      <c r="E114" s="68" t="s">
        <v>264</v>
      </c>
      <c r="F114" s="1031" t="str">
        <f>VLOOKUP(B114,[1]Sheet1!$H$4:$I$15682,2,FALSE)</f>
        <v>Sofa</v>
      </c>
      <c r="G114" s="42" t="s">
        <v>179</v>
      </c>
      <c r="H114" s="42" t="s">
        <v>48</v>
      </c>
      <c r="I114" s="42" t="s">
        <v>191</v>
      </c>
      <c r="J114" s="42" t="s">
        <v>65</v>
      </c>
      <c r="K114" s="42">
        <v>2009</v>
      </c>
      <c r="L114" s="42" t="s">
        <v>48</v>
      </c>
      <c r="M114" s="77" t="s">
        <v>166</v>
      </c>
      <c r="N114" s="42" t="s">
        <v>67</v>
      </c>
      <c r="O114" s="203">
        <v>1</v>
      </c>
      <c r="P114" s="70">
        <v>4982500</v>
      </c>
      <c r="Q114" s="76"/>
      <c r="R114" s="76">
        <v>0</v>
      </c>
      <c r="S114" s="71">
        <f t="shared" si="40"/>
        <v>4982500</v>
      </c>
      <c r="T114" s="72">
        <v>5</v>
      </c>
      <c r="U114" s="71">
        <f t="shared" si="41"/>
        <v>996500</v>
      </c>
      <c r="V114" s="73">
        <v>0</v>
      </c>
      <c r="W114" s="71">
        <f t="shared" si="47"/>
        <v>0</v>
      </c>
      <c r="X114" s="74">
        <v>0</v>
      </c>
      <c r="Y114" s="71">
        <f t="shared" ref="Y114" si="51">SUM(U114*X114)</f>
        <v>0</v>
      </c>
      <c r="Z114" s="71">
        <f t="shared" si="50"/>
        <v>0</v>
      </c>
      <c r="AA114" s="72">
        <v>5</v>
      </c>
      <c r="AB114" s="71">
        <f t="shared" si="48"/>
        <v>4982500</v>
      </c>
      <c r="AC114" s="71">
        <f t="shared" si="46"/>
        <v>0</v>
      </c>
      <c r="AD114" s="75" t="s">
        <v>265</v>
      </c>
      <c r="AE114" s="347">
        <f>'BI INTRA 2025'!AB114+'BI INTRA 2025_smt II'!Y114</f>
        <v>4982500</v>
      </c>
      <c r="AF114" s="1026">
        <f t="shared" si="30"/>
        <v>0</v>
      </c>
      <c r="AG114" s="52"/>
      <c r="AH114" s="52"/>
    </row>
    <row r="115" spans="1:36" s="160" customFormat="1" ht="19.5" customHeight="1">
      <c r="A115" s="175"/>
      <c r="B115" s="215" t="s">
        <v>263</v>
      </c>
      <c r="C115" s="202" t="s">
        <v>112</v>
      </c>
      <c r="D115" s="202"/>
      <c r="E115" s="68" t="s">
        <v>266</v>
      </c>
      <c r="F115" s="1031" t="str">
        <f>VLOOKUP(B115,[1]Sheet1!$H$4:$I$15682,2,FALSE)</f>
        <v>Sofa</v>
      </c>
      <c r="G115" s="42" t="s">
        <v>179</v>
      </c>
      <c r="H115" s="42" t="s">
        <v>48</v>
      </c>
      <c r="I115" s="42" t="s">
        <v>191</v>
      </c>
      <c r="J115" s="42" t="s">
        <v>65</v>
      </c>
      <c r="K115" s="43">
        <v>2009</v>
      </c>
      <c r="L115" s="42" t="s">
        <v>48</v>
      </c>
      <c r="M115" s="77" t="s">
        <v>166</v>
      </c>
      <c r="N115" s="42" t="s">
        <v>67</v>
      </c>
      <c r="O115" s="203">
        <v>1</v>
      </c>
      <c r="P115" s="70">
        <v>5000000</v>
      </c>
      <c r="Q115" s="139"/>
      <c r="R115" s="76">
        <v>0</v>
      </c>
      <c r="S115" s="71">
        <f t="shared" si="40"/>
        <v>5000000</v>
      </c>
      <c r="T115" s="72">
        <v>5</v>
      </c>
      <c r="U115" s="71"/>
      <c r="V115" s="73"/>
      <c r="W115" s="71"/>
      <c r="X115" s="74"/>
      <c r="Y115" s="71"/>
      <c r="Z115" s="71"/>
      <c r="AA115" s="72">
        <v>5</v>
      </c>
      <c r="AB115" s="71">
        <v>5000000</v>
      </c>
      <c r="AC115" s="71">
        <f t="shared" si="46"/>
        <v>0</v>
      </c>
      <c r="AD115" s="75" t="s">
        <v>265</v>
      </c>
      <c r="AE115" s="347">
        <f>'BI INTRA 2025'!AB115+'BI INTRA 2025_smt II'!Y115</f>
        <v>5000000</v>
      </c>
      <c r="AF115" s="1026">
        <f t="shared" si="30"/>
        <v>0</v>
      </c>
      <c r="AG115" s="52"/>
      <c r="AH115" s="52"/>
    </row>
    <row r="116" spans="1:36" s="160" customFormat="1" ht="19.5" customHeight="1">
      <c r="A116" s="175"/>
      <c r="B116" s="133" t="s">
        <v>267</v>
      </c>
      <c r="C116" s="67" t="s">
        <v>112</v>
      </c>
      <c r="D116" s="67"/>
      <c r="E116" s="185" t="s">
        <v>268</v>
      </c>
      <c r="F116" s="1031" t="str">
        <f>VLOOKUP(B116,[1]Sheet1!$H$4:$I$15682,2,FALSE)</f>
        <v>Meja Makan Kayu</v>
      </c>
      <c r="G116" s="42" t="s">
        <v>179</v>
      </c>
      <c r="H116" s="42" t="s">
        <v>48</v>
      </c>
      <c r="I116" s="42" t="s">
        <v>191</v>
      </c>
      <c r="J116" s="42" t="s">
        <v>65</v>
      </c>
      <c r="K116" s="43">
        <v>2011</v>
      </c>
      <c r="L116" s="42" t="s">
        <v>48</v>
      </c>
      <c r="M116" s="42" t="s">
        <v>66</v>
      </c>
      <c r="N116" s="42" t="s">
        <v>67</v>
      </c>
      <c r="O116" s="42">
        <v>1</v>
      </c>
      <c r="P116" s="70">
        <v>3150000</v>
      </c>
      <c r="Q116" s="78"/>
      <c r="R116" s="76">
        <v>0</v>
      </c>
      <c r="S116" s="71">
        <f t="shared" si="40"/>
        <v>3150000</v>
      </c>
      <c r="T116" s="72">
        <v>5</v>
      </c>
      <c r="U116" s="71"/>
      <c r="V116" s="73"/>
      <c r="W116" s="71"/>
      <c r="X116" s="74"/>
      <c r="Y116" s="71"/>
      <c r="Z116" s="71"/>
      <c r="AA116" s="72">
        <v>5</v>
      </c>
      <c r="AB116" s="71">
        <v>3150000</v>
      </c>
      <c r="AC116" s="71">
        <f t="shared" si="46"/>
        <v>0</v>
      </c>
      <c r="AD116" s="55" t="s">
        <v>213</v>
      </c>
      <c r="AE116" s="347">
        <f>'BI INTRA 2025'!AB116+'BI INTRA 2025_smt II'!Y116</f>
        <v>3150000</v>
      </c>
      <c r="AF116" s="1026">
        <f t="shared" si="30"/>
        <v>0</v>
      </c>
      <c r="AG116" s="52"/>
      <c r="AH116" s="52"/>
    </row>
    <row r="117" spans="1:36" s="160" customFormat="1" ht="19.5" customHeight="1">
      <c r="A117" s="175"/>
      <c r="B117" s="133" t="s">
        <v>269</v>
      </c>
      <c r="C117" s="67" t="s">
        <v>258</v>
      </c>
      <c r="D117" s="67"/>
      <c r="E117" s="185" t="s">
        <v>270</v>
      </c>
      <c r="F117" s="1031" t="str">
        <f>VLOOKUP(B117,[1]Sheet1!$H$4:$I$15682,2,FALSE)</f>
        <v>Tempat Tidur Kayu</v>
      </c>
      <c r="G117" s="42" t="s">
        <v>271</v>
      </c>
      <c r="H117" s="42" t="s">
        <v>48</v>
      </c>
      <c r="I117" s="42" t="s">
        <v>191</v>
      </c>
      <c r="J117" s="42" t="s">
        <v>65</v>
      </c>
      <c r="K117" s="43">
        <v>2011</v>
      </c>
      <c r="L117" s="42" t="s">
        <v>48</v>
      </c>
      <c r="M117" s="42" t="s">
        <v>66</v>
      </c>
      <c r="N117" s="42" t="s">
        <v>67</v>
      </c>
      <c r="O117" s="42">
        <v>4</v>
      </c>
      <c r="P117" s="70">
        <v>16400000</v>
      </c>
      <c r="Q117" s="139"/>
      <c r="R117" s="76">
        <v>0</v>
      </c>
      <c r="S117" s="71">
        <f t="shared" si="40"/>
        <v>16400000</v>
      </c>
      <c r="T117" s="72">
        <v>5</v>
      </c>
      <c r="U117" s="71"/>
      <c r="V117" s="73"/>
      <c r="W117" s="71"/>
      <c r="X117" s="74"/>
      <c r="Y117" s="71"/>
      <c r="Z117" s="71"/>
      <c r="AA117" s="72">
        <v>5</v>
      </c>
      <c r="AB117" s="71">
        <v>16400000</v>
      </c>
      <c r="AC117" s="71">
        <f t="shared" si="46"/>
        <v>0</v>
      </c>
      <c r="AD117" s="55" t="s">
        <v>213</v>
      </c>
      <c r="AE117" s="347">
        <f>'BI INTRA 2025'!AB117+'BI INTRA 2025_smt II'!Y117</f>
        <v>16400000</v>
      </c>
      <c r="AF117" s="1026">
        <f t="shared" si="30"/>
        <v>0</v>
      </c>
      <c r="AG117" s="52"/>
      <c r="AH117" s="52"/>
    </row>
    <row r="118" spans="1:36" s="160" customFormat="1" ht="19.5" customHeight="1">
      <c r="A118" s="175"/>
      <c r="B118" s="133" t="s">
        <v>263</v>
      </c>
      <c r="C118" s="67" t="s">
        <v>112</v>
      </c>
      <c r="D118" s="67"/>
      <c r="E118" s="185" t="s">
        <v>272</v>
      </c>
      <c r="F118" s="1031" t="str">
        <f>VLOOKUP(B118,[1]Sheet1!$H$4:$I$15682,2,FALSE)</f>
        <v>Sofa</v>
      </c>
      <c r="G118" s="42" t="s">
        <v>271</v>
      </c>
      <c r="H118" s="42" t="s">
        <v>48</v>
      </c>
      <c r="I118" s="42" t="s">
        <v>273</v>
      </c>
      <c r="J118" s="42" t="s">
        <v>65</v>
      </c>
      <c r="K118" s="43">
        <v>2011</v>
      </c>
      <c r="L118" s="42" t="s">
        <v>48</v>
      </c>
      <c r="M118" s="42" t="s">
        <v>66</v>
      </c>
      <c r="N118" s="42" t="s">
        <v>67</v>
      </c>
      <c r="O118" s="42">
        <v>1</v>
      </c>
      <c r="P118" s="70">
        <v>5000000</v>
      </c>
      <c r="Q118" s="139"/>
      <c r="R118" s="76">
        <v>0</v>
      </c>
      <c r="S118" s="71">
        <f t="shared" si="40"/>
        <v>5000000</v>
      </c>
      <c r="T118" s="72">
        <v>5</v>
      </c>
      <c r="U118" s="71"/>
      <c r="V118" s="73"/>
      <c r="W118" s="71"/>
      <c r="X118" s="74"/>
      <c r="Y118" s="71"/>
      <c r="Z118" s="71"/>
      <c r="AA118" s="72">
        <v>5</v>
      </c>
      <c r="AB118" s="71">
        <v>5000000</v>
      </c>
      <c r="AC118" s="71">
        <f t="shared" si="46"/>
        <v>0</v>
      </c>
      <c r="AD118" s="55" t="s">
        <v>213</v>
      </c>
      <c r="AE118" s="347">
        <f>'BI INTRA 2025'!AB118+'BI INTRA 2025_smt II'!Y118</f>
        <v>5000000</v>
      </c>
      <c r="AF118" s="1026">
        <f t="shared" si="30"/>
        <v>0</v>
      </c>
      <c r="AG118" s="52"/>
      <c r="AH118" s="52"/>
    </row>
    <row r="119" spans="1:36" s="160" customFormat="1" ht="5.0999999999999996" customHeight="1">
      <c r="A119" s="175"/>
      <c r="B119" s="176"/>
      <c r="C119" s="222"/>
      <c r="D119" s="222"/>
      <c r="E119" s="226"/>
      <c r="F119" s="1053"/>
      <c r="G119" s="226"/>
      <c r="H119" s="226"/>
      <c r="I119" s="175"/>
      <c r="J119" s="178"/>
      <c r="K119" s="177"/>
      <c r="L119" s="177"/>
      <c r="M119" s="177"/>
      <c r="N119" s="177"/>
      <c r="O119" s="179"/>
      <c r="P119" s="180"/>
      <c r="Q119" s="181"/>
      <c r="R119" s="182"/>
      <c r="S119" s="180"/>
      <c r="T119" s="182"/>
      <c r="U119" s="64"/>
      <c r="V119" s="182"/>
      <c r="W119" s="64"/>
      <c r="X119" s="183"/>
      <c r="Y119" s="180"/>
      <c r="Z119" s="64"/>
      <c r="AA119" s="182"/>
      <c r="AB119" s="64"/>
      <c r="AC119" s="64"/>
      <c r="AD119" s="184"/>
      <c r="AE119" s="347">
        <f>'BI INTRA 2025'!AB119+'BI INTRA 2025_smt II'!Y119</f>
        <v>0</v>
      </c>
      <c r="AF119" s="1026">
        <f t="shared" si="30"/>
        <v>0</v>
      </c>
      <c r="AG119" s="52"/>
      <c r="AH119" s="52"/>
    </row>
    <row r="120" spans="1:36" s="160" customFormat="1" ht="15" customHeight="1">
      <c r="A120" s="175"/>
      <c r="B120" s="54" t="s">
        <v>274</v>
      </c>
      <c r="C120" s="60" t="s">
        <v>275</v>
      </c>
      <c r="D120" s="60"/>
      <c r="E120" s="135"/>
      <c r="F120" s="1029"/>
      <c r="G120" s="226"/>
      <c r="H120" s="226"/>
      <c r="I120" s="175"/>
      <c r="J120" s="178"/>
      <c r="K120" s="177"/>
      <c r="L120" s="177"/>
      <c r="M120" s="177"/>
      <c r="N120" s="177"/>
      <c r="O120" s="179">
        <f>SUM(O121:O121)</f>
        <v>0</v>
      </c>
      <c r="P120" s="180">
        <f>SUM(P121:P121)</f>
        <v>0</v>
      </c>
      <c r="Q120" s="181"/>
      <c r="R120" s="182"/>
      <c r="S120" s="180">
        <f>SUM(S121:S121)</f>
        <v>0</v>
      </c>
      <c r="T120" s="180">
        <f>SUM(T121:T121)</f>
        <v>0</v>
      </c>
      <c r="U120" s="64">
        <f>SUM(U121:U121)</f>
        <v>0</v>
      </c>
      <c r="V120" s="182"/>
      <c r="W120" s="64">
        <f>SUM(W121:W121)</f>
        <v>0</v>
      </c>
      <c r="X120" s="183"/>
      <c r="Y120" s="180">
        <f>SUM(Y121:Y121)</f>
        <v>0</v>
      </c>
      <c r="Z120" s="64">
        <f>SUM(Z121:Z121)</f>
        <v>0</v>
      </c>
      <c r="AA120" s="182"/>
      <c r="AB120" s="64">
        <f>SUM(AB121:AB121)</f>
        <v>0</v>
      </c>
      <c r="AC120" s="64">
        <f>SUM(AC121:AC121)</f>
        <v>0</v>
      </c>
      <c r="AD120" s="184"/>
      <c r="AE120" s="347">
        <f>'BI INTRA 2025'!AB120+'BI INTRA 2025_smt II'!Y120</f>
        <v>0</v>
      </c>
      <c r="AF120" s="1026">
        <f t="shared" si="30"/>
        <v>0</v>
      </c>
      <c r="AG120" s="52"/>
      <c r="AH120" s="52"/>
    </row>
    <row r="121" spans="1:36" s="160" customFormat="1" ht="5.0999999999999996" customHeight="1">
      <c r="A121" s="175"/>
      <c r="B121" s="176"/>
      <c r="C121" s="226"/>
      <c r="D121" s="226"/>
      <c r="E121" s="226"/>
      <c r="F121" s="1031"/>
      <c r="G121" s="226"/>
      <c r="H121" s="226"/>
      <c r="I121" s="175"/>
      <c r="J121" s="178"/>
      <c r="K121" s="177"/>
      <c r="L121" s="177"/>
      <c r="M121" s="177"/>
      <c r="N121" s="177"/>
      <c r="O121" s="179"/>
      <c r="P121" s="180"/>
      <c r="Q121" s="181"/>
      <c r="R121" s="182"/>
      <c r="S121" s="180"/>
      <c r="T121" s="182"/>
      <c r="U121" s="64"/>
      <c r="V121" s="182"/>
      <c r="W121" s="64"/>
      <c r="X121" s="183"/>
      <c r="Y121" s="180"/>
      <c r="Z121" s="64"/>
      <c r="AA121" s="182"/>
      <c r="AB121" s="64"/>
      <c r="AC121" s="64"/>
      <c r="AD121" s="184"/>
      <c r="AE121" s="347">
        <f>'BI INTRA 2025'!AB121+'BI INTRA 2025_smt II'!Y121</f>
        <v>0</v>
      </c>
      <c r="AF121" s="1026">
        <f t="shared" si="30"/>
        <v>0</v>
      </c>
      <c r="AG121" s="52"/>
      <c r="AH121" s="52"/>
    </row>
    <row r="122" spans="1:36" s="160" customFormat="1" ht="15" customHeight="1">
      <c r="A122" s="175"/>
      <c r="B122" s="54" t="s">
        <v>276</v>
      </c>
      <c r="C122" s="60" t="s">
        <v>277</v>
      </c>
      <c r="D122" s="60"/>
      <c r="E122" s="135"/>
      <c r="F122" s="1031"/>
      <c r="G122" s="226"/>
      <c r="H122" s="226"/>
      <c r="I122" s="175"/>
      <c r="J122" s="178"/>
      <c r="K122" s="177"/>
      <c r="L122" s="177"/>
      <c r="M122" s="177"/>
      <c r="N122" s="177"/>
      <c r="O122" s="179">
        <f>O123</f>
        <v>1</v>
      </c>
      <c r="P122" s="180">
        <f>P123</f>
        <v>2000000</v>
      </c>
      <c r="Q122" s="181"/>
      <c r="R122" s="182"/>
      <c r="S122" s="180">
        <f>S123</f>
        <v>2000000</v>
      </c>
      <c r="T122" s="182"/>
      <c r="U122" s="64">
        <f>U123</f>
        <v>0</v>
      </c>
      <c r="V122" s="182"/>
      <c r="W122" s="64">
        <f>W123</f>
        <v>0</v>
      </c>
      <c r="X122" s="183"/>
      <c r="Y122" s="180">
        <f>Y123</f>
        <v>0</v>
      </c>
      <c r="Z122" s="64">
        <f>Z123</f>
        <v>0</v>
      </c>
      <c r="AA122" s="182"/>
      <c r="AB122" s="64">
        <f>AB123</f>
        <v>2000000</v>
      </c>
      <c r="AC122" s="64">
        <f>AC123</f>
        <v>0</v>
      </c>
      <c r="AD122" s="184"/>
      <c r="AE122" s="347">
        <f>'BI INTRA 2025'!AB122+'BI INTRA 2025_smt II'!Y122</f>
        <v>2000000</v>
      </c>
      <c r="AF122" s="1026">
        <f t="shared" si="30"/>
        <v>0</v>
      </c>
      <c r="AG122" s="52"/>
      <c r="AH122" s="52"/>
    </row>
    <row r="123" spans="1:36" s="160" customFormat="1" ht="19.5" customHeight="1">
      <c r="A123" s="175"/>
      <c r="B123" s="133" t="s">
        <v>278</v>
      </c>
      <c r="C123" s="67" t="s">
        <v>112</v>
      </c>
      <c r="D123" s="67"/>
      <c r="E123" s="185" t="s">
        <v>279</v>
      </c>
      <c r="F123" s="1031" t="str">
        <f>VLOOKUP(B123,[1]Sheet1!$H$4:$I$15682,2,FALSE)</f>
        <v>Mesin Cuci</v>
      </c>
      <c r="G123" s="42" t="s">
        <v>280</v>
      </c>
      <c r="H123" s="42" t="s">
        <v>48</v>
      </c>
      <c r="I123" s="42" t="s">
        <v>64</v>
      </c>
      <c r="J123" s="42" t="s">
        <v>65</v>
      </c>
      <c r="K123" s="43">
        <v>2011</v>
      </c>
      <c r="L123" s="42" t="s">
        <v>48</v>
      </c>
      <c r="M123" s="42" t="s">
        <v>66</v>
      </c>
      <c r="N123" s="42" t="s">
        <v>67</v>
      </c>
      <c r="O123" s="42">
        <v>1</v>
      </c>
      <c r="P123" s="70">
        <v>2000000</v>
      </c>
      <c r="Q123" s="78"/>
      <c r="R123" s="76">
        <v>0</v>
      </c>
      <c r="S123" s="71">
        <f t="shared" ref="S123" si="52">SUM(P123-R123)</f>
        <v>2000000</v>
      </c>
      <c r="T123" s="72">
        <v>5</v>
      </c>
      <c r="U123" s="71"/>
      <c r="V123" s="73"/>
      <c r="W123" s="71"/>
      <c r="X123" s="74"/>
      <c r="Y123" s="71"/>
      <c r="Z123" s="71"/>
      <c r="AA123" s="72">
        <v>5</v>
      </c>
      <c r="AB123" s="71">
        <v>2000000</v>
      </c>
      <c r="AC123" s="71">
        <f t="shared" ref="AC123" si="53">SUM(S123-AB123)</f>
        <v>0</v>
      </c>
      <c r="AD123" s="55" t="s">
        <v>213</v>
      </c>
      <c r="AE123" s="347">
        <f>'BI INTRA 2025'!AB123+'BI INTRA 2025_smt II'!Y123</f>
        <v>2000000</v>
      </c>
      <c r="AF123" s="1026">
        <f t="shared" si="30"/>
        <v>0</v>
      </c>
      <c r="AG123" s="52"/>
      <c r="AH123" s="52"/>
    </row>
    <row r="124" spans="1:36" s="160" customFormat="1" ht="5.0999999999999996" customHeight="1">
      <c r="A124" s="175"/>
      <c r="B124" s="176"/>
      <c r="C124" s="222"/>
      <c r="D124" s="222"/>
      <c r="E124" s="226"/>
      <c r="F124" s="1031"/>
      <c r="G124" s="226"/>
      <c r="H124" s="226"/>
      <c r="I124" s="175"/>
      <c r="J124" s="178"/>
      <c r="K124" s="177"/>
      <c r="L124" s="177"/>
      <c r="M124" s="177"/>
      <c r="N124" s="177"/>
      <c r="O124" s="179"/>
      <c r="P124" s="180"/>
      <c r="Q124" s="181"/>
      <c r="R124" s="182"/>
      <c r="S124" s="180"/>
      <c r="T124" s="182"/>
      <c r="U124" s="64"/>
      <c r="V124" s="182"/>
      <c r="W124" s="64"/>
      <c r="X124" s="183"/>
      <c r="Y124" s="180"/>
      <c r="Z124" s="64"/>
      <c r="AA124" s="182"/>
      <c r="AB124" s="64"/>
      <c r="AC124" s="64"/>
      <c r="AD124" s="184"/>
      <c r="AE124" s="347">
        <f>'BI INTRA 2025'!AB124+'BI INTRA 2025_smt II'!Y124</f>
        <v>0</v>
      </c>
      <c r="AF124" s="1026">
        <f t="shared" si="30"/>
        <v>0</v>
      </c>
      <c r="AG124" s="52"/>
      <c r="AH124" s="52"/>
    </row>
    <row r="125" spans="1:36" s="160" customFormat="1" ht="15" customHeight="1">
      <c r="A125" s="175"/>
      <c r="B125" s="54" t="s">
        <v>281</v>
      </c>
      <c r="C125" s="60" t="s">
        <v>282</v>
      </c>
      <c r="D125" s="60"/>
      <c r="E125" s="135"/>
      <c r="F125" s="1031"/>
      <c r="G125" s="226"/>
      <c r="H125" s="226"/>
      <c r="I125" s="175"/>
      <c r="J125" s="178"/>
      <c r="K125" s="177"/>
      <c r="L125" s="177"/>
      <c r="M125" s="177"/>
      <c r="N125" s="177"/>
      <c r="O125" s="179">
        <f>SUM(O126:O144)</f>
        <v>26</v>
      </c>
      <c r="P125" s="180">
        <f>SUM(P126:P144)</f>
        <v>174212000</v>
      </c>
      <c r="Q125" s="181"/>
      <c r="R125" s="182"/>
      <c r="S125" s="180">
        <f>SUM(S126:S144)</f>
        <v>174212000</v>
      </c>
      <c r="T125" s="182"/>
      <c r="U125" s="64">
        <f>SUM(U126:U144)</f>
        <v>34442400</v>
      </c>
      <c r="V125" s="182"/>
      <c r="W125" s="64">
        <f>SUM(W126:W144)</f>
        <v>0</v>
      </c>
      <c r="X125" s="183"/>
      <c r="Y125" s="180">
        <f>SUM(Y126:Y144)</f>
        <v>0</v>
      </c>
      <c r="Z125" s="64">
        <f>SUM(Z126:Z144)</f>
        <v>0</v>
      </c>
      <c r="AA125" s="182"/>
      <c r="AB125" s="64">
        <f>SUM(AB126:AB144)</f>
        <v>174212000</v>
      </c>
      <c r="AC125" s="64">
        <f>SUM(AC126:AC144)</f>
        <v>0</v>
      </c>
      <c r="AD125" s="184">
        <f>P125-AB125</f>
        <v>0</v>
      </c>
      <c r="AE125" s="347">
        <f>'BI INTRA 2025'!AB125+'BI INTRA 2025_smt II'!Y125</f>
        <v>174212000</v>
      </c>
      <c r="AF125" s="1026">
        <f t="shared" si="30"/>
        <v>0</v>
      </c>
      <c r="AG125" s="52"/>
      <c r="AH125" s="52"/>
      <c r="AJ125" s="227"/>
    </row>
    <row r="126" spans="1:36" s="160" customFormat="1" ht="19.5" customHeight="1">
      <c r="A126" s="175"/>
      <c r="B126" s="133" t="s">
        <v>284</v>
      </c>
      <c r="C126" s="202" t="s">
        <v>199</v>
      </c>
      <c r="D126" s="202"/>
      <c r="E126" s="68" t="s">
        <v>285</v>
      </c>
      <c r="F126" s="1031" t="str">
        <f>VLOOKUP(B126,[1]Sheet1!$H$4:$I$15682,2,FALSE)</f>
        <v>A.C. Split</v>
      </c>
      <c r="G126" s="42" t="s">
        <v>286</v>
      </c>
      <c r="H126" s="42" t="s">
        <v>48</v>
      </c>
      <c r="I126" s="42" t="s">
        <v>64</v>
      </c>
      <c r="J126" s="42" t="s">
        <v>65</v>
      </c>
      <c r="K126" s="42">
        <v>2009</v>
      </c>
      <c r="L126" s="42" t="s">
        <v>48</v>
      </c>
      <c r="M126" s="77" t="s">
        <v>166</v>
      </c>
      <c r="N126" s="42" t="s">
        <v>67</v>
      </c>
      <c r="O126" s="203">
        <v>2</v>
      </c>
      <c r="P126" s="70">
        <v>7337000</v>
      </c>
      <c r="Q126" s="139"/>
      <c r="R126" s="76">
        <v>0</v>
      </c>
      <c r="S126" s="71">
        <f t="shared" ref="S126:S143" si="54">SUM(P126-R126)</f>
        <v>7337000</v>
      </c>
      <c r="T126" s="72">
        <v>5</v>
      </c>
      <c r="U126" s="71">
        <f t="shared" ref="U126:U143" si="55">SUM(S126/T126)</f>
        <v>1467400</v>
      </c>
      <c r="V126" s="73">
        <v>0</v>
      </c>
      <c r="W126" s="71">
        <f t="shared" ref="W126:W134" si="56">SUM(U126*V126)</f>
        <v>0</v>
      </c>
      <c r="X126" s="74">
        <v>0</v>
      </c>
      <c r="Y126" s="71">
        <f t="shared" ref="Y126:Y138" si="57">SUM(U126*X126)</f>
        <v>0</v>
      </c>
      <c r="Z126" s="71">
        <f t="shared" ref="Z126:Z138" si="58">SUM(W126+Y126)</f>
        <v>0</v>
      </c>
      <c r="AA126" s="72">
        <v>5</v>
      </c>
      <c r="AB126" s="71">
        <f t="shared" ref="AB126:AB136" si="59">SUM(U126*AA126)</f>
        <v>7337000</v>
      </c>
      <c r="AC126" s="71">
        <f t="shared" ref="AC126:AC136" si="60">SUM(S126-AB126)</f>
        <v>0</v>
      </c>
      <c r="AD126" s="75" t="s">
        <v>167</v>
      </c>
      <c r="AE126" s="347">
        <f>'BI INTRA 2025'!AB126+'BI INTRA 2025_smt II'!Y126</f>
        <v>7337000</v>
      </c>
      <c r="AF126" s="1026">
        <f t="shared" si="30"/>
        <v>0</v>
      </c>
      <c r="AG126" s="52"/>
      <c r="AH126" s="52"/>
    </row>
    <row r="127" spans="1:36" s="160" customFormat="1" ht="19.5" customHeight="1">
      <c r="A127" s="175"/>
      <c r="B127" s="133" t="s">
        <v>284</v>
      </c>
      <c r="C127" s="202" t="s">
        <v>69</v>
      </c>
      <c r="D127" s="202"/>
      <c r="E127" s="68" t="s">
        <v>285</v>
      </c>
      <c r="F127" s="1031" t="str">
        <f>VLOOKUP(B127,[1]Sheet1!$H$4:$I$15682,2,FALSE)</f>
        <v>A.C. Split</v>
      </c>
      <c r="G127" s="42" t="s">
        <v>286</v>
      </c>
      <c r="H127" s="42" t="s">
        <v>48</v>
      </c>
      <c r="I127" s="42" t="s">
        <v>64</v>
      </c>
      <c r="J127" s="42" t="s">
        <v>65</v>
      </c>
      <c r="K127" s="42">
        <v>2009</v>
      </c>
      <c r="L127" s="42" t="s">
        <v>48</v>
      </c>
      <c r="M127" s="77" t="s">
        <v>166</v>
      </c>
      <c r="N127" s="42" t="s">
        <v>67</v>
      </c>
      <c r="O127" s="203">
        <v>1</v>
      </c>
      <c r="P127" s="70">
        <v>3668500</v>
      </c>
      <c r="Q127" s="139"/>
      <c r="R127" s="76">
        <v>0</v>
      </c>
      <c r="S127" s="71">
        <f t="shared" si="54"/>
        <v>3668500</v>
      </c>
      <c r="T127" s="72">
        <v>5</v>
      </c>
      <c r="U127" s="71">
        <f t="shared" si="55"/>
        <v>733700</v>
      </c>
      <c r="V127" s="73">
        <v>0</v>
      </c>
      <c r="W127" s="71">
        <f t="shared" si="56"/>
        <v>0</v>
      </c>
      <c r="X127" s="74">
        <v>0</v>
      </c>
      <c r="Y127" s="71">
        <f t="shared" si="57"/>
        <v>0</v>
      </c>
      <c r="Z127" s="71">
        <f t="shared" si="58"/>
        <v>0</v>
      </c>
      <c r="AA127" s="72">
        <v>5</v>
      </c>
      <c r="AB127" s="71">
        <f t="shared" si="59"/>
        <v>3668500</v>
      </c>
      <c r="AC127" s="71">
        <f t="shared" si="60"/>
        <v>0</v>
      </c>
      <c r="AD127" s="75" t="s">
        <v>132</v>
      </c>
      <c r="AE127" s="347">
        <f>'BI INTRA 2025'!AB127+'BI INTRA 2025_smt II'!Y127</f>
        <v>3668500</v>
      </c>
      <c r="AF127" s="1026">
        <f t="shared" si="30"/>
        <v>0</v>
      </c>
      <c r="AG127" s="52"/>
      <c r="AH127" s="52"/>
    </row>
    <row r="128" spans="1:36" s="160" customFormat="1" ht="19.5" customHeight="1">
      <c r="A128" s="175"/>
      <c r="B128" s="133" t="s">
        <v>284</v>
      </c>
      <c r="C128" s="202" t="s">
        <v>73</v>
      </c>
      <c r="D128" s="202"/>
      <c r="E128" s="68" t="s">
        <v>285</v>
      </c>
      <c r="F128" s="1031" t="str">
        <f>VLOOKUP(B128,[1]Sheet1!$H$4:$I$15682,2,FALSE)</f>
        <v>A.C. Split</v>
      </c>
      <c r="G128" s="42" t="s">
        <v>286</v>
      </c>
      <c r="H128" s="42" t="s">
        <v>48</v>
      </c>
      <c r="I128" s="42" t="s">
        <v>64</v>
      </c>
      <c r="J128" s="42" t="s">
        <v>65</v>
      </c>
      <c r="K128" s="42">
        <v>2009</v>
      </c>
      <c r="L128" s="42" t="s">
        <v>48</v>
      </c>
      <c r="M128" s="77" t="s">
        <v>166</v>
      </c>
      <c r="N128" s="42" t="s">
        <v>67</v>
      </c>
      <c r="O128" s="203">
        <v>1</v>
      </c>
      <c r="P128" s="70">
        <v>3668500</v>
      </c>
      <c r="Q128" s="139"/>
      <c r="R128" s="76">
        <v>0</v>
      </c>
      <c r="S128" s="71">
        <f t="shared" si="54"/>
        <v>3668500</v>
      </c>
      <c r="T128" s="72">
        <v>5</v>
      </c>
      <c r="U128" s="71">
        <f t="shared" si="55"/>
        <v>733700</v>
      </c>
      <c r="V128" s="73">
        <v>0</v>
      </c>
      <c r="W128" s="71">
        <f t="shared" si="56"/>
        <v>0</v>
      </c>
      <c r="X128" s="74">
        <v>0</v>
      </c>
      <c r="Y128" s="71">
        <f t="shared" si="57"/>
        <v>0</v>
      </c>
      <c r="Z128" s="71">
        <f t="shared" si="58"/>
        <v>0</v>
      </c>
      <c r="AA128" s="72">
        <v>5</v>
      </c>
      <c r="AB128" s="71">
        <f t="shared" si="59"/>
        <v>3668500</v>
      </c>
      <c r="AC128" s="71">
        <f t="shared" si="60"/>
        <v>0</v>
      </c>
      <c r="AD128" s="75" t="s">
        <v>244</v>
      </c>
      <c r="AE128" s="347">
        <f>'BI INTRA 2025'!AB128+'BI INTRA 2025_smt II'!Y128</f>
        <v>3668500</v>
      </c>
      <c r="AF128" s="1026">
        <f t="shared" si="30"/>
        <v>0</v>
      </c>
      <c r="AG128" s="52"/>
      <c r="AH128" s="52"/>
    </row>
    <row r="129" spans="1:36" s="160" customFormat="1" ht="19.5" customHeight="1">
      <c r="A129" s="175"/>
      <c r="B129" s="133" t="s">
        <v>284</v>
      </c>
      <c r="C129" s="202" t="s">
        <v>77</v>
      </c>
      <c r="D129" s="202"/>
      <c r="E129" s="68" t="s">
        <v>285</v>
      </c>
      <c r="F129" s="1031" t="str">
        <f>VLOOKUP(B129,[1]Sheet1!$H$4:$I$15682,2,FALSE)</f>
        <v>A.C. Split</v>
      </c>
      <c r="G129" s="42" t="s">
        <v>286</v>
      </c>
      <c r="H129" s="42" t="s">
        <v>48</v>
      </c>
      <c r="I129" s="42" t="s">
        <v>64</v>
      </c>
      <c r="J129" s="42" t="s">
        <v>65</v>
      </c>
      <c r="K129" s="42">
        <v>2009</v>
      </c>
      <c r="L129" s="42" t="s">
        <v>48</v>
      </c>
      <c r="M129" s="77" t="s">
        <v>166</v>
      </c>
      <c r="N129" s="42" t="s">
        <v>67</v>
      </c>
      <c r="O129" s="203">
        <v>1</v>
      </c>
      <c r="P129" s="70">
        <v>3668500</v>
      </c>
      <c r="Q129" s="139"/>
      <c r="R129" s="76">
        <v>0</v>
      </c>
      <c r="S129" s="71">
        <f t="shared" si="54"/>
        <v>3668500</v>
      </c>
      <c r="T129" s="72">
        <v>5</v>
      </c>
      <c r="U129" s="71">
        <f t="shared" si="55"/>
        <v>733700</v>
      </c>
      <c r="V129" s="73">
        <v>0</v>
      </c>
      <c r="W129" s="71">
        <f t="shared" si="56"/>
        <v>0</v>
      </c>
      <c r="X129" s="74">
        <v>0</v>
      </c>
      <c r="Y129" s="71">
        <f t="shared" si="57"/>
        <v>0</v>
      </c>
      <c r="Z129" s="71">
        <f t="shared" si="58"/>
        <v>0</v>
      </c>
      <c r="AA129" s="72">
        <v>5</v>
      </c>
      <c r="AB129" s="71">
        <f t="shared" si="59"/>
        <v>3668500</v>
      </c>
      <c r="AC129" s="71">
        <f t="shared" si="60"/>
        <v>0</v>
      </c>
      <c r="AD129" s="55" t="s">
        <v>226</v>
      </c>
      <c r="AE129" s="347">
        <f>'BI INTRA 2025'!AB129+'BI INTRA 2025_smt II'!Y129</f>
        <v>3668500</v>
      </c>
      <c r="AF129" s="1026">
        <f t="shared" si="30"/>
        <v>0</v>
      </c>
      <c r="AG129" s="52"/>
      <c r="AH129" s="52"/>
    </row>
    <row r="130" spans="1:36" s="160" customFormat="1" ht="19.5" customHeight="1">
      <c r="A130" s="175"/>
      <c r="B130" s="133" t="s">
        <v>284</v>
      </c>
      <c r="C130" s="202" t="s">
        <v>80</v>
      </c>
      <c r="D130" s="202"/>
      <c r="E130" s="68" t="s">
        <v>285</v>
      </c>
      <c r="F130" s="1031" t="str">
        <f>VLOOKUP(B130,[1]Sheet1!$H$4:$I$15682,2,FALSE)</f>
        <v>A.C. Split</v>
      </c>
      <c r="G130" s="42" t="s">
        <v>286</v>
      </c>
      <c r="H130" s="42" t="s">
        <v>48</v>
      </c>
      <c r="I130" s="42" t="s">
        <v>64</v>
      </c>
      <c r="J130" s="42" t="s">
        <v>65</v>
      </c>
      <c r="K130" s="42">
        <v>2009</v>
      </c>
      <c r="L130" s="42" t="s">
        <v>48</v>
      </c>
      <c r="M130" s="77" t="s">
        <v>166</v>
      </c>
      <c r="N130" s="42" t="s">
        <v>67</v>
      </c>
      <c r="O130" s="203">
        <v>1</v>
      </c>
      <c r="P130" s="70">
        <v>3668500</v>
      </c>
      <c r="Q130" s="139"/>
      <c r="R130" s="76">
        <v>0</v>
      </c>
      <c r="S130" s="71">
        <f t="shared" si="54"/>
        <v>3668500</v>
      </c>
      <c r="T130" s="72">
        <v>5</v>
      </c>
      <c r="U130" s="71">
        <f t="shared" si="55"/>
        <v>733700</v>
      </c>
      <c r="V130" s="73">
        <v>0</v>
      </c>
      <c r="W130" s="71">
        <f t="shared" si="56"/>
        <v>0</v>
      </c>
      <c r="X130" s="74">
        <v>0</v>
      </c>
      <c r="Y130" s="71">
        <f t="shared" si="57"/>
        <v>0</v>
      </c>
      <c r="Z130" s="71">
        <f t="shared" si="58"/>
        <v>0</v>
      </c>
      <c r="AA130" s="72">
        <v>5</v>
      </c>
      <c r="AB130" s="71">
        <f t="shared" si="59"/>
        <v>3668500</v>
      </c>
      <c r="AC130" s="71">
        <f t="shared" si="60"/>
        <v>0</v>
      </c>
      <c r="AD130" s="75" t="s">
        <v>174</v>
      </c>
      <c r="AE130" s="347">
        <f>'BI INTRA 2025'!AB130+'BI INTRA 2025_smt II'!Y130</f>
        <v>3668500</v>
      </c>
      <c r="AF130" s="1026">
        <f t="shared" si="30"/>
        <v>0</v>
      </c>
      <c r="AG130" s="52"/>
      <c r="AH130" s="52"/>
    </row>
    <row r="131" spans="1:36" s="160" customFormat="1" ht="19.5" customHeight="1">
      <c r="A131" s="246"/>
      <c r="B131" s="247" t="s">
        <v>284</v>
      </c>
      <c r="C131" s="248" t="s">
        <v>106</v>
      </c>
      <c r="D131" s="248"/>
      <c r="E131" s="249" t="s">
        <v>285</v>
      </c>
      <c r="F131" s="1031" t="str">
        <f>VLOOKUP(B131,[1]Sheet1!$H$4:$I$15682,2,FALSE)</f>
        <v>A.C. Split</v>
      </c>
      <c r="G131" s="250" t="s">
        <v>286</v>
      </c>
      <c r="H131" s="250" t="s">
        <v>48</v>
      </c>
      <c r="I131" s="250" t="s">
        <v>64</v>
      </c>
      <c r="J131" s="250" t="s">
        <v>65</v>
      </c>
      <c r="K131" s="250">
        <v>2009</v>
      </c>
      <c r="L131" s="250" t="s">
        <v>48</v>
      </c>
      <c r="M131" s="251" t="s">
        <v>166</v>
      </c>
      <c r="N131" s="250" t="s">
        <v>67</v>
      </c>
      <c r="O131" s="252">
        <v>1</v>
      </c>
      <c r="P131" s="253">
        <v>3668500</v>
      </c>
      <c r="Q131" s="254"/>
      <c r="R131" s="255">
        <v>0</v>
      </c>
      <c r="S131" s="256">
        <f t="shared" si="54"/>
        <v>3668500</v>
      </c>
      <c r="T131" s="257">
        <v>5</v>
      </c>
      <c r="U131" s="256">
        <f t="shared" si="55"/>
        <v>733700</v>
      </c>
      <c r="V131" s="258">
        <v>0</v>
      </c>
      <c r="W131" s="256">
        <f t="shared" si="56"/>
        <v>0</v>
      </c>
      <c r="X131" s="259">
        <v>0</v>
      </c>
      <c r="Y131" s="256">
        <f t="shared" si="57"/>
        <v>0</v>
      </c>
      <c r="Z131" s="256">
        <f t="shared" si="58"/>
        <v>0</v>
      </c>
      <c r="AA131" s="257">
        <v>5</v>
      </c>
      <c r="AB131" s="256">
        <f t="shared" si="59"/>
        <v>3668500</v>
      </c>
      <c r="AC131" s="256">
        <f t="shared" si="60"/>
        <v>0</v>
      </c>
      <c r="AD131" s="260" t="s">
        <v>177</v>
      </c>
      <c r="AE131" s="347">
        <f>'BI INTRA 2025'!AB131+'BI INTRA 2025_smt II'!Y131</f>
        <v>3668500</v>
      </c>
      <c r="AF131" s="1026">
        <f t="shared" si="30"/>
        <v>0</v>
      </c>
      <c r="AG131" s="52"/>
      <c r="AH131" s="52"/>
    </row>
    <row r="132" spans="1:36" s="160" customFormat="1" ht="19.5" customHeight="1">
      <c r="A132" s="175"/>
      <c r="B132" s="133" t="s">
        <v>284</v>
      </c>
      <c r="C132" s="43" t="s">
        <v>287</v>
      </c>
      <c r="D132" s="43"/>
      <c r="E132" s="68" t="s">
        <v>285</v>
      </c>
      <c r="F132" s="1031" t="str">
        <f>VLOOKUP(B132,[1]Sheet1!$H$4:$I$15682,2,FALSE)</f>
        <v>A.C. Split</v>
      </c>
      <c r="G132" s="42" t="s">
        <v>286</v>
      </c>
      <c r="H132" s="42" t="s">
        <v>48</v>
      </c>
      <c r="I132" s="42" t="s">
        <v>64</v>
      </c>
      <c r="J132" s="42" t="s">
        <v>65</v>
      </c>
      <c r="K132" s="42">
        <v>2009</v>
      </c>
      <c r="L132" s="42" t="s">
        <v>48</v>
      </c>
      <c r="M132" s="77" t="s">
        <v>166</v>
      </c>
      <c r="N132" s="42" t="s">
        <v>67</v>
      </c>
      <c r="O132" s="203">
        <v>6</v>
      </c>
      <c r="P132" s="70">
        <v>22011000</v>
      </c>
      <c r="Q132" s="139"/>
      <c r="R132" s="76">
        <v>0</v>
      </c>
      <c r="S132" s="71">
        <f t="shared" si="54"/>
        <v>22011000</v>
      </c>
      <c r="T132" s="72">
        <v>5</v>
      </c>
      <c r="U132" s="71">
        <f t="shared" si="55"/>
        <v>4402200</v>
      </c>
      <c r="V132" s="73">
        <v>0</v>
      </c>
      <c r="W132" s="71">
        <f t="shared" si="56"/>
        <v>0</v>
      </c>
      <c r="X132" s="74">
        <v>0</v>
      </c>
      <c r="Y132" s="71">
        <f t="shared" si="57"/>
        <v>0</v>
      </c>
      <c r="Z132" s="71">
        <f t="shared" si="58"/>
        <v>0</v>
      </c>
      <c r="AA132" s="72">
        <v>5</v>
      </c>
      <c r="AB132" s="71">
        <f t="shared" si="59"/>
        <v>22011000</v>
      </c>
      <c r="AC132" s="71">
        <f t="shared" si="60"/>
        <v>0</v>
      </c>
      <c r="AD132" s="55" t="s">
        <v>247</v>
      </c>
      <c r="AE132" s="347">
        <f>'BI INTRA 2025'!AB132+'BI INTRA 2025_smt II'!Y132</f>
        <v>22011000</v>
      </c>
      <c r="AF132" s="1026">
        <f t="shared" si="30"/>
        <v>0</v>
      </c>
      <c r="AG132" s="52"/>
      <c r="AH132" s="52"/>
    </row>
    <row r="133" spans="1:36" s="160" customFormat="1" ht="19.5" customHeight="1">
      <c r="A133" s="175"/>
      <c r="B133" s="133" t="s">
        <v>284</v>
      </c>
      <c r="C133" s="202" t="s">
        <v>77</v>
      </c>
      <c r="D133" s="202"/>
      <c r="E133" s="68" t="s">
        <v>288</v>
      </c>
      <c r="F133" s="1031" t="str">
        <f>VLOOKUP(B133,[1]Sheet1!$H$4:$I$15682,2,FALSE)</f>
        <v>A.C. Split</v>
      </c>
      <c r="G133" s="42" t="s">
        <v>289</v>
      </c>
      <c r="H133" s="42" t="s">
        <v>48</v>
      </c>
      <c r="I133" s="42" t="s">
        <v>64</v>
      </c>
      <c r="J133" s="42" t="s">
        <v>290</v>
      </c>
      <c r="K133" s="42">
        <v>2009</v>
      </c>
      <c r="L133" s="42" t="s">
        <v>48</v>
      </c>
      <c r="M133" s="77" t="s">
        <v>66</v>
      </c>
      <c r="N133" s="42" t="s">
        <v>67</v>
      </c>
      <c r="O133" s="203">
        <v>1</v>
      </c>
      <c r="P133" s="76">
        <v>3867000</v>
      </c>
      <c r="Q133" s="139"/>
      <c r="R133" s="76">
        <v>0</v>
      </c>
      <c r="S133" s="71">
        <f>SUM(P133-R133)</f>
        <v>3867000</v>
      </c>
      <c r="T133" s="72">
        <v>5</v>
      </c>
      <c r="U133" s="71">
        <f t="shared" si="55"/>
        <v>773400</v>
      </c>
      <c r="V133" s="261"/>
      <c r="W133" s="71"/>
      <c r="X133" s="74"/>
      <c r="Y133" s="71"/>
      <c r="Z133" s="71"/>
      <c r="AA133" s="71">
        <v>5</v>
      </c>
      <c r="AB133" s="71">
        <f>SUM(U133*AA133)</f>
        <v>3867000</v>
      </c>
      <c r="AC133" s="71">
        <f t="shared" si="60"/>
        <v>0</v>
      </c>
      <c r="AD133" s="75" t="s">
        <v>291</v>
      </c>
      <c r="AE133" s="347">
        <f>'BI INTRA 2025'!AB133+'BI INTRA 2025_smt II'!Y133</f>
        <v>3867000</v>
      </c>
      <c r="AF133" s="1026">
        <f t="shared" si="30"/>
        <v>0</v>
      </c>
      <c r="AG133" s="52"/>
      <c r="AH133" s="52"/>
    </row>
    <row r="134" spans="1:36" s="160" customFormat="1" ht="19.5" customHeight="1">
      <c r="A134" s="175"/>
      <c r="B134" s="133" t="s">
        <v>284</v>
      </c>
      <c r="C134" s="202" t="s">
        <v>199</v>
      </c>
      <c r="D134" s="202"/>
      <c r="E134" s="68" t="s">
        <v>292</v>
      </c>
      <c r="F134" s="1031" t="str">
        <f>VLOOKUP(B134,[1]Sheet1!$H$4:$I$15682,2,FALSE)</f>
        <v>A.C. Split</v>
      </c>
      <c r="G134" s="42" t="s">
        <v>293</v>
      </c>
      <c r="H134" s="42" t="s">
        <v>48</v>
      </c>
      <c r="I134" s="42" t="s">
        <v>64</v>
      </c>
      <c r="J134" s="42" t="s">
        <v>65</v>
      </c>
      <c r="K134" s="42">
        <v>2010</v>
      </c>
      <c r="L134" s="42" t="s">
        <v>48</v>
      </c>
      <c r="M134" s="77" t="s">
        <v>166</v>
      </c>
      <c r="N134" s="42" t="s">
        <v>67</v>
      </c>
      <c r="O134" s="203">
        <v>2</v>
      </c>
      <c r="P134" s="70">
        <v>43642500</v>
      </c>
      <c r="Q134" s="139"/>
      <c r="R134" s="76">
        <v>0</v>
      </c>
      <c r="S134" s="71">
        <f t="shared" si="54"/>
        <v>43642500</v>
      </c>
      <c r="T134" s="72">
        <v>5</v>
      </c>
      <c r="U134" s="71">
        <f t="shared" si="55"/>
        <v>8728500</v>
      </c>
      <c r="V134" s="73">
        <v>0</v>
      </c>
      <c r="W134" s="71">
        <f t="shared" si="56"/>
        <v>0</v>
      </c>
      <c r="X134" s="74">
        <v>0</v>
      </c>
      <c r="Y134" s="71">
        <f t="shared" si="57"/>
        <v>0</v>
      </c>
      <c r="Z134" s="71">
        <f t="shared" si="58"/>
        <v>0</v>
      </c>
      <c r="AA134" s="72">
        <v>5</v>
      </c>
      <c r="AB134" s="71">
        <f t="shared" si="59"/>
        <v>43642500</v>
      </c>
      <c r="AC134" s="71">
        <f t="shared" si="60"/>
        <v>0</v>
      </c>
      <c r="AD134" s="55" t="s">
        <v>247</v>
      </c>
      <c r="AE134" s="347">
        <f>'BI INTRA 2025'!AB134+'BI INTRA 2025_smt II'!Y134</f>
        <v>43642500</v>
      </c>
      <c r="AF134" s="1026">
        <f t="shared" si="30"/>
        <v>0</v>
      </c>
      <c r="AG134" s="52"/>
      <c r="AH134" s="52"/>
    </row>
    <row r="135" spans="1:36" s="160" customFormat="1" ht="19.5" customHeight="1">
      <c r="A135" s="175"/>
      <c r="B135" s="133" t="s">
        <v>294</v>
      </c>
      <c r="C135" s="67" t="s">
        <v>112</v>
      </c>
      <c r="D135" s="67"/>
      <c r="E135" s="185" t="s">
        <v>295</v>
      </c>
      <c r="F135" s="1031" t="str">
        <f>VLOOKUP(B135,[1]Sheet1!$H$4:$I$15682,2,FALSE)</f>
        <v>Lemari Es</v>
      </c>
      <c r="G135" s="42" t="s">
        <v>293</v>
      </c>
      <c r="H135" s="42" t="s">
        <v>48</v>
      </c>
      <c r="I135" s="42" t="s">
        <v>64</v>
      </c>
      <c r="J135" s="42" t="s">
        <v>65</v>
      </c>
      <c r="K135" s="43">
        <v>2011</v>
      </c>
      <c r="L135" s="42" t="s">
        <v>48</v>
      </c>
      <c r="M135" s="42" t="s">
        <v>66</v>
      </c>
      <c r="N135" s="42" t="s">
        <v>67</v>
      </c>
      <c r="O135" s="42">
        <v>1</v>
      </c>
      <c r="P135" s="70">
        <v>2000000</v>
      </c>
      <c r="Q135" s="139"/>
      <c r="R135" s="76">
        <v>0</v>
      </c>
      <c r="S135" s="71">
        <f t="shared" si="54"/>
        <v>2000000</v>
      </c>
      <c r="T135" s="72">
        <v>5</v>
      </c>
      <c r="U135" s="71"/>
      <c r="V135" s="73"/>
      <c r="W135" s="71"/>
      <c r="X135" s="74"/>
      <c r="Y135" s="71"/>
      <c r="Z135" s="71"/>
      <c r="AA135" s="72">
        <v>5</v>
      </c>
      <c r="AB135" s="71">
        <v>2000000</v>
      </c>
      <c r="AC135" s="71">
        <f t="shared" si="60"/>
        <v>0</v>
      </c>
      <c r="AD135" s="55" t="s">
        <v>213</v>
      </c>
      <c r="AE135" s="347">
        <f>'BI INTRA 2025'!AB135+'BI INTRA 2025_smt II'!Y135</f>
        <v>2000000</v>
      </c>
      <c r="AF135" s="1026">
        <f t="shared" si="30"/>
        <v>0</v>
      </c>
      <c r="AG135" s="52"/>
      <c r="AH135" s="52"/>
    </row>
    <row r="136" spans="1:36" s="160" customFormat="1" ht="19.5" customHeight="1">
      <c r="A136" s="175"/>
      <c r="B136" s="133" t="s">
        <v>284</v>
      </c>
      <c r="C136" s="202" t="s">
        <v>199</v>
      </c>
      <c r="D136" s="202"/>
      <c r="E136" s="68" t="s">
        <v>296</v>
      </c>
      <c r="F136" s="1031" t="str">
        <f>VLOOKUP(B136,[1]Sheet1!$H$4:$I$15682,2,FALSE)</f>
        <v>A.C. Split</v>
      </c>
      <c r="G136" s="42" t="s">
        <v>293</v>
      </c>
      <c r="H136" s="42" t="s">
        <v>48</v>
      </c>
      <c r="I136" s="42" t="s">
        <v>64</v>
      </c>
      <c r="J136" s="42" t="s">
        <v>65</v>
      </c>
      <c r="K136" s="42">
        <v>2012</v>
      </c>
      <c r="L136" s="42" t="s">
        <v>48</v>
      </c>
      <c r="M136" s="77" t="s">
        <v>166</v>
      </c>
      <c r="N136" s="42" t="s">
        <v>67</v>
      </c>
      <c r="O136" s="203">
        <v>2</v>
      </c>
      <c r="P136" s="70">
        <v>46100000</v>
      </c>
      <c r="Q136" s="139"/>
      <c r="R136" s="76">
        <v>0</v>
      </c>
      <c r="S136" s="71">
        <f t="shared" si="54"/>
        <v>46100000</v>
      </c>
      <c r="T136" s="72">
        <v>5</v>
      </c>
      <c r="U136" s="71">
        <f t="shared" si="55"/>
        <v>9220000</v>
      </c>
      <c r="V136" s="73">
        <v>0</v>
      </c>
      <c r="W136" s="71">
        <v>0</v>
      </c>
      <c r="X136" s="74">
        <v>0</v>
      </c>
      <c r="Y136" s="71">
        <f t="shared" si="57"/>
        <v>0</v>
      </c>
      <c r="Z136" s="71">
        <f t="shared" si="58"/>
        <v>0</v>
      </c>
      <c r="AA136" s="72">
        <v>5</v>
      </c>
      <c r="AB136" s="71">
        <f t="shared" si="59"/>
        <v>46100000</v>
      </c>
      <c r="AC136" s="71">
        <f t="shared" si="60"/>
        <v>0</v>
      </c>
      <c r="AD136" s="55" t="s">
        <v>247</v>
      </c>
      <c r="AE136" s="347">
        <f>'BI INTRA 2025'!AB136+'BI INTRA 2025_smt II'!Y136</f>
        <v>46100000</v>
      </c>
      <c r="AF136" s="1026">
        <f t="shared" si="30"/>
        <v>0</v>
      </c>
      <c r="AG136" s="52"/>
      <c r="AH136" s="52"/>
    </row>
    <row r="137" spans="1:36" s="160" customFormat="1" ht="19.5" customHeight="1">
      <c r="A137" s="175"/>
      <c r="B137" s="133" t="s">
        <v>284</v>
      </c>
      <c r="C137" s="202" t="s">
        <v>112</v>
      </c>
      <c r="D137" s="202"/>
      <c r="E137" s="68" t="s">
        <v>297</v>
      </c>
      <c r="F137" s="1031" t="str">
        <f>VLOOKUP(B137,[1]Sheet1!$H$4:$I$15682,2,FALSE)</f>
        <v>A.C. Split</v>
      </c>
      <c r="G137" s="42" t="s">
        <v>286</v>
      </c>
      <c r="H137" s="42" t="s">
        <v>48</v>
      </c>
      <c r="I137" s="42" t="s">
        <v>64</v>
      </c>
      <c r="J137" s="42" t="s">
        <v>65</v>
      </c>
      <c r="K137" s="42">
        <v>2013</v>
      </c>
      <c r="L137" s="42" t="s">
        <v>48</v>
      </c>
      <c r="M137" s="77" t="s">
        <v>66</v>
      </c>
      <c r="N137" s="42" t="s">
        <v>67</v>
      </c>
      <c r="O137" s="203">
        <v>1</v>
      </c>
      <c r="P137" s="76">
        <v>3700000</v>
      </c>
      <c r="Q137" s="139"/>
      <c r="R137" s="76">
        <v>0</v>
      </c>
      <c r="S137" s="71">
        <f t="shared" si="54"/>
        <v>3700000</v>
      </c>
      <c r="T137" s="72">
        <v>5</v>
      </c>
      <c r="U137" s="71">
        <f t="shared" si="55"/>
        <v>740000</v>
      </c>
      <c r="V137" s="73">
        <v>0</v>
      </c>
      <c r="W137" s="71">
        <v>0</v>
      </c>
      <c r="X137" s="74">
        <v>0</v>
      </c>
      <c r="Y137" s="71">
        <f t="shared" si="57"/>
        <v>0</v>
      </c>
      <c r="Z137" s="71">
        <f t="shared" si="58"/>
        <v>0</v>
      </c>
      <c r="AA137" s="72">
        <v>5</v>
      </c>
      <c r="AB137" s="71">
        <v>3700000</v>
      </c>
      <c r="AC137" s="71"/>
      <c r="AD137" s="75" t="s">
        <v>167</v>
      </c>
      <c r="AE137" s="347">
        <f>'BI INTRA 2025'!AB137+'BI INTRA 2025_smt II'!Y137</f>
        <v>3700000</v>
      </c>
      <c r="AF137" s="1026">
        <f t="shared" si="30"/>
        <v>0</v>
      </c>
      <c r="AG137" s="52"/>
      <c r="AH137" s="52"/>
    </row>
    <row r="138" spans="1:36" s="160" customFormat="1" ht="19.5" customHeight="1">
      <c r="A138" s="175"/>
      <c r="B138" s="133" t="s">
        <v>284</v>
      </c>
      <c r="C138" s="202" t="s">
        <v>60</v>
      </c>
      <c r="D138" s="202"/>
      <c r="E138" s="68" t="s">
        <v>297</v>
      </c>
      <c r="F138" s="1031" t="str">
        <f>VLOOKUP(B138,[1]Sheet1!$H$4:$I$15682,2,FALSE)</f>
        <v>A.C. Split</v>
      </c>
      <c r="G138" s="42" t="s">
        <v>286</v>
      </c>
      <c r="H138" s="42" t="s">
        <v>48</v>
      </c>
      <c r="I138" s="42" t="s">
        <v>64</v>
      </c>
      <c r="J138" s="42" t="s">
        <v>65</v>
      </c>
      <c r="K138" s="42">
        <v>2013</v>
      </c>
      <c r="L138" s="42" t="s">
        <v>48</v>
      </c>
      <c r="M138" s="77" t="s">
        <v>66</v>
      </c>
      <c r="N138" s="42" t="s">
        <v>67</v>
      </c>
      <c r="O138" s="203">
        <v>1</v>
      </c>
      <c r="P138" s="76">
        <v>3700000</v>
      </c>
      <c r="Q138" s="139"/>
      <c r="R138" s="76">
        <v>0</v>
      </c>
      <c r="S138" s="71">
        <f t="shared" si="54"/>
        <v>3700000</v>
      </c>
      <c r="T138" s="72">
        <v>5</v>
      </c>
      <c r="U138" s="71">
        <f t="shared" si="55"/>
        <v>740000</v>
      </c>
      <c r="V138" s="73">
        <v>0</v>
      </c>
      <c r="W138" s="71">
        <v>0</v>
      </c>
      <c r="X138" s="74">
        <v>0</v>
      </c>
      <c r="Y138" s="71">
        <f t="shared" si="57"/>
        <v>0</v>
      </c>
      <c r="Z138" s="71">
        <f t="shared" si="58"/>
        <v>0</v>
      </c>
      <c r="AA138" s="72">
        <v>5</v>
      </c>
      <c r="AB138" s="71">
        <v>3700000</v>
      </c>
      <c r="AC138" s="71"/>
      <c r="AD138" s="75" t="s">
        <v>298</v>
      </c>
      <c r="AE138" s="347">
        <f>'BI INTRA 2025'!AB138+'BI INTRA 2025_smt II'!Y138</f>
        <v>3700000</v>
      </c>
      <c r="AF138" s="1026">
        <f t="shared" si="30"/>
        <v>0</v>
      </c>
      <c r="AG138" s="52"/>
      <c r="AH138" s="52"/>
    </row>
    <row r="139" spans="1:36" s="160" customFormat="1" ht="19.5" customHeight="1">
      <c r="A139" s="175"/>
      <c r="B139" s="133" t="s">
        <v>284</v>
      </c>
      <c r="C139" s="114" t="s">
        <v>112</v>
      </c>
      <c r="D139" s="114"/>
      <c r="E139" s="113" t="s">
        <v>299</v>
      </c>
      <c r="F139" s="1031" t="str">
        <f>VLOOKUP(B139,[1]Sheet1!$H$4:$I$15682,2,FALSE)</f>
        <v>A.C. Split</v>
      </c>
      <c r="G139" s="117" t="s">
        <v>289</v>
      </c>
      <c r="H139" s="116" t="s">
        <v>48</v>
      </c>
      <c r="I139" s="116" t="s">
        <v>64</v>
      </c>
      <c r="J139" s="116" t="s">
        <v>290</v>
      </c>
      <c r="K139" s="116">
        <v>2018</v>
      </c>
      <c r="L139" s="116" t="s">
        <v>48</v>
      </c>
      <c r="M139" s="116" t="s">
        <v>66</v>
      </c>
      <c r="N139" s="116" t="s">
        <v>67</v>
      </c>
      <c r="O139" s="116">
        <v>1</v>
      </c>
      <c r="P139" s="121">
        <v>6000000</v>
      </c>
      <c r="Q139" s="262"/>
      <c r="R139" s="121">
        <v>0</v>
      </c>
      <c r="S139" s="122">
        <f t="shared" si="54"/>
        <v>6000000</v>
      </c>
      <c r="T139" s="123">
        <v>5</v>
      </c>
      <c r="U139" s="122">
        <f t="shared" si="55"/>
        <v>1200000</v>
      </c>
      <c r="V139" s="263"/>
      <c r="W139" s="122"/>
      <c r="X139" s="264"/>
      <c r="Y139" s="122"/>
      <c r="Z139" s="122">
        <f>W139+Y139</f>
        <v>0</v>
      </c>
      <c r="AA139" s="264">
        <v>5</v>
      </c>
      <c r="AB139" s="122">
        <f>U139*AA139</f>
        <v>6000000</v>
      </c>
      <c r="AC139" s="122">
        <f>P139-AB139</f>
        <v>0</v>
      </c>
      <c r="AD139" s="265" t="s">
        <v>300</v>
      </c>
      <c r="AE139" s="347">
        <f>'BI INTRA 2025'!AB139+'BI INTRA 2025_smt II'!Y139</f>
        <v>6000000</v>
      </c>
      <c r="AF139" s="1026">
        <f t="shared" si="30"/>
        <v>0</v>
      </c>
      <c r="AG139" s="52"/>
      <c r="AH139" s="52"/>
      <c r="AJ139" s="227"/>
    </row>
    <row r="140" spans="1:36" s="160" customFormat="1" ht="19.5" customHeight="1">
      <c r="A140" s="175"/>
      <c r="B140" s="133" t="s">
        <v>284</v>
      </c>
      <c r="C140" s="114" t="s">
        <v>60</v>
      </c>
      <c r="D140" s="114"/>
      <c r="E140" s="113" t="s">
        <v>299</v>
      </c>
      <c r="F140" s="1031" t="str">
        <f>VLOOKUP(B140,[1]Sheet1!$H$4:$I$15682,2,FALSE)</f>
        <v>A.C. Split</v>
      </c>
      <c r="G140" s="117" t="s">
        <v>289</v>
      </c>
      <c r="H140" s="116" t="s">
        <v>48</v>
      </c>
      <c r="I140" s="116" t="s">
        <v>64</v>
      </c>
      <c r="J140" s="116" t="s">
        <v>290</v>
      </c>
      <c r="K140" s="116">
        <v>2018</v>
      </c>
      <c r="L140" s="116" t="s">
        <v>48</v>
      </c>
      <c r="M140" s="116" t="s">
        <v>66</v>
      </c>
      <c r="N140" s="116" t="s">
        <v>67</v>
      </c>
      <c r="O140" s="116">
        <v>1</v>
      </c>
      <c r="P140" s="121">
        <v>6000000</v>
      </c>
      <c r="Q140" s="262"/>
      <c r="R140" s="121">
        <v>0</v>
      </c>
      <c r="S140" s="122">
        <f t="shared" si="54"/>
        <v>6000000</v>
      </c>
      <c r="T140" s="123">
        <v>5</v>
      </c>
      <c r="U140" s="122">
        <f t="shared" si="55"/>
        <v>1200000</v>
      </c>
      <c r="V140" s="263"/>
      <c r="W140" s="122"/>
      <c r="X140" s="264"/>
      <c r="Y140" s="122"/>
      <c r="Z140" s="122"/>
      <c r="AA140" s="264">
        <v>5</v>
      </c>
      <c r="AB140" s="122">
        <f>U140*AA140</f>
        <v>6000000</v>
      </c>
      <c r="AC140" s="122">
        <f>P140-AB140</f>
        <v>0</v>
      </c>
      <c r="AD140" s="265" t="s">
        <v>300</v>
      </c>
      <c r="AE140" s="347">
        <f>'BI INTRA 2025'!AB140+'BI INTRA 2025_smt II'!Y140</f>
        <v>6000000</v>
      </c>
      <c r="AF140" s="1026">
        <f t="shared" si="30"/>
        <v>0</v>
      </c>
      <c r="AG140" s="52"/>
      <c r="AH140" s="52"/>
      <c r="AJ140" s="227"/>
    </row>
    <row r="141" spans="1:36" s="210" customFormat="1" ht="19.5" customHeight="1">
      <c r="A141" s="204"/>
      <c r="B141" s="140" t="s">
        <v>301</v>
      </c>
      <c r="C141" s="205" t="s">
        <v>112</v>
      </c>
      <c r="D141" s="205"/>
      <c r="E141" s="266" t="s">
        <v>302</v>
      </c>
      <c r="F141" s="1031" t="str">
        <f>VLOOKUP(B141,[1]Sheet1!$H$4:$I$15682,2,FALSE)</f>
        <v>Up Right Chiller/Frezzer</v>
      </c>
      <c r="G141" s="100" t="s">
        <v>303</v>
      </c>
      <c r="H141" s="100" t="s">
        <v>48</v>
      </c>
      <c r="I141" s="100" t="s">
        <v>64</v>
      </c>
      <c r="J141" s="100" t="s">
        <v>65</v>
      </c>
      <c r="K141" s="100">
        <v>2019</v>
      </c>
      <c r="L141" s="100" t="s">
        <v>48</v>
      </c>
      <c r="M141" s="206" t="s">
        <v>166</v>
      </c>
      <c r="N141" s="100" t="s">
        <v>67</v>
      </c>
      <c r="O141" s="207">
        <v>1</v>
      </c>
      <c r="P141" s="103">
        <v>3577000</v>
      </c>
      <c r="Q141" s="141"/>
      <c r="R141" s="105">
        <v>0</v>
      </c>
      <c r="S141" s="106">
        <f t="shared" si="54"/>
        <v>3577000</v>
      </c>
      <c r="T141" s="107">
        <v>5</v>
      </c>
      <c r="U141" s="106">
        <f t="shared" si="55"/>
        <v>715400</v>
      </c>
      <c r="V141" s="142">
        <v>0</v>
      </c>
      <c r="W141" s="106">
        <v>0</v>
      </c>
      <c r="X141" s="106">
        <v>0</v>
      </c>
      <c r="Y141" s="106">
        <v>0</v>
      </c>
      <c r="Z141" s="106">
        <v>0</v>
      </c>
      <c r="AA141" s="530">
        <v>5</v>
      </c>
      <c r="AB141" s="106">
        <v>3577000</v>
      </c>
      <c r="AC141" s="106">
        <f t="shared" ref="AC141:AC143" si="61">SUM(S141-AB141)</f>
        <v>0</v>
      </c>
      <c r="AD141" s="109" t="s">
        <v>195</v>
      </c>
      <c r="AE141" s="347">
        <f>'BI INTRA 2025'!AB141+'BI INTRA 2025_smt II'!Y141</f>
        <v>3577000</v>
      </c>
      <c r="AF141" s="1026">
        <f t="shared" si="30"/>
        <v>0</v>
      </c>
      <c r="AG141" s="52"/>
      <c r="AH141" s="52"/>
    </row>
    <row r="142" spans="1:36" s="210" customFormat="1" ht="19.5" customHeight="1">
      <c r="A142" s="204"/>
      <c r="B142" s="140" t="s">
        <v>284</v>
      </c>
      <c r="C142" s="205" t="s">
        <v>69</v>
      </c>
      <c r="D142" s="205"/>
      <c r="E142" s="99" t="s">
        <v>304</v>
      </c>
      <c r="F142" s="1031" t="str">
        <f>VLOOKUP(B142,[1]Sheet1!$H$4:$I$15682,2,FALSE)</f>
        <v>A.C. Split</v>
      </c>
      <c r="G142" s="100" t="s">
        <v>305</v>
      </c>
      <c r="H142" s="100" t="s">
        <v>48</v>
      </c>
      <c r="I142" s="100" t="s">
        <v>64</v>
      </c>
      <c r="J142" s="100" t="s">
        <v>65</v>
      </c>
      <c r="K142" s="100">
        <v>2019</v>
      </c>
      <c r="L142" s="100" t="s">
        <v>48</v>
      </c>
      <c r="M142" s="206" t="s">
        <v>66</v>
      </c>
      <c r="N142" s="100" t="s">
        <v>67</v>
      </c>
      <c r="O142" s="207">
        <v>1</v>
      </c>
      <c r="P142" s="105">
        <v>3967500</v>
      </c>
      <c r="Q142" s="141"/>
      <c r="R142" s="105">
        <v>0</v>
      </c>
      <c r="S142" s="106">
        <f t="shared" si="54"/>
        <v>3967500</v>
      </c>
      <c r="T142" s="107">
        <v>5</v>
      </c>
      <c r="U142" s="106">
        <f t="shared" si="55"/>
        <v>793500</v>
      </c>
      <c r="V142" s="267">
        <v>0</v>
      </c>
      <c r="W142" s="106">
        <v>0</v>
      </c>
      <c r="X142" s="106">
        <v>0</v>
      </c>
      <c r="Y142" s="106">
        <v>0</v>
      </c>
      <c r="Z142" s="106">
        <v>0</v>
      </c>
      <c r="AA142" s="530">
        <v>5</v>
      </c>
      <c r="AB142" s="106">
        <v>3967500</v>
      </c>
      <c r="AC142" s="106">
        <f t="shared" si="61"/>
        <v>0</v>
      </c>
      <c r="AD142" s="109" t="s">
        <v>195</v>
      </c>
      <c r="AE142" s="347">
        <f>'BI INTRA 2025'!AB142+'BI INTRA 2025_smt II'!Y142</f>
        <v>3967500</v>
      </c>
      <c r="AF142" s="1026">
        <f t="shared" si="30"/>
        <v>0</v>
      </c>
      <c r="AG142" s="52"/>
      <c r="AH142" s="52"/>
    </row>
    <row r="143" spans="1:36" s="210" customFormat="1" ht="19.5" customHeight="1">
      <c r="A143" s="204"/>
      <c r="B143" s="140" t="s">
        <v>284</v>
      </c>
      <c r="C143" s="205" t="s">
        <v>73</v>
      </c>
      <c r="D143" s="205"/>
      <c r="E143" s="99" t="s">
        <v>304</v>
      </c>
      <c r="F143" s="1031" t="str">
        <f>VLOOKUP(B143,[1]Sheet1!$H$4:$I$15682,2,FALSE)</f>
        <v>A.C. Split</v>
      </c>
      <c r="G143" s="100" t="s">
        <v>305</v>
      </c>
      <c r="H143" s="100" t="s">
        <v>48</v>
      </c>
      <c r="I143" s="100" t="s">
        <v>64</v>
      </c>
      <c r="J143" s="100" t="s">
        <v>65</v>
      </c>
      <c r="K143" s="100">
        <v>2019</v>
      </c>
      <c r="L143" s="100" t="s">
        <v>48</v>
      </c>
      <c r="M143" s="206" t="s">
        <v>66</v>
      </c>
      <c r="N143" s="100" t="s">
        <v>67</v>
      </c>
      <c r="O143" s="207">
        <v>1</v>
      </c>
      <c r="P143" s="105">
        <v>3967500</v>
      </c>
      <c r="Q143" s="141"/>
      <c r="R143" s="105">
        <v>0</v>
      </c>
      <c r="S143" s="106">
        <f t="shared" si="54"/>
        <v>3967500</v>
      </c>
      <c r="T143" s="107">
        <v>5</v>
      </c>
      <c r="U143" s="106">
        <f t="shared" si="55"/>
        <v>793500</v>
      </c>
      <c r="V143" s="267">
        <v>0</v>
      </c>
      <c r="W143" s="106">
        <v>0</v>
      </c>
      <c r="X143" s="106">
        <v>0</v>
      </c>
      <c r="Y143" s="106">
        <v>0</v>
      </c>
      <c r="Z143" s="106">
        <v>0</v>
      </c>
      <c r="AA143" s="530">
        <v>5</v>
      </c>
      <c r="AB143" s="106">
        <v>3967500</v>
      </c>
      <c r="AC143" s="106">
        <f t="shared" si="61"/>
        <v>0</v>
      </c>
      <c r="AD143" s="109" t="s">
        <v>195</v>
      </c>
      <c r="AE143" s="347">
        <f>'BI INTRA 2025'!AB143+'BI INTRA 2025_smt II'!Y143</f>
        <v>3967500</v>
      </c>
      <c r="AF143" s="1026">
        <f t="shared" si="30"/>
        <v>0</v>
      </c>
      <c r="AG143" s="52"/>
      <c r="AH143" s="52"/>
    </row>
    <row r="144" spans="1:36" s="160" customFormat="1" ht="5.0999999999999996" customHeight="1">
      <c r="A144" s="175"/>
      <c r="B144" s="176"/>
      <c r="C144" s="222"/>
      <c r="D144" s="222"/>
      <c r="E144" s="226"/>
      <c r="F144" s="1053"/>
      <c r="G144" s="226"/>
      <c r="H144" s="226"/>
      <c r="I144" s="175"/>
      <c r="J144" s="178"/>
      <c r="K144" s="177"/>
      <c r="L144" s="177"/>
      <c r="M144" s="177"/>
      <c r="N144" s="177"/>
      <c r="O144" s="179"/>
      <c r="P144" s="180"/>
      <c r="Q144" s="181"/>
      <c r="R144" s="182"/>
      <c r="S144" s="180"/>
      <c r="T144" s="182"/>
      <c r="U144" s="64"/>
      <c r="V144" s="182"/>
      <c r="W144" s="64"/>
      <c r="X144" s="264"/>
      <c r="Y144" s="180"/>
      <c r="Z144" s="64"/>
      <c r="AA144" s="182"/>
      <c r="AB144" s="64"/>
      <c r="AC144" s="64"/>
      <c r="AD144" s="184"/>
      <c r="AE144" s="347">
        <f>'BI INTRA 2025'!AB144+'BI INTRA 2025_smt II'!Y144</f>
        <v>0</v>
      </c>
      <c r="AF144" s="1026">
        <f t="shared" si="30"/>
        <v>0</v>
      </c>
      <c r="AG144" s="52"/>
      <c r="AH144" s="52"/>
    </row>
    <row r="145" spans="1:34" s="160" customFormat="1" ht="15" customHeight="1">
      <c r="A145" s="175"/>
      <c r="B145" s="54" t="s">
        <v>306</v>
      </c>
      <c r="C145" s="135" t="s">
        <v>307</v>
      </c>
      <c r="D145" s="135"/>
      <c r="E145" s="135"/>
      <c r="F145" s="135"/>
      <c r="G145" s="226"/>
      <c r="H145" s="226"/>
      <c r="I145" s="175"/>
      <c r="J145" s="178"/>
      <c r="K145" s="177"/>
      <c r="L145" s="177"/>
      <c r="M145" s="177"/>
      <c r="N145" s="177"/>
      <c r="O145" s="179">
        <f>SUM(O146:O146)</f>
        <v>0</v>
      </c>
      <c r="P145" s="180">
        <f>SUM(P146:P146)</f>
        <v>0</v>
      </c>
      <c r="Q145" s="181"/>
      <c r="R145" s="182"/>
      <c r="S145" s="180">
        <f>SUM(S146:S146)</f>
        <v>0</v>
      </c>
      <c r="T145" s="182"/>
      <c r="U145" s="64">
        <f>SUM(U146:U146)</f>
        <v>0</v>
      </c>
      <c r="V145" s="182"/>
      <c r="W145" s="64">
        <f>SUM(W146:W146)</f>
        <v>0</v>
      </c>
      <c r="X145" s="183"/>
      <c r="Y145" s="180">
        <f>SUM(Y146:Y146)</f>
        <v>0</v>
      </c>
      <c r="Z145" s="64">
        <f>SUM(Z146:Z146)</f>
        <v>0</v>
      </c>
      <c r="AA145" s="182"/>
      <c r="AB145" s="64">
        <f>SUM(AB146:AB146)</f>
        <v>0</v>
      </c>
      <c r="AC145" s="64">
        <f>SUM(AC146:AC146)</f>
        <v>0</v>
      </c>
      <c r="AD145" s="184"/>
      <c r="AE145" s="347">
        <f>'BI INTRA 2025'!AB145+'BI INTRA 2025_smt II'!Y145</f>
        <v>0</v>
      </c>
      <c r="AF145" s="1026">
        <f t="shared" ref="AF145:AF208" si="62">AB145-AE145</f>
        <v>0</v>
      </c>
      <c r="AG145" s="52"/>
      <c r="AH145" s="52"/>
    </row>
    <row r="146" spans="1:34" s="160" customFormat="1" ht="5.0999999999999996" customHeight="1">
      <c r="A146" s="175"/>
      <c r="B146" s="176"/>
      <c r="C146" s="222"/>
      <c r="D146" s="223"/>
      <c r="E146" s="223"/>
      <c r="F146" s="223"/>
      <c r="G146" s="223"/>
      <c r="H146" s="224"/>
      <c r="I146" s="175"/>
      <c r="J146" s="178"/>
      <c r="K146" s="177"/>
      <c r="L146" s="177"/>
      <c r="M146" s="177"/>
      <c r="N146" s="177"/>
      <c r="O146" s="179"/>
      <c r="P146" s="180"/>
      <c r="Q146" s="181"/>
      <c r="R146" s="182"/>
      <c r="S146" s="180"/>
      <c r="T146" s="182"/>
      <c r="U146" s="64"/>
      <c r="V146" s="182"/>
      <c r="W146" s="64"/>
      <c r="X146" s="183"/>
      <c r="Y146" s="180"/>
      <c r="Z146" s="64"/>
      <c r="AA146" s="182"/>
      <c r="AB146" s="64"/>
      <c r="AC146" s="64"/>
      <c r="AD146" s="184"/>
      <c r="AE146" s="347">
        <f>'BI INTRA 2025'!AB146+'BI INTRA 2025_smt II'!Y146</f>
        <v>0</v>
      </c>
      <c r="AF146" s="1026">
        <f t="shared" si="62"/>
        <v>0</v>
      </c>
      <c r="AG146" s="52"/>
      <c r="AH146" s="52"/>
    </row>
    <row r="147" spans="1:34" s="160" customFormat="1" ht="15" customHeight="1">
      <c r="A147" s="175"/>
      <c r="B147" s="54" t="s">
        <v>308</v>
      </c>
      <c r="C147" s="135" t="s">
        <v>309</v>
      </c>
      <c r="D147" s="135"/>
      <c r="E147" s="135"/>
      <c r="F147" s="1029"/>
      <c r="G147" s="135"/>
      <c r="H147" s="135"/>
      <c r="I147" s="175"/>
      <c r="J147" s="178"/>
      <c r="K147" s="177"/>
      <c r="L147" s="177"/>
      <c r="M147" s="177"/>
      <c r="N147" s="177"/>
      <c r="O147" s="179">
        <f>SUM(O148:O170)</f>
        <v>28</v>
      </c>
      <c r="P147" s="180">
        <f>SUM(P148:P171)</f>
        <v>161070000</v>
      </c>
      <c r="Q147" s="181"/>
      <c r="R147" s="182"/>
      <c r="S147" s="180">
        <f>SUM(S148:S171)</f>
        <v>161070000</v>
      </c>
      <c r="T147" s="182"/>
      <c r="U147" s="64">
        <f>SUM(U148:U171)</f>
        <v>26414000</v>
      </c>
      <c r="V147" s="182"/>
      <c r="W147" s="64">
        <f>SUM(W148:W171)</f>
        <v>0</v>
      </c>
      <c r="X147" s="183"/>
      <c r="Y147" s="180">
        <f>SUM(Y148:Y171)</f>
        <v>0</v>
      </c>
      <c r="Z147" s="64">
        <f>SUM(Z148:Z171)</f>
        <v>0</v>
      </c>
      <c r="AA147" s="182"/>
      <c r="AB147" s="64">
        <f>SUM(AB148:AB171)</f>
        <v>161070000</v>
      </c>
      <c r="AC147" s="64">
        <f>SUM(AC148:AC171)</f>
        <v>0</v>
      </c>
      <c r="AD147" s="184">
        <f>P147-AB147</f>
        <v>0</v>
      </c>
      <c r="AE147" s="347">
        <f>'BI INTRA 2025'!AB147+'BI INTRA 2025_smt II'!Y147</f>
        <v>161070000</v>
      </c>
      <c r="AF147" s="1026">
        <f t="shared" si="62"/>
        <v>0</v>
      </c>
      <c r="AG147" s="52"/>
      <c r="AH147" s="52"/>
    </row>
    <row r="148" spans="1:34" s="160" customFormat="1" ht="19.5" customHeight="1">
      <c r="A148" s="175"/>
      <c r="B148" s="133" t="s">
        <v>310</v>
      </c>
      <c r="C148" s="202" t="s">
        <v>112</v>
      </c>
      <c r="D148" s="202"/>
      <c r="E148" s="68" t="s">
        <v>311</v>
      </c>
      <c r="F148" s="1031" t="str">
        <f>VLOOKUP(B148,[1]Sheet1!$H$4:$I$15682,2,FALSE)</f>
        <v>Dispenser</v>
      </c>
      <c r="G148" s="42" t="s">
        <v>312</v>
      </c>
      <c r="H148" s="42" t="s">
        <v>48</v>
      </c>
      <c r="I148" s="42" t="s">
        <v>313</v>
      </c>
      <c r="J148" s="42" t="s">
        <v>65</v>
      </c>
      <c r="K148" s="67" t="s">
        <v>314</v>
      </c>
      <c r="L148" s="42" t="s">
        <v>48</v>
      </c>
      <c r="M148" s="77" t="s">
        <v>262</v>
      </c>
      <c r="N148" s="42" t="s">
        <v>67</v>
      </c>
      <c r="O148" s="203">
        <v>1</v>
      </c>
      <c r="P148" s="70">
        <v>1325000</v>
      </c>
      <c r="Q148" s="139"/>
      <c r="R148" s="76">
        <v>0</v>
      </c>
      <c r="S148" s="71">
        <f t="shared" ref="S148:S170" si="63">SUM(P148-R148)</f>
        <v>1325000</v>
      </c>
      <c r="T148" s="72">
        <v>5</v>
      </c>
      <c r="U148" s="71">
        <f t="shared" ref="U148:U156" si="64">SUM(S148/T148)</f>
        <v>265000</v>
      </c>
      <c r="V148" s="73">
        <v>0</v>
      </c>
      <c r="W148" s="71">
        <f t="shared" ref="W148:W156" si="65">SUM(U148*V148)</f>
        <v>0</v>
      </c>
      <c r="X148" s="74">
        <v>0</v>
      </c>
      <c r="Y148" s="71">
        <f t="shared" ref="Y148:Y156" si="66">SUM(U148*X148)</f>
        <v>0</v>
      </c>
      <c r="Z148" s="71">
        <f t="shared" ref="Z148:Z156" si="67">SUM(W148+Y148)</f>
        <v>0</v>
      </c>
      <c r="AA148" s="72">
        <v>5</v>
      </c>
      <c r="AB148" s="71">
        <f t="shared" ref="AB148:AB156" si="68">SUM(U148*AA148)</f>
        <v>1325000</v>
      </c>
      <c r="AC148" s="71">
        <f t="shared" ref="AC148:AC165" si="69">SUM(S148-AB148)</f>
        <v>0</v>
      </c>
      <c r="AD148" s="75" t="s">
        <v>167</v>
      </c>
      <c r="AE148" s="347">
        <f>'BI INTRA 2025'!AB148+'BI INTRA 2025_smt II'!Y148</f>
        <v>1325000</v>
      </c>
      <c r="AF148" s="1026">
        <f t="shared" si="62"/>
        <v>0</v>
      </c>
      <c r="AG148" s="52"/>
      <c r="AH148" s="52"/>
    </row>
    <row r="149" spans="1:34" s="160" customFormat="1" ht="19.5" customHeight="1">
      <c r="A149" s="175"/>
      <c r="B149" s="133" t="s">
        <v>310</v>
      </c>
      <c r="C149" s="67" t="s">
        <v>60</v>
      </c>
      <c r="D149" s="67"/>
      <c r="E149" s="58" t="s">
        <v>311</v>
      </c>
      <c r="F149" s="1031" t="str">
        <f>VLOOKUP(B149,[1]Sheet1!$H$4:$I$15682,2,FALSE)</f>
        <v>Dispenser</v>
      </c>
      <c r="G149" s="42" t="s">
        <v>312</v>
      </c>
      <c r="H149" s="42" t="s">
        <v>48</v>
      </c>
      <c r="I149" s="42" t="s">
        <v>313</v>
      </c>
      <c r="J149" s="42" t="s">
        <v>65</v>
      </c>
      <c r="K149" s="42">
        <v>2009</v>
      </c>
      <c r="L149" s="42" t="s">
        <v>48</v>
      </c>
      <c r="M149" s="42" t="s">
        <v>262</v>
      </c>
      <c r="N149" s="42" t="s">
        <v>222</v>
      </c>
      <c r="O149" s="42">
        <v>1</v>
      </c>
      <c r="P149" s="216">
        <v>1325000</v>
      </c>
      <c r="Q149" s="139"/>
      <c r="R149" s="76">
        <v>0</v>
      </c>
      <c r="S149" s="71">
        <f t="shared" si="63"/>
        <v>1325000</v>
      </c>
      <c r="T149" s="72">
        <v>5</v>
      </c>
      <c r="U149" s="71">
        <f t="shared" si="64"/>
        <v>265000</v>
      </c>
      <c r="V149" s="73">
        <v>0</v>
      </c>
      <c r="W149" s="71">
        <f t="shared" si="65"/>
        <v>0</v>
      </c>
      <c r="X149" s="74">
        <v>0</v>
      </c>
      <c r="Y149" s="71">
        <f t="shared" si="66"/>
        <v>0</v>
      </c>
      <c r="Z149" s="71">
        <f t="shared" si="67"/>
        <v>0</v>
      </c>
      <c r="AA149" s="72">
        <v>5</v>
      </c>
      <c r="AB149" s="71">
        <f t="shared" si="68"/>
        <v>1325000</v>
      </c>
      <c r="AC149" s="71">
        <f t="shared" si="69"/>
        <v>0</v>
      </c>
      <c r="AD149" s="186" t="s">
        <v>183</v>
      </c>
      <c r="AE149" s="347">
        <f>'BI INTRA 2025'!AB149+'BI INTRA 2025_smt II'!Y149</f>
        <v>1325000</v>
      </c>
      <c r="AF149" s="1026">
        <f t="shared" si="62"/>
        <v>0</v>
      </c>
      <c r="AG149" s="52"/>
      <c r="AH149" s="52"/>
    </row>
    <row r="150" spans="1:34" s="160" customFormat="1" ht="19.5" customHeight="1">
      <c r="A150" s="175"/>
      <c r="B150" s="133" t="s">
        <v>310</v>
      </c>
      <c r="C150" s="202" t="s">
        <v>69</v>
      </c>
      <c r="D150" s="202"/>
      <c r="E150" s="68" t="s">
        <v>311</v>
      </c>
      <c r="F150" s="1031" t="str">
        <f>VLOOKUP(B150,[1]Sheet1!$H$4:$I$15682,2,FALSE)</f>
        <v>Dispenser</v>
      </c>
      <c r="G150" s="42" t="s">
        <v>312</v>
      </c>
      <c r="H150" s="42" t="s">
        <v>48</v>
      </c>
      <c r="I150" s="42" t="s">
        <v>313</v>
      </c>
      <c r="J150" s="42" t="s">
        <v>65</v>
      </c>
      <c r="K150" s="67" t="s">
        <v>314</v>
      </c>
      <c r="L150" s="42" t="s">
        <v>48</v>
      </c>
      <c r="M150" s="77" t="s">
        <v>262</v>
      </c>
      <c r="N150" s="42" t="s">
        <v>67</v>
      </c>
      <c r="O150" s="203">
        <v>1</v>
      </c>
      <c r="P150" s="70">
        <v>1325000</v>
      </c>
      <c r="Q150" s="139"/>
      <c r="R150" s="76">
        <v>0</v>
      </c>
      <c r="S150" s="71">
        <f t="shared" si="63"/>
        <v>1325000</v>
      </c>
      <c r="T150" s="72">
        <v>5</v>
      </c>
      <c r="U150" s="71">
        <f t="shared" si="64"/>
        <v>265000</v>
      </c>
      <c r="V150" s="73">
        <v>0</v>
      </c>
      <c r="W150" s="71">
        <f t="shared" si="65"/>
        <v>0</v>
      </c>
      <c r="X150" s="74">
        <v>0</v>
      </c>
      <c r="Y150" s="71">
        <f t="shared" si="66"/>
        <v>0</v>
      </c>
      <c r="Z150" s="71">
        <f t="shared" si="67"/>
        <v>0</v>
      </c>
      <c r="AA150" s="72">
        <v>5</v>
      </c>
      <c r="AB150" s="71">
        <f t="shared" si="68"/>
        <v>1325000</v>
      </c>
      <c r="AC150" s="71">
        <f t="shared" si="69"/>
        <v>0</v>
      </c>
      <c r="AD150" s="75" t="s">
        <v>185</v>
      </c>
      <c r="AE150" s="347">
        <f>'BI INTRA 2025'!AB150+'BI INTRA 2025_smt II'!Y150</f>
        <v>1325000</v>
      </c>
      <c r="AF150" s="1026">
        <f t="shared" si="62"/>
        <v>0</v>
      </c>
      <c r="AG150" s="52"/>
      <c r="AH150" s="52"/>
    </row>
    <row r="151" spans="1:34" s="160" customFormat="1" ht="19.5" customHeight="1">
      <c r="A151" s="175"/>
      <c r="B151" s="133" t="s">
        <v>310</v>
      </c>
      <c r="C151" s="202" t="s">
        <v>73</v>
      </c>
      <c r="D151" s="202"/>
      <c r="E151" s="68" t="s">
        <v>311</v>
      </c>
      <c r="F151" s="1031" t="str">
        <f>VLOOKUP(B151,[1]Sheet1!$H$4:$I$15682,2,FALSE)</f>
        <v>Dispenser</v>
      </c>
      <c r="G151" s="42" t="s">
        <v>312</v>
      </c>
      <c r="H151" s="42" t="s">
        <v>48</v>
      </c>
      <c r="I151" s="42" t="s">
        <v>313</v>
      </c>
      <c r="J151" s="42" t="s">
        <v>65</v>
      </c>
      <c r="K151" s="67" t="s">
        <v>314</v>
      </c>
      <c r="L151" s="42" t="s">
        <v>48</v>
      </c>
      <c r="M151" s="77" t="s">
        <v>262</v>
      </c>
      <c r="N151" s="42" t="s">
        <v>67</v>
      </c>
      <c r="O151" s="203">
        <v>1</v>
      </c>
      <c r="P151" s="70">
        <v>1325000</v>
      </c>
      <c r="Q151" s="139"/>
      <c r="R151" s="76">
        <v>0</v>
      </c>
      <c r="S151" s="71">
        <f t="shared" si="63"/>
        <v>1325000</v>
      </c>
      <c r="T151" s="72">
        <v>5</v>
      </c>
      <c r="U151" s="71">
        <f t="shared" si="64"/>
        <v>265000</v>
      </c>
      <c r="V151" s="73">
        <v>0</v>
      </c>
      <c r="W151" s="71">
        <f t="shared" si="65"/>
        <v>0</v>
      </c>
      <c r="X151" s="74">
        <v>0</v>
      </c>
      <c r="Y151" s="71">
        <f t="shared" si="66"/>
        <v>0</v>
      </c>
      <c r="Z151" s="71">
        <f t="shared" si="67"/>
        <v>0</v>
      </c>
      <c r="AA151" s="72">
        <v>5</v>
      </c>
      <c r="AB151" s="71">
        <f t="shared" si="68"/>
        <v>1325000</v>
      </c>
      <c r="AC151" s="71">
        <f t="shared" si="69"/>
        <v>0</v>
      </c>
      <c r="AD151" s="75" t="s">
        <v>187</v>
      </c>
      <c r="AE151" s="347">
        <f>'BI INTRA 2025'!AB151+'BI INTRA 2025_smt II'!Y151</f>
        <v>1325000</v>
      </c>
      <c r="AF151" s="1026">
        <f t="shared" si="62"/>
        <v>0</v>
      </c>
      <c r="AG151" s="52"/>
      <c r="AH151" s="52"/>
    </row>
    <row r="152" spans="1:34" s="160" customFormat="1" ht="19.5" customHeight="1">
      <c r="A152" s="175"/>
      <c r="B152" s="133" t="s">
        <v>310</v>
      </c>
      <c r="C152" s="202" t="s">
        <v>77</v>
      </c>
      <c r="D152" s="202"/>
      <c r="E152" s="68" t="s">
        <v>311</v>
      </c>
      <c r="F152" s="1031" t="str">
        <f>VLOOKUP(B152,[1]Sheet1!$H$4:$I$15682,2,FALSE)</f>
        <v>Dispenser</v>
      </c>
      <c r="G152" s="42" t="s">
        <v>312</v>
      </c>
      <c r="H152" s="42" t="s">
        <v>48</v>
      </c>
      <c r="I152" s="42" t="s">
        <v>313</v>
      </c>
      <c r="J152" s="42" t="s">
        <v>65</v>
      </c>
      <c r="K152" s="67" t="s">
        <v>314</v>
      </c>
      <c r="L152" s="42" t="s">
        <v>48</v>
      </c>
      <c r="M152" s="77" t="s">
        <v>262</v>
      </c>
      <c r="N152" s="42" t="s">
        <v>67</v>
      </c>
      <c r="O152" s="203">
        <v>1</v>
      </c>
      <c r="P152" s="70">
        <v>1325000</v>
      </c>
      <c r="Q152" s="139"/>
      <c r="R152" s="76">
        <v>0</v>
      </c>
      <c r="S152" s="71">
        <f t="shared" si="63"/>
        <v>1325000</v>
      </c>
      <c r="T152" s="72">
        <v>5</v>
      </c>
      <c r="U152" s="71">
        <f t="shared" si="64"/>
        <v>265000</v>
      </c>
      <c r="V152" s="73">
        <v>0</v>
      </c>
      <c r="W152" s="71">
        <f t="shared" si="65"/>
        <v>0</v>
      </c>
      <c r="X152" s="74">
        <v>0</v>
      </c>
      <c r="Y152" s="71">
        <f t="shared" si="66"/>
        <v>0</v>
      </c>
      <c r="Z152" s="71">
        <f t="shared" si="67"/>
        <v>0</v>
      </c>
      <c r="AA152" s="72">
        <v>5</v>
      </c>
      <c r="AB152" s="71">
        <f t="shared" si="68"/>
        <v>1325000</v>
      </c>
      <c r="AC152" s="71">
        <f t="shared" si="69"/>
        <v>0</v>
      </c>
      <c r="AD152" s="75" t="s">
        <v>189</v>
      </c>
      <c r="AE152" s="347">
        <f>'BI INTRA 2025'!AB152+'BI INTRA 2025_smt II'!Y152</f>
        <v>1325000</v>
      </c>
      <c r="AF152" s="1026">
        <f t="shared" si="62"/>
        <v>0</v>
      </c>
      <c r="AG152" s="52"/>
      <c r="AH152" s="52"/>
    </row>
    <row r="153" spans="1:34" s="160" customFormat="1" ht="19.5" customHeight="1">
      <c r="A153" s="175"/>
      <c r="B153" s="133" t="s">
        <v>310</v>
      </c>
      <c r="C153" s="202" t="s">
        <v>80</v>
      </c>
      <c r="D153" s="202"/>
      <c r="E153" s="68" t="s">
        <v>311</v>
      </c>
      <c r="F153" s="1031" t="str">
        <f>VLOOKUP(B153,[1]Sheet1!$H$4:$I$15682,2,FALSE)</f>
        <v>Dispenser</v>
      </c>
      <c r="G153" s="42" t="s">
        <v>312</v>
      </c>
      <c r="H153" s="42" t="s">
        <v>48</v>
      </c>
      <c r="I153" s="42" t="s">
        <v>313</v>
      </c>
      <c r="J153" s="42" t="s">
        <v>65</v>
      </c>
      <c r="K153" s="67" t="s">
        <v>314</v>
      </c>
      <c r="L153" s="42" t="s">
        <v>48</v>
      </c>
      <c r="M153" s="77" t="s">
        <v>262</v>
      </c>
      <c r="N153" s="42" t="s">
        <v>67</v>
      </c>
      <c r="O153" s="203">
        <v>1</v>
      </c>
      <c r="P153" s="70">
        <v>1325000</v>
      </c>
      <c r="Q153" s="78"/>
      <c r="R153" s="76">
        <v>0</v>
      </c>
      <c r="S153" s="71">
        <f t="shared" si="63"/>
        <v>1325000</v>
      </c>
      <c r="T153" s="72">
        <v>5</v>
      </c>
      <c r="U153" s="71">
        <f t="shared" si="64"/>
        <v>265000</v>
      </c>
      <c r="V153" s="73">
        <v>0</v>
      </c>
      <c r="W153" s="71">
        <f t="shared" si="65"/>
        <v>0</v>
      </c>
      <c r="X153" s="74">
        <v>0</v>
      </c>
      <c r="Y153" s="71">
        <f t="shared" si="66"/>
        <v>0</v>
      </c>
      <c r="Z153" s="71">
        <f t="shared" si="67"/>
        <v>0</v>
      </c>
      <c r="AA153" s="72">
        <v>5</v>
      </c>
      <c r="AB153" s="71">
        <f t="shared" si="68"/>
        <v>1325000</v>
      </c>
      <c r="AC153" s="71">
        <f t="shared" si="69"/>
        <v>0</v>
      </c>
      <c r="AD153" s="75" t="s">
        <v>190</v>
      </c>
      <c r="AE153" s="347">
        <f>'BI INTRA 2025'!AB153+'BI INTRA 2025_smt II'!Y153</f>
        <v>1325000</v>
      </c>
      <c r="AF153" s="1026">
        <f t="shared" si="62"/>
        <v>0</v>
      </c>
      <c r="AG153" s="52"/>
      <c r="AH153" s="52"/>
    </row>
    <row r="154" spans="1:34" s="160" customFormat="1" ht="19.5" customHeight="1">
      <c r="A154" s="175"/>
      <c r="B154" s="133" t="s">
        <v>310</v>
      </c>
      <c r="C154" s="67" t="s">
        <v>106</v>
      </c>
      <c r="D154" s="67"/>
      <c r="E154" s="58" t="s">
        <v>311</v>
      </c>
      <c r="F154" s="1031" t="str">
        <f>VLOOKUP(B154,[1]Sheet1!$H$4:$I$15682,2,FALSE)</f>
        <v>Dispenser</v>
      </c>
      <c r="G154" s="42" t="s">
        <v>312</v>
      </c>
      <c r="H154" s="42" t="s">
        <v>48</v>
      </c>
      <c r="I154" s="42" t="s">
        <v>313</v>
      </c>
      <c r="J154" s="42" t="s">
        <v>65</v>
      </c>
      <c r="K154" s="42">
        <v>2009</v>
      </c>
      <c r="L154" s="42" t="s">
        <v>48</v>
      </c>
      <c r="M154" s="42" t="s">
        <v>262</v>
      </c>
      <c r="N154" s="42" t="s">
        <v>222</v>
      </c>
      <c r="O154" s="42">
        <v>1</v>
      </c>
      <c r="P154" s="216">
        <v>1325000</v>
      </c>
      <c r="Q154" s="78"/>
      <c r="R154" s="76">
        <v>0</v>
      </c>
      <c r="S154" s="71">
        <f t="shared" si="63"/>
        <v>1325000</v>
      </c>
      <c r="T154" s="72">
        <v>5</v>
      </c>
      <c r="U154" s="71">
        <f t="shared" si="64"/>
        <v>265000</v>
      </c>
      <c r="V154" s="73">
        <v>0</v>
      </c>
      <c r="W154" s="71">
        <f t="shared" si="65"/>
        <v>0</v>
      </c>
      <c r="X154" s="74">
        <v>0</v>
      </c>
      <c r="Y154" s="71">
        <f t="shared" si="66"/>
        <v>0</v>
      </c>
      <c r="Z154" s="71">
        <f t="shared" si="67"/>
        <v>0</v>
      </c>
      <c r="AA154" s="72">
        <v>5</v>
      </c>
      <c r="AB154" s="71">
        <f t="shared" si="68"/>
        <v>1325000</v>
      </c>
      <c r="AC154" s="71">
        <f t="shared" si="69"/>
        <v>0</v>
      </c>
      <c r="AD154" s="186" t="s">
        <v>190</v>
      </c>
      <c r="AE154" s="347">
        <f>'BI INTRA 2025'!AB154+'BI INTRA 2025_smt II'!Y154</f>
        <v>1325000</v>
      </c>
      <c r="AF154" s="1026">
        <f t="shared" si="62"/>
        <v>0</v>
      </c>
      <c r="AG154" s="52"/>
      <c r="AH154" s="52"/>
    </row>
    <row r="155" spans="1:34" s="160" customFormat="1" ht="19.5" customHeight="1">
      <c r="A155" s="175"/>
      <c r="B155" s="133" t="s">
        <v>310</v>
      </c>
      <c r="C155" s="202" t="s">
        <v>84</v>
      </c>
      <c r="D155" s="202"/>
      <c r="E155" s="68" t="s">
        <v>311</v>
      </c>
      <c r="F155" s="1031" t="str">
        <f>VLOOKUP(B155,[1]Sheet1!$H$4:$I$15682,2,FALSE)</f>
        <v>Dispenser</v>
      </c>
      <c r="G155" s="42" t="s">
        <v>312</v>
      </c>
      <c r="H155" s="42" t="s">
        <v>48</v>
      </c>
      <c r="I155" s="42" t="s">
        <v>313</v>
      </c>
      <c r="J155" s="42" t="s">
        <v>65</v>
      </c>
      <c r="K155" s="67" t="s">
        <v>314</v>
      </c>
      <c r="L155" s="42" t="s">
        <v>48</v>
      </c>
      <c r="M155" s="77" t="s">
        <v>262</v>
      </c>
      <c r="N155" s="42" t="s">
        <v>67</v>
      </c>
      <c r="O155" s="203">
        <v>1</v>
      </c>
      <c r="P155" s="70">
        <v>1325000</v>
      </c>
      <c r="Q155" s="78"/>
      <c r="R155" s="76">
        <v>0</v>
      </c>
      <c r="S155" s="71">
        <f t="shared" si="63"/>
        <v>1325000</v>
      </c>
      <c r="T155" s="72">
        <v>5</v>
      </c>
      <c r="U155" s="71">
        <f t="shared" si="64"/>
        <v>265000</v>
      </c>
      <c r="V155" s="73">
        <v>0</v>
      </c>
      <c r="W155" s="71">
        <f t="shared" si="65"/>
        <v>0</v>
      </c>
      <c r="X155" s="74">
        <v>0</v>
      </c>
      <c r="Y155" s="71">
        <f t="shared" si="66"/>
        <v>0</v>
      </c>
      <c r="Z155" s="71">
        <f t="shared" si="67"/>
        <v>0</v>
      </c>
      <c r="AA155" s="72">
        <v>5</v>
      </c>
      <c r="AB155" s="71">
        <f t="shared" si="68"/>
        <v>1325000</v>
      </c>
      <c r="AC155" s="71">
        <f t="shared" si="69"/>
        <v>0</v>
      </c>
      <c r="AD155" s="75" t="s">
        <v>207</v>
      </c>
      <c r="AE155" s="347">
        <f>'BI INTRA 2025'!AB155+'BI INTRA 2025_smt II'!Y155</f>
        <v>1325000</v>
      </c>
      <c r="AF155" s="1026">
        <f t="shared" si="62"/>
        <v>0</v>
      </c>
      <c r="AG155" s="52"/>
      <c r="AH155" s="52"/>
    </row>
    <row r="156" spans="1:34" s="160" customFormat="1" ht="19.5" customHeight="1">
      <c r="A156" s="175"/>
      <c r="B156" s="133" t="s">
        <v>315</v>
      </c>
      <c r="C156" s="202" t="s">
        <v>112</v>
      </c>
      <c r="D156" s="202"/>
      <c r="E156" s="68" t="s">
        <v>316</v>
      </c>
      <c r="F156" s="1031" t="str">
        <f>VLOOKUP(B156,[1]Sheet1!$H$4:$I$15682,2,FALSE)</f>
        <v>Mimbar/Podium</v>
      </c>
      <c r="G156" s="42" t="s">
        <v>179</v>
      </c>
      <c r="H156" s="42" t="s">
        <v>48</v>
      </c>
      <c r="I156" s="42" t="s">
        <v>191</v>
      </c>
      <c r="J156" s="42" t="s">
        <v>65</v>
      </c>
      <c r="K156" s="42">
        <v>2009</v>
      </c>
      <c r="L156" s="42" t="s">
        <v>48</v>
      </c>
      <c r="M156" s="77" t="s">
        <v>166</v>
      </c>
      <c r="N156" s="42" t="s">
        <v>67</v>
      </c>
      <c r="O156" s="203">
        <v>1</v>
      </c>
      <c r="P156" s="70">
        <v>1500000</v>
      </c>
      <c r="Q156" s="139"/>
      <c r="R156" s="76">
        <v>0</v>
      </c>
      <c r="S156" s="71">
        <f t="shared" si="63"/>
        <v>1500000</v>
      </c>
      <c r="T156" s="72">
        <v>5</v>
      </c>
      <c r="U156" s="71">
        <f t="shared" si="64"/>
        <v>300000</v>
      </c>
      <c r="V156" s="73">
        <v>0</v>
      </c>
      <c r="W156" s="71">
        <f t="shared" si="65"/>
        <v>0</v>
      </c>
      <c r="X156" s="74">
        <v>0</v>
      </c>
      <c r="Y156" s="71">
        <f t="shared" si="66"/>
        <v>0</v>
      </c>
      <c r="Z156" s="71">
        <f t="shared" si="67"/>
        <v>0</v>
      </c>
      <c r="AA156" s="72">
        <v>5</v>
      </c>
      <c r="AB156" s="71">
        <f t="shared" si="68"/>
        <v>1500000</v>
      </c>
      <c r="AC156" s="71">
        <f t="shared" si="69"/>
        <v>0</v>
      </c>
      <c r="AD156" s="55" t="s">
        <v>247</v>
      </c>
      <c r="AE156" s="347">
        <f>'BI INTRA 2025'!AB156+'BI INTRA 2025_smt II'!Y156</f>
        <v>1500000</v>
      </c>
      <c r="AF156" s="1026">
        <f t="shared" si="62"/>
        <v>0</v>
      </c>
      <c r="AG156" s="52"/>
      <c r="AH156" s="52"/>
    </row>
    <row r="157" spans="1:34" s="160" customFormat="1" ht="19.5" customHeight="1">
      <c r="A157" s="175"/>
      <c r="B157" s="133" t="s">
        <v>317</v>
      </c>
      <c r="C157" s="202" t="s">
        <v>147</v>
      </c>
      <c r="D157" s="202"/>
      <c r="E157" s="68" t="s">
        <v>318</v>
      </c>
      <c r="F157" s="1031" t="str">
        <f>VLOOKUP(B157,[1]Sheet1!$H$4:$I$15682,2,FALSE)</f>
        <v>Unit Power Supply</v>
      </c>
      <c r="G157" s="42" t="s">
        <v>319</v>
      </c>
      <c r="H157" s="42" t="s">
        <v>48</v>
      </c>
      <c r="I157" s="42" t="s">
        <v>64</v>
      </c>
      <c r="J157" s="42" t="s">
        <v>65</v>
      </c>
      <c r="K157" s="43">
        <v>2009</v>
      </c>
      <c r="L157" s="42" t="s">
        <v>48</v>
      </c>
      <c r="M157" s="77" t="s">
        <v>166</v>
      </c>
      <c r="N157" s="42" t="s">
        <v>67</v>
      </c>
      <c r="O157" s="203">
        <v>1</v>
      </c>
      <c r="P157" s="70">
        <v>1500000</v>
      </c>
      <c r="Q157" s="78"/>
      <c r="R157" s="76">
        <v>0</v>
      </c>
      <c r="S157" s="71">
        <f t="shared" si="63"/>
        <v>1500000</v>
      </c>
      <c r="T157" s="72">
        <v>5</v>
      </c>
      <c r="U157" s="71"/>
      <c r="V157" s="73"/>
      <c r="W157" s="71"/>
      <c r="X157" s="74"/>
      <c r="Y157" s="71"/>
      <c r="Z157" s="71"/>
      <c r="AA157" s="72">
        <v>5</v>
      </c>
      <c r="AB157" s="71">
        <v>1500000</v>
      </c>
      <c r="AC157" s="71">
        <f t="shared" si="69"/>
        <v>0</v>
      </c>
      <c r="AD157" s="75" t="s">
        <v>183</v>
      </c>
      <c r="AE157" s="347">
        <f>'BI INTRA 2025'!AB157+'BI INTRA 2025_smt II'!Y157</f>
        <v>1500000</v>
      </c>
      <c r="AF157" s="1026">
        <f t="shared" si="62"/>
        <v>0</v>
      </c>
      <c r="AG157" s="52"/>
      <c r="AH157" s="52"/>
    </row>
    <row r="158" spans="1:34" s="160" customFormat="1" ht="19.5" customHeight="1">
      <c r="A158" s="175"/>
      <c r="B158" s="133" t="s">
        <v>320</v>
      </c>
      <c r="C158" s="67" t="s">
        <v>112</v>
      </c>
      <c r="D158" s="67"/>
      <c r="E158" s="58" t="s">
        <v>321</v>
      </c>
      <c r="F158" s="1031" t="str">
        <f>VLOOKUP(B158,[1]Sheet1!$H$4:$I$15682,2,FALSE)</f>
        <v>Sound System</v>
      </c>
      <c r="G158" s="42" t="s">
        <v>322</v>
      </c>
      <c r="H158" s="42" t="s">
        <v>48</v>
      </c>
      <c r="I158" s="42" t="s">
        <v>64</v>
      </c>
      <c r="J158" s="42" t="s">
        <v>65</v>
      </c>
      <c r="K158" s="42">
        <v>2009</v>
      </c>
      <c r="L158" s="42" t="s">
        <v>48</v>
      </c>
      <c r="M158" s="42" t="s">
        <v>66</v>
      </c>
      <c r="N158" s="42" t="s">
        <v>67</v>
      </c>
      <c r="O158" s="43">
        <v>1</v>
      </c>
      <c r="P158" s="70">
        <v>40310000</v>
      </c>
      <c r="Q158" s="78"/>
      <c r="R158" s="76">
        <v>0</v>
      </c>
      <c r="S158" s="71">
        <f t="shared" si="63"/>
        <v>40310000</v>
      </c>
      <c r="T158" s="72">
        <v>5</v>
      </c>
      <c r="U158" s="71">
        <f t="shared" ref="U158:U162" si="70">SUM(S158/T158)</f>
        <v>8062000</v>
      </c>
      <c r="V158" s="73">
        <v>0</v>
      </c>
      <c r="W158" s="71">
        <f t="shared" ref="W158:W162" si="71">SUM(U158*V158)</f>
        <v>0</v>
      </c>
      <c r="X158" s="74">
        <v>0</v>
      </c>
      <c r="Y158" s="71">
        <f t="shared" ref="Y158:Y162" si="72">SUM(U158*X158)</f>
        <v>0</v>
      </c>
      <c r="Z158" s="71">
        <f t="shared" ref="Z158:Z162" si="73">SUM(W158+Y158)</f>
        <v>0</v>
      </c>
      <c r="AA158" s="72">
        <v>5</v>
      </c>
      <c r="AB158" s="71">
        <f t="shared" ref="AB158:AB162" si="74">SUM(U158*AA158)</f>
        <v>40310000</v>
      </c>
      <c r="AC158" s="71">
        <f t="shared" si="69"/>
        <v>0</v>
      </c>
      <c r="AD158" s="219" t="s">
        <v>247</v>
      </c>
      <c r="AE158" s="347">
        <f>'BI INTRA 2025'!AB158+'BI INTRA 2025_smt II'!Y158</f>
        <v>40310000</v>
      </c>
      <c r="AF158" s="1026">
        <f t="shared" si="62"/>
        <v>0</v>
      </c>
      <c r="AG158" s="52"/>
      <c r="AH158" s="52"/>
    </row>
    <row r="159" spans="1:34" s="160" customFormat="1" ht="19.5" customHeight="1">
      <c r="A159" s="175"/>
      <c r="B159" s="133" t="s">
        <v>323</v>
      </c>
      <c r="C159" s="67" t="s">
        <v>112</v>
      </c>
      <c r="D159" s="67"/>
      <c r="E159" s="58" t="s">
        <v>324</v>
      </c>
      <c r="F159" s="1031" t="str">
        <f>VLOOKUP(B159,[1]Sheet1!$H$4:$I$15682,2,FALSE)</f>
        <v>Wireless</v>
      </c>
      <c r="G159" s="42" t="s">
        <v>325</v>
      </c>
      <c r="H159" s="42" t="s">
        <v>48</v>
      </c>
      <c r="I159" s="42" t="s">
        <v>64</v>
      </c>
      <c r="J159" s="42" t="s">
        <v>65</v>
      </c>
      <c r="K159" s="42">
        <v>2009</v>
      </c>
      <c r="L159" s="42" t="s">
        <v>48</v>
      </c>
      <c r="M159" s="42" t="s">
        <v>66</v>
      </c>
      <c r="N159" s="42" t="s">
        <v>67</v>
      </c>
      <c r="O159" s="43">
        <v>1</v>
      </c>
      <c r="P159" s="70">
        <v>2300000</v>
      </c>
      <c r="Q159" s="268"/>
      <c r="R159" s="76">
        <v>0</v>
      </c>
      <c r="S159" s="71">
        <f t="shared" si="63"/>
        <v>2300000</v>
      </c>
      <c r="T159" s="72">
        <v>5</v>
      </c>
      <c r="U159" s="71">
        <f t="shared" si="70"/>
        <v>460000</v>
      </c>
      <c r="V159" s="73">
        <v>0</v>
      </c>
      <c r="W159" s="71">
        <f t="shared" si="71"/>
        <v>0</v>
      </c>
      <c r="X159" s="74">
        <v>0</v>
      </c>
      <c r="Y159" s="71">
        <f t="shared" si="72"/>
        <v>0</v>
      </c>
      <c r="Z159" s="71">
        <f t="shared" si="73"/>
        <v>0</v>
      </c>
      <c r="AA159" s="72">
        <v>5</v>
      </c>
      <c r="AB159" s="71">
        <f t="shared" si="74"/>
        <v>2300000</v>
      </c>
      <c r="AC159" s="74">
        <f t="shared" si="69"/>
        <v>0</v>
      </c>
      <c r="AD159" s="219" t="s">
        <v>247</v>
      </c>
      <c r="AE159" s="347">
        <f>'BI INTRA 2025'!AB159+'BI INTRA 2025_smt II'!Y159</f>
        <v>2300000</v>
      </c>
      <c r="AF159" s="1026">
        <f t="shared" si="62"/>
        <v>0</v>
      </c>
      <c r="AG159" s="52"/>
      <c r="AH159" s="52"/>
    </row>
    <row r="160" spans="1:34" s="160" customFormat="1" ht="19.5" customHeight="1">
      <c r="A160" s="175"/>
      <c r="B160" s="133" t="s">
        <v>326</v>
      </c>
      <c r="C160" s="67" t="s">
        <v>258</v>
      </c>
      <c r="D160" s="67"/>
      <c r="E160" s="58" t="s">
        <v>327</v>
      </c>
      <c r="F160" s="1031" t="str">
        <f>VLOOKUP(B160,[1]Sheet1!$H$4:$I$15682,2,FALSE)</f>
        <v>Microphone</v>
      </c>
      <c r="G160" s="42" t="s">
        <v>328</v>
      </c>
      <c r="H160" s="42" t="s">
        <v>48</v>
      </c>
      <c r="I160" s="42" t="s">
        <v>64</v>
      </c>
      <c r="J160" s="42" t="s">
        <v>65</v>
      </c>
      <c r="K160" s="42">
        <v>2009</v>
      </c>
      <c r="L160" s="42" t="s">
        <v>48</v>
      </c>
      <c r="M160" s="42" t="s">
        <v>66</v>
      </c>
      <c r="N160" s="42" t="s">
        <v>67</v>
      </c>
      <c r="O160" s="43">
        <v>4</v>
      </c>
      <c r="P160" s="70">
        <v>8000000</v>
      </c>
      <c r="Q160" s="269"/>
      <c r="R160" s="76">
        <v>0</v>
      </c>
      <c r="S160" s="71">
        <f t="shared" si="63"/>
        <v>8000000</v>
      </c>
      <c r="T160" s="72">
        <v>5</v>
      </c>
      <c r="U160" s="71">
        <f t="shared" si="70"/>
        <v>1600000</v>
      </c>
      <c r="V160" s="73">
        <v>0</v>
      </c>
      <c r="W160" s="71">
        <f t="shared" si="71"/>
        <v>0</v>
      </c>
      <c r="X160" s="74">
        <v>0</v>
      </c>
      <c r="Y160" s="71">
        <f t="shared" si="72"/>
        <v>0</v>
      </c>
      <c r="Z160" s="71">
        <f t="shared" si="73"/>
        <v>0</v>
      </c>
      <c r="AA160" s="72">
        <v>5</v>
      </c>
      <c r="AB160" s="71">
        <f t="shared" si="74"/>
        <v>8000000</v>
      </c>
      <c r="AC160" s="74">
        <f t="shared" si="69"/>
        <v>0</v>
      </c>
      <c r="AD160" s="219" t="s">
        <v>247</v>
      </c>
      <c r="AE160" s="347">
        <f>'BI INTRA 2025'!AB160+'BI INTRA 2025_smt II'!Y160</f>
        <v>8000000</v>
      </c>
      <c r="AF160" s="1026">
        <f t="shared" si="62"/>
        <v>0</v>
      </c>
      <c r="AG160" s="52"/>
      <c r="AH160" s="52"/>
    </row>
    <row r="161" spans="1:36" s="160" customFormat="1" ht="19.5" customHeight="1">
      <c r="A161" s="175"/>
      <c r="B161" s="133" t="s">
        <v>329</v>
      </c>
      <c r="C161" s="67" t="s">
        <v>112</v>
      </c>
      <c r="D161" s="67"/>
      <c r="E161" s="58" t="s">
        <v>330</v>
      </c>
      <c r="F161" s="1031" t="str">
        <f>VLOOKUP(B161,[1]Sheet1!$H$4:$I$15682,2,FALSE)</f>
        <v>Televisi</v>
      </c>
      <c r="G161" s="43" t="s">
        <v>331</v>
      </c>
      <c r="H161" s="42" t="s">
        <v>48</v>
      </c>
      <c r="I161" s="42" t="s">
        <v>64</v>
      </c>
      <c r="J161" s="42" t="s">
        <v>65</v>
      </c>
      <c r="K161" s="42">
        <v>2010</v>
      </c>
      <c r="L161" s="42" t="s">
        <v>48</v>
      </c>
      <c r="M161" s="42" t="s">
        <v>66</v>
      </c>
      <c r="N161" s="42" t="s">
        <v>67</v>
      </c>
      <c r="O161" s="43">
        <v>1</v>
      </c>
      <c r="P161" s="70">
        <v>7795000</v>
      </c>
      <c r="Q161" s="139"/>
      <c r="R161" s="76">
        <v>0</v>
      </c>
      <c r="S161" s="71">
        <f t="shared" si="63"/>
        <v>7795000</v>
      </c>
      <c r="T161" s="72">
        <v>5</v>
      </c>
      <c r="U161" s="71">
        <f t="shared" si="70"/>
        <v>1559000</v>
      </c>
      <c r="V161" s="73">
        <v>0</v>
      </c>
      <c r="W161" s="71">
        <f t="shared" si="71"/>
        <v>0</v>
      </c>
      <c r="X161" s="74">
        <v>0</v>
      </c>
      <c r="Y161" s="71">
        <f t="shared" si="72"/>
        <v>0</v>
      </c>
      <c r="Z161" s="71">
        <f t="shared" si="73"/>
        <v>0</v>
      </c>
      <c r="AA161" s="72">
        <v>5</v>
      </c>
      <c r="AB161" s="71">
        <f t="shared" si="74"/>
        <v>7795000</v>
      </c>
      <c r="AC161" s="71">
        <f t="shared" si="69"/>
        <v>0</v>
      </c>
      <c r="AD161" s="219" t="s">
        <v>265</v>
      </c>
      <c r="AE161" s="347">
        <f>'BI INTRA 2025'!AB161+'BI INTRA 2025_smt II'!Y161</f>
        <v>7795000</v>
      </c>
      <c r="AF161" s="1026">
        <f t="shared" si="62"/>
        <v>0</v>
      </c>
      <c r="AG161" s="52"/>
      <c r="AH161" s="52"/>
    </row>
    <row r="162" spans="1:36" s="160" customFormat="1" ht="19.5" customHeight="1">
      <c r="A162" s="175"/>
      <c r="B162" s="133" t="s">
        <v>332</v>
      </c>
      <c r="C162" s="42" t="s">
        <v>199</v>
      </c>
      <c r="D162" s="42"/>
      <c r="E162" s="58" t="s">
        <v>333</v>
      </c>
      <c r="F162" s="1031" t="str">
        <f>VLOOKUP(B162,[1]Sheet1!$H$4:$I$15682,2,FALSE)</f>
        <v>Handy Cam</v>
      </c>
      <c r="G162" s="43" t="s">
        <v>334</v>
      </c>
      <c r="H162" s="42" t="s">
        <v>48</v>
      </c>
      <c r="I162" s="42" t="s">
        <v>64</v>
      </c>
      <c r="J162" s="42" t="s">
        <v>65</v>
      </c>
      <c r="K162" s="42">
        <v>2010</v>
      </c>
      <c r="L162" s="42" t="s">
        <v>48</v>
      </c>
      <c r="M162" s="42" t="s">
        <v>66</v>
      </c>
      <c r="N162" s="42" t="s">
        <v>67</v>
      </c>
      <c r="O162" s="43">
        <v>2</v>
      </c>
      <c r="P162" s="70">
        <v>19800000</v>
      </c>
      <c r="Q162" s="218"/>
      <c r="R162" s="76">
        <v>0</v>
      </c>
      <c r="S162" s="71">
        <f t="shared" si="63"/>
        <v>19800000</v>
      </c>
      <c r="T162" s="72">
        <v>5</v>
      </c>
      <c r="U162" s="71">
        <f t="shared" si="70"/>
        <v>3960000</v>
      </c>
      <c r="V162" s="73">
        <v>0</v>
      </c>
      <c r="W162" s="71">
        <f t="shared" si="71"/>
        <v>0</v>
      </c>
      <c r="X162" s="74">
        <v>0</v>
      </c>
      <c r="Y162" s="71">
        <f t="shared" si="72"/>
        <v>0</v>
      </c>
      <c r="Z162" s="71">
        <f t="shared" si="73"/>
        <v>0</v>
      </c>
      <c r="AA162" s="72">
        <v>5</v>
      </c>
      <c r="AB162" s="71">
        <f t="shared" si="74"/>
        <v>19800000</v>
      </c>
      <c r="AC162" s="71">
        <f t="shared" si="69"/>
        <v>0</v>
      </c>
      <c r="AD162" s="219" t="s">
        <v>230</v>
      </c>
      <c r="AE162" s="347">
        <f>'BI INTRA 2025'!AB162+'BI INTRA 2025_smt II'!Y162</f>
        <v>19800000</v>
      </c>
      <c r="AF162" s="1026">
        <f t="shared" si="62"/>
        <v>0</v>
      </c>
      <c r="AG162" s="52"/>
      <c r="AH162" s="52"/>
    </row>
    <row r="163" spans="1:36" s="160" customFormat="1" ht="19.5" customHeight="1">
      <c r="A163" s="175"/>
      <c r="B163" s="133" t="s">
        <v>329</v>
      </c>
      <c r="C163" s="67" t="s">
        <v>60</v>
      </c>
      <c r="D163" s="67"/>
      <c r="E163" s="185" t="s">
        <v>335</v>
      </c>
      <c r="F163" s="1031" t="str">
        <f>VLOOKUP(B163,[1]Sheet1!$H$4:$I$15682,2,FALSE)</f>
        <v>Televisi</v>
      </c>
      <c r="G163" s="43" t="s">
        <v>336</v>
      </c>
      <c r="H163" s="42" t="s">
        <v>48</v>
      </c>
      <c r="I163" s="42" t="s">
        <v>64</v>
      </c>
      <c r="J163" s="42" t="s">
        <v>65</v>
      </c>
      <c r="K163" s="43">
        <v>2011</v>
      </c>
      <c r="L163" s="42" t="s">
        <v>48</v>
      </c>
      <c r="M163" s="42" t="s">
        <v>66</v>
      </c>
      <c r="N163" s="42" t="s">
        <v>67</v>
      </c>
      <c r="O163" s="42">
        <v>1</v>
      </c>
      <c r="P163" s="70">
        <v>2500000</v>
      </c>
      <c r="Q163" s="139"/>
      <c r="R163" s="76">
        <v>0</v>
      </c>
      <c r="S163" s="71">
        <f t="shared" si="63"/>
        <v>2500000</v>
      </c>
      <c r="T163" s="72">
        <v>5</v>
      </c>
      <c r="U163" s="71"/>
      <c r="V163" s="73"/>
      <c r="W163" s="71"/>
      <c r="X163" s="74"/>
      <c r="Y163" s="71"/>
      <c r="Z163" s="71"/>
      <c r="AA163" s="72">
        <v>5</v>
      </c>
      <c r="AB163" s="71">
        <v>2500000</v>
      </c>
      <c r="AC163" s="71">
        <f t="shared" si="69"/>
        <v>0</v>
      </c>
      <c r="AD163" s="55" t="s">
        <v>213</v>
      </c>
      <c r="AE163" s="347">
        <f>'BI INTRA 2025'!AB163+'BI INTRA 2025_smt II'!Y163</f>
        <v>2500000</v>
      </c>
      <c r="AF163" s="1026">
        <f t="shared" si="62"/>
        <v>0</v>
      </c>
      <c r="AG163" s="52"/>
      <c r="AH163" s="52"/>
    </row>
    <row r="164" spans="1:36" s="160" customFormat="1" ht="19.5" customHeight="1">
      <c r="A164" s="175"/>
      <c r="B164" s="133" t="s">
        <v>320</v>
      </c>
      <c r="C164" s="67" t="s">
        <v>337</v>
      </c>
      <c r="D164" s="67"/>
      <c r="E164" s="58" t="s">
        <v>321</v>
      </c>
      <c r="F164" s="1031" t="str">
        <f>VLOOKUP(B164,[1]Sheet1!$H$4:$I$15682,2,FALSE)</f>
        <v>Sound System</v>
      </c>
      <c r="G164" s="42" t="s">
        <v>322</v>
      </c>
      <c r="H164" s="42" t="s">
        <v>48</v>
      </c>
      <c r="I164" s="42" t="s">
        <v>64</v>
      </c>
      <c r="J164" s="42" t="s">
        <v>65</v>
      </c>
      <c r="K164" s="42">
        <v>2012</v>
      </c>
      <c r="L164" s="42" t="s">
        <v>48</v>
      </c>
      <c r="M164" s="42" t="s">
        <v>66</v>
      </c>
      <c r="N164" s="42" t="s">
        <v>67</v>
      </c>
      <c r="O164" s="43">
        <v>2</v>
      </c>
      <c r="P164" s="70">
        <v>19500000</v>
      </c>
      <c r="Q164" s="78"/>
      <c r="R164" s="76">
        <v>0</v>
      </c>
      <c r="S164" s="71">
        <f t="shared" si="63"/>
        <v>19500000</v>
      </c>
      <c r="T164" s="72">
        <v>5</v>
      </c>
      <c r="U164" s="71">
        <f t="shared" ref="U164:U165" si="75">SUM(S164/T164)</f>
        <v>3900000</v>
      </c>
      <c r="V164" s="73">
        <v>0</v>
      </c>
      <c r="W164" s="71">
        <f t="shared" ref="W164" si="76">SUM(U164*V164)</f>
        <v>0</v>
      </c>
      <c r="X164" s="74">
        <v>0</v>
      </c>
      <c r="Y164" s="71">
        <f t="shared" ref="Y164" si="77">SUM(U164*X164)</f>
        <v>0</v>
      </c>
      <c r="Z164" s="71">
        <f t="shared" ref="Z164" si="78">SUM(W164+Y164)</f>
        <v>0</v>
      </c>
      <c r="AA164" s="72">
        <v>5</v>
      </c>
      <c r="AB164" s="71">
        <f t="shared" ref="AB164:AB165" si="79">SUM(U164*AA164)</f>
        <v>19500000</v>
      </c>
      <c r="AC164" s="71">
        <f t="shared" si="69"/>
        <v>0</v>
      </c>
      <c r="AD164" s="219" t="s">
        <v>247</v>
      </c>
      <c r="AE164" s="347">
        <f>'BI INTRA 2025'!AB164+'BI INTRA 2025_smt II'!Y164</f>
        <v>19500000</v>
      </c>
      <c r="AF164" s="1026">
        <f t="shared" si="62"/>
        <v>0</v>
      </c>
      <c r="AG164" s="52"/>
      <c r="AH164" s="52"/>
    </row>
    <row r="165" spans="1:36" s="160" customFormat="1" ht="19.5" customHeight="1">
      <c r="A165" s="175"/>
      <c r="B165" s="133" t="s">
        <v>338</v>
      </c>
      <c r="C165" s="42" t="s">
        <v>48</v>
      </c>
      <c r="D165" s="42"/>
      <c r="E165" s="58" t="s">
        <v>339</v>
      </c>
      <c r="F165" s="1031" t="str">
        <f>VLOOKUP(B165,[1]Sheet1!$H$4:$I$15682,2,FALSE)</f>
        <v>Mic Conference</v>
      </c>
      <c r="G165" s="42" t="s">
        <v>179</v>
      </c>
      <c r="H165" s="42" t="s">
        <v>48</v>
      </c>
      <c r="I165" s="42" t="s">
        <v>64</v>
      </c>
      <c r="J165" s="42" t="s">
        <v>65</v>
      </c>
      <c r="K165" s="42">
        <v>2013</v>
      </c>
      <c r="L165" s="42" t="s">
        <v>48</v>
      </c>
      <c r="M165" s="42" t="s">
        <v>262</v>
      </c>
      <c r="N165" s="42" t="s">
        <v>67</v>
      </c>
      <c r="O165" s="43">
        <v>1</v>
      </c>
      <c r="P165" s="70">
        <v>8500000</v>
      </c>
      <c r="Q165" s="269"/>
      <c r="R165" s="76">
        <v>0</v>
      </c>
      <c r="S165" s="71">
        <f t="shared" si="63"/>
        <v>8500000</v>
      </c>
      <c r="T165" s="72">
        <v>5</v>
      </c>
      <c r="U165" s="71">
        <f t="shared" si="75"/>
        <v>1700000</v>
      </c>
      <c r="V165" s="73">
        <v>0</v>
      </c>
      <c r="W165" s="71">
        <v>0</v>
      </c>
      <c r="X165" s="71">
        <v>0</v>
      </c>
      <c r="Y165" s="71">
        <v>0</v>
      </c>
      <c r="Z165" s="71">
        <v>0</v>
      </c>
      <c r="AA165" s="72">
        <v>5</v>
      </c>
      <c r="AB165" s="71">
        <f t="shared" si="79"/>
        <v>8500000</v>
      </c>
      <c r="AC165" s="74">
        <f t="shared" si="69"/>
        <v>0</v>
      </c>
      <c r="AD165" s="219" t="s">
        <v>247</v>
      </c>
      <c r="AE165" s="347">
        <f>'BI INTRA 2025'!AB165+'BI INTRA 2025_smt II'!Y165</f>
        <v>8500000</v>
      </c>
      <c r="AF165" s="1026">
        <f t="shared" si="62"/>
        <v>0</v>
      </c>
      <c r="AG165" s="52"/>
      <c r="AH165" s="52"/>
    </row>
    <row r="166" spans="1:36" s="160" customFormat="1" ht="19.5" customHeight="1">
      <c r="A166" s="246"/>
      <c r="B166" s="247" t="s">
        <v>340</v>
      </c>
      <c r="C166" s="250" t="s">
        <v>48</v>
      </c>
      <c r="D166" s="250"/>
      <c r="E166" s="270" t="s">
        <v>341</v>
      </c>
      <c r="F166" s="1031" t="str">
        <f>VLOOKUP(B166,[1]Sheet1!$H$4:$I$15682,2,FALSE)</f>
        <v>Gorden</v>
      </c>
      <c r="G166" s="250" t="s">
        <v>179</v>
      </c>
      <c r="H166" s="250" t="s">
        <v>48</v>
      </c>
      <c r="I166" s="250" t="s">
        <v>342</v>
      </c>
      <c r="J166" s="250" t="s">
        <v>65</v>
      </c>
      <c r="K166" s="271">
        <v>2013</v>
      </c>
      <c r="L166" s="250" t="s">
        <v>48</v>
      </c>
      <c r="M166" s="250" t="s">
        <v>262</v>
      </c>
      <c r="N166" s="250" t="s">
        <v>67</v>
      </c>
      <c r="O166" s="250">
        <v>1</v>
      </c>
      <c r="P166" s="255">
        <v>25000000</v>
      </c>
      <c r="Q166" s="272"/>
      <c r="R166" s="255">
        <v>0</v>
      </c>
      <c r="S166" s="256">
        <f t="shared" si="63"/>
        <v>25000000</v>
      </c>
      <c r="T166" s="257">
        <v>5</v>
      </c>
      <c r="U166" s="256"/>
      <c r="V166" s="73">
        <v>0</v>
      </c>
      <c r="W166" s="71">
        <v>0</v>
      </c>
      <c r="X166" s="71">
        <v>0</v>
      </c>
      <c r="Y166" s="71">
        <v>0</v>
      </c>
      <c r="Z166" s="71">
        <v>0</v>
      </c>
      <c r="AA166" s="257">
        <v>5</v>
      </c>
      <c r="AB166" s="256">
        <v>25000000</v>
      </c>
      <c r="AC166" s="256"/>
      <c r="AD166" s="260" t="s">
        <v>343</v>
      </c>
      <c r="AE166" s="347">
        <f>'BI INTRA 2025'!AB166+'BI INTRA 2025_smt II'!Y166</f>
        <v>25000000</v>
      </c>
      <c r="AF166" s="1026">
        <f t="shared" si="62"/>
        <v>0</v>
      </c>
      <c r="AG166" s="52"/>
      <c r="AH166" s="52"/>
    </row>
    <row r="167" spans="1:36" s="160" customFormat="1" ht="19.5" customHeight="1">
      <c r="A167" s="175"/>
      <c r="B167" s="133" t="s">
        <v>344</v>
      </c>
      <c r="C167" s="67" t="s">
        <v>112</v>
      </c>
      <c r="D167" s="67"/>
      <c r="E167" s="185" t="s">
        <v>345</v>
      </c>
      <c r="F167" s="1031" t="str">
        <f>VLOOKUP(B167,[1]Sheet1!$H$4:$I$15682,2,FALSE)</f>
        <v>Tedmon</v>
      </c>
      <c r="G167" s="42" t="s">
        <v>345</v>
      </c>
      <c r="H167" s="42" t="s">
        <v>48</v>
      </c>
      <c r="I167" s="42" t="s">
        <v>346</v>
      </c>
      <c r="J167" s="42" t="s">
        <v>290</v>
      </c>
      <c r="K167" s="43">
        <v>2014</v>
      </c>
      <c r="L167" s="42" t="s">
        <v>48</v>
      </c>
      <c r="M167" s="42" t="s">
        <v>166</v>
      </c>
      <c r="N167" s="42" t="s">
        <v>67</v>
      </c>
      <c r="O167" s="42">
        <v>1</v>
      </c>
      <c r="P167" s="76">
        <v>2450000</v>
      </c>
      <c r="Q167" s="139"/>
      <c r="R167" s="76">
        <v>0</v>
      </c>
      <c r="S167" s="71">
        <f t="shared" si="63"/>
        <v>2450000</v>
      </c>
      <c r="T167" s="72">
        <v>5</v>
      </c>
      <c r="U167" s="71">
        <f>S167/T167</f>
        <v>490000</v>
      </c>
      <c r="V167" s="73">
        <v>0</v>
      </c>
      <c r="W167" s="71">
        <v>0</v>
      </c>
      <c r="X167" s="71">
        <v>0</v>
      </c>
      <c r="Y167" s="71">
        <v>0</v>
      </c>
      <c r="Z167" s="71">
        <v>0</v>
      </c>
      <c r="AA167" s="72">
        <v>5</v>
      </c>
      <c r="AB167" s="71">
        <v>2450000</v>
      </c>
      <c r="AC167" s="71">
        <f t="shared" ref="AC167:AC170" si="80">SUM(S167-AB167)</f>
        <v>0</v>
      </c>
      <c r="AD167" s="186"/>
      <c r="AE167" s="347">
        <f>'BI INTRA 2025'!AB167+'BI INTRA 2025_smt II'!Y167</f>
        <v>2450000</v>
      </c>
      <c r="AF167" s="1026">
        <f t="shared" si="62"/>
        <v>0</v>
      </c>
      <c r="AG167" s="52"/>
      <c r="AH167" s="52"/>
    </row>
    <row r="168" spans="1:36" s="160" customFormat="1" ht="19.5" customHeight="1">
      <c r="A168" s="175"/>
      <c r="B168" s="133" t="s">
        <v>315</v>
      </c>
      <c r="C168" s="67" t="s">
        <v>60</v>
      </c>
      <c r="D168" s="67"/>
      <c r="E168" s="58" t="s">
        <v>347</v>
      </c>
      <c r="F168" s="1031" t="str">
        <f>VLOOKUP(B168,[1]Sheet1!$H$4:$I$15682,2,FALSE)</f>
        <v>Mimbar/Podium</v>
      </c>
      <c r="G168" s="43" t="s">
        <v>179</v>
      </c>
      <c r="H168" s="42" t="s">
        <v>48</v>
      </c>
      <c r="I168" s="42" t="s">
        <v>64</v>
      </c>
      <c r="J168" s="42" t="s">
        <v>65</v>
      </c>
      <c r="K168" s="42">
        <v>2015</v>
      </c>
      <c r="L168" s="42" t="s">
        <v>48</v>
      </c>
      <c r="M168" s="42" t="s">
        <v>66</v>
      </c>
      <c r="N168" s="42" t="s">
        <v>67</v>
      </c>
      <c r="O168" s="42">
        <v>1</v>
      </c>
      <c r="P168" s="76">
        <v>3350000</v>
      </c>
      <c r="Q168" s="78"/>
      <c r="R168" s="76">
        <v>0</v>
      </c>
      <c r="S168" s="71">
        <f t="shared" si="63"/>
        <v>3350000</v>
      </c>
      <c r="T168" s="72">
        <v>5</v>
      </c>
      <c r="U168" s="71">
        <f t="shared" ref="U168:U170" si="81">SUM(S168/T168)</f>
        <v>670000</v>
      </c>
      <c r="V168" s="73">
        <v>0</v>
      </c>
      <c r="W168" s="71">
        <v>0</v>
      </c>
      <c r="X168" s="71">
        <v>0</v>
      </c>
      <c r="Y168" s="71">
        <v>0</v>
      </c>
      <c r="Z168" s="71">
        <v>0</v>
      </c>
      <c r="AA168" s="74">
        <v>5</v>
      </c>
      <c r="AB168" s="71">
        <v>3350000</v>
      </c>
      <c r="AC168" s="71">
        <f t="shared" si="80"/>
        <v>0</v>
      </c>
      <c r="AD168" s="186" t="s">
        <v>167</v>
      </c>
      <c r="AE168" s="347">
        <f>'BI INTRA 2025'!AB168+'BI INTRA 2025_smt II'!Y168</f>
        <v>3350000</v>
      </c>
      <c r="AF168" s="1026">
        <f t="shared" si="62"/>
        <v>0</v>
      </c>
      <c r="AG168" s="52"/>
      <c r="AH168" s="52"/>
    </row>
    <row r="169" spans="1:36" s="210" customFormat="1" ht="19.5" customHeight="1">
      <c r="A169" s="204"/>
      <c r="B169" s="140" t="s">
        <v>317</v>
      </c>
      <c r="C169" s="205" t="s">
        <v>348</v>
      </c>
      <c r="D169" s="205"/>
      <c r="E169" s="99" t="s">
        <v>349</v>
      </c>
      <c r="F169" s="1031" t="str">
        <f>VLOOKUP(B169,[1]Sheet1!$H$4:$I$15682,2,FALSE)</f>
        <v>Unit Power Supply</v>
      </c>
      <c r="G169" s="100" t="s">
        <v>350</v>
      </c>
      <c r="H169" s="100" t="s">
        <v>48</v>
      </c>
      <c r="I169" s="100" t="s">
        <v>64</v>
      </c>
      <c r="J169" s="100" t="s">
        <v>65</v>
      </c>
      <c r="K169" s="101">
        <v>2019</v>
      </c>
      <c r="L169" s="100" t="s">
        <v>48</v>
      </c>
      <c r="M169" s="206" t="s">
        <v>166</v>
      </c>
      <c r="N169" s="100" t="s">
        <v>67</v>
      </c>
      <c r="O169" s="207">
        <v>1</v>
      </c>
      <c r="P169" s="103">
        <v>3215000</v>
      </c>
      <c r="Q169" s="208"/>
      <c r="R169" s="105">
        <v>0</v>
      </c>
      <c r="S169" s="106">
        <f t="shared" si="63"/>
        <v>3215000</v>
      </c>
      <c r="T169" s="107">
        <v>5</v>
      </c>
      <c r="U169" s="106">
        <f t="shared" si="81"/>
        <v>643000</v>
      </c>
      <c r="V169" s="73">
        <v>0</v>
      </c>
      <c r="W169" s="106">
        <v>0</v>
      </c>
      <c r="X169" s="106">
        <v>0</v>
      </c>
      <c r="Y169" s="106">
        <v>0</v>
      </c>
      <c r="Z169" s="106">
        <v>0</v>
      </c>
      <c r="AA169" s="209">
        <v>5</v>
      </c>
      <c r="AB169" s="106">
        <v>3215000</v>
      </c>
      <c r="AC169" s="106">
        <f t="shared" si="80"/>
        <v>0</v>
      </c>
      <c r="AD169" s="109" t="s">
        <v>132</v>
      </c>
      <c r="AE169" s="347">
        <f>'BI INTRA 2025'!AB169+'BI INTRA 2025_smt II'!Y169</f>
        <v>3215000</v>
      </c>
      <c r="AF169" s="1026">
        <f t="shared" si="62"/>
        <v>0</v>
      </c>
      <c r="AG169" s="52"/>
      <c r="AH169" s="52"/>
    </row>
    <row r="170" spans="1:36" s="210" customFormat="1" ht="19.5" customHeight="1">
      <c r="A170" s="204"/>
      <c r="B170" s="140" t="s">
        <v>310</v>
      </c>
      <c r="C170" s="98" t="s">
        <v>60</v>
      </c>
      <c r="D170" s="98"/>
      <c r="E170" s="273" t="s">
        <v>351</v>
      </c>
      <c r="F170" s="1031" t="str">
        <f>VLOOKUP(B170,[1]Sheet1!$H$4:$I$15682,2,FALSE)</f>
        <v>Dispenser</v>
      </c>
      <c r="G170" s="100" t="s">
        <v>352</v>
      </c>
      <c r="H170" s="100" t="s">
        <v>48</v>
      </c>
      <c r="I170" s="100" t="s">
        <v>64</v>
      </c>
      <c r="J170" s="100" t="s">
        <v>65</v>
      </c>
      <c r="K170" s="101">
        <v>2019</v>
      </c>
      <c r="L170" s="100" t="s">
        <v>48</v>
      </c>
      <c r="M170" s="100" t="s">
        <v>66</v>
      </c>
      <c r="N170" s="100" t="s">
        <v>67</v>
      </c>
      <c r="O170" s="100">
        <v>1</v>
      </c>
      <c r="P170" s="103">
        <v>4750000</v>
      </c>
      <c r="Q170" s="141"/>
      <c r="R170" s="105">
        <v>0</v>
      </c>
      <c r="S170" s="106">
        <f t="shared" si="63"/>
        <v>4750000</v>
      </c>
      <c r="T170" s="107">
        <v>5</v>
      </c>
      <c r="U170" s="106">
        <f t="shared" si="81"/>
        <v>950000</v>
      </c>
      <c r="V170" s="73">
        <v>0</v>
      </c>
      <c r="W170" s="106">
        <v>0</v>
      </c>
      <c r="X170" s="106">
        <v>0</v>
      </c>
      <c r="Y170" s="106">
        <v>0</v>
      </c>
      <c r="Z170" s="106">
        <v>0</v>
      </c>
      <c r="AA170" s="209">
        <v>5</v>
      </c>
      <c r="AB170" s="106">
        <v>4750000</v>
      </c>
      <c r="AC170" s="106">
        <f t="shared" si="80"/>
        <v>0</v>
      </c>
      <c r="AD170" s="231" t="s">
        <v>195</v>
      </c>
      <c r="AE170" s="347">
        <f>'BI INTRA 2025'!AB170+'BI INTRA 2025_smt II'!Y170</f>
        <v>4750000</v>
      </c>
      <c r="AF170" s="1026">
        <f t="shared" si="62"/>
        <v>0</v>
      </c>
      <c r="AG170" s="52"/>
      <c r="AH170" s="52"/>
    </row>
    <row r="171" spans="1:36" s="160" customFormat="1" ht="5.0999999999999996" customHeight="1">
      <c r="A171" s="175"/>
      <c r="B171" s="176"/>
      <c r="C171" s="226"/>
      <c r="D171" s="226"/>
      <c r="E171" s="226"/>
      <c r="F171" s="1053"/>
      <c r="G171" s="226"/>
      <c r="H171" s="226"/>
      <c r="I171" s="175"/>
      <c r="J171" s="178"/>
      <c r="K171" s="177"/>
      <c r="L171" s="177"/>
      <c r="M171" s="177"/>
      <c r="N171" s="177"/>
      <c r="O171" s="179"/>
      <c r="P171" s="180"/>
      <c r="Q171" s="181"/>
      <c r="R171" s="182"/>
      <c r="S171" s="180"/>
      <c r="T171" s="182"/>
      <c r="U171" s="64"/>
      <c r="V171" s="182"/>
      <c r="W171" s="64"/>
      <c r="X171" s="183"/>
      <c r="Y171" s="180"/>
      <c r="Z171" s="64"/>
      <c r="AA171" s="182"/>
      <c r="AB171" s="64"/>
      <c r="AC171" s="64"/>
      <c r="AD171" s="184"/>
      <c r="AE171" s="347">
        <f>'BI INTRA 2025'!AB171+'BI INTRA 2025_smt II'!Y171</f>
        <v>0</v>
      </c>
      <c r="AF171" s="1026">
        <f t="shared" si="62"/>
        <v>0</v>
      </c>
      <c r="AG171" s="52"/>
      <c r="AH171" s="52"/>
    </row>
    <row r="172" spans="1:36" s="160" customFormat="1" ht="15" customHeight="1">
      <c r="A172" s="175"/>
      <c r="B172" s="54" t="s">
        <v>353</v>
      </c>
      <c r="C172" s="1526" t="s">
        <v>354</v>
      </c>
      <c r="D172" s="1527"/>
      <c r="E172" s="1528"/>
      <c r="F172" s="225"/>
      <c r="G172" s="226"/>
      <c r="H172" s="226"/>
      <c r="I172" s="175"/>
      <c r="J172" s="178"/>
      <c r="K172" s="177"/>
      <c r="L172" s="177"/>
      <c r="M172" s="177"/>
      <c r="N172" s="177"/>
      <c r="O172" s="179"/>
      <c r="P172" s="180"/>
      <c r="Q172" s="181"/>
      <c r="R172" s="182"/>
      <c r="S172" s="180"/>
      <c r="T172" s="182"/>
      <c r="U172" s="64"/>
      <c r="V172" s="182"/>
      <c r="W172" s="64"/>
      <c r="X172" s="183"/>
      <c r="Y172" s="180"/>
      <c r="Z172" s="64"/>
      <c r="AA172" s="182"/>
      <c r="AB172" s="64"/>
      <c r="AC172" s="64"/>
      <c r="AD172" s="184"/>
      <c r="AE172" s="347">
        <f>'BI INTRA 2025'!AB172+'BI INTRA 2025_smt II'!Y172</f>
        <v>0</v>
      </c>
      <c r="AF172" s="1026">
        <f t="shared" si="62"/>
        <v>0</v>
      </c>
      <c r="AG172" s="52"/>
      <c r="AH172" s="52"/>
    </row>
    <row r="173" spans="1:36" s="279" customFormat="1" ht="19.5" customHeight="1">
      <c r="A173" s="175"/>
      <c r="B173" s="177" t="s">
        <v>48</v>
      </c>
      <c r="C173" s="274" t="s">
        <v>48</v>
      </c>
      <c r="D173" s="274"/>
      <c r="E173" s="274" t="s">
        <v>48</v>
      </c>
      <c r="F173" s="274"/>
      <c r="G173" s="274" t="s">
        <v>48</v>
      </c>
      <c r="H173" s="274" t="s">
        <v>48</v>
      </c>
      <c r="I173" s="175" t="s">
        <v>48</v>
      </c>
      <c r="J173" s="178" t="s">
        <v>48</v>
      </c>
      <c r="K173" s="175" t="s">
        <v>48</v>
      </c>
      <c r="L173" s="175" t="s">
        <v>48</v>
      </c>
      <c r="M173" s="175" t="s">
        <v>48</v>
      </c>
      <c r="N173" s="175" t="s">
        <v>48</v>
      </c>
      <c r="O173" s="179" t="s">
        <v>48</v>
      </c>
      <c r="P173" s="180" t="s">
        <v>48</v>
      </c>
      <c r="Q173" s="275" t="s">
        <v>48</v>
      </c>
      <c r="R173" s="276" t="s">
        <v>48</v>
      </c>
      <c r="S173" s="180" t="s">
        <v>48</v>
      </c>
      <c r="T173" s="276" t="s">
        <v>48</v>
      </c>
      <c r="U173" s="64" t="s">
        <v>48</v>
      </c>
      <c r="V173" s="276" t="s">
        <v>48</v>
      </c>
      <c r="W173" s="64" t="s">
        <v>48</v>
      </c>
      <c r="X173" s="277" t="s">
        <v>48</v>
      </c>
      <c r="Y173" s="180" t="s">
        <v>48</v>
      </c>
      <c r="Z173" s="64" t="s">
        <v>48</v>
      </c>
      <c r="AA173" s="276" t="s">
        <v>48</v>
      </c>
      <c r="AB173" s="64" t="s">
        <v>48</v>
      </c>
      <c r="AC173" s="64" t="s">
        <v>48</v>
      </c>
      <c r="AD173" s="278" t="s">
        <v>48</v>
      </c>
      <c r="AE173" s="347" t="e">
        <f>'BI INTRA 2025'!AB173+'BI INTRA 2025_smt II'!Y173</f>
        <v>#VALUE!</v>
      </c>
      <c r="AF173" s="1026" t="e">
        <f t="shared" si="62"/>
        <v>#VALUE!</v>
      </c>
      <c r="AG173" s="52"/>
      <c r="AH173" s="52"/>
    </row>
    <row r="174" spans="1:36" s="160" customFormat="1" ht="5.0999999999999996" customHeight="1">
      <c r="A174" s="148"/>
      <c r="B174" s="149"/>
      <c r="C174" s="1065"/>
      <c r="D174" s="1065"/>
      <c r="E174" s="1065"/>
      <c r="F174" s="1065"/>
      <c r="G174" s="1065"/>
      <c r="H174" s="1065"/>
      <c r="I174" s="148"/>
      <c r="J174" s="151"/>
      <c r="K174" s="152"/>
      <c r="L174" s="152"/>
      <c r="M174" s="152"/>
      <c r="N174" s="152"/>
      <c r="O174" s="153"/>
      <c r="P174" s="154"/>
      <c r="Q174" s="155"/>
      <c r="R174" s="156"/>
      <c r="S174" s="154"/>
      <c r="T174" s="156"/>
      <c r="U174" s="157"/>
      <c r="V174" s="156"/>
      <c r="W174" s="157"/>
      <c r="X174" s="158"/>
      <c r="Y174" s="154"/>
      <c r="Z174" s="157"/>
      <c r="AA174" s="156"/>
      <c r="AB174" s="157"/>
      <c r="AC174" s="157"/>
      <c r="AD174" s="159"/>
      <c r="AE174" s="347">
        <f>'BI INTRA 2025'!AB174+'BI INTRA 2025_smt II'!Y174</f>
        <v>0</v>
      </c>
      <c r="AF174" s="1026">
        <f t="shared" si="62"/>
        <v>0</v>
      </c>
      <c r="AG174" s="52"/>
      <c r="AH174" s="52"/>
    </row>
    <row r="175" spans="1:36" s="160" customFormat="1" ht="15" customHeight="1">
      <c r="A175" s="163"/>
      <c r="B175" s="1066" t="s">
        <v>355</v>
      </c>
      <c r="C175" s="165" t="s">
        <v>356</v>
      </c>
      <c r="D175" s="165"/>
      <c r="E175" s="165"/>
      <c r="F175" s="165"/>
      <c r="G175" s="165"/>
      <c r="H175" s="1067"/>
      <c r="I175" s="163"/>
      <c r="J175" s="167"/>
      <c r="K175" s="166"/>
      <c r="L175" s="166"/>
      <c r="M175" s="166"/>
      <c r="N175" s="166"/>
      <c r="O175" s="168">
        <f>O176+O183+O185+O187+O190</f>
        <v>23</v>
      </c>
      <c r="P175" s="169">
        <f>P176+P183+P185+P187+P190</f>
        <v>60600000</v>
      </c>
      <c r="Q175" s="170"/>
      <c r="R175" s="171"/>
      <c r="S175" s="169">
        <f>S176+S183+S185+S187+S190</f>
        <v>60600000</v>
      </c>
      <c r="T175" s="171"/>
      <c r="U175" s="172">
        <f>U176+U183+U185+U187+U190</f>
        <v>12120000</v>
      </c>
      <c r="V175" s="171"/>
      <c r="W175" s="172">
        <f>W176+W183+W185+W187+W190</f>
        <v>0</v>
      </c>
      <c r="X175" s="173"/>
      <c r="Y175" s="169">
        <f>Y176+Y183+Y185+Y187+Y190</f>
        <v>0</v>
      </c>
      <c r="Z175" s="172">
        <f>Z176+Z183+Z185+Z187+Z190</f>
        <v>0</v>
      </c>
      <c r="AA175" s="171"/>
      <c r="AB175" s="172">
        <f>AB176+AB183+AB185+AB187+AB190</f>
        <v>60600000</v>
      </c>
      <c r="AC175" s="172">
        <f>AC176+AC183+AC185+AC187+AC190</f>
        <v>0</v>
      </c>
      <c r="AD175" s="174">
        <f>P175-AB175</f>
        <v>0</v>
      </c>
      <c r="AE175" s="347">
        <f>'BI INTRA 2025'!AB175+'BI INTRA 2025_smt II'!Y175</f>
        <v>60600000</v>
      </c>
      <c r="AF175" s="1026">
        <f t="shared" si="62"/>
        <v>0</v>
      </c>
      <c r="AG175" s="52"/>
      <c r="AH175" s="52"/>
      <c r="AJ175" s="227"/>
    </row>
    <row r="176" spans="1:36" s="160" customFormat="1" ht="15" customHeight="1">
      <c r="A176" s="175"/>
      <c r="B176" s="54" t="s">
        <v>357</v>
      </c>
      <c r="C176" s="135" t="s">
        <v>358</v>
      </c>
      <c r="D176" s="135"/>
      <c r="E176" s="135"/>
      <c r="F176" s="1029"/>
      <c r="G176" s="280"/>
      <c r="H176" s="280"/>
      <c r="I176" s="175"/>
      <c r="J176" s="178"/>
      <c r="K176" s="177"/>
      <c r="L176" s="177"/>
      <c r="M176" s="177"/>
      <c r="N176" s="177"/>
      <c r="O176" s="179">
        <f>SUM(O177:O182)</f>
        <v>14</v>
      </c>
      <c r="P176" s="180">
        <f>SUM(P177:P182)</f>
        <v>36600000</v>
      </c>
      <c r="Q176" s="181"/>
      <c r="R176" s="182"/>
      <c r="S176" s="180">
        <f>SUM(S177:S182)</f>
        <v>36600000</v>
      </c>
      <c r="T176" s="182"/>
      <c r="U176" s="64">
        <f>SUM(U177:U182)</f>
        <v>7320000</v>
      </c>
      <c r="V176" s="182"/>
      <c r="W176" s="64">
        <f>SUM(W177:W182)</f>
        <v>0</v>
      </c>
      <c r="X176" s="183"/>
      <c r="Y176" s="180">
        <f>SUM(Y177:Y182)</f>
        <v>0</v>
      </c>
      <c r="Z176" s="64">
        <f>SUM(Z177:Z182)</f>
        <v>0</v>
      </c>
      <c r="AA176" s="182"/>
      <c r="AB176" s="64">
        <f>SUM(AB177:AB182)</f>
        <v>36600000</v>
      </c>
      <c r="AC176" s="64">
        <f>SUM(AC177:AC182)</f>
        <v>0</v>
      </c>
      <c r="AD176" s="184"/>
      <c r="AE176" s="347">
        <f>'BI INTRA 2025'!AB176+'BI INTRA 2025_smt II'!Y176</f>
        <v>36600000</v>
      </c>
      <c r="AF176" s="1026">
        <f t="shared" si="62"/>
        <v>0</v>
      </c>
      <c r="AG176" s="52"/>
      <c r="AH176" s="52"/>
    </row>
    <row r="177" spans="1:36" ht="15" customHeight="1">
      <c r="A177" s="42"/>
      <c r="B177" s="133" t="s">
        <v>359</v>
      </c>
      <c r="C177" s="67" t="s">
        <v>112</v>
      </c>
      <c r="D177" s="67"/>
      <c r="E177" s="68" t="s">
        <v>360</v>
      </c>
      <c r="F177" s="1031" t="str">
        <f>VLOOKUP(B177,[1]Sheet1!$H$4:$I$15682,2,FALSE)</f>
        <v>Meja Kerja Pejabat Eselon II</v>
      </c>
      <c r="G177" s="42" t="s">
        <v>179</v>
      </c>
      <c r="H177" s="42" t="s">
        <v>48</v>
      </c>
      <c r="I177" s="42" t="s">
        <v>191</v>
      </c>
      <c r="J177" s="42" t="s">
        <v>65</v>
      </c>
      <c r="K177" s="42">
        <v>2009</v>
      </c>
      <c r="L177" s="42" t="s">
        <v>48</v>
      </c>
      <c r="M177" s="42" t="s">
        <v>166</v>
      </c>
      <c r="N177" s="42" t="s">
        <v>67</v>
      </c>
      <c r="O177" s="42">
        <v>1</v>
      </c>
      <c r="P177" s="228">
        <v>3800000</v>
      </c>
      <c r="Q177" s="139"/>
      <c r="R177" s="76">
        <v>0</v>
      </c>
      <c r="S177" s="71">
        <f>SUM(P177-R177)</f>
        <v>3800000</v>
      </c>
      <c r="T177" s="72">
        <v>5</v>
      </c>
      <c r="U177" s="71">
        <f>SUM(S177/T177)</f>
        <v>760000</v>
      </c>
      <c r="V177" s="73">
        <v>0</v>
      </c>
      <c r="W177" s="71">
        <f>SUM(U177*V177)</f>
        <v>0</v>
      </c>
      <c r="X177" s="74">
        <v>0</v>
      </c>
      <c r="Y177" s="71">
        <f>SUM(U177*X177)</f>
        <v>0</v>
      </c>
      <c r="Z177" s="71">
        <f>SUM(W177+Y177)</f>
        <v>0</v>
      </c>
      <c r="AA177" s="72">
        <v>5</v>
      </c>
      <c r="AB177" s="71">
        <f>SUM(U177*AA177)</f>
        <v>3800000</v>
      </c>
      <c r="AC177" s="71">
        <f>SUM(S177-AB177)</f>
        <v>0</v>
      </c>
      <c r="AD177" s="40" t="s">
        <v>180</v>
      </c>
      <c r="AE177" s="347">
        <f>'BI INTRA 2025'!AB177+'BI INTRA 2025_smt II'!Y177</f>
        <v>3800000</v>
      </c>
      <c r="AF177" s="1026">
        <f t="shared" si="62"/>
        <v>0</v>
      </c>
      <c r="AG177" s="52"/>
      <c r="AH177" s="52"/>
    </row>
    <row r="178" spans="1:36" ht="27" customHeight="1">
      <c r="A178" s="42"/>
      <c r="B178" s="133" t="s">
        <v>361</v>
      </c>
      <c r="C178" s="67" t="s">
        <v>60</v>
      </c>
      <c r="D178" s="67"/>
      <c r="E178" s="68" t="s">
        <v>362</v>
      </c>
      <c r="F178" s="1031" t="str">
        <f>VLOOKUP(B178,[1]Sheet1!$H$4:$I$15682,2,FALSE)</f>
        <v>Meja Kerja Pejabat Eselon III</v>
      </c>
      <c r="G178" s="42" t="s">
        <v>179</v>
      </c>
      <c r="H178" s="42" t="s">
        <v>48</v>
      </c>
      <c r="I178" s="42" t="s">
        <v>191</v>
      </c>
      <c r="J178" s="42" t="s">
        <v>65</v>
      </c>
      <c r="K178" s="42">
        <v>2009</v>
      </c>
      <c r="L178" s="42" t="s">
        <v>48</v>
      </c>
      <c r="M178" s="42" t="s">
        <v>166</v>
      </c>
      <c r="N178" s="42" t="s">
        <v>67</v>
      </c>
      <c r="O178" s="42">
        <v>1</v>
      </c>
      <c r="P178" s="228">
        <v>1600000</v>
      </c>
      <c r="Q178" s="139"/>
      <c r="R178" s="76">
        <v>0</v>
      </c>
      <c r="S178" s="71">
        <f>SUM(P178-R178)</f>
        <v>1600000</v>
      </c>
      <c r="T178" s="72">
        <v>5</v>
      </c>
      <c r="U178" s="71">
        <f>SUM(S178/T178)</f>
        <v>320000</v>
      </c>
      <c r="V178" s="73">
        <v>0</v>
      </c>
      <c r="W178" s="71">
        <f>SUM(U178*V178)</f>
        <v>0</v>
      </c>
      <c r="X178" s="74">
        <v>0</v>
      </c>
      <c r="Y178" s="71">
        <f>SUM(U178*X178)</f>
        <v>0</v>
      </c>
      <c r="Z178" s="71">
        <f>SUM(W178+Y178)</f>
        <v>0</v>
      </c>
      <c r="AA178" s="72">
        <v>5</v>
      </c>
      <c r="AB178" s="71">
        <f>SUM(U178*AA178)</f>
        <v>1600000</v>
      </c>
      <c r="AC178" s="71">
        <f>SUM(S178-AB178)</f>
        <v>0</v>
      </c>
      <c r="AD178" s="40" t="s">
        <v>181</v>
      </c>
      <c r="AE178" s="347">
        <f>'BI INTRA 2025'!AB178+'BI INTRA 2025_smt II'!Y178</f>
        <v>1600000</v>
      </c>
      <c r="AF178" s="1026">
        <f t="shared" si="62"/>
        <v>0</v>
      </c>
      <c r="AG178" s="52"/>
      <c r="AH178" s="52"/>
    </row>
    <row r="179" spans="1:36" ht="27" customHeight="1">
      <c r="A179" s="40"/>
      <c r="B179" s="133" t="s">
        <v>363</v>
      </c>
      <c r="C179" s="67" t="s">
        <v>364</v>
      </c>
      <c r="D179" s="67"/>
      <c r="E179" s="68" t="s">
        <v>365</v>
      </c>
      <c r="F179" s="1031" t="str">
        <f>VLOOKUP(B179,[1]Sheet1!$H$4:$I$15682,2,FALSE)</f>
        <v>Meja Kerja Pegawai Non Struktural</v>
      </c>
      <c r="G179" s="42" t="s">
        <v>179</v>
      </c>
      <c r="H179" s="42" t="s">
        <v>48</v>
      </c>
      <c r="I179" s="42" t="s">
        <v>191</v>
      </c>
      <c r="J179" s="42" t="s">
        <v>65</v>
      </c>
      <c r="K179" s="42">
        <v>2013</v>
      </c>
      <c r="L179" s="42" t="s">
        <v>48</v>
      </c>
      <c r="M179" s="42" t="s">
        <v>66</v>
      </c>
      <c r="N179" s="42" t="s">
        <v>67</v>
      </c>
      <c r="O179" s="42">
        <v>1</v>
      </c>
      <c r="P179" s="76">
        <v>2600000</v>
      </c>
      <c r="Q179" s="78"/>
      <c r="R179" s="76">
        <v>0</v>
      </c>
      <c r="S179" s="71">
        <f t="shared" ref="S179:S181" si="82">SUM(P179-R179)</f>
        <v>2600000</v>
      </c>
      <c r="T179" s="72">
        <v>5</v>
      </c>
      <c r="U179" s="71">
        <f t="shared" ref="U179:U181" si="83">SUM(S179/T179)</f>
        <v>520000</v>
      </c>
      <c r="V179" s="73"/>
      <c r="W179" s="71"/>
      <c r="X179" s="74">
        <v>0</v>
      </c>
      <c r="Y179" s="71">
        <f t="shared" ref="Y179" si="84">SUM(U179*X179)</f>
        <v>0</v>
      </c>
      <c r="Z179" s="71"/>
      <c r="AA179" s="72">
        <v>5</v>
      </c>
      <c r="AB179" s="71">
        <f t="shared" ref="AB179" si="85">SUM(U179*AA179)</f>
        <v>2600000</v>
      </c>
      <c r="AC179" s="71"/>
      <c r="AD179" s="75" t="s">
        <v>207</v>
      </c>
      <c r="AE179" s="347">
        <f>'BI INTRA 2025'!AB179+'BI INTRA 2025_smt II'!Y179</f>
        <v>2600000</v>
      </c>
      <c r="AF179" s="1026">
        <f t="shared" si="62"/>
        <v>0</v>
      </c>
      <c r="AG179" s="52"/>
      <c r="AH179" s="52"/>
    </row>
    <row r="180" spans="1:36" ht="27" customHeight="1">
      <c r="A180" s="40"/>
      <c r="B180" s="133" t="s">
        <v>363</v>
      </c>
      <c r="C180" s="42" t="s">
        <v>366</v>
      </c>
      <c r="D180" s="42"/>
      <c r="E180" s="68" t="s">
        <v>365</v>
      </c>
      <c r="F180" s="1031" t="str">
        <f>VLOOKUP(B180,[1]Sheet1!$H$4:$I$15682,2,FALSE)</f>
        <v>Meja Kerja Pegawai Non Struktural</v>
      </c>
      <c r="G180" s="42" t="s">
        <v>179</v>
      </c>
      <c r="H180" s="42" t="s">
        <v>48</v>
      </c>
      <c r="I180" s="42" t="s">
        <v>191</v>
      </c>
      <c r="J180" s="42" t="s">
        <v>65</v>
      </c>
      <c r="K180" s="42">
        <v>2013</v>
      </c>
      <c r="L180" s="42" t="s">
        <v>48</v>
      </c>
      <c r="M180" s="42" t="s">
        <v>66</v>
      </c>
      <c r="N180" s="42" t="s">
        <v>67</v>
      </c>
      <c r="O180" s="42">
        <v>2</v>
      </c>
      <c r="P180" s="228">
        <v>5200000</v>
      </c>
      <c r="Q180" s="78"/>
      <c r="R180" s="76">
        <v>0</v>
      </c>
      <c r="S180" s="71">
        <f t="shared" si="82"/>
        <v>5200000</v>
      </c>
      <c r="T180" s="72">
        <v>5</v>
      </c>
      <c r="U180" s="71">
        <f t="shared" si="83"/>
        <v>1040000</v>
      </c>
      <c r="V180" s="73">
        <v>0.5</v>
      </c>
      <c r="W180" s="71"/>
      <c r="X180" s="74"/>
      <c r="Y180" s="71"/>
      <c r="Z180" s="71"/>
      <c r="AA180" s="72">
        <v>5</v>
      </c>
      <c r="AB180" s="71">
        <v>5200000</v>
      </c>
      <c r="AC180" s="71"/>
      <c r="AD180" s="75" t="s">
        <v>185</v>
      </c>
      <c r="AE180" s="347">
        <f>'BI INTRA 2025'!AB180+'BI INTRA 2025_smt II'!Y180</f>
        <v>5200000</v>
      </c>
      <c r="AF180" s="1026">
        <f t="shared" si="62"/>
        <v>0</v>
      </c>
      <c r="AG180" s="52"/>
      <c r="AH180" s="52"/>
    </row>
    <row r="181" spans="1:36" ht="27" customHeight="1">
      <c r="A181" s="42"/>
      <c r="B181" s="133" t="s">
        <v>363</v>
      </c>
      <c r="C181" s="67" t="s">
        <v>367</v>
      </c>
      <c r="D181" s="67"/>
      <c r="E181" s="68" t="s">
        <v>365</v>
      </c>
      <c r="F181" s="1031" t="str">
        <f>VLOOKUP(B181,[1]Sheet1!$H$4:$I$15682,2,FALSE)</f>
        <v>Meja Kerja Pegawai Non Struktural</v>
      </c>
      <c r="G181" s="42" t="s">
        <v>179</v>
      </c>
      <c r="H181" s="42" t="s">
        <v>48</v>
      </c>
      <c r="I181" s="42" t="s">
        <v>191</v>
      </c>
      <c r="J181" s="42" t="s">
        <v>65</v>
      </c>
      <c r="K181" s="42">
        <v>2013</v>
      </c>
      <c r="L181" s="42" t="s">
        <v>48</v>
      </c>
      <c r="M181" s="42" t="s">
        <v>66</v>
      </c>
      <c r="N181" s="42" t="s">
        <v>67</v>
      </c>
      <c r="O181" s="42">
        <v>9</v>
      </c>
      <c r="P181" s="228">
        <v>23400000</v>
      </c>
      <c r="Q181" s="78"/>
      <c r="R181" s="76">
        <v>0</v>
      </c>
      <c r="S181" s="71">
        <f t="shared" si="82"/>
        <v>23400000</v>
      </c>
      <c r="T181" s="72">
        <v>5</v>
      </c>
      <c r="U181" s="71">
        <f t="shared" si="83"/>
        <v>4680000</v>
      </c>
      <c r="V181" s="73">
        <v>0.5</v>
      </c>
      <c r="W181" s="71"/>
      <c r="X181" s="74"/>
      <c r="Y181" s="71"/>
      <c r="Z181" s="71"/>
      <c r="AA181" s="72">
        <v>5</v>
      </c>
      <c r="AB181" s="71">
        <v>23400000</v>
      </c>
      <c r="AC181" s="71"/>
      <c r="AD181" s="75" t="s">
        <v>167</v>
      </c>
      <c r="AE181" s="347">
        <f>'BI INTRA 2025'!AB181+'BI INTRA 2025_smt II'!Y181</f>
        <v>23400000</v>
      </c>
      <c r="AF181" s="1026">
        <f t="shared" si="62"/>
        <v>0</v>
      </c>
      <c r="AG181" s="52"/>
      <c r="AH181" s="52"/>
    </row>
    <row r="182" spans="1:36" ht="5.0999999999999996" customHeight="1">
      <c r="A182" s="42"/>
      <c r="B182" s="215"/>
      <c r="C182" s="67"/>
      <c r="D182" s="67"/>
      <c r="E182" s="68"/>
      <c r="F182" s="249"/>
      <c r="G182" s="42"/>
      <c r="H182" s="42"/>
      <c r="I182" s="42"/>
      <c r="J182" s="42"/>
      <c r="K182" s="42"/>
      <c r="L182" s="42"/>
      <c r="M182" s="42"/>
      <c r="N182" s="42"/>
      <c r="O182" s="42"/>
      <c r="P182" s="228"/>
      <c r="Q182" s="78"/>
      <c r="R182" s="76"/>
      <c r="S182" s="71"/>
      <c r="T182" s="72"/>
      <c r="U182" s="71"/>
      <c r="V182" s="73"/>
      <c r="W182" s="71"/>
      <c r="X182" s="74"/>
      <c r="Y182" s="71"/>
      <c r="Z182" s="71"/>
      <c r="AA182" s="72"/>
      <c r="AB182" s="71"/>
      <c r="AC182" s="71"/>
      <c r="AD182" s="75"/>
      <c r="AE182" s="347">
        <f>'BI INTRA 2025'!AB182+'BI INTRA 2025_smt II'!Y182</f>
        <v>0</v>
      </c>
      <c r="AF182" s="1026">
        <f t="shared" si="62"/>
        <v>0</v>
      </c>
      <c r="AG182" s="52"/>
      <c r="AH182" s="52"/>
    </row>
    <row r="183" spans="1:36" ht="15" customHeight="1">
      <c r="A183" s="42"/>
      <c r="B183" s="54" t="s">
        <v>368</v>
      </c>
      <c r="C183" s="135" t="s">
        <v>369</v>
      </c>
      <c r="D183" s="135"/>
      <c r="E183" s="135"/>
      <c r="F183" s="135"/>
      <c r="G183" s="135"/>
      <c r="H183" s="42"/>
      <c r="I183" s="42"/>
      <c r="J183" s="42"/>
      <c r="K183" s="42"/>
      <c r="L183" s="42"/>
      <c r="M183" s="42"/>
      <c r="N183" s="42"/>
      <c r="O183" s="42"/>
      <c r="P183" s="228"/>
      <c r="Q183" s="78"/>
      <c r="R183" s="76"/>
      <c r="S183" s="71"/>
      <c r="T183" s="72"/>
      <c r="U183" s="71"/>
      <c r="V183" s="73"/>
      <c r="W183" s="71"/>
      <c r="X183" s="74"/>
      <c r="Y183" s="71"/>
      <c r="Z183" s="71"/>
      <c r="AA183" s="72"/>
      <c r="AB183" s="71"/>
      <c r="AC183" s="71"/>
      <c r="AD183" s="75"/>
      <c r="AE183" s="347">
        <f>'BI INTRA 2025'!AB183+'BI INTRA 2025_smt II'!Y183</f>
        <v>0</v>
      </c>
      <c r="AF183" s="1026">
        <f t="shared" si="62"/>
        <v>0</v>
      </c>
      <c r="AG183" s="52"/>
      <c r="AH183" s="52"/>
    </row>
    <row r="184" spans="1:36" ht="15" customHeight="1">
      <c r="A184" s="42"/>
      <c r="B184" s="58" t="s">
        <v>48</v>
      </c>
      <c r="C184" s="42" t="s">
        <v>48</v>
      </c>
      <c r="D184" s="42"/>
      <c r="E184" s="42" t="s">
        <v>48</v>
      </c>
      <c r="F184" s="42"/>
      <c r="G184" s="42" t="s">
        <v>48</v>
      </c>
      <c r="H184" s="42" t="s">
        <v>48</v>
      </c>
      <c r="I184" s="42" t="s">
        <v>48</v>
      </c>
      <c r="J184" s="42" t="s">
        <v>48</v>
      </c>
      <c r="K184" s="42" t="s">
        <v>48</v>
      </c>
      <c r="L184" s="42" t="s">
        <v>48</v>
      </c>
      <c r="M184" s="42" t="s">
        <v>48</v>
      </c>
      <c r="N184" s="42" t="s">
        <v>48</v>
      </c>
      <c r="O184" s="42" t="s">
        <v>48</v>
      </c>
      <c r="P184" s="42" t="s">
        <v>48</v>
      </c>
      <c r="Q184" s="42" t="s">
        <v>48</v>
      </c>
      <c r="R184" s="42" t="s">
        <v>48</v>
      </c>
      <c r="S184" s="42" t="s">
        <v>48</v>
      </c>
      <c r="T184" s="42" t="s">
        <v>48</v>
      </c>
      <c r="U184" s="42" t="s">
        <v>48</v>
      </c>
      <c r="V184" s="42" t="s">
        <v>48</v>
      </c>
      <c r="W184" s="42" t="s">
        <v>48</v>
      </c>
      <c r="X184" s="42" t="s">
        <v>48</v>
      </c>
      <c r="Y184" s="42" t="s">
        <v>48</v>
      </c>
      <c r="Z184" s="42" t="s">
        <v>48</v>
      </c>
      <c r="AA184" s="42" t="s">
        <v>48</v>
      </c>
      <c r="AB184" s="42" t="s">
        <v>48</v>
      </c>
      <c r="AC184" s="42" t="s">
        <v>48</v>
      </c>
      <c r="AD184" s="42" t="s">
        <v>48</v>
      </c>
      <c r="AE184" s="347" t="e">
        <f>'BI INTRA 2025'!AB184+'BI INTRA 2025_smt II'!Y184</f>
        <v>#VALUE!</v>
      </c>
      <c r="AF184" s="1026" t="e">
        <f t="shared" si="62"/>
        <v>#VALUE!</v>
      </c>
      <c r="AG184" s="52"/>
      <c r="AH184" s="52"/>
    </row>
    <row r="185" spans="1:36" s="285" customFormat="1" ht="15" customHeight="1">
      <c r="A185" s="40"/>
      <c r="B185" s="54" t="s">
        <v>370</v>
      </c>
      <c r="C185" s="60" t="s">
        <v>371</v>
      </c>
      <c r="D185" s="60"/>
      <c r="E185" s="135"/>
      <c r="F185" s="135"/>
      <c r="G185" s="211"/>
      <c r="H185" s="40"/>
      <c r="I185" s="40"/>
      <c r="J185" s="40"/>
      <c r="K185" s="40"/>
      <c r="L185" s="40"/>
      <c r="M185" s="40"/>
      <c r="N185" s="40"/>
      <c r="O185" s="40">
        <f>SUM(O186:O186)</f>
        <v>0</v>
      </c>
      <c r="P185" s="281">
        <f>SUM(P186:P186)</f>
        <v>0</v>
      </c>
      <c r="Q185" s="218"/>
      <c r="R185" s="64"/>
      <c r="S185" s="281">
        <f>SUM(S186:S186)</f>
        <v>0</v>
      </c>
      <c r="T185" s="51"/>
      <c r="U185" s="281">
        <f>SUM(U186:U186)</f>
        <v>0</v>
      </c>
      <c r="V185" s="282"/>
      <c r="W185" s="281">
        <f>SUM(W186:W186)</f>
        <v>0</v>
      </c>
      <c r="X185" s="283"/>
      <c r="Y185" s="281">
        <f>SUM(Y186:Y186)</f>
        <v>0</v>
      </c>
      <c r="Z185" s="281">
        <f>SUM(Z186:Z186)</f>
        <v>0</v>
      </c>
      <c r="AA185" s="51"/>
      <c r="AB185" s="281">
        <f>SUM(AB186:AB186)</f>
        <v>0</v>
      </c>
      <c r="AC185" s="281">
        <f>SUM(AC186:AC186)</f>
        <v>0</v>
      </c>
      <c r="AD185" s="75"/>
      <c r="AE185" s="347">
        <f>'BI INTRA 2025'!AB185+'BI INTRA 2025_smt II'!Y185</f>
        <v>0</v>
      </c>
      <c r="AF185" s="1026">
        <f t="shared" si="62"/>
        <v>0</v>
      </c>
      <c r="AG185" s="52"/>
      <c r="AH185" s="52"/>
      <c r="AJ185" s="52"/>
    </row>
    <row r="186" spans="1:36" s="127" customFormat="1" ht="5.0999999999999996" customHeight="1">
      <c r="A186" s="116"/>
      <c r="B186" s="215"/>
      <c r="C186" s="114"/>
      <c r="D186" s="114"/>
      <c r="E186" s="115"/>
      <c r="F186" s="115"/>
      <c r="G186" s="116"/>
      <c r="H186" s="116"/>
      <c r="I186" s="116"/>
      <c r="J186" s="116"/>
      <c r="K186" s="116"/>
      <c r="L186" s="116"/>
      <c r="M186" s="116"/>
      <c r="N186" s="116"/>
      <c r="O186" s="116"/>
      <c r="P186" s="286"/>
      <c r="Q186" s="287"/>
      <c r="R186" s="121"/>
      <c r="S186" s="122"/>
      <c r="T186" s="123"/>
      <c r="U186" s="122"/>
      <c r="V186" s="263"/>
      <c r="W186" s="122"/>
      <c r="X186" s="264"/>
      <c r="Y186" s="122"/>
      <c r="Z186" s="122"/>
      <c r="AA186" s="288"/>
      <c r="AB186" s="122"/>
      <c r="AC186" s="122"/>
      <c r="AD186" s="289"/>
      <c r="AE186" s="347">
        <f>'BI INTRA 2025'!AB186+'BI INTRA 2025_smt II'!Y186</f>
        <v>0</v>
      </c>
      <c r="AF186" s="1026">
        <f t="shared" si="62"/>
        <v>0</v>
      </c>
      <c r="AG186" s="52"/>
      <c r="AH186" s="52"/>
    </row>
    <row r="187" spans="1:36" s="300" customFormat="1" ht="15" customHeight="1">
      <c r="A187" s="112"/>
      <c r="B187" s="54" t="s">
        <v>372</v>
      </c>
      <c r="C187" s="54" t="s">
        <v>373</v>
      </c>
      <c r="D187" s="54"/>
      <c r="E187" s="291"/>
      <c r="F187" s="1032"/>
      <c r="G187" s="112"/>
      <c r="H187" s="112"/>
      <c r="I187" s="112"/>
      <c r="J187" s="112"/>
      <c r="K187" s="112"/>
      <c r="L187" s="112"/>
      <c r="M187" s="112"/>
      <c r="N187" s="112"/>
      <c r="O187" s="112">
        <f>O188</f>
        <v>0</v>
      </c>
      <c r="P187" s="292">
        <f>P188</f>
        <v>0</v>
      </c>
      <c r="Q187" s="293"/>
      <c r="R187" s="294"/>
      <c r="S187" s="292">
        <f>S188</f>
        <v>0</v>
      </c>
      <c r="T187" s="295"/>
      <c r="U187" s="292">
        <f>U188</f>
        <v>0</v>
      </c>
      <c r="V187" s="296"/>
      <c r="W187" s="292">
        <f>W188</f>
        <v>0</v>
      </c>
      <c r="X187" s="297"/>
      <c r="Y187" s="292">
        <f>Y188</f>
        <v>0</v>
      </c>
      <c r="Z187" s="292">
        <f>Z188</f>
        <v>0</v>
      </c>
      <c r="AA187" s="298"/>
      <c r="AB187" s="292">
        <f>AB188</f>
        <v>0</v>
      </c>
      <c r="AC187" s="292">
        <f>AC188</f>
        <v>0</v>
      </c>
      <c r="AD187" s="289"/>
      <c r="AE187" s="347">
        <f>'BI INTRA 2025'!AB187+'BI INTRA 2025_smt II'!Y187</f>
        <v>0</v>
      </c>
      <c r="AF187" s="1026">
        <f t="shared" si="62"/>
        <v>0</v>
      </c>
      <c r="AG187" s="52"/>
      <c r="AH187" s="52"/>
    </row>
    <row r="188" spans="1:36" s="127" customFormat="1" ht="15" customHeight="1">
      <c r="A188" s="116"/>
      <c r="B188" s="133"/>
      <c r="C188" s="67"/>
      <c r="D188" s="67"/>
      <c r="E188" s="68"/>
      <c r="F188" s="1034"/>
      <c r="G188" s="42"/>
      <c r="H188" s="42"/>
      <c r="I188" s="42"/>
      <c r="J188" s="42"/>
      <c r="K188" s="42"/>
      <c r="L188" s="42"/>
      <c r="M188" s="42"/>
      <c r="N188" s="42"/>
      <c r="O188" s="42"/>
      <c r="P188" s="228">
        <v>0</v>
      </c>
      <c r="Q188" s="139"/>
      <c r="R188" s="76">
        <v>0</v>
      </c>
      <c r="S188" s="71">
        <f t="shared" ref="S188" si="86">SUM(P188-R188)</f>
        <v>0</v>
      </c>
      <c r="T188" s="72"/>
      <c r="U188" s="71"/>
      <c r="V188" s="73"/>
      <c r="W188" s="71">
        <f t="shared" ref="W188" si="87">SUM(U188*V188)</f>
        <v>0</v>
      </c>
      <c r="X188" s="74">
        <v>0</v>
      </c>
      <c r="Y188" s="71">
        <f t="shared" ref="Y188" si="88">SUM(U188*X188)</f>
        <v>0</v>
      </c>
      <c r="Z188" s="71">
        <f t="shared" ref="Z188" si="89">SUM(W188+Y188)</f>
        <v>0</v>
      </c>
      <c r="AA188" s="72"/>
      <c r="AB188" s="71">
        <f t="shared" ref="AB188" si="90">SUM(U188*AA188)</f>
        <v>0</v>
      </c>
      <c r="AC188" s="71">
        <f t="shared" ref="AC188" si="91">SUM(S188-AB188)</f>
        <v>0</v>
      </c>
      <c r="AD188" s="75"/>
      <c r="AE188" s="347">
        <f>'BI INTRA 2025'!AB188+'BI INTRA 2025_smt II'!Y188</f>
        <v>0</v>
      </c>
      <c r="AF188" s="1026">
        <f t="shared" si="62"/>
        <v>0</v>
      </c>
      <c r="AG188" s="52"/>
      <c r="AH188" s="52"/>
    </row>
    <row r="189" spans="1:36" s="127" customFormat="1" ht="5.0999999999999996" customHeight="1">
      <c r="A189" s="116"/>
      <c r="B189" s="215"/>
      <c r="C189" s="114"/>
      <c r="D189" s="114"/>
      <c r="E189" s="115"/>
      <c r="F189" s="1033"/>
      <c r="G189" s="116"/>
      <c r="H189" s="116"/>
      <c r="I189" s="116"/>
      <c r="J189" s="116"/>
      <c r="K189" s="116"/>
      <c r="L189" s="116"/>
      <c r="M189" s="116"/>
      <c r="N189" s="116"/>
      <c r="O189" s="116"/>
      <c r="P189" s="286"/>
      <c r="Q189" s="287"/>
      <c r="R189" s="121"/>
      <c r="S189" s="122"/>
      <c r="T189" s="123"/>
      <c r="U189" s="122"/>
      <c r="V189" s="263"/>
      <c r="W189" s="122"/>
      <c r="X189" s="264"/>
      <c r="Y189" s="122"/>
      <c r="Z189" s="122"/>
      <c r="AA189" s="288"/>
      <c r="AB189" s="122"/>
      <c r="AC189" s="122"/>
      <c r="AD189" s="289"/>
      <c r="AE189" s="347">
        <f>'BI INTRA 2025'!AB189+'BI INTRA 2025_smt II'!Y189</f>
        <v>0</v>
      </c>
      <c r="AF189" s="1026">
        <f t="shared" si="62"/>
        <v>0</v>
      </c>
      <c r="AG189" s="52"/>
      <c r="AH189" s="52"/>
    </row>
    <row r="190" spans="1:36" s="300" customFormat="1" ht="15" customHeight="1">
      <c r="A190" s="112"/>
      <c r="B190" s="54" t="s">
        <v>374</v>
      </c>
      <c r="C190" s="135" t="s">
        <v>375</v>
      </c>
      <c r="D190" s="135"/>
      <c r="E190" s="135"/>
      <c r="F190" s="1029"/>
      <c r="G190" s="135"/>
      <c r="H190" s="112"/>
      <c r="I190" s="112"/>
      <c r="J190" s="112"/>
      <c r="K190" s="112"/>
      <c r="L190" s="112"/>
      <c r="M190" s="112"/>
      <c r="N190" s="112"/>
      <c r="O190" s="112">
        <f>SUM(O191:O199)</f>
        <v>9</v>
      </c>
      <c r="P190" s="294">
        <f>SUM(P191:P199)</f>
        <v>24000000</v>
      </c>
      <c r="Q190" s="293"/>
      <c r="R190" s="294"/>
      <c r="S190" s="294">
        <f>SUM(S191:S199)</f>
        <v>24000000</v>
      </c>
      <c r="T190" s="295"/>
      <c r="U190" s="294">
        <f>SUM(U191:U199)</f>
        <v>4800000</v>
      </c>
      <c r="V190" s="296"/>
      <c r="W190" s="112">
        <f>SUM(W191:W199)</f>
        <v>0</v>
      </c>
      <c r="X190" s="297"/>
      <c r="Y190" s="112">
        <f>SUM(Y191:Y199)</f>
        <v>0</v>
      </c>
      <c r="Z190" s="112">
        <f>SUM(Z191:Z199)</f>
        <v>0</v>
      </c>
      <c r="AA190" s="298"/>
      <c r="AB190" s="294">
        <f>SUM(AB191:AB199)</f>
        <v>24000000</v>
      </c>
      <c r="AC190" s="112">
        <v>0</v>
      </c>
      <c r="AD190" s="289"/>
      <c r="AE190" s="347">
        <f>'BI INTRA 2025'!AB190+'BI INTRA 2025_smt II'!Y190</f>
        <v>24000000</v>
      </c>
      <c r="AF190" s="1026">
        <f t="shared" si="62"/>
        <v>0</v>
      </c>
      <c r="AG190" s="52"/>
      <c r="AH190" s="52"/>
    </row>
    <row r="191" spans="1:36" s="127" customFormat="1" ht="27" customHeight="1">
      <c r="A191" s="116"/>
      <c r="B191" s="133" t="s">
        <v>376</v>
      </c>
      <c r="C191" s="202" t="s">
        <v>112</v>
      </c>
      <c r="D191" s="202"/>
      <c r="E191" s="68" t="s">
        <v>377</v>
      </c>
      <c r="F191" s="1031" t="str">
        <f>VLOOKUP(B191,[1]Sheet1!$H$4:$I$15682,2,FALSE)</f>
        <v>Kursi Tamu di Ruangan Pejabat Eselon III</v>
      </c>
      <c r="G191" s="42" t="s">
        <v>179</v>
      </c>
      <c r="H191" s="42" t="s">
        <v>48</v>
      </c>
      <c r="I191" s="42" t="s">
        <v>191</v>
      </c>
      <c r="J191" s="42" t="s">
        <v>65</v>
      </c>
      <c r="K191" s="42">
        <v>2009</v>
      </c>
      <c r="L191" s="42" t="s">
        <v>48</v>
      </c>
      <c r="M191" s="42" t="s">
        <v>262</v>
      </c>
      <c r="N191" s="42" t="s">
        <v>67</v>
      </c>
      <c r="O191" s="203">
        <v>1</v>
      </c>
      <c r="P191" s="70">
        <v>2375000</v>
      </c>
      <c r="Q191" s="139"/>
      <c r="R191" s="76">
        <v>0</v>
      </c>
      <c r="S191" s="71">
        <f t="shared" ref="S191:S198" si="92">SUM(P191-R191)</f>
        <v>2375000</v>
      </c>
      <c r="T191" s="72">
        <v>5</v>
      </c>
      <c r="U191" s="71">
        <f t="shared" ref="U191:U198" si="93">SUM(S191/T191)</f>
        <v>475000</v>
      </c>
      <c r="V191" s="73">
        <v>0</v>
      </c>
      <c r="W191" s="71">
        <f t="shared" ref="W191:W198" si="94">SUM(U191*V191)</f>
        <v>0</v>
      </c>
      <c r="X191" s="74">
        <v>0</v>
      </c>
      <c r="Y191" s="71">
        <f t="shared" ref="Y191:Y198" si="95">SUM(U191*X191)</f>
        <v>0</v>
      </c>
      <c r="Z191" s="71">
        <f t="shared" ref="Z191:Z198" si="96">SUM(W191+Y191)</f>
        <v>0</v>
      </c>
      <c r="AA191" s="72">
        <v>5</v>
      </c>
      <c r="AB191" s="71">
        <f t="shared" ref="AB191:AB198" si="97">SUM(U191*AA191)</f>
        <v>2375000</v>
      </c>
      <c r="AC191" s="71">
        <f t="shared" ref="AC191:AC198" si="98">SUM(S191-AB191)</f>
        <v>0</v>
      </c>
      <c r="AD191" s="75" t="s">
        <v>181</v>
      </c>
      <c r="AE191" s="347">
        <f>'BI INTRA 2025'!AB191+'BI INTRA 2025_smt II'!Y191</f>
        <v>2375000</v>
      </c>
      <c r="AF191" s="1026">
        <f t="shared" si="62"/>
        <v>0</v>
      </c>
      <c r="AG191" s="52"/>
      <c r="AH191" s="52"/>
    </row>
    <row r="192" spans="1:36" s="127" customFormat="1" ht="27" customHeight="1">
      <c r="A192" s="116"/>
      <c r="B192" s="133" t="s">
        <v>378</v>
      </c>
      <c r="C192" s="202" t="s">
        <v>60</v>
      </c>
      <c r="D192" s="202"/>
      <c r="E192" s="68" t="s">
        <v>377</v>
      </c>
      <c r="F192" s="1031" t="str">
        <f>VLOOKUP(B192,[1]Sheet1!$H$4:$I$15682,2,FALSE)</f>
        <v>Kursi Tamu di Ruangan Pejabat Lain-lain</v>
      </c>
      <c r="G192" s="42" t="s">
        <v>179</v>
      </c>
      <c r="H192" s="42" t="s">
        <v>48</v>
      </c>
      <c r="I192" s="42" t="s">
        <v>191</v>
      </c>
      <c r="J192" s="42" t="s">
        <v>65</v>
      </c>
      <c r="K192" s="42">
        <v>2009</v>
      </c>
      <c r="L192" s="42" t="s">
        <v>48</v>
      </c>
      <c r="M192" s="42" t="s">
        <v>262</v>
      </c>
      <c r="N192" s="42" t="s">
        <v>67</v>
      </c>
      <c r="O192" s="203">
        <v>1</v>
      </c>
      <c r="P192" s="70">
        <v>2375000</v>
      </c>
      <c r="Q192" s="139"/>
      <c r="R192" s="76">
        <v>0</v>
      </c>
      <c r="S192" s="71">
        <f t="shared" si="92"/>
        <v>2375000</v>
      </c>
      <c r="T192" s="72">
        <v>5</v>
      </c>
      <c r="U192" s="71">
        <f t="shared" si="93"/>
        <v>475000</v>
      </c>
      <c r="V192" s="73">
        <v>0</v>
      </c>
      <c r="W192" s="71">
        <f t="shared" si="94"/>
        <v>0</v>
      </c>
      <c r="X192" s="74">
        <v>0</v>
      </c>
      <c r="Y192" s="71">
        <f t="shared" si="95"/>
        <v>0</v>
      </c>
      <c r="Z192" s="71">
        <f t="shared" si="96"/>
        <v>0</v>
      </c>
      <c r="AA192" s="72">
        <v>5</v>
      </c>
      <c r="AB192" s="71">
        <f t="shared" si="97"/>
        <v>2375000</v>
      </c>
      <c r="AC192" s="71">
        <f t="shared" si="98"/>
        <v>0</v>
      </c>
      <c r="AD192" s="75" t="s">
        <v>167</v>
      </c>
      <c r="AE192" s="347">
        <f>'BI INTRA 2025'!AB192+'BI INTRA 2025_smt II'!Y192</f>
        <v>2375000</v>
      </c>
      <c r="AF192" s="1026">
        <f t="shared" si="62"/>
        <v>0</v>
      </c>
      <c r="AG192" s="52"/>
      <c r="AH192" s="52"/>
    </row>
    <row r="193" spans="1:34" s="127" customFormat="1" ht="27" customHeight="1">
      <c r="A193" s="116"/>
      <c r="B193" s="133" t="s">
        <v>376</v>
      </c>
      <c r="C193" s="202" t="s">
        <v>69</v>
      </c>
      <c r="D193" s="202"/>
      <c r="E193" s="68" t="s">
        <v>377</v>
      </c>
      <c r="F193" s="1031" t="str">
        <f>VLOOKUP(B193,[1]Sheet1!$H$4:$I$15682,2,FALSE)</f>
        <v>Kursi Tamu di Ruangan Pejabat Eselon III</v>
      </c>
      <c r="G193" s="42" t="s">
        <v>179</v>
      </c>
      <c r="H193" s="42" t="s">
        <v>48</v>
      </c>
      <c r="I193" s="42" t="s">
        <v>191</v>
      </c>
      <c r="J193" s="42" t="s">
        <v>65</v>
      </c>
      <c r="K193" s="42">
        <v>2009</v>
      </c>
      <c r="L193" s="42" t="s">
        <v>48</v>
      </c>
      <c r="M193" s="42" t="s">
        <v>262</v>
      </c>
      <c r="N193" s="42" t="s">
        <v>67</v>
      </c>
      <c r="O193" s="203">
        <v>1</v>
      </c>
      <c r="P193" s="70">
        <v>2375000</v>
      </c>
      <c r="Q193" s="139"/>
      <c r="R193" s="76">
        <v>0</v>
      </c>
      <c r="S193" s="71">
        <f t="shared" si="92"/>
        <v>2375000</v>
      </c>
      <c r="T193" s="72">
        <v>5</v>
      </c>
      <c r="U193" s="71">
        <f t="shared" si="93"/>
        <v>475000</v>
      </c>
      <c r="V193" s="73">
        <v>0</v>
      </c>
      <c r="W193" s="71">
        <f t="shared" si="94"/>
        <v>0</v>
      </c>
      <c r="X193" s="74">
        <v>0</v>
      </c>
      <c r="Y193" s="71">
        <f t="shared" si="95"/>
        <v>0</v>
      </c>
      <c r="Z193" s="71">
        <f t="shared" si="96"/>
        <v>0</v>
      </c>
      <c r="AA193" s="72">
        <v>5</v>
      </c>
      <c r="AB193" s="71">
        <f t="shared" si="97"/>
        <v>2375000</v>
      </c>
      <c r="AC193" s="71">
        <f t="shared" si="98"/>
        <v>0</v>
      </c>
      <c r="AD193" s="75" t="s">
        <v>174</v>
      </c>
      <c r="AE193" s="347">
        <f>'BI INTRA 2025'!AB193+'BI INTRA 2025_smt II'!Y193</f>
        <v>2375000</v>
      </c>
      <c r="AF193" s="1026">
        <f t="shared" si="62"/>
        <v>0</v>
      </c>
      <c r="AG193" s="52"/>
      <c r="AH193" s="52"/>
    </row>
    <row r="194" spans="1:34" s="127" customFormat="1" ht="27" customHeight="1">
      <c r="A194" s="116"/>
      <c r="B194" s="133" t="s">
        <v>376</v>
      </c>
      <c r="C194" s="202" t="s">
        <v>73</v>
      </c>
      <c r="D194" s="202"/>
      <c r="E194" s="68" t="s">
        <v>377</v>
      </c>
      <c r="F194" s="1031" t="str">
        <f>VLOOKUP(B194,[1]Sheet1!$H$4:$I$15682,2,FALSE)</f>
        <v>Kursi Tamu di Ruangan Pejabat Eselon III</v>
      </c>
      <c r="G194" s="42" t="s">
        <v>179</v>
      </c>
      <c r="H194" s="42" t="s">
        <v>48</v>
      </c>
      <c r="I194" s="42" t="s">
        <v>191</v>
      </c>
      <c r="J194" s="42" t="s">
        <v>65</v>
      </c>
      <c r="K194" s="42">
        <v>2009</v>
      </c>
      <c r="L194" s="42" t="s">
        <v>48</v>
      </c>
      <c r="M194" s="42" t="s">
        <v>262</v>
      </c>
      <c r="N194" s="42" t="s">
        <v>67</v>
      </c>
      <c r="O194" s="203">
        <v>1</v>
      </c>
      <c r="P194" s="70">
        <v>2375000</v>
      </c>
      <c r="Q194" s="139"/>
      <c r="R194" s="76">
        <v>0</v>
      </c>
      <c r="S194" s="71">
        <f t="shared" si="92"/>
        <v>2375000</v>
      </c>
      <c r="T194" s="72">
        <v>5</v>
      </c>
      <c r="U194" s="71">
        <f t="shared" si="93"/>
        <v>475000</v>
      </c>
      <c r="V194" s="73">
        <v>0</v>
      </c>
      <c r="W194" s="71">
        <f t="shared" si="94"/>
        <v>0</v>
      </c>
      <c r="X194" s="74">
        <v>0</v>
      </c>
      <c r="Y194" s="71">
        <f t="shared" si="95"/>
        <v>0</v>
      </c>
      <c r="Z194" s="71">
        <f t="shared" si="96"/>
        <v>0</v>
      </c>
      <c r="AA194" s="72">
        <v>5</v>
      </c>
      <c r="AB194" s="71">
        <f t="shared" si="97"/>
        <v>2375000</v>
      </c>
      <c r="AC194" s="71">
        <f t="shared" si="98"/>
        <v>0</v>
      </c>
      <c r="AD194" s="75" t="s">
        <v>175</v>
      </c>
      <c r="AE194" s="347">
        <f>'BI INTRA 2025'!AB194+'BI INTRA 2025_smt II'!Y194</f>
        <v>2375000</v>
      </c>
      <c r="AF194" s="1026">
        <f t="shared" si="62"/>
        <v>0</v>
      </c>
      <c r="AG194" s="52"/>
      <c r="AH194" s="52"/>
    </row>
    <row r="195" spans="1:34" s="127" customFormat="1" ht="27" customHeight="1">
      <c r="A195" s="116"/>
      <c r="B195" s="133" t="s">
        <v>376</v>
      </c>
      <c r="C195" s="202" t="s">
        <v>77</v>
      </c>
      <c r="D195" s="202"/>
      <c r="E195" s="68" t="s">
        <v>377</v>
      </c>
      <c r="F195" s="1031" t="str">
        <f>VLOOKUP(B195,[1]Sheet1!$H$4:$I$15682,2,FALSE)</f>
        <v>Kursi Tamu di Ruangan Pejabat Eselon III</v>
      </c>
      <c r="G195" s="42" t="s">
        <v>179</v>
      </c>
      <c r="H195" s="42" t="s">
        <v>48</v>
      </c>
      <c r="I195" s="42" t="s">
        <v>191</v>
      </c>
      <c r="J195" s="42" t="s">
        <v>65</v>
      </c>
      <c r="K195" s="42">
        <v>2009</v>
      </c>
      <c r="L195" s="42" t="s">
        <v>48</v>
      </c>
      <c r="M195" s="42" t="s">
        <v>262</v>
      </c>
      <c r="N195" s="42" t="s">
        <v>67</v>
      </c>
      <c r="O195" s="203">
        <v>1</v>
      </c>
      <c r="P195" s="70">
        <v>2375000</v>
      </c>
      <c r="Q195" s="139"/>
      <c r="R195" s="76">
        <v>0</v>
      </c>
      <c r="S195" s="71">
        <f t="shared" si="92"/>
        <v>2375000</v>
      </c>
      <c r="T195" s="72">
        <v>5</v>
      </c>
      <c r="U195" s="71">
        <f t="shared" si="93"/>
        <v>475000</v>
      </c>
      <c r="V195" s="73">
        <v>0</v>
      </c>
      <c r="W195" s="71">
        <f t="shared" si="94"/>
        <v>0</v>
      </c>
      <c r="X195" s="74">
        <v>0</v>
      </c>
      <c r="Y195" s="71">
        <f t="shared" si="95"/>
        <v>0</v>
      </c>
      <c r="Z195" s="71">
        <f t="shared" si="96"/>
        <v>0</v>
      </c>
      <c r="AA195" s="72">
        <v>5</v>
      </c>
      <c r="AB195" s="71">
        <f t="shared" si="97"/>
        <v>2375000</v>
      </c>
      <c r="AC195" s="71">
        <f t="shared" si="98"/>
        <v>0</v>
      </c>
      <c r="AD195" s="75" t="s">
        <v>176</v>
      </c>
      <c r="AE195" s="347">
        <f>'BI INTRA 2025'!AB195+'BI INTRA 2025_smt II'!Y195</f>
        <v>2375000</v>
      </c>
      <c r="AF195" s="1026">
        <f t="shared" si="62"/>
        <v>0</v>
      </c>
      <c r="AG195" s="52"/>
      <c r="AH195" s="52"/>
    </row>
    <row r="196" spans="1:34" s="127" customFormat="1" ht="27" customHeight="1">
      <c r="A196" s="116"/>
      <c r="B196" s="133" t="s">
        <v>376</v>
      </c>
      <c r="C196" s="202" t="s">
        <v>379</v>
      </c>
      <c r="D196" s="202"/>
      <c r="E196" s="68" t="s">
        <v>377</v>
      </c>
      <c r="F196" s="1031" t="str">
        <f>VLOOKUP(B196,[1]Sheet1!$H$4:$I$15682,2,FALSE)</f>
        <v>Kursi Tamu di Ruangan Pejabat Eselon III</v>
      </c>
      <c r="G196" s="42" t="s">
        <v>179</v>
      </c>
      <c r="H196" s="42" t="s">
        <v>48</v>
      </c>
      <c r="I196" s="42" t="s">
        <v>191</v>
      </c>
      <c r="J196" s="42" t="s">
        <v>65</v>
      </c>
      <c r="K196" s="42">
        <v>2009</v>
      </c>
      <c r="L196" s="42" t="s">
        <v>48</v>
      </c>
      <c r="M196" s="42" t="s">
        <v>262</v>
      </c>
      <c r="N196" s="42" t="s">
        <v>67</v>
      </c>
      <c r="O196" s="203">
        <v>2</v>
      </c>
      <c r="P196" s="70">
        <v>4750000</v>
      </c>
      <c r="Q196" s="78"/>
      <c r="R196" s="76">
        <v>0</v>
      </c>
      <c r="S196" s="71">
        <f t="shared" si="92"/>
        <v>4750000</v>
      </c>
      <c r="T196" s="72">
        <v>5</v>
      </c>
      <c r="U196" s="71">
        <f t="shared" si="93"/>
        <v>950000</v>
      </c>
      <c r="V196" s="73">
        <v>0</v>
      </c>
      <c r="W196" s="71">
        <f t="shared" si="94"/>
        <v>0</v>
      </c>
      <c r="X196" s="74">
        <v>0</v>
      </c>
      <c r="Y196" s="71">
        <f t="shared" si="95"/>
        <v>0</v>
      </c>
      <c r="Z196" s="71">
        <f t="shared" si="96"/>
        <v>0</v>
      </c>
      <c r="AA196" s="72">
        <v>5</v>
      </c>
      <c r="AB196" s="71">
        <f t="shared" si="97"/>
        <v>4750000</v>
      </c>
      <c r="AC196" s="71">
        <f t="shared" si="98"/>
        <v>0</v>
      </c>
      <c r="AD196" s="75" t="s">
        <v>380</v>
      </c>
      <c r="AE196" s="347">
        <f>'BI INTRA 2025'!AB196+'BI INTRA 2025_smt II'!Y196</f>
        <v>4750000</v>
      </c>
      <c r="AF196" s="1026">
        <f t="shared" si="62"/>
        <v>0</v>
      </c>
      <c r="AG196" s="52"/>
      <c r="AH196" s="52"/>
    </row>
    <row r="197" spans="1:34" s="127" customFormat="1" ht="27" customHeight="1">
      <c r="A197" s="116"/>
      <c r="B197" s="133" t="s">
        <v>376</v>
      </c>
      <c r="C197" s="202" t="s">
        <v>84</v>
      </c>
      <c r="D197" s="202"/>
      <c r="E197" s="68" t="s">
        <v>377</v>
      </c>
      <c r="F197" s="1036" t="str">
        <f>VLOOKUP(B197,[1]Sheet1!$H$4:$I$15682,2,FALSE)</f>
        <v>Kursi Tamu di Ruangan Pejabat Eselon III</v>
      </c>
      <c r="G197" s="42" t="s">
        <v>179</v>
      </c>
      <c r="H197" s="42" t="s">
        <v>48</v>
      </c>
      <c r="I197" s="42" t="s">
        <v>191</v>
      </c>
      <c r="J197" s="42" t="s">
        <v>65</v>
      </c>
      <c r="K197" s="42">
        <v>2009</v>
      </c>
      <c r="L197" s="42" t="s">
        <v>48</v>
      </c>
      <c r="M197" s="42" t="s">
        <v>262</v>
      </c>
      <c r="N197" s="42" t="s">
        <v>67</v>
      </c>
      <c r="O197" s="203">
        <v>1</v>
      </c>
      <c r="P197" s="70">
        <v>2375000</v>
      </c>
      <c r="Q197" s="139"/>
      <c r="R197" s="76">
        <v>0</v>
      </c>
      <c r="S197" s="71">
        <f t="shared" si="92"/>
        <v>2375000</v>
      </c>
      <c r="T197" s="72">
        <v>5</v>
      </c>
      <c r="U197" s="71">
        <f t="shared" si="93"/>
        <v>475000</v>
      </c>
      <c r="V197" s="73">
        <v>0</v>
      </c>
      <c r="W197" s="71">
        <f t="shared" si="94"/>
        <v>0</v>
      </c>
      <c r="X197" s="74">
        <v>0</v>
      </c>
      <c r="Y197" s="71">
        <f t="shared" si="95"/>
        <v>0</v>
      </c>
      <c r="Z197" s="71">
        <f t="shared" si="96"/>
        <v>0</v>
      </c>
      <c r="AA197" s="72">
        <v>5</v>
      </c>
      <c r="AB197" s="71">
        <f t="shared" si="97"/>
        <v>2375000</v>
      </c>
      <c r="AC197" s="71">
        <f t="shared" si="98"/>
        <v>0</v>
      </c>
      <c r="AD197" s="75" t="s">
        <v>177</v>
      </c>
      <c r="AE197" s="347">
        <f>'BI INTRA 2025'!AB197+'BI INTRA 2025_smt II'!Y197</f>
        <v>2375000</v>
      </c>
      <c r="AF197" s="1026">
        <f t="shared" si="62"/>
        <v>0</v>
      </c>
      <c r="AG197" s="52"/>
      <c r="AH197" s="52"/>
    </row>
    <row r="198" spans="1:34" s="127" customFormat="1" ht="27" customHeight="1">
      <c r="A198" s="116"/>
      <c r="B198" s="133" t="s">
        <v>381</v>
      </c>
      <c r="C198" s="202" t="s">
        <v>112</v>
      </c>
      <c r="D198" s="202"/>
      <c r="E198" s="68" t="s">
        <v>382</v>
      </c>
      <c r="F198" s="1031" t="str">
        <f>VLOOKUP(B198,[1]Sheet1!$H$4:$I$15682,2,FALSE)</f>
        <v>Kursi Tamu di Ruangan Pejabat Eselon II</v>
      </c>
      <c r="G198" s="42" t="s">
        <v>179</v>
      </c>
      <c r="H198" s="42" t="s">
        <v>48</v>
      </c>
      <c r="I198" s="42" t="s">
        <v>191</v>
      </c>
      <c r="J198" s="42" t="s">
        <v>65</v>
      </c>
      <c r="K198" s="43">
        <v>2009</v>
      </c>
      <c r="L198" s="42" t="s">
        <v>48</v>
      </c>
      <c r="M198" s="77" t="s">
        <v>262</v>
      </c>
      <c r="N198" s="42" t="s">
        <v>67</v>
      </c>
      <c r="O198" s="203">
        <v>1</v>
      </c>
      <c r="P198" s="70">
        <v>5000000</v>
      </c>
      <c r="Q198" s="139"/>
      <c r="R198" s="76">
        <v>0</v>
      </c>
      <c r="S198" s="71">
        <f t="shared" si="92"/>
        <v>5000000</v>
      </c>
      <c r="T198" s="72">
        <v>5</v>
      </c>
      <c r="U198" s="71">
        <f t="shared" si="93"/>
        <v>1000000</v>
      </c>
      <c r="V198" s="73">
        <v>0</v>
      </c>
      <c r="W198" s="71">
        <f t="shared" si="94"/>
        <v>0</v>
      </c>
      <c r="X198" s="74">
        <v>0</v>
      </c>
      <c r="Y198" s="71">
        <f t="shared" si="95"/>
        <v>0</v>
      </c>
      <c r="Z198" s="71">
        <f t="shared" si="96"/>
        <v>0</v>
      </c>
      <c r="AA198" s="72">
        <v>5</v>
      </c>
      <c r="AB198" s="71">
        <f t="shared" si="97"/>
        <v>5000000</v>
      </c>
      <c r="AC198" s="71">
        <f t="shared" si="98"/>
        <v>0</v>
      </c>
      <c r="AD198" s="75" t="s">
        <v>265</v>
      </c>
      <c r="AE198" s="347">
        <f>'BI INTRA 2025'!AB198+'BI INTRA 2025_smt II'!Y198</f>
        <v>5000000</v>
      </c>
      <c r="AF198" s="1026">
        <f t="shared" si="62"/>
        <v>0</v>
      </c>
      <c r="AG198" s="52"/>
      <c r="AH198" s="52"/>
    </row>
    <row r="199" spans="1:34" s="127" customFormat="1" ht="5.0999999999999996" customHeight="1">
      <c r="A199" s="116"/>
      <c r="B199" s="215"/>
      <c r="C199" s="114"/>
      <c r="D199" s="114"/>
      <c r="E199" s="115"/>
      <c r="F199" s="1033"/>
      <c r="G199" s="116"/>
      <c r="H199" s="116"/>
      <c r="I199" s="116"/>
      <c r="J199" s="116"/>
      <c r="K199" s="116"/>
      <c r="L199" s="116"/>
      <c r="M199" s="116"/>
      <c r="N199" s="116"/>
      <c r="O199" s="116"/>
      <c r="P199" s="286"/>
      <c r="Q199" s="287"/>
      <c r="R199" s="121"/>
      <c r="S199" s="122"/>
      <c r="T199" s="123"/>
      <c r="U199" s="122"/>
      <c r="V199" s="263"/>
      <c r="W199" s="122"/>
      <c r="X199" s="264"/>
      <c r="Y199" s="122"/>
      <c r="Z199" s="122"/>
      <c r="AA199" s="288"/>
      <c r="AB199" s="122"/>
      <c r="AC199" s="122"/>
      <c r="AD199" s="289"/>
      <c r="AE199" s="347">
        <f>'BI INTRA 2025'!AB199+'BI INTRA 2025_smt II'!Y199</f>
        <v>0</v>
      </c>
      <c r="AF199" s="1026">
        <f t="shared" si="62"/>
        <v>0</v>
      </c>
      <c r="AG199" s="52"/>
      <c r="AH199" s="52"/>
    </row>
    <row r="200" spans="1:34" ht="15" customHeight="1">
      <c r="A200" s="40">
        <v>4</v>
      </c>
      <c r="B200" s="54" t="s">
        <v>383</v>
      </c>
      <c r="C200" s="135" t="s">
        <v>384</v>
      </c>
      <c r="D200" s="135"/>
      <c r="E200" s="135"/>
      <c r="F200" s="135"/>
      <c r="G200" s="135"/>
      <c r="H200" s="135"/>
      <c r="I200" s="301"/>
      <c r="J200" s="301"/>
      <c r="K200" s="301"/>
      <c r="L200" s="301"/>
      <c r="M200" s="301"/>
      <c r="N200" s="301"/>
      <c r="O200" s="219">
        <f>O201+O215</f>
        <v>12</v>
      </c>
      <c r="P200" s="302">
        <f>P201+P215</f>
        <v>82003999</v>
      </c>
      <c r="Q200" s="78"/>
      <c r="R200" s="76"/>
      <c r="S200" s="302">
        <f>S201+S215</f>
        <v>82003999</v>
      </c>
      <c r="T200" s="72"/>
      <c r="U200" s="302">
        <f>U201+U215</f>
        <v>16400799.800000001</v>
      </c>
      <c r="V200" s="73"/>
      <c r="W200" s="302">
        <f>W201+W215</f>
        <v>0</v>
      </c>
      <c r="X200" s="74"/>
      <c r="Y200" s="302">
        <f>Y201+Y215</f>
        <v>0</v>
      </c>
      <c r="Z200" s="302">
        <f>Z201+Z215</f>
        <v>0</v>
      </c>
      <c r="AA200" s="72"/>
      <c r="AB200" s="302">
        <f>AB201+AB215</f>
        <v>82003999</v>
      </c>
      <c r="AC200" s="302">
        <f>AC201+AC215</f>
        <v>0</v>
      </c>
      <c r="AD200" s="303">
        <f>P200-AB200</f>
        <v>0</v>
      </c>
      <c r="AE200" s="347">
        <f>'BI INTRA 2025'!AB200+'BI INTRA 2025_smt II'!Y200</f>
        <v>82003999</v>
      </c>
      <c r="AF200" s="1026">
        <f t="shared" si="62"/>
        <v>0</v>
      </c>
      <c r="AG200" s="52"/>
      <c r="AH200" s="52"/>
    </row>
    <row r="201" spans="1:34" ht="15" customHeight="1">
      <c r="A201" s="42"/>
      <c r="B201" s="54" t="s">
        <v>385</v>
      </c>
      <c r="C201" s="135" t="s">
        <v>386</v>
      </c>
      <c r="D201" s="135"/>
      <c r="E201" s="135"/>
      <c r="F201" s="135"/>
      <c r="G201" s="301"/>
      <c r="H201" s="301"/>
      <c r="I201" s="301"/>
      <c r="J201" s="301"/>
      <c r="K201" s="301"/>
      <c r="L201" s="301"/>
      <c r="M201" s="301"/>
      <c r="N201" s="301"/>
      <c r="O201" s="219">
        <f>O202+O208</f>
        <v>11</v>
      </c>
      <c r="P201" s="186">
        <f>P202+P208</f>
        <v>59003999</v>
      </c>
      <c r="Q201" s="78"/>
      <c r="R201" s="76"/>
      <c r="S201" s="186">
        <f>S202+S208</f>
        <v>59003999</v>
      </c>
      <c r="T201" s="72"/>
      <c r="U201" s="186">
        <f>U202+U208</f>
        <v>11800799.800000001</v>
      </c>
      <c r="V201" s="73"/>
      <c r="W201" s="186">
        <f>W202+W208</f>
        <v>0</v>
      </c>
      <c r="X201" s="74"/>
      <c r="Y201" s="186">
        <f>Y202+Y208</f>
        <v>0</v>
      </c>
      <c r="Z201" s="186">
        <f>Z202+Z208</f>
        <v>0</v>
      </c>
      <c r="AA201" s="72"/>
      <c r="AB201" s="186">
        <f>AB202+AB208</f>
        <v>59003999</v>
      </c>
      <c r="AC201" s="186">
        <f>AC202+AC208</f>
        <v>0</v>
      </c>
      <c r="AD201" s="304"/>
      <c r="AE201" s="347">
        <f>'BI INTRA 2025'!AB201+'BI INTRA 2025_smt II'!Y201</f>
        <v>59003999</v>
      </c>
      <c r="AF201" s="1026">
        <f t="shared" si="62"/>
        <v>0</v>
      </c>
      <c r="AG201" s="52"/>
      <c r="AH201" s="52"/>
    </row>
    <row r="202" spans="1:34" ht="15" customHeight="1">
      <c r="A202" s="42"/>
      <c r="B202" s="54" t="s">
        <v>387</v>
      </c>
      <c r="C202" s="135" t="s">
        <v>388</v>
      </c>
      <c r="D202" s="135"/>
      <c r="E202" s="135"/>
      <c r="F202" s="1029"/>
      <c r="G202" s="135"/>
      <c r="H202" s="301"/>
      <c r="I202" s="301"/>
      <c r="J202" s="301"/>
      <c r="K202" s="301"/>
      <c r="L202" s="301"/>
      <c r="M202" s="301"/>
      <c r="N202" s="301"/>
      <c r="O202" s="219">
        <f>SUM(O203:O207)</f>
        <v>4</v>
      </c>
      <c r="P202" s="186">
        <f>SUM(P203:P207)</f>
        <v>26781999</v>
      </c>
      <c r="Q202" s="78"/>
      <c r="R202" s="76"/>
      <c r="S202" s="186">
        <f>SUM(S203:S207)</f>
        <v>26781999</v>
      </c>
      <c r="T202" s="72"/>
      <c r="U202" s="186">
        <f>SUM(U203:U207)</f>
        <v>5356399.8</v>
      </c>
      <c r="V202" s="73"/>
      <c r="W202" s="186">
        <f>SUM(W203:W207)</f>
        <v>0</v>
      </c>
      <c r="X202" s="74"/>
      <c r="Y202" s="186">
        <f>SUM(Y203:Y207)</f>
        <v>0</v>
      </c>
      <c r="Z202" s="186">
        <f>SUM(Z203:Z207)</f>
        <v>0</v>
      </c>
      <c r="AA202" s="72"/>
      <c r="AB202" s="186">
        <f>SUM(AB203:AB207)</f>
        <v>26781999</v>
      </c>
      <c r="AC202" s="186">
        <f>SUM(AC203:AC207)</f>
        <v>0</v>
      </c>
      <c r="AD202" s="304"/>
      <c r="AE202" s="347">
        <f>'BI INTRA 2025'!AB202+'BI INTRA 2025_smt II'!Y202</f>
        <v>26781999</v>
      </c>
      <c r="AF202" s="1026">
        <f t="shared" si="62"/>
        <v>0</v>
      </c>
      <c r="AG202" s="52"/>
      <c r="AH202" s="52"/>
    </row>
    <row r="203" spans="1:34" ht="27" customHeight="1">
      <c r="A203" s="42"/>
      <c r="B203" s="133" t="s">
        <v>389</v>
      </c>
      <c r="C203" s="67" t="s">
        <v>112</v>
      </c>
      <c r="D203" s="67"/>
      <c r="E203" s="68" t="s">
        <v>390</v>
      </c>
      <c r="F203" s="1031" t="str">
        <f>VLOOKUP(B203,[1]Sheet1!$H$4:$I$15682,2,FALSE)</f>
        <v>Audio Video Selector (Peralatan Studio Audio)</v>
      </c>
      <c r="G203" s="42" t="s">
        <v>179</v>
      </c>
      <c r="H203" s="42" t="s">
        <v>48</v>
      </c>
      <c r="I203" s="42" t="s">
        <v>64</v>
      </c>
      <c r="J203" s="42" t="s">
        <v>65</v>
      </c>
      <c r="K203" s="42">
        <v>2009</v>
      </c>
      <c r="L203" s="42" t="s">
        <v>48</v>
      </c>
      <c r="M203" s="42" t="s">
        <v>66</v>
      </c>
      <c r="N203" s="42" t="s">
        <v>67</v>
      </c>
      <c r="O203" s="43">
        <v>1</v>
      </c>
      <c r="P203" s="70">
        <v>4138000</v>
      </c>
      <c r="Q203" s="139"/>
      <c r="R203" s="76">
        <v>0</v>
      </c>
      <c r="S203" s="71">
        <f t="shared" ref="S203:S213" si="99">SUM(P203-R203)</f>
        <v>4138000</v>
      </c>
      <c r="T203" s="72">
        <v>5</v>
      </c>
      <c r="U203" s="71">
        <f t="shared" ref="U203:U213" si="100">SUM(S203/T203)</f>
        <v>827600</v>
      </c>
      <c r="V203" s="73">
        <v>0</v>
      </c>
      <c r="W203" s="71">
        <f t="shared" ref="W203:W212" si="101">SUM(U203*V203)</f>
        <v>0</v>
      </c>
      <c r="X203" s="74">
        <v>0</v>
      </c>
      <c r="Y203" s="71">
        <f t="shared" ref="Y203:Y213" si="102">SUM(U203*X203)</f>
        <v>0</v>
      </c>
      <c r="Z203" s="71">
        <f t="shared" ref="Z203:Z213" si="103">SUM(W203+Y203)</f>
        <v>0</v>
      </c>
      <c r="AA203" s="72">
        <v>5</v>
      </c>
      <c r="AB203" s="71">
        <f t="shared" ref="AB203:AB213" si="104">SUM(U203*AA203)</f>
        <v>4138000</v>
      </c>
      <c r="AC203" s="74">
        <f t="shared" ref="AC203:AC212" si="105">SUM(S203-AB203)</f>
        <v>0</v>
      </c>
      <c r="AD203" s="219" t="s">
        <v>247</v>
      </c>
      <c r="AE203" s="347">
        <f>'BI INTRA 2025'!AB203+'BI INTRA 2025_smt II'!Y203</f>
        <v>4138000</v>
      </c>
      <c r="AF203" s="1026">
        <f t="shared" si="62"/>
        <v>0</v>
      </c>
      <c r="AG203" s="52"/>
      <c r="AH203" s="52"/>
    </row>
    <row r="204" spans="1:34" ht="15" customHeight="1">
      <c r="A204" s="42"/>
      <c r="B204" s="133" t="s">
        <v>389</v>
      </c>
      <c r="C204" s="67" t="s">
        <v>112</v>
      </c>
      <c r="D204" s="67"/>
      <c r="E204" s="68" t="s">
        <v>391</v>
      </c>
      <c r="F204" s="1031" t="str">
        <f>VLOOKUP(B204,[1]Sheet1!$H$4:$I$15682,2,FALSE)</f>
        <v>Audio Video Selector (Peralatan Studio Audio)</v>
      </c>
      <c r="G204" s="42" t="s">
        <v>392</v>
      </c>
      <c r="H204" s="42" t="s">
        <v>48</v>
      </c>
      <c r="I204" s="42" t="s">
        <v>64</v>
      </c>
      <c r="J204" s="42" t="s">
        <v>65</v>
      </c>
      <c r="K204" s="42">
        <v>2009</v>
      </c>
      <c r="L204" s="42" t="s">
        <v>48</v>
      </c>
      <c r="M204" s="42" t="s">
        <v>66</v>
      </c>
      <c r="N204" s="42" t="s">
        <v>67</v>
      </c>
      <c r="O204" s="43">
        <v>1</v>
      </c>
      <c r="P204" s="70">
        <v>10800000</v>
      </c>
      <c r="Q204" s="139"/>
      <c r="R204" s="76">
        <v>0</v>
      </c>
      <c r="S204" s="71">
        <f t="shared" si="99"/>
        <v>10800000</v>
      </c>
      <c r="T204" s="72">
        <v>5</v>
      </c>
      <c r="U204" s="71">
        <f t="shared" si="100"/>
        <v>2160000</v>
      </c>
      <c r="V204" s="73">
        <v>0</v>
      </c>
      <c r="W204" s="71">
        <f t="shared" si="101"/>
        <v>0</v>
      </c>
      <c r="X204" s="74">
        <v>0</v>
      </c>
      <c r="Y204" s="71">
        <f t="shared" si="102"/>
        <v>0</v>
      </c>
      <c r="Z204" s="71">
        <f t="shared" si="103"/>
        <v>0</v>
      </c>
      <c r="AA204" s="72">
        <v>5</v>
      </c>
      <c r="AB204" s="71">
        <f t="shared" si="104"/>
        <v>10800000</v>
      </c>
      <c r="AC204" s="74">
        <f t="shared" si="105"/>
        <v>0</v>
      </c>
      <c r="AD204" s="219" t="s">
        <v>247</v>
      </c>
      <c r="AE204" s="347">
        <f>'BI INTRA 2025'!AB204+'BI INTRA 2025_smt II'!Y204</f>
        <v>10800000</v>
      </c>
      <c r="AF204" s="1026">
        <f t="shared" si="62"/>
        <v>0</v>
      </c>
      <c r="AG204" s="52"/>
      <c r="AH204" s="52"/>
    </row>
    <row r="205" spans="1:34" ht="27" customHeight="1">
      <c r="A205" s="42"/>
      <c r="B205" s="133" t="s">
        <v>389</v>
      </c>
      <c r="C205" s="67" t="s">
        <v>112</v>
      </c>
      <c r="D205" s="67"/>
      <c r="E205" s="68" t="s">
        <v>393</v>
      </c>
      <c r="F205" s="1031" t="str">
        <f>VLOOKUP(B205,[1]Sheet1!$H$4:$I$15682,2,FALSE)</f>
        <v>Audio Video Selector (Peralatan Studio Audio)</v>
      </c>
      <c r="G205" s="42" t="s">
        <v>394</v>
      </c>
      <c r="H205" s="42" t="s">
        <v>48</v>
      </c>
      <c r="I205" s="42" t="s">
        <v>64</v>
      </c>
      <c r="J205" s="42" t="s">
        <v>65</v>
      </c>
      <c r="K205" s="42">
        <v>2009</v>
      </c>
      <c r="L205" s="42" t="s">
        <v>48</v>
      </c>
      <c r="M205" s="42" t="s">
        <v>66</v>
      </c>
      <c r="N205" s="42" t="s">
        <v>67</v>
      </c>
      <c r="O205" s="43">
        <v>1</v>
      </c>
      <c r="P205" s="70">
        <v>9100000</v>
      </c>
      <c r="Q205" s="268"/>
      <c r="R205" s="76">
        <v>0</v>
      </c>
      <c r="S205" s="71">
        <f t="shared" si="99"/>
        <v>9100000</v>
      </c>
      <c r="T205" s="72">
        <v>5</v>
      </c>
      <c r="U205" s="71">
        <f t="shared" si="100"/>
        <v>1820000</v>
      </c>
      <c r="V205" s="73">
        <v>0</v>
      </c>
      <c r="W205" s="71">
        <f t="shared" si="101"/>
        <v>0</v>
      </c>
      <c r="X205" s="74">
        <v>0</v>
      </c>
      <c r="Y205" s="71">
        <f t="shared" si="102"/>
        <v>0</v>
      </c>
      <c r="Z205" s="71">
        <f t="shared" si="103"/>
        <v>0</v>
      </c>
      <c r="AA205" s="72">
        <v>5</v>
      </c>
      <c r="AB205" s="71">
        <f t="shared" si="104"/>
        <v>9100000</v>
      </c>
      <c r="AC205" s="74">
        <f t="shared" si="105"/>
        <v>0</v>
      </c>
      <c r="AD205" s="219" t="s">
        <v>247</v>
      </c>
      <c r="AE205" s="347">
        <f>'BI INTRA 2025'!AB205+'BI INTRA 2025_smt II'!Y205</f>
        <v>9100000</v>
      </c>
      <c r="AF205" s="1026">
        <f t="shared" si="62"/>
        <v>0</v>
      </c>
      <c r="AG205" s="52"/>
      <c r="AH205" s="52"/>
    </row>
    <row r="206" spans="1:34" ht="27" customHeight="1">
      <c r="A206" s="42"/>
      <c r="B206" s="133" t="s">
        <v>389</v>
      </c>
      <c r="C206" s="202" t="s">
        <v>112</v>
      </c>
      <c r="D206" s="202"/>
      <c r="E206" s="68" t="s">
        <v>395</v>
      </c>
      <c r="F206" s="1031" t="str">
        <f>VLOOKUP(B206,[1]Sheet1!$H$4:$I$15682,2,FALSE)</f>
        <v>Audio Video Selector (Peralatan Studio Audio)</v>
      </c>
      <c r="G206" s="42" t="s">
        <v>396</v>
      </c>
      <c r="H206" s="42" t="s">
        <v>48</v>
      </c>
      <c r="I206" s="42" t="s">
        <v>64</v>
      </c>
      <c r="J206" s="42" t="s">
        <v>65</v>
      </c>
      <c r="K206" s="43">
        <v>2009</v>
      </c>
      <c r="L206" s="42" t="s">
        <v>48</v>
      </c>
      <c r="M206" s="77" t="s">
        <v>66</v>
      </c>
      <c r="N206" s="42" t="s">
        <v>67</v>
      </c>
      <c r="O206" s="203">
        <v>1</v>
      </c>
      <c r="P206" s="70">
        <v>2743999</v>
      </c>
      <c r="Q206" s="139"/>
      <c r="R206" s="76">
        <v>0</v>
      </c>
      <c r="S206" s="71">
        <f t="shared" si="99"/>
        <v>2743999</v>
      </c>
      <c r="T206" s="72">
        <v>5</v>
      </c>
      <c r="U206" s="71">
        <f t="shared" si="100"/>
        <v>548799.80000000005</v>
      </c>
      <c r="V206" s="73">
        <v>0</v>
      </c>
      <c r="W206" s="71">
        <f t="shared" si="101"/>
        <v>0</v>
      </c>
      <c r="X206" s="74">
        <v>0</v>
      </c>
      <c r="Y206" s="71">
        <f t="shared" si="102"/>
        <v>0</v>
      </c>
      <c r="Z206" s="71">
        <f t="shared" si="103"/>
        <v>0</v>
      </c>
      <c r="AA206" s="72">
        <v>5</v>
      </c>
      <c r="AB206" s="71">
        <f t="shared" si="104"/>
        <v>2743999</v>
      </c>
      <c r="AC206" s="71">
        <f t="shared" si="105"/>
        <v>0</v>
      </c>
      <c r="AD206" s="55" t="s">
        <v>247</v>
      </c>
      <c r="AE206" s="347">
        <f>'BI INTRA 2025'!AB206+'BI INTRA 2025_smt II'!Y206</f>
        <v>2743999</v>
      </c>
      <c r="AF206" s="1026">
        <f t="shared" si="62"/>
        <v>0</v>
      </c>
      <c r="AG206" s="52"/>
      <c r="AH206" s="52"/>
    </row>
    <row r="207" spans="1:34" ht="5.0999999999999996" customHeight="1">
      <c r="A207" s="42"/>
      <c r="B207" s="58"/>
      <c r="C207" s="67"/>
      <c r="D207" s="67"/>
      <c r="E207" s="68"/>
      <c r="F207" s="249"/>
      <c r="G207" s="42"/>
      <c r="H207" s="42"/>
      <c r="I207" s="42"/>
      <c r="J207" s="42"/>
      <c r="K207" s="42"/>
      <c r="L207" s="42"/>
      <c r="M207" s="42"/>
      <c r="N207" s="42"/>
      <c r="O207" s="43"/>
      <c r="P207" s="70"/>
      <c r="Q207" s="218"/>
      <c r="R207" s="76"/>
      <c r="S207" s="71"/>
      <c r="T207" s="72"/>
      <c r="U207" s="71"/>
      <c r="V207" s="73"/>
      <c r="W207" s="71"/>
      <c r="X207" s="74"/>
      <c r="Y207" s="71"/>
      <c r="Z207" s="71"/>
      <c r="AA207" s="72"/>
      <c r="AB207" s="71"/>
      <c r="AC207" s="71"/>
      <c r="AD207" s="219"/>
      <c r="AE207" s="347">
        <f>'BI INTRA 2025'!AB207+'BI INTRA 2025_smt II'!Y207</f>
        <v>0</v>
      </c>
      <c r="AF207" s="1026">
        <f t="shared" si="62"/>
        <v>0</v>
      </c>
      <c r="AG207" s="52"/>
      <c r="AH207" s="52"/>
    </row>
    <row r="208" spans="1:34" ht="15" customHeight="1">
      <c r="A208" s="40"/>
      <c r="B208" s="54" t="s">
        <v>397</v>
      </c>
      <c r="C208" s="54" t="s">
        <v>398</v>
      </c>
      <c r="D208" s="54"/>
      <c r="E208" s="48"/>
      <c r="F208" s="1037"/>
      <c r="G208" s="40"/>
      <c r="H208" s="40"/>
      <c r="I208" s="40"/>
      <c r="J208" s="40"/>
      <c r="K208" s="40"/>
      <c r="L208" s="40"/>
      <c r="M208" s="40"/>
      <c r="N208" s="40"/>
      <c r="O208" s="219">
        <f>SUM(O209:O214)</f>
        <v>7</v>
      </c>
      <c r="P208" s="130">
        <f>SUM(P209:P214)</f>
        <v>32222000</v>
      </c>
      <c r="Q208" s="218"/>
      <c r="R208" s="64"/>
      <c r="S208" s="130">
        <f>SUM(S209:S214)</f>
        <v>32222000</v>
      </c>
      <c r="T208" s="51"/>
      <c r="U208" s="130">
        <f>SUM(U209:U214)</f>
        <v>6444400</v>
      </c>
      <c r="V208" s="282"/>
      <c r="W208" s="130">
        <f>SUM(W209:W214)</f>
        <v>0</v>
      </c>
      <c r="X208" s="283"/>
      <c r="Y208" s="130">
        <f>SUM(Y209:Y214)</f>
        <v>0</v>
      </c>
      <c r="Z208" s="130">
        <f>SUM(Z209:Z214)</f>
        <v>0</v>
      </c>
      <c r="AA208" s="51"/>
      <c r="AB208" s="130">
        <f>SUM(AB209:AB214)</f>
        <v>32222000</v>
      </c>
      <c r="AC208" s="130">
        <f>SUM(AC209:AC214)</f>
        <v>0</v>
      </c>
      <c r="AD208" s="219"/>
      <c r="AE208" s="347">
        <f>'BI INTRA 2025'!AB208+'BI INTRA 2025_smt II'!Y208</f>
        <v>32222000</v>
      </c>
      <c r="AF208" s="1026">
        <f t="shared" si="62"/>
        <v>0</v>
      </c>
      <c r="AG208" s="52"/>
      <c r="AH208" s="52"/>
    </row>
    <row r="209" spans="1:34" ht="15" customHeight="1">
      <c r="A209" s="40"/>
      <c r="B209" s="133" t="s">
        <v>399</v>
      </c>
      <c r="C209" s="67" t="s">
        <v>112</v>
      </c>
      <c r="D209" s="67"/>
      <c r="E209" s="58" t="s">
        <v>400</v>
      </c>
      <c r="F209" s="1031" t="str">
        <f>VLOOKUP(B209,[1]Sheet1!$H$4:$I$15682,2,FALSE)</f>
        <v>Mixer PVC</v>
      </c>
      <c r="G209" s="42">
        <v>3700</v>
      </c>
      <c r="H209" s="42" t="s">
        <v>48</v>
      </c>
      <c r="I209" s="42" t="s">
        <v>64</v>
      </c>
      <c r="J209" s="42" t="s">
        <v>65</v>
      </c>
      <c r="K209" s="42">
        <v>2009</v>
      </c>
      <c r="L209" s="42" t="s">
        <v>48</v>
      </c>
      <c r="M209" s="42" t="s">
        <v>66</v>
      </c>
      <c r="N209" s="42" t="s">
        <v>67</v>
      </c>
      <c r="O209" s="43">
        <v>1</v>
      </c>
      <c r="P209" s="70">
        <v>3700000</v>
      </c>
      <c r="Q209" s="139"/>
      <c r="R209" s="76">
        <v>0</v>
      </c>
      <c r="S209" s="71">
        <f t="shared" ref="S209" si="106">SUM(P209-R209)</f>
        <v>3700000</v>
      </c>
      <c r="T209" s="72">
        <v>5</v>
      </c>
      <c r="U209" s="71">
        <f t="shared" ref="U209" si="107">SUM(S209/T209)</f>
        <v>740000</v>
      </c>
      <c r="V209" s="73">
        <v>0</v>
      </c>
      <c r="W209" s="71">
        <f t="shared" ref="W209" si="108">SUM(U209*V209)</f>
        <v>0</v>
      </c>
      <c r="X209" s="74">
        <v>0</v>
      </c>
      <c r="Y209" s="71">
        <f t="shared" ref="Y209" si="109">SUM(U209*X209)</f>
        <v>0</v>
      </c>
      <c r="Z209" s="71">
        <f t="shared" ref="Z209" si="110">SUM(W209+Y209)</f>
        <v>0</v>
      </c>
      <c r="AA209" s="72">
        <v>5</v>
      </c>
      <c r="AB209" s="71">
        <f t="shared" ref="AB209" si="111">SUM(U209*AA209)</f>
        <v>3700000</v>
      </c>
      <c r="AC209" s="74">
        <f t="shared" ref="AC209" si="112">SUM(S209-AB209)</f>
        <v>0</v>
      </c>
      <c r="AD209" s="219" t="s">
        <v>247</v>
      </c>
      <c r="AE209" s="347">
        <f>'BI INTRA 2025'!AB209+'BI INTRA 2025_smt II'!Y209</f>
        <v>3700000</v>
      </c>
      <c r="AF209" s="1026">
        <f t="shared" ref="AF209:AF272" si="113">AB209-AE209</f>
        <v>0</v>
      </c>
      <c r="AG209" s="52"/>
      <c r="AH209" s="52"/>
    </row>
    <row r="210" spans="1:34" ht="15" customHeight="1">
      <c r="A210" s="42"/>
      <c r="B210" s="133" t="s">
        <v>401</v>
      </c>
      <c r="C210" s="42" t="s">
        <v>199</v>
      </c>
      <c r="D210" s="42"/>
      <c r="E210" s="58" t="s">
        <v>402</v>
      </c>
      <c r="F210" s="1031" t="str">
        <f>VLOOKUP(B210,[1]Sheet1!$H$4:$I$15682,2,FALSE)</f>
        <v>Camera Digital</v>
      </c>
      <c r="G210" s="42" t="s">
        <v>403</v>
      </c>
      <c r="H210" s="42" t="s">
        <v>48</v>
      </c>
      <c r="I210" s="42" t="s">
        <v>64</v>
      </c>
      <c r="J210" s="42" t="s">
        <v>65</v>
      </c>
      <c r="K210" s="42">
        <v>2010</v>
      </c>
      <c r="L210" s="42" t="s">
        <v>48</v>
      </c>
      <c r="M210" s="42" t="s">
        <v>66</v>
      </c>
      <c r="N210" s="42" t="s">
        <v>67</v>
      </c>
      <c r="O210" s="43">
        <v>2</v>
      </c>
      <c r="P210" s="70">
        <v>9100000</v>
      </c>
      <c r="Q210" s="218"/>
      <c r="R210" s="76">
        <v>0</v>
      </c>
      <c r="S210" s="71">
        <f t="shared" si="99"/>
        <v>9100000</v>
      </c>
      <c r="T210" s="72">
        <v>5</v>
      </c>
      <c r="U210" s="71">
        <f t="shared" si="100"/>
        <v>1820000</v>
      </c>
      <c r="V210" s="73">
        <v>0</v>
      </c>
      <c r="W210" s="71">
        <f t="shared" si="101"/>
        <v>0</v>
      </c>
      <c r="X210" s="74">
        <v>0</v>
      </c>
      <c r="Y210" s="71">
        <f t="shared" si="102"/>
        <v>0</v>
      </c>
      <c r="Z210" s="71">
        <f t="shared" si="103"/>
        <v>0</v>
      </c>
      <c r="AA210" s="72">
        <v>5</v>
      </c>
      <c r="AB210" s="71">
        <f t="shared" si="104"/>
        <v>9100000</v>
      </c>
      <c r="AC210" s="71">
        <f t="shared" si="105"/>
        <v>0</v>
      </c>
      <c r="AD210" s="219" t="s">
        <v>230</v>
      </c>
      <c r="AE210" s="347">
        <f>'BI INTRA 2025'!AB210+'BI INTRA 2025_smt II'!Y210</f>
        <v>9100000</v>
      </c>
      <c r="AF210" s="1026">
        <f t="shared" si="113"/>
        <v>0</v>
      </c>
      <c r="AG210" s="52"/>
      <c r="AH210" s="52"/>
    </row>
    <row r="211" spans="1:34" ht="15" customHeight="1">
      <c r="A211" s="42"/>
      <c r="B211" s="133" t="s">
        <v>401</v>
      </c>
      <c r="C211" s="67" t="s">
        <v>112</v>
      </c>
      <c r="D211" s="67"/>
      <c r="E211" s="58" t="s">
        <v>402</v>
      </c>
      <c r="F211" s="1031" t="str">
        <f>VLOOKUP(B211,[1]Sheet1!$H$4:$I$15682,2,FALSE)</f>
        <v>Camera Digital</v>
      </c>
      <c r="G211" s="42" t="s">
        <v>165</v>
      </c>
      <c r="H211" s="42" t="s">
        <v>48</v>
      </c>
      <c r="I211" s="42" t="s">
        <v>64</v>
      </c>
      <c r="J211" s="42" t="s">
        <v>65</v>
      </c>
      <c r="K211" s="42">
        <v>2013</v>
      </c>
      <c r="L211" s="42" t="s">
        <v>48</v>
      </c>
      <c r="M211" s="42" t="s">
        <v>66</v>
      </c>
      <c r="N211" s="42" t="s">
        <v>67</v>
      </c>
      <c r="O211" s="43">
        <v>1</v>
      </c>
      <c r="P211" s="70">
        <v>5700000</v>
      </c>
      <c r="Q211" s="218"/>
      <c r="R211" s="76">
        <v>0</v>
      </c>
      <c r="S211" s="71">
        <f t="shared" si="99"/>
        <v>5700000</v>
      </c>
      <c r="T211" s="72">
        <v>5</v>
      </c>
      <c r="U211" s="71">
        <f t="shared" si="100"/>
        <v>1140000</v>
      </c>
      <c r="V211" s="73">
        <v>0.5</v>
      </c>
      <c r="W211" s="71"/>
      <c r="X211" s="74"/>
      <c r="Y211" s="71"/>
      <c r="Z211" s="71">
        <f t="shared" si="103"/>
        <v>0</v>
      </c>
      <c r="AA211" s="72">
        <v>5</v>
      </c>
      <c r="AB211" s="71">
        <v>5700000</v>
      </c>
      <c r="AC211" s="71"/>
      <c r="AD211" s="219" t="s">
        <v>230</v>
      </c>
      <c r="AE211" s="347">
        <f>'BI INTRA 2025'!AB211+'BI INTRA 2025_smt II'!Y211</f>
        <v>5700000</v>
      </c>
      <c r="AF211" s="1026">
        <f t="shared" si="113"/>
        <v>0</v>
      </c>
      <c r="AG211" s="52"/>
      <c r="AH211" s="52"/>
    </row>
    <row r="212" spans="1:34" ht="15" customHeight="1">
      <c r="A212" s="250"/>
      <c r="B212" s="247" t="s">
        <v>401</v>
      </c>
      <c r="C212" s="250" t="s">
        <v>199</v>
      </c>
      <c r="D212" s="250"/>
      <c r="E212" s="398" t="s">
        <v>404</v>
      </c>
      <c r="F212" s="1055" t="str">
        <f>VLOOKUP(B212,[1]Sheet1!$H$4:$I$15682,2,FALSE)</f>
        <v>Camera Digital</v>
      </c>
      <c r="G212" s="271" t="s">
        <v>405</v>
      </c>
      <c r="H212" s="250" t="s">
        <v>48</v>
      </c>
      <c r="I212" s="250" t="s">
        <v>64</v>
      </c>
      <c r="J212" s="250" t="s">
        <v>65</v>
      </c>
      <c r="K212" s="250">
        <v>2012</v>
      </c>
      <c r="L212" s="250" t="s">
        <v>48</v>
      </c>
      <c r="M212" s="250" t="s">
        <v>66</v>
      </c>
      <c r="N212" s="250" t="s">
        <v>67</v>
      </c>
      <c r="O212" s="271">
        <v>2</v>
      </c>
      <c r="P212" s="253">
        <v>10622000</v>
      </c>
      <c r="Q212" s="1068"/>
      <c r="R212" s="255">
        <v>0</v>
      </c>
      <c r="S212" s="256">
        <f t="shared" si="99"/>
        <v>10622000</v>
      </c>
      <c r="T212" s="257">
        <v>5</v>
      </c>
      <c r="U212" s="256">
        <f t="shared" si="100"/>
        <v>2124400</v>
      </c>
      <c r="V212" s="258">
        <v>0</v>
      </c>
      <c r="W212" s="256">
        <f t="shared" si="101"/>
        <v>0</v>
      </c>
      <c r="X212" s="259">
        <v>0</v>
      </c>
      <c r="Y212" s="256">
        <f t="shared" si="102"/>
        <v>0</v>
      </c>
      <c r="Z212" s="256">
        <f t="shared" si="103"/>
        <v>0</v>
      </c>
      <c r="AA212" s="257">
        <v>5</v>
      </c>
      <c r="AB212" s="256">
        <f t="shared" si="104"/>
        <v>10622000</v>
      </c>
      <c r="AC212" s="256">
        <f t="shared" si="105"/>
        <v>0</v>
      </c>
      <c r="AD212" s="1069" t="s">
        <v>230</v>
      </c>
      <c r="AE212" s="347">
        <f>'BI INTRA 2025'!AB212+'BI INTRA 2025_smt II'!Y212</f>
        <v>10622000</v>
      </c>
      <c r="AF212" s="1026">
        <f t="shared" si="113"/>
        <v>0</v>
      </c>
      <c r="AG212" s="52"/>
      <c r="AH212" s="52"/>
    </row>
    <row r="213" spans="1:34" ht="15" customHeight="1">
      <c r="A213" s="42"/>
      <c r="B213" s="133" t="s">
        <v>401</v>
      </c>
      <c r="C213" s="67" t="s">
        <v>112</v>
      </c>
      <c r="D213" s="67"/>
      <c r="E213" s="58" t="s">
        <v>406</v>
      </c>
      <c r="F213" s="1031" t="str">
        <f>VLOOKUP(B213,[1]Sheet1!$H$4:$I$15682,2,FALSE)</f>
        <v>Camera Digital</v>
      </c>
      <c r="G213" s="43" t="s">
        <v>165</v>
      </c>
      <c r="H213" s="42" t="s">
        <v>48</v>
      </c>
      <c r="I213" s="42" t="s">
        <v>64</v>
      </c>
      <c r="J213" s="42" t="s">
        <v>65</v>
      </c>
      <c r="K213" s="42">
        <v>2013</v>
      </c>
      <c r="L213" s="42" t="s">
        <v>48</v>
      </c>
      <c r="M213" s="42" t="s">
        <v>66</v>
      </c>
      <c r="N213" s="42" t="s">
        <v>67</v>
      </c>
      <c r="O213" s="43">
        <v>1</v>
      </c>
      <c r="P213" s="70">
        <v>3100000</v>
      </c>
      <c r="Q213" s="218"/>
      <c r="R213" s="76">
        <v>0</v>
      </c>
      <c r="S213" s="71">
        <f t="shared" si="99"/>
        <v>3100000</v>
      </c>
      <c r="T213" s="72">
        <v>5</v>
      </c>
      <c r="U213" s="71">
        <f t="shared" si="100"/>
        <v>620000</v>
      </c>
      <c r="V213" s="73">
        <f>6/12</f>
        <v>0.5</v>
      </c>
      <c r="W213" s="71"/>
      <c r="X213" s="74">
        <v>0</v>
      </c>
      <c r="Y213" s="71">
        <f t="shared" si="102"/>
        <v>0</v>
      </c>
      <c r="Z213" s="71">
        <f t="shared" si="103"/>
        <v>0</v>
      </c>
      <c r="AA213" s="72">
        <v>5</v>
      </c>
      <c r="AB213" s="71">
        <f t="shared" si="104"/>
        <v>3100000</v>
      </c>
      <c r="AC213" s="71"/>
      <c r="AD213" s="219" t="s">
        <v>230</v>
      </c>
      <c r="AE213" s="347">
        <f>'BI INTRA 2025'!AB213+'BI INTRA 2025_smt II'!Y213</f>
        <v>3100000</v>
      </c>
      <c r="AF213" s="1026">
        <f t="shared" si="113"/>
        <v>0</v>
      </c>
      <c r="AG213" s="52"/>
      <c r="AH213" s="52"/>
    </row>
    <row r="214" spans="1:34" ht="5.0999999999999996" customHeight="1">
      <c r="A214" s="42"/>
      <c r="B214" s="58"/>
      <c r="C214" s="67"/>
      <c r="D214" s="67"/>
      <c r="E214" s="58"/>
      <c r="F214" s="398"/>
      <c r="G214" s="43"/>
      <c r="H214" s="42"/>
      <c r="I214" s="42"/>
      <c r="J214" s="42"/>
      <c r="K214" s="42"/>
      <c r="L214" s="42"/>
      <c r="M214" s="42"/>
      <c r="N214" s="42"/>
      <c r="O214" s="43"/>
      <c r="P214" s="70"/>
      <c r="Q214" s="218"/>
      <c r="R214" s="76"/>
      <c r="S214" s="71"/>
      <c r="T214" s="72"/>
      <c r="U214" s="71"/>
      <c r="V214" s="73"/>
      <c r="W214" s="71"/>
      <c r="X214" s="74"/>
      <c r="Y214" s="71"/>
      <c r="Z214" s="71"/>
      <c r="AA214" s="72"/>
      <c r="AB214" s="71"/>
      <c r="AC214" s="71"/>
      <c r="AD214" s="219"/>
      <c r="AE214" s="347">
        <f>'BI INTRA 2025'!AB214+'BI INTRA 2025_smt II'!Y214</f>
        <v>0</v>
      </c>
      <c r="AF214" s="1026">
        <f t="shared" si="113"/>
        <v>0</v>
      </c>
      <c r="AG214" s="52"/>
      <c r="AH214" s="52"/>
    </row>
    <row r="215" spans="1:34" ht="15" customHeight="1">
      <c r="A215" s="42"/>
      <c r="B215" s="54" t="s">
        <v>407</v>
      </c>
      <c r="C215" s="135" t="s">
        <v>408</v>
      </c>
      <c r="D215" s="135"/>
      <c r="E215" s="135"/>
      <c r="F215" s="135"/>
      <c r="G215" s="42"/>
      <c r="H215" s="42"/>
      <c r="I215" s="42"/>
      <c r="J215" s="42"/>
      <c r="K215" s="42"/>
      <c r="L215" s="42"/>
      <c r="M215" s="42"/>
      <c r="N215" s="42"/>
      <c r="O215" s="219">
        <f>O216</f>
        <v>1</v>
      </c>
      <c r="P215" s="130">
        <f>P216</f>
        <v>23000000</v>
      </c>
      <c r="Q215" s="218"/>
      <c r="R215" s="64"/>
      <c r="S215" s="50">
        <f>S216</f>
        <v>23000000</v>
      </c>
      <c r="T215" s="51"/>
      <c r="U215" s="50">
        <f>U216</f>
        <v>4600000</v>
      </c>
      <c r="V215" s="282"/>
      <c r="W215" s="50">
        <f>W216</f>
        <v>0</v>
      </c>
      <c r="X215" s="283"/>
      <c r="Y215" s="50">
        <f>Y216</f>
        <v>0</v>
      </c>
      <c r="Z215" s="50">
        <f>Z216</f>
        <v>0</v>
      </c>
      <c r="AA215" s="50"/>
      <c r="AB215" s="50">
        <f>AB216</f>
        <v>23000000</v>
      </c>
      <c r="AC215" s="50">
        <f>AC216</f>
        <v>0</v>
      </c>
      <c r="AD215" s="219"/>
      <c r="AE215" s="347">
        <f>'BI INTRA 2025'!AB215+'BI INTRA 2025_smt II'!Y215</f>
        <v>23000000</v>
      </c>
      <c r="AF215" s="1026">
        <f t="shared" si="113"/>
        <v>0</v>
      </c>
      <c r="AG215" s="52"/>
      <c r="AH215" s="52"/>
    </row>
    <row r="216" spans="1:34" s="285" customFormat="1" ht="15" customHeight="1">
      <c r="A216" s="40"/>
      <c r="B216" s="1028" t="s">
        <v>409</v>
      </c>
      <c r="C216" s="135" t="s">
        <v>410</v>
      </c>
      <c r="D216" s="135"/>
      <c r="E216" s="135"/>
      <c r="F216" s="1029"/>
      <c r="G216" s="135"/>
      <c r="H216" s="40"/>
      <c r="I216" s="40"/>
      <c r="J216" s="40"/>
      <c r="K216" s="40"/>
      <c r="L216" s="40"/>
      <c r="M216" s="40"/>
      <c r="N216" s="40"/>
      <c r="O216" s="219">
        <f>O217</f>
        <v>1</v>
      </c>
      <c r="P216" s="130">
        <f>P217</f>
        <v>23000000</v>
      </c>
      <c r="Q216" s="218"/>
      <c r="R216" s="64"/>
      <c r="S216" s="130">
        <f>S217</f>
        <v>23000000</v>
      </c>
      <c r="T216" s="51"/>
      <c r="U216" s="130">
        <f>U217</f>
        <v>4600000</v>
      </c>
      <c r="V216" s="282"/>
      <c r="W216" s="130">
        <f>W217</f>
        <v>0</v>
      </c>
      <c r="X216" s="283"/>
      <c r="Y216" s="130">
        <f>Y217</f>
        <v>0</v>
      </c>
      <c r="Z216" s="130">
        <f>Z217</f>
        <v>0</v>
      </c>
      <c r="AA216" s="51"/>
      <c r="AB216" s="130">
        <f>AB217</f>
        <v>23000000</v>
      </c>
      <c r="AC216" s="130">
        <f>AC217</f>
        <v>0</v>
      </c>
      <c r="AD216" s="219"/>
      <c r="AE216" s="347">
        <f>'BI INTRA 2025'!AB216+'BI INTRA 2025_smt II'!Y216</f>
        <v>23000000</v>
      </c>
      <c r="AF216" s="1026">
        <f t="shared" si="113"/>
        <v>0</v>
      </c>
      <c r="AG216" s="52"/>
      <c r="AH216" s="52"/>
    </row>
    <row r="217" spans="1:34" ht="15" customHeight="1">
      <c r="A217" s="42"/>
      <c r="B217" s="523" t="s">
        <v>411</v>
      </c>
      <c r="C217" s="67" t="s">
        <v>112</v>
      </c>
      <c r="D217" s="67"/>
      <c r="E217" s="58" t="s">
        <v>412</v>
      </c>
      <c r="F217" s="1031" t="str">
        <f>VLOOKUP(B217,[1]Sheet1!$H$4:$I$15682,2,FALSE)</f>
        <v>Telephone (PABX)</v>
      </c>
      <c r="G217" s="42" t="s">
        <v>293</v>
      </c>
      <c r="H217" s="42" t="s">
        <v>48</v>
      </c>
      <c r="I217" s="42" t="s">
        <v>64</v>
      </c>
      <c r="J217" s="42" t="s">
        <v>65</v>
      </c>
      <c r="K217" s="42">
        <v>2009</v>
      </c>
      <c r="L217" s="42" t="s">
        <v>48</v>
      </c>
      <c r="M217" s="42" t="s">
        <v>413</v>
      </c>
      <c r="N217" s="42" t="s">
        <v>67</v>
      </c>
      <c r="O217" s="43">
        <v>1</v>
      </c>
      <c r="P217" s="70">
        <v>23000000</v>
      </c>
      <c r="Q217" s="218"/>
      <c r="R217" s="76">
        <v>0</v>
      </c>
      <c r="S217" s="71">
        <f t="shared" ref="S217" si="114">SUM(P217-R217)</f>
        <v>23000000</v>
      </c>
      <c r="T217" s="72">
        <v>5</v>
      </c>
      <c r="U217" s="71">
        <f t="shared" ref="U217" si="115">SUM(S217/T217)</f>
        <v>4600000</v>
      </c>
      <c r="V217" s="73">
        <v>0</v>
      </c>
      <c r="W217" s="71">
        <f t="shared" ref="W217" si="116">SUM(U217*V217)</f>
        <v>0</v>
      </c>
      <c r="X217" s="74">
        <v>0</v>
      </c>
      <c r="Y217" s="71">
        <f t="shared" ref="Y217" si="117">SUM(U217*X217)</f>
        <v>0</v>
      </c>
      <c r="Z217" s="71">
        <f t="shared" ref="Z217" si="118">SUM(W217+Y217)</f>
        <v>0</v>
      </c>
      <c r="AA217" s="72">
        <v>5</v>
      </c>
      <c r="AB217" s="71">
        <f t="shared" ref="AB217" si="119">SUM(U217*AA217)</f>
        <v>23000000</v>
      </c>
      <c r="AC217" s="71">
        <f t="shared" ref="AC217" si="120">SUM(S217-AB217)</f>
        <v>0</v>
      </c>
      <c r="AD217" s="219" t="s">
        <v>226</v>
      </c>
      <c r="AE217" s="347">
        <f>'BI INTRA 2025'!AB217+'BI INTRA 2025_smt II'!Y217</f>
        <v>23000000</v>
      </c>
      <c r="AF217" s="1026">
        <f t="shared" si="113"/>
        <v>0</v>
      </c>
      <c r="AG217" s="52"/>
      <c r="AH217" s="52"/>
    </row>
    <row r="218" spans="1:34" ht="5.0999999999999996" customHeight="1">
      <c r="A218" s="42"/>
      <c r="B218" s="398"/>
      <c r="C218" s="67"/>
      <c r="D218" s="67"/>
      <c r="E218" s="58"/>
      <c r="F218" s="398"/>
      <c r="G218" s="43"/>
      <c r="H218" s="42"/>
      <c r="I218" s="42"/>
      <c r="J218" s="42"/>
      <c r="K218" s="42"/>
      <c r="L218" s="42"/>
      <c r="M218" s="42"/>
      <c r="N218" s="42"/>
      <c r="O218" s="43"/>
      <c r="P218" s="70"/>
      <c r="Q218" s="218"/>
      <c r="R218" s="76"/>
      <c r="S218" s="71"/>
      <c r="T218" s="72"/>
      <c r="U218" s="71"/>
      <c r="V218" s="73"/>
      <c r="W218" s="71"/>
      <c r="X218" s="74"/>
      <c r="Y218" s="71"/>
      <c r="Z218" s="71"/>
      <c r="AA218" s="72"/>
      <c r="AB218" s="71"/>
      <c r="AC218" s="71"/>
      <c r="AD218" s="219"/>
      <c r="AE218" s="347">
        <f>'BI INTRA 2025'!AB218+'BI INTRA 2025_smt II'!Y218</f>
        <v>0</v>
      </c>
      <c r="AF218" s="1026">
        <f t="shared" si="113"/>
        <v>0</v>
      </c>
      <c r="AG218" s="52"/>
      <c r="AH218" s="52"/>
    </row>
    <row r="219" spans="1:34" ht="15" customHeight="1">
      <c r="A219" s="40">
        <v>5</v>
      </c>
      <c r="B219" s="54" t="s">
        <v>414</v>
      </c>
      <c r="C219" s="135" t="s">
        <v>415</v>
      </c>
      <c r="D219" s="135"/>
      <c r="E219" s="135"/>
      <c r="F219" s="135"/>
      <c r="G219" s="135"/>
      <c r="H219" s="301"/>
      <c r="I219" s="301"/>
      <c r="J219" s="301"/>
      <c r="K219" s="301"/>
      <c r="L219" s="301"/>
      <c r="M219" s="301"/>
      <c r="N219" s="301"/>
      <c r="O219" s="219">
        <f>O220</f>
        <v>2</v>
      </c>
      <c r="P219" s="186">
        <f>P220</f>
        <v>2600000</v>
      </c>
      <c r="Q219" s="218"/>
      <c r="R219" s="64"/>
      <c r="S219" s="186">
        <f>S220</f>
        <v>2600000</v>
      </c>
      <c r="T219" s="51"/>
      <c r="U219" s="186">
        <f>U220</f>
        <v>520000</v>
      </c>
      <c r="V219" s="282"/>
      <c r="W219" s="186">
        <f>W220</f>
        <v>130000</v>
      </c>
      <c r="X219" s="283"/>
      <c r="Y219" s="186">
        <f>Y220</f>
        <v>0</v>
      </c>
      <c r="Z219" s="186">
        <f>Z220</f>
        <v>130000</v>
      </c>
      <c r="AA219" s="51"/>
      <c r="AB219" s="186">
        <f>AB220</f>
        <v>2600000</v>
      </c>
      <c r="AC219" s="186">
        <f>AC220</f>
        <v>0</v>
      </c>
      <c r="AD219" s="323">
        <f>P219-AB219</f>
        <v>0</v>
      </c>
      <c r="AE219" s="347">
        <f>'BI INTRA 2025'!AB219+'BI INTRA 2025_smt II'!Y219</f>
        <v>2600000</v>
      </c>
      <c r="AF219" s="1026">
        <f t="shared" si="113"/>
        <v>0</v>
      </c>
      <c r="AG219" s="52"/>
      <c r="AH219" s="52"/>
    </row>
    <row r="220" spans="1:34" ht="15" customHeight="1">
      <c r="A220" s="40"/>
      <c r="B220" s="54" t="s">
        <v>416</v>
      </c>
      <c r="C220" s="135" t="s">
        <v>417</v>
      </c>
      <c r="D220" s="135"/>
      <c r="E220" s="135"/>
      <c r="F220" s="135"/>
      <c r="G220" s="301"/>
      <c r="H220" s="301"/>
      <c r="I220" s="301"/>
      <c r="J220" s="301"/>
      <c r="K220" s="301"/>
      <c r="L220" s="301"/>
      <c r="M220" s="301"/>
      <c r="N220" s="301"/>
      <c r="O220" s="219">
        <f>O221</f>
        <v>2</v>
      </c>
      <c r="P220" s="186">
        <f>P221</f>
        <v>2600000</v>
      </c>
      <c r="Q220" s="218"/>
      <c r="R220" s="64"/>
      <c r="S220" s="186">
        <f>S221</f>
        <v>2600000</v>
      </c>
      <c r="T220" s="51"/>
      <c r="U220" s="186">
        <f>U221</f>
        <v>520000</v>
      </c>
      <c r="V220" s="282"/>
      <c r="W220" s="186">
        <f>W221</f>
        <v>130000</v>
      </c>
      <c r="X220" s="283"/>
      <c r="Y220" s="186">
        <f>Y221</f>
        <v>0</v>
      </c>
      <c r="Z220" s="186">
        <f>Z221</f>
        <v>130000</v>
      </c>
      <c r="AA220" s="51"/>
      <c r="AB220" s="186">
        <f>AB221</f>
        <v>2600000</v>
      </c>
      <c r="AC220" s="186">
        <f>AC221</f>
        <v>0</v>
      </c>
      <c r="AD220" s="324"/>
      <c r="AE220" s="347">
        <f>'BI INTRA 2025'!AB220+'BI INTRA 2025_smt II'!Y220</f>
        <v>2600000</v>
      </c>
      <c r="AF220" s="1026">
        <f t="shared" si="113"/>
        <v>0</v>
      </c>
      <c r="AG220" s="52"/>
      <c r="AH220" s="52"/>
    </row>
    <row r="221" spans="1:34" ht="15" customHeight="1">
      <c r="A221" s="40"/>
      <c r="B221" s="54" t="s">
        <v>418</v>
      </c>
      <c r="C221" s="135" t="s">
        <v>419</v>
      </c>
      <c r="D221" s="135"/>
      <c r="E221" s="135"/>
      <c r="F221" s="1029"/>
      <c r="G221" s="301"/>
      <c r="H221" s="301"/>
      <c r="I221" s="301"/>
      <c r="J221" s="301"/>
      <c r="K221" s="301"/>
      <c r="L221" s="301"/>
      <c r="M221" s="301"/>
      <c r="N221" s="301"/>
      <c r="O221" s="219">
        <f>SUM(O222:O223)</f>
        <v>2</v>
      </c>
      <c r="P221" s="186">
        <f>SUM(P222:P223)</f>
        <v>2600000</v>
      </c>
      <c r="Q221" s="218"/>
      <c r="R221" s="64"/>
      <c r="S221" s="186">
        <f>SUM(S222:S223)</f>
        <v>2600000</v>
      </c>
      <c r="T221" s="51"/>
      <c r="U221" s="186">
        <f>SUM(U222:U223)</f>
        <v>520000</v>
      </c>
      <c r="V221" s="282"/>
      <c r="W221" s="186">
        <f>SUM(W222:W223)</f>
        <v>130000</v>
      </c>
      <c r="X221" s="283"/>
      <c r="Y221" s="186">
        <f>SUM(Y222:Y223)</f>
        <v>0</v>
      </c>
      <c r="Z221" s="186">
        <f>SUM(Z222:Z223)</f>
        <v>130000</v>
      </c>
      <c r="AA221" s="51"/>
      <c r="AB221" s="186">
        <f>SUM(AB222:AB223)</f>
        <v>2600000</v>
      </c>
      <c r="AC221" s="186">
        <f>SUM(AC222:AC223)</f>
        <v>0</v>
      </c>
      <c r="AD221" s="324"/>
      <c r="AE221" s="347">
        <f>'BI INTRA 2025'!AB221+'BI INTRA 2025_smt II'!Y221</f>
        <v>2600000</v>
      </c>
      <c r="AF221" s="1026">
        <f t="shared" si="113"/>
        <v>0</v>
      </c>
      <c r="AG221" s="52"/>
      <c r="AH221" s="52"/>
    </row>
    <row r="222" spans="1:34" s="111" customFormat="1" ht="27" customHeight="1">
      <c r="A222" s="100"/>
      <c r="B222" s="325" t="s">
        <v>420</v>
      </c>
      <c r="C222" s="98" t="s">
        <v>112</v>
      </c>
      <c r="D222" s="98"/>
      <c r="E222" s="266" t="s">
        <v>421</v>
      </c>
      <c r="F222" s="1031" t="str">
        <f>VLOOKUP(B222,[1]Sheet1!$H$4:$I$15682,2,FALSE)</f>
        <v>Clinical Thermometer (Alat Kedokteran Umum)</v>
      </c>
      <c r="G222" s="101" t="s">
        <v>422</v>
      </c>
      <c r="H222" s="100"/>
      <c r="I222" s="100" t="s">
        <v>313</v>
      </c>
      <c r="J222" s="100" t="s">
        <v>290</v>
      </c>
      <c r="K222" s="100">
        <v>2020</v>
      </c>
      <c r="L222" s="100" t="s">
        <v>48</v>
      </c>
      <c r="M222" s="100" t="s">
        <v>166</v>
      </c>
      <c r="N222" s="100" t="s">
        <v>67</v>
      </c>
      <c r="O222" s="100">
        <v>1</v>
      </c>
      <c r="P222" s="105">
        <v>1300000</v>
      </c>
      <c r="Q222" s="208"/>
      <c r="R222" s="105">
        <v>0</v>
      </c>
      <c r="S222" s="106">
        <f t="shared" ref="S222:S223" si="121">SUM(P222-R222)</f>
        <v>1300000</v>
      </c>
      <c r="T222" s="107">
        <v>5</v>
      </c>
      <c r="U222" s="106">
        <f t="shared" ref="U222:U223" si="122">SUM(S222/T222)</f>
        <v>260000</v>
      </c>
      <c r="V222" s="142">
        <f>3/12</f>
        <v>0.25</v>
      </c>
      <c r="W222" s="106">
        <f t="shared" ref="W222:W223" si="123">SUM(U222*V222)</f>
        <v>65000</v>
      </c>
      <c r="X222" s="143"/>
      <c r="Y222" s="106"/>
      <c r="Z222" s="106">
        <f t="shared" ref="Z222:Z223" si="124">SUM(W222+Y222)</f>
        <v>65000</v>
      </c>
      <c r="AA222" s="108">
        <f>2025-K222+V222+X222-3/12</f>
        <v>5</v>
      </c>
      <c r="AB222" s="106">
        <f t="shared" ref="AB222:AB223" si="125">SUM(U222*AA222)</f>
        <v>1300000</v>
      </c>
      <c r="AC222" s="105">
        <f>P222-AB222</f>
        <v>0</v>
      </c>
      <c r="AD222" s="326" t="s">
        <v>167</v>
      </c>
      <c r="AE222" s="347">
        <f>'BI INTRA 2025'!AB222+'BI INTRA 2025_smt II'!Y222</f>
        <v>1300000</v>
      </c>
      <c r="AF222" s="1026">
        <f t="shared" si="113"/>
        <v>0</v>
      </c>
      <c r="AG222" s="52"/>
      <c r="AH222" s="52"/>
    </row>
    <row r="223" spans="1:34" s="111" customFormat="1" ht="27" customHeight="1">
      <c r="A223" s="100"/>
      <c r="B223" s="325" t="s">
        <v>420</v>
      </c>
      <c r="C223" s="98" t="s">
        <v>60</v>
      </c>
      <c r="D223" s="98"/>
      <c r="E223" s="266" t="s">
        <v>421</v>
      </c>
      <c r="F223" s="1031" t="str">
        <f>VLOOKUP(B223,[1]Sheet1!$H$4:$I$15682,2,FALSE)</f>
        <v>Clinical Thermometer (Alat Kedokteran Umum)</v>
      </c>
      <c r="G223" s="101" t="s">
        <v>422</v>
      </c>
      <c r="H223" s="100"/>
      <c r="I223" s="100" t="s">
        <v>313</v>
      </c>
      <c r="J223" s="100" t="s">
        <v>290</v>
      </c>
      <c r="K223" s="100">
        <v>2020</v>
      </c>
      <c r="L223" s="100" t="s">
        <v>48</v>
      </c>
      <c r="M223" s="100" t="s">
        <v>166</v>
      </c>
      <c r="N223" s="100" t="s">
        <v>67</v>
      </c>
      <c r="O223" s="100">
        <v>1</v>
      </c>
      <c r="P223" s="105">
        <v>1300000</v>
      </c>
      <c r="Q223" s="208"/>
      <c r="R223" s="105">
        <v>0</v>
      </c>
      <c r="S223" s="106">
        <f t="shared" si="121"/>
        <v>1300000</v>
      </c>
      <c r="T223" s="107">
        <v>5</v>
      </c>
      <c r="U223" s="106">
        <f t="shared" si="122"/>
        <v>260000</v>
      </c>
      <c r="V223" s="142">
        <f>3/12</f>
        <v>0.25</v>
      </c>
      <c r="W223" s="106">
        <f t="shared" si="123"/>
        <v>65000</v>
      </c>
      <c r="X223" s="143"/>
      <c r="Y223" s="106"/>
      <c r="Z223" s="106">
        <f t="shared" si="124"/>
        <v>65000</v>
      </c>
      <c r="AA223" s="108">
        <f>2025-K223+V223+X223-3/12</f>
        <v>5</v>
      </c>
      <c r="AB223" s="106">
        <f t="shared" si="125"/>
        <v>1300000</v>
      </c>
      <c r="AC223" s="105">
        <f>P223-AB223</f>
        <v>0</v>
      </c>
      <c r="AD223" s="326" t="s">
        <v>167</v>
      </c>
      <c r="AE223" s="347">
        <f>'BI INTRA 2025'!AB223+'BI INTRA 2025_smt II'!Y223</f>
        <v>1300000</v>
      </c>
      <c r="AF223" s="1026">
        <f t="shared" si="113"/>
        <v>0</v>
      </c>
      <c r="AG223" s="52"/>
      <c r="AH223" s="52"/>
    </row>
    <row r="224" spans="1:34" ht="15" customHeight="1">
      <c r="A224" s="40">
        <v>6</v>
      </c>
      <c r="B224" s="54" t="s">
        <v>423</v>
      </c>
      <c r="C224" s="328" t="s">
        <v>424</v>
      </c>
      <c r="D224" s="328"/>
      <c r="E224" s="301"/>
      <c r="F224" s="1030"/>
      <c r="G224" s="301"/>
      <c r="H224" s="301"/>
      <c r="I224" s="301"/>
      <c r="J224" s="301"/>
      <c r="K224" s="301"/>
      <c r="L224" s="301"/>
      <c r="M224" s="301"/>
      <c r="N224" s="301"/>
      <c r="O224" s="329"/>
      <c r="P224" s="78"/>
      <c r="Q224" s="218"/>
      <c r="R224" s="76"/>
      <c r="S224" s="146"/>
      <c r="T224" s="145"/>
      <c r="U224" s="146"/>
      <c r="V224" s="145"/>
      <c r="W224" s="146"/>
      <c r="X224" s="145"/>
      <c r="Y224" s="146"/>
      <c r="Z224" s="146"/>
      <c r="AA224" s="145"/>
      <c r="AB224" s="146"/>
      <c r="AC224" s="146"/>
      <c r="AD224" s="78"/>
      <c r="AE224" s="347">
        <f>'BI INTRA 2025'!AB224+'BI INTRA 2025_smt II'!Y224</f>
        <v>0</v>
      </c>
      <c r="AF224" s="1026">
        <f t="shared" si="113"/>
        <v>0</v>
      </c>
      <c r="AG224" s="52"/>
    </row>
    <row r="225" spans="1:34" ht="15" customHeight="1">
      <c r="A225" s="42"/>
      <c r="B225" s="41"/>
      <c r="C225" s="301"/>
      <c r="D225" s="301"/>
      <c r="E225" s="301"/>
      <c r="F225" s="301"/>
      <c r="G225" s="301"/>
      <c r="H225" s="301"/>
      <c r="I225" s="301"/>
      <c r="J225" s="301"/>
      <c r="K225" s="301"/>
      <c r="L225" s="301"/>
      <c r="M225" s="301"/>
      <c r="N225" s="301"/>
      <c r="O225" s="329"/>
      <c r="P225" s="78"/>
      <c r="Q225" s="218"/>
      <c r="R225" s="76"/>
      <c r="S225" s="146"/>
      <c r="T225" s="145"/>
      <c r="U225" s="146"/>
      <c r="V225" s="145"/>
      <c r="W225" s="146"/>
      <c r="X225" s="145"/>
      <c r="Y225" s="146"/>
      <c r="Z225" s="146"/>
      <c r="AA225" s="145"/>
      <c r="AB225" s="146"/>
      <c r="AC225" s="146"/>
      <c r="AD225" s="78"/>
      <c r="AE225" s="347">
        <f>'BI INTRA 2025'!AB225+'BI INTRA 2025_smt II'!Y225</f>
        <v>0</v>
      </c>
      <c r="AF225" s="1026">
        <f t="shared" si="113"/>
        <v>0</v>
      </c>
      <c r="AG225" s="52"/>
    </row>
    <row r="226" spans="1:34" ht="15" customHeight="1">
      <c r="A226" s="40">
        <v>7</v>
      </c>
      <c r="B226" s="54" t="s">
        <v>425</v>
      </c>
      <c r="C226" s="1526" t="s">
        <v>426</v>
      </c>
      <c r="D226" s="1527"/>
      <c r="E226" s="1528"/>
      <c r="F226" s="128"/>
      <c r="G226" s="301"/>
      <c r="H226" s="301"/>
      <c r="I226" s="301"/>
      <c r="J226" s="301"/>
      <c r="K226" s="301"/>
      <c r="L226" s="301"/>
      <c r="M226" s="301"/>
      <c r="N226" s="301"/>
      <c r="O226" s="329"/>
      <c r="P226" s="78"/>
      <c r="Q226" s="218"/>
      <c r="R226" s="76"/>
      <c r="S226" s="146"/>
      <c r="T226" s="145"/>
      <c r="U226" s="146"/>
      <c r="V226" s="145"/>
      <c r="W226" s="146"/>
      <c r="X226" s="145"/>
      <c r="Y226" s="146"/>
      <c r="Z226" s="146"/>
      <c r="AA226" s="145"/>
      <c r="AB226" s="146"/>
      <c r="AC226" s="146"/>
      <c r="AD226" s="78"/>
      <c r="AE226" s="347">
        <f>'BI INTRA 2025'!AB226+'BI INTRA 2025_smt II'!Y226</f>
        <v>0</v>
      </c>
      <c r="AF226" s="1026">
        <f t="shared" si="113"/>
        <v>0</v>
      </c>
      <c r="AG226" s="52"/>
    </row>
    <row r="227" spans="1:34" ht="15" customHeight="1">
      <c r="A227" s="42"/>
      <c r="B227" s="41"/>
      <c r="C227" s="301"/>
      <c r="D227" s="301"/>
      <c r="E227" s="301"/>
      <c r="F227" s="301"/>
      <c r="G227" s="301"/>
      <c r="H227" s="301"/>
      <c r="I227" s="301"/>
      <c r="J227" s="301"/>
      <c r="K227" s="301"/>
      <c r="L227" s="301"/>
      <c r="M227" s="301"/>
      <c r="N227" s="301"/>
      <c r="O227" s="329"/>
      <c r="P227" s="78"/>
      <c r="Q227" s="218"/>
      <c r="R227" s="76"/>
      <c r="S227" s="146"/>
      <c r="T227" s="145"/>
      <c r="U227" s="146"/>
      <c r="V227" s="145"/>
      <c r="W227" s="146"/>
      <c r="X227" s="145"/>
      <c r="Y227" s="146"/>
      <c r="Z227" s="146"/>
      <c r="AA227" s="145"/>
      <c r="AB227" s="146"/>
      <c r="AC227" s="146"/>
      <c r="AD227" s="78"/>
      <c r="AE227" s="347">
        <f>'BI INTRA 2025'!AB227+'BI INTRA 2025_smt II'!Y227</f>
        <v>0</v>
      </c>
      <c r="AF227" s="1026">
        <f t="shared" si="113"/>
        <v>0</v>
      </c>
      <c r="AG227" s="52"/>
    </row>
    <row r="228" spans="1:34" ht="15" customHeight="1">
      <c r="A228" s="42"/>
      <c r="B228" s="54" t="s">
        <v>427</v>
      </c>
      <c r="C228" s="135" t="s">
        <v>428</v>
      </c>
      <c r="D228" s="135"/>
      <c r="E228" s="135"/>
      <c r="F228" s="135"/>
      <c r="G228" s="301"/>
      <c r="H228" s="301"/>
      <c r="I228" s="301"/>
      <c r="J228" s="301"/>
      <c r="K228" s="301"/>
      <c r="L228" s="301"/>
      <c r="M228" s="301"/>
      <c r="N228" s="301"/>
      <c r="O228" s="330">
        <f>O229+O270</f>
        <v>55</v>
      </c>
      <c r="P228" s="218">
        <f>P229+P270</f>
        <v>550709720</v>
      </c>
      <c r="Q228" s="218"/>
      <c r="R228" s="64"/>
      <c r="S228" s="218">
        <f>S229+S270</f>
        <v>550709720</v>
      </c>
      <c r="T228" s="331"/>
      <c r="U228" s="218">
        <f>U229+U270</f>
        <v>69960944</v>
      </c>
      <c r="V228" s="331"/>
      <c r="W228" s="218">
        <f>W229+W270</f>
        <v>0</v>
      </c>
      <c r="X228" s="331"/>
      <c r="Y228" s="218">
        <f>Y229+Y270</f>
        <v>0</v>
      </c>
      <c r="Z228" s="218">
        <f>Z229+Z270</f>
        <v>0</v>
      </c>
      <c r="AA228" s="331"/>
      <c r="AB228" s="218">
        <f>AB229+AB270</f>
        <v>550709720</v>
      </c>
      <c r="AC228" s="218">
        <f>AC229+AC270</f>
        <v>0</v>
      </c>
      <c r="AD228" s="218">
        <f>P228-AB228</f>
        <v>0</v>
      </c>
      <c r="AE228" s="347">
        <f>'BI INTRA 2025'!AB228+'BI INTRA 2025_smt II'!Y228</f>
        <v>550709720</v>
      </c>
      <c r="AF228" s="1026">
        <f t="shared" si="113"/>
        <v>0</v>
      </c>
      <c r="AG228" s="52"/>
      <c r="AH228" s="52"/>
    </row>
    <row r="229" spans="1:34" ht="15" customHeight="1">
      <c r="A229" s="42"/>
      <c r="B229" s="54" t="s">
        <v>429</v>
      </c>
      <c r="C229" s="135" t="s">
        <v>430</v>
      </c>
      <c r="D229" s="135"/>
      <c r="E229" s="135"/>
      <c r="F229" s="135"/>
      <c r="G229" s="301"/>
      <c r="H229" s="301"/>
      <c r="I229" s="301"/>
      <c r="J229" s="301"/>
      <c r="K229" s="301"/>
      <c r="L229" s="301"/>
      <c r="M229" s="301"/>
      <c r="N229" s="301"/>
      <c r="O229" s="330">
        <f>O230</f>
        <v>51</v>
      </c>
      <c r="P229" s="218">
        <f>P230</f>
        <v>512749950</v>
      </c>
      <c r="Q229" s="218"/>
      <c r="R229" s="64"/>
      <c r="S229" s="218">
        <f>S230</f>
        <v>512749950</v>
      </c>
      <c r="T229" s="331"/>
      <c r="U229" s="218">
        <f>U230</f>
        <v>62368990</v>
      </c>
      <c r="V229" s="331"/>
      <c r="W229" s="218">
        <f>W230</f>
        <v>0</v>
      </c>
      <c r="X229" s="331"/>
      <c r="Y229" s="218">
        <f>Y230</f>
        <v>0</v>
      </c>
      <c r="Z229" s="218">
        <f>Z230</f>
        <v>0</v>
      </c>
      <c r="AA229" s="331"/>
      <c r="AB229" s="218">
        <f>AB230</f>
        <v>512749950</v>
      </c>
      <c r="AC229" s="218">
        <f>AC230</f>
        <v>0</v>
      </c>
      <c r="AD229" s="218"/>
      <c r="AE229" s="347">
        <f>'BI INTRA 2025'!AB229+'BI INTRA 2025_smt II'!Y229</f>
        <v>512749950</v>
      </c>
      <c r="AF229" s="1026">
        <f t="shared" si="113"/>
        <v>0</v>
      </c>
      <c r="AG229" s="52"/>
      <c r="AH229" s="52"/>
    </row>
    <row r="230" spans="1:34" ht="15" customHeight="1">
      <c r="A230" s="42"/>
      <c r="B230" s="54" t="s">
        <v>431</v>
      </c>
      <c r="C230" s="135" t="s">
        <v>432</v>
      </c>
      <c r="D230" s="135"/>
      <c r="E230" s="135"/>
      <c r="F230" s="1029"/>
      <c r="G230" s="301"/>
      <c r="H230" s="301"/>
      <c r="I230" s="301"/>
      <c r="J230" s="301"/>
      <c r="K230" s="301"/>
      <c r="L230" s="301"/>
      <c r="M230" s="301"/>
      <c r="N230" s="301"/>
      <c r="O230" s="330">
        <f>SUM(O231:O269)</f>
        <v>51</v>
      </c>
      <c r="P230" s="218">
        <f>SUM(P231:P269)</f>
        <v>512749950</v>
      </c>
      <c r="Q230" s="218"/>
      <c r="R230" s="64"/>
      <c r="S230" s="218">
        <f>SUM(S231:S269)</f>
        <v>512749950</v>
      </c>
      <c r="T230" s="331"/>
      <c r="U230" s="218">
        <f>SUM(U231:U269)</f>
        <v>62368990</v>
      </c>
      <c r="V230" s="331"/>
      <c r="W230" s="218">
        <f>SUM(W231:W269)</f>
        <v>0</v>
      </c>
      <c r="X230" s="331"/>
      <c r="Y230" s="218">
        <f>SUM(Y231:Y269)</f>
        <v>0</v>
      </c>
      <c r="Z230" s="218">
        <f>SUM(Z231:Z269)</f>
        <v>0</v>
      </c>
      <c r="AA230" s="331"/>
      <c r="AB230" s="218">
        <f>SUM(AB231:AB269)</f>
        <v>512749950</v>
      </c>
      <c r="AC230" s="218">
        <f>SUM(AC231:AC269)</f>
        <v>0</v>
      </c>
      <c r="AD230" s="218"/>
      <c r="AE230" s="347">
        <f>'BI INTRA 2025'!AB230+'BI INTRA 2025_smt II'!Y230</f>
        <v>512749950</v>
      </c>
      <c r="AF230" s="1026">
        <f t="shared" si="113"/>
        <v>0</v>
      </c>
      <c r="AG230" s="52"/>
      <c r="AH230" s="52"/>
    </row>
    <row r="231" spans="1:34" ht="15" customHeight="1">
      <c r="A231" s="42"/>
      <c r="B231" s="133" t="s">
        <v>433</v>
      </c>
      <c r="C231" s="202" t="s">
        <v>112</v>
      </c>
      <c r="D231" s="202"/>
      <c r="E231" s="68" t="s">
        <v>434</v>
      </c>
      <c r="F231" s="1031" t="str">
        <f>VLOOKUP(B231,[1]Sheet1!$H$4:$I$15682,2,FALSE)</f>
        <v>Lap Top</v>
      </c>
      <c r="G231" s="43" t="s">
        <v>435</v>
      </c>
      <c r="H231" s="42" t="s">
        <v>48</v>
      </c>
      <c r="I231" s="42" t="s">
        <v>64</v>
      </c>
      <c r="J231" s="42" t="s">
        <v>65</v>
      </c>
      <c r="K231" s="42">
        <v>2007</v>
      </c>
      <c r="L231" s="42" t="s">
        <v>48</v>
      </c>
      <c r="M231" s="77" t="s">
        <v>166</v>
      </c>
      <c r="N231" s="42" t="s">
        <v>67</v>
      </c>
      <c r="O231" s="203">
        <v>1</v>
      </c>
      <c r="P231" s="70">
        <v>16550000</v>
      </c>
      <c r="Q231" s="78"/>
      <c r="R231" s="76">
        <v>0</v>
      </c>
      <c r="S231" s="71">
        <f t="shared" ref="S231:S259" si="126">SUM(P231-R231)</f>
        <v>16550000</v>
      </c>
      <c r="T231" s="72">
        <v>5</v>
      </c>
      <c r="U231" s="71">
        <f t="shared" ref="U231:U237" si="127">SUM(S231/T231)</f>
        <v>3310000</v>
      </c>
      <c r="V231" s="73">
        <v>0</v>
      </c>
      <c r="W231" s="71">
        <f t="shared" ref="W231:W237" si="128">SUM(U231*V231)</f>
        <v>0</v>
      </c>
      <c r="X231" s="74">
        <v>0</v>
      </c>
      <c r="Y231" s="71">
        <f t="shared" ref="Y231:Y237" si="129">SUM(U231*X231)</f>
        <v>0</v>
      </c>
      <c r="Z231" s="71">
        <f t="shared" ref="Z231:Z237" si="130">SUM(W231+Y231)</f>
        <v>0</v>
      </c>
      <c r="AA231" s="72">
        <v>5</v>
      </c>
      <c r="AB231" s="71">
        <f t="shared" ref="AB231:AB237" si="131">SUM(U231*AA231)</f>
        <v>16550000</v>
      </c>
      <c r="AC231" s="71">
        <f t="shared" ref="AC231:AC254" si="132">SUM(S231-AB231)</f>
        <v>0</v>
      </c>
      <c r="AD231" s="75" t="s">
        <v>167</v>
      </c>
      <c r="AE231" s="347">
        <f>'BI INTRA 2025'!AB231+'BI INTRA 2025_smt II'!Y231</f>
        <v>16550000</v>
      </c>
      <c r="AF231" s="1026">
        <f t="shared" si="113"/>
        <v>0</v>
      </c>
      <c r="AG231" s="52"/>
      <c r="AH231" s="52"/>
    </row>
    <row r="232" spans="1:34" ht="15" customHeight="1">
      <c r="A232" s="42"/>
      <c r="B232" s="133" t="s">
        <v>433</v>
      </c>
      <c r="C232" s="202" t="s">
        <v>60</v>
      </c>
      <c r="D232" s="202"/>
      <c r="E232" s="68" t="s">
        <v>434</v>
      </c>
      <c r="F232" s="1031" t="str">
        <f>VLOOKUP(B232,[1]Sheet1!$H$4:$I$15682,2,FALSE)</f>
        <v>Lap Top</v>
      </c>
      <c r="G232" s="43" t="s">
        <v>435</v>
      </c>
      <c r="H232" s="42" t="s">
        <v>48</v>
      </c>
      <c r="I232" s="42" t="s">
        <v>64</v>
      </c>
      <c r="J232" s="42" t="s">
        <v>65</v>
      </c>
      <c r="K232" s="42">
        <v>2007</v>
      </c>
      <c r="L232" s="42" t="s">
        <v>48</v>
      </c>
      <c r="M232" s="77" t="s">
        <v>166</v>
      </c>
      <c r="N232" s="42" t="s">
        <v>67</v>
      </c>
      <c r="O232" s="203">
        <v>1</v>
      </c>
      <c r="P232" s="70">
        <v>16550000</v>
      </c>
      <c r="Q232" s="78"/>
      <c r="R232" s="76">
        <v>0</v>
      </c>
      <c r="S232" s="71">
        <f t="shared" si="126"/>
        <v>16550000</v>
      </c>
      <c r="T232" s="72">
        <v>5</v>
      </c>
      <c r="U232" s="71">
        <f t="shared" si="127"/>
        <v>3310000</v>
      </c>
      <c r="V232" s="73">
        <v>0</v>
      </c>
      <c r="W232" s="71">
        <f t="shared" si="128"/>
        <v>0</v>
      </c>
      <c r="X232" s="74">
        <v>0</v>
      </c>
      <c r="Y232" s="71">
        <f t="shared" si="129"/>
        <v>0</v>
      </c>
      <c r="Z232" s="71">
        <f t="shared" si="130"/>
        <v>0</v>
      </c>
      <c r="AA232" s="72">
        <v>5</v>
      </c>
      <c r="AB232" s="71">
        <f t="shared" si="131"/>
        <v>16550000</v>
      </c>
      <c r="AC232" s="71">
        <f t="shared" si="132"/>
        <v>0</v>
      </c>
      <c r="AD232" s="75" t="s">
        <v>132</v>
      </c>
      <c r="AE232" s="347">
        <f>'BI INTRA 2025'!AB232+'BI INTRA 2025_smt II'!Y232</f>
        <v>16550000</v>
      </c>
      <c r="AF232" s="1026">
        <f t="shared" si="113"/>
        <v>0</v>
      </c>
      <c r="AG232" s="52"/>
      <c r="AH232" s="52"/>
    </row>
    <row r="233" spans="1:34" ht="15" customHeight="1">
      <c r="A233" s="42"/>
      <c r="B233" s="133" t="s">
        <v>433</v>
      </c>
      <c r="C233" s="202" t="s">
        <v>112</v>
      </c>
      <c r="D233" s="202"/>
      <c r="E233" s="68" t="s">
        <v>434</v>
      </c>
      <c r="F233" s="1031" t="str">
        <f>VLOOKUP(B233,[1]Sheet1!$H$4:$I$15682,2,FALSE)</f>
        <v>Lap Top</v>
      </c>
      <c r="G233" s="43" t="s">
        <v>435</v>
      </c>
      <c r="H233" s="42" t="s">
        <v>48</v>
      </c>
      <c r="I233" s="42" t="s">
        <v>64</v>
      </c>
      <c r="J233" s="42" t="s">
        <v>65</v>
      </c>
      <c r="K233" s="42">
        <v>2009</v>
      </c>
      <c r="L233" s="42" t="s">
        <v>48</v>
      </c>
      <c r="M233" s="77" t="s">
        <v>166</v>
      </c>
      <c r="N233" s="42" t="s">
        <v>67</v>
      </c>
      <c r="O233" s="203">
        <v>1</v>
      </c>
      <c r="P233" s="70">
        <v>11800000</v>
      </c>
      <c r="Q233" s="78"/>
      <c r="R233" s="76">
        <v>0</v>
      </c>
      <c r="S233" s="71">
        <f t="shared" si="126"/>
        <v>11800000</v>
      </c>
      <c r="T233" s="72">
        <v>5</v>
      </c>
      <c r="U233" s="71">
        <f t="shared" si="127"/>
        <v>2360000</v>
      </c>
      <c r="V233" s="73">
        <v>0</v>
      </c>
      <c r="W233" s="71">
        <f t="shared" si="128"/>
        <v>0</v>
      </c>
      <c r="X233" s="74">
        <v>0</v>
      </c>
      <c r="Y233" s="71">
        <f t="shared" si="129"/>
        <v>0</v>
      </c>
      <c r="Z233" s="71">
        <f t="shared" si="130"/>
        <v>0</v>
      </c>
      <c r="AA233" s="72">
        <v>5</v>
      </c>
      <c r="AB233" s="71">
        <f t="shared" si="131"/>
        <v>11800000</v>
      </c>
      <c r="AC233" s="71">
        <f t="shared" si="132"/>
        <v>0</v>
      </c>
      <c r="AD233" s="75" t="s">
        <v>174</v>
      </c>
      <c r="AE233" s="347">
        <f>'BI INTRA 2025'!AB233+'BI INTRA 2025_smt II'!Y233</f>
        <v>11800000</v>
      </c>
      <c r="AF233" s="1026">
        <f t="shared" si="113"/>
        <v>0</v>
      </c>
      <c r="AG233" s="52"/>
      <c r="AH233" s="52"/>
    </row>
    <row r="234" spans="1:34" ht="15" customHeight="1">
      <c r="A234" s="42"/>
      <c r="B234" s="133" t="s">
        <v>433</v>
      </c>
      <c r="C234" s="332" t="s">
        <v>337</v>
      </c>
      <c r="D234" s="332"/>
      <c r="E234" s="68" t="s">
        <v>434</v>
      </c>
      <c r="F234" s="1031" t="str">
        <f>VLOOKUP(B234,[1]Sheet1!$H$4:$I$15682,2,FALSE)</f>
        <v>Lap Top</v>
      </c>
      <c r="G234" s="43" t="s">
        <v>435</v>
      </c>
      <c r="H234" s="42" t="s">
        <v>48</v>
      </c>
      <c r="I234" s="42" t="s">
        <v>64</v>
      </c>
      <c r="J234" s="42" t="s">
        <v>65</v>
      </c>
      <c r="K234" s="42">
        <v>2009</v>
      </c>
      <c r="L234" s="42" t="s">
        <v>48</v>
      </c>
      <c r="M234" s="77" t="s">
        <v>166</v>
      </c>
      <c r="N234" s="42" t="s">
        <v>67</v>
      </c>
      <c r="O234" s="203">
        <v>2</v>
      </c>
      <c r="P234" s="70">
        <v>23600000</v>
      </c>
      <c r="Q234" s="78"/>
      <c r="R234" s="76">
        <v>0</v>
      </c>
      <c r="S234" s="71">
        <f t="shared" si="126"/>
        <v>23600000</v>
      </c>
      <c r="T234" s="72">
        <v>5</v>
      </c>
      <c r="U234" s="71">
        <f t="shared" si="127"/>
        <v>4720000</v>
      </c>
      <c r="V234" s="73">
        <v>0</v>
      </c>
      <c r="W234" s="71">
        <f t="shared" si="128"/>
        <v>0</v>
      </c>
      <c r="X234" s="74">
        <v>0</v>
      </c>
      <c r="Y234" s="71">
        <f t="shared" si="129"/>
        <v>0</v>
      </c>
      <c r="Z234" s="71">
        <f t="shared" si="130"/>
        <v>0</v>
      </c>
      <c r="AA234" s="72">
        <v>5</v>
      </c>
      <c r="AB234" s="71">
        <f t="shared" si="131"/>
        <v>23600000</v>
      </c>
      <c r="AC234" s="71">
        <f t="shared" si="132"/>
        <v>0</v>
      </c>
      <c r="AD234" s="75" t="s">
        <v>175</v>
      </c>
      <c r="AE234" s="347">
        <f>'BI INTRA 2025'!AB234+'BI INTRA 2025_smt II'!Y234</f>
        <v>23600000</v>
      </c>
      <c r="AF234" s="1026">
        <f t="shared" si="113"/>
        <v>0</v>
      </c>
      <c r="AG234" s="52"/>
      <c r="AH234" s="52"/>
    </row>
    <row r="235" spans="1:34" ht="15" customHeight="1">
      <c r="A235" s="250"/>
      <c r="B235" s="247" t="s">
        <v>433</v>
      </c>
      <c r="C235" s="333" t="s">
        <v>436</v>
      </c>
      <c r="D235" s="333"/>
      <c r="E235" s="249" t="s">
        <v>434</v>
      </c>
      <c r="F235" s="1031" t="str">
        <f>VLOOKUP(B235,[1]Sheet1!$H$4:$I$15682,2,FALSE)</f>
        <v>Lap Top</v>
      </c>
      <c r="G235" s="271" t="s">
        <v>435</v>
      </c>
      <c r="H235" s="250" t="s">
        <v>48</v>
      </c>
      <c r="I235" s="250" t="s">
        <v>64</v>
      </c>
      <c r="J235" s="250" t="s">
        <v>65</v>
      </c>
      <c r="K235" s="250">
        <v>2009</v>
      </c>
      <c r="L235" s="250" t="s">
        <v>48</v>
      </c>
      <c r="M235" s="251" t="s">
        <v>166</v>
      </c>
      <c r="N235" s="250" t="s">
        <v>67</v>
      </c>
      <c r="O235" s="252">
        <v>2</v>
      </c>
      <c r="P235" s="253">
        <v>23600000</v>
      </c>
      <c r="Q235" s="272"/>
      <c r="R235" s="255">
        <v>0</v>
      </c>
      <c r="S235" s="256">
        <f t="shared" si="126"/>
        <v>23600000</v>
      </c>
      <c r="T235" s="257">
        <v>5</v>
      </c>
      <c r="U235" s="256">
        <f t="shared" si="127"/>
        <v>4720000</v>
      </c>
      <c r="V235" s="258">
        <v>0</v>
      </c>
      <c r="W235" s="256">
        <f t="shared" si="128"/>
        <v>0</v>
      </c>
      <c r="X235" s="259">
        <v>0</v>
      </c>
      <c r="Y235" s="256">
        <f t="shared" si="129"/>
        <v>0</v>
      </c>
      <c r="Z235" s="256">
        <f t="shared" si="130"/>
        <v>0</v>
      </c>
      <c r="AA235" s="257">
        <v>5</v>
      </c>
      <c r="AB235" s="256">
        <f t="shared" si="131"/>
        <v>23600000</v>
      </c>
      <c r="AC235" s="256">
        <f t="shared" si="132"/>
        <v>0</v>
      </c>
      <c r="AD235" s="260" t="s">
        <v>176</v>
      </c>
      <c r="AE235" s="347">
        <f>'BI INTRA 2025'!AB235+'BI INTRA 2025_smt II'!Y235</f>
        <v>23600000</v>
      </c>
      <c r="AF235" s="1026">
        <f t="shared" si="113"/>
        <v>0</v>
      </c>
      <c r="AG235" s="52"/>
      <c r="AH235" s="52"/>
    </row>
    <row r="236" spans="1:34" ht="15" customHeight="1">
      <c r="A236" s="42"/>
      <c r="B236" s="133" t="s">
        <v>433</v>
      </c>
      <c r="C236" s="202" t="s">
        <v>80</v>
      </c>
      <c r="D236" s="202"/>
      <c r="E236" s="68" t="s">
        <v>434</v>
      </c>
      <c r="F236" s="1031" t="str">
        <f>VLOOKUP(B236,[1]Sheet1!$H$4:$I$15682,2,FALSE)</f>
        <v>Lap Top</v>
      </c>
      <c r="G236" s="43" t="s">
        <v>435</v>
      </c>
      <c r="H236" s="42" t="s">
        <v>48</v>
      </c>
      <c r="I236" s="42" t="s">
        <v>64</v>
      </c>
      <c r="J236" s="42" t="s">
        <v>65</v>
      </c>
      <c r="K236" s="42">
        <v>2009</v>
      </c>
      <c r="L236" s="42" t="s">
        <v>48</v>
      </c>
      <c r="M236" s="77" t="s">
        <v>166</v>
      </c>
      <c r="N236" s="42" t="s">
        <v>67</v>
      </c>
      <c r="O236" s="203">
        <v>1</v>
      </c>
      <c r="P236" s="70">
        <v>11800000</v>
      </c>
      <c r="Q236" s="78"/>
      <c r="R236" s="76">
        <v>0</v>
      </c>
      <c r="S236" s="71">
        <f t="shared" si="126"/>
        <v>11800000</v>
      </c>
      <c r="T236" s="72">
        <v>5</v>
      </c>
      <c r="U236" s="71">
        <f t="shared" si="127"/>
        <v>2360000</v>
      </c>
      <c r="V236" s="73">
        <v>0</v>
      </c>
      <c r="W236" s="71">
        <f t="shared" si="128"/>
        <v>0</v>
      </c>
      <c r="X236" s="74">
        <v>0</v>
      </c>
      <c r="Y236" s="71">
        <f t="shared" si="129"/>
        <v>0</v>
      </c>
      <c r="Z236" s="71">
        <f t="shared" si="130"/>
        <v>0</v>
      </c>
      <c r="AA236" s="72">
        <v>5</v>
      </c>
      <c r="AB236" s="71">
        <f t="shared" si="131"/>
        <v>11800000</v>
      </c>
      <c r="AC236" s="71">
        <f t="shared" si="132"/>
        <v>0</v>
      </c>
      <c r="AD236" s="75" t="s">
        <v>190</v>
      </c>
      <c r="AE236" s="347">
        <f>'BI INTRA 2025'!AB236+'BI INTRA 2025_smt II'!Y236</f>
        <v>11800000</v>
      </c>
      <c r="AF236" s="1026">
        <f t="shared" si="113"/>
        <v>0</v>
      </c>
      <c r="AG236" s="52"/>
      <c r="AH236" s="52"/>
    </row>
    <row r="237" spans="1:34" ht="15" customHeight="1">
      <c r="A237" s="42"/>
      <c r="B237" s="133" t="s">
        <v>433</v>
      </c>
      <c r="C237" s="332" t="s">
        <v>184</v>
      </c>
      <c r="D237" s="332"/>
      <c r="E237" s="68" t="s">
        <v>434</v>
      </c>
      <c r="F237" s="1031" t="str">
        <f>VLOOKUP(B237,[1]Sheet1!$H$4:$I$15682,2,FALSE)</f>
        <v>Lap Top</v>
      </c>
      <c r="G237" s="43" t="s">
        <v>435</v>
      </c>
      <c r="H237" s="42" t="s">
        <v>48</v>
      </c>
      <c r="I237" s="42" t="s">
        <v>64</v>
      </c>
      <c r="J237" s="42" t="s">
        <v>65</v>
      </c>
      <c r="K237" s="42">
        <v>2009</v>
      </c>
      <c r="L237" s="42" t="s">
        <v>48</v>
      </c>
      <c r="M237" s="77" t="s">
        <v>166</v>
      </c>
      <c r="N237" s="42" t="s">
        <v>67</v>
      </c>
      <c r="O237" s="203">
        <v>2</v>
      </c>
      <c r="P237" s="70">
        <v>23600000</v>
      </c>
      <c r="Q237" s="78"/>
      <c r="R237" s="76">
        <v>0</v>
      </c>
      <c r="S237" s="71">
        <f t="shared" si="126"/>
        <v>23600000</v>
      </c>
      <c r="T237" s="72">
        <v>5</v>
      </c>
      <c r="U237" s="71">
        <f t="shared" si="127"/>
        <v>4720000</v>
      </c>
      <c r="V237" s="73">
        <v>0</v>
      </c>
      <c r="W237" s="71">
        <f t="shared" si="128"/>
        <v>0</v>
      </c>
      <c r="X237" s="74">
        <v>0</v>
      </c>
      <c r="Y237" s="71">
        <f t="shared" si="129"/>
        <v>0</v>
      </c>
      <c r="Z237" s="71">
        <f t="shared" si="130"/>
        <v>0</v>
      </c>
      <c r="AA237" s="72">
        <v>5</v>
      </c>
      <c r="AB237" s="71">
        <f t="shared" si="131"/>
        <v>23600000</v>
      </c>
      <c r="AC237" s="71">
        <f t="shared" si="132"/>
        <v>0</v>
      </c>
      <c r="AD237" s="75" t="s">
        <v>207</v>
      </c>
      <c r="AE237" s="347">
        <f>'BI INTRA 2025'!AB237+'BI INTRA 2025_smt II'!Y237</f>
        <v>23600000</v>
      </c>
      <c r="AF237" s="1026">
        <f t="shared" si="113"/>
        <v>0</v>
      </c>
      <c r="AG237" s="52"/>
      <c r="AH237" s="52"/>
    </row>
    <row r="238" spans="1:34" ht="15" customHeight="1">
      <c r="A238" s="42"/>
      <c r="B238" s="133" t="s">
        <v>437</v>
      </c>
      <c r="C238" s="202" t="s">
        <v>112</v>
      </c>
      <c r="D238" s="202"/>
      <c r="E238" s="68" t="s">
        <v>438</v>
      </c>
      <c r="F238" s="1031" t="str">
        <f>VLOOKUP(B238,[1]Sheet1!$H$4:$I$15682,2,FALSE)</f>
        <v>P.C Unit</v>
      </c>
      <c r="G238" s="43" t="s">
        <v>439</v>
      </c>
      <c r="H238" s="42" t="s">
        <v>48</v>
      </c>
      <c r="I238" s="42" t="s">
        <v>64</v>
      </c>
      <c r="J238" s="42" t="s">
        <v>65</v>
      </c>
      <c r="K238" s="43">
        <v>2010</v>
      </c>
      <c r="L238" s="42" t="s">
        <v>48</v>
      </c>
      <c r="M238" s="77" t="s">
        <v>66</v>
      </c>
      <c r="N238" s="42" t="s">
        <v>67</v>
      </c>
      <c r="O238" s="203">
        <v>1</v>
      </c>
      <c r="P238" s="70">
        <v>7950000</v>
      </c>
      <c r="Q238" s="139"/>
      <c r="R238" s="76">
        <v>0</v>
      </c>
      <c r="S238" s="71">
        <f t="shared" si="126"/>
        <v>7950000</v>
      </c>
      <c r="T238" s="72">
        <v>5</v>
      </c>
      <c r="U238" s="71"/>
      <c r="V238" s="73"/>
      <c r="W238" s="71"/>
      <c r="X238" s="74"/>
      <c r="Y238" s="71"/>
      <c r="Z238" s="71"/>
      <c r="AA238" s="72">
        <v>5</v>
      </c>
      <c r="AB238" s="71">
        <v>7950000</v>
      </c>
      <c r="AC238" s="71">
        <f t="shared" si="132"/>
        <v>0</v>
      </c>
      <c r="AD238" s="55" t="s">
        <v>226</v>
      </c>
      <c r="AE238" s="347">
        <f>'BI INTRA 2025'!AB238+'BI INTRA 2025_smt II'!Y238</f>
        <v>7950000</v>
      </c>
      <c r="AF238" s="1026">
        <f t="shared" si="113"/>
        <v>0</v>
      </c>
      <c r="AG238" s="52"/>
      <c r="AH238" s="52"/>
    </row>
    <row r="239" spans="1:34" ht="15" customHeight="1">
      <c r="A239" s="42"/>
      <c r="B239" s="133" t="s">
        <v>437</v>
      </c>
      <c r="C239" s="332" t="s">
        <v>337</v>
      </c>
      <c r="D239" s="332"/>
      <c r="E239" s="68" t="s">
        <v>438</v>
      </c>
      <c r="F239" s="1031" t="str">
        <f>VLOOKUP(B239,[1]Sheet1!$H$4:$I$15682,2,FALSE)</f>
        <v>P.C Unit</v>
      </c>
      <c r="G239" s="43" t="s">
        <v>439</v>
      </c>
      <c r="H239" s="42" t="s">
        <v>48</v>
      </c>
      <c r="I239" s="42" t="s">
        <v>64</v>
      </c>
      <c r="J239" s="42" t="s">
        <v>65</v>
      </c>
      <c r="K239" s="43">
        <v>2010</v>
      </c>
      <c r="L239" s="42" t="s">
        <v>48</v>
      </c>
      <c r="M239" s="77" t="s">
        <v>66</v>
      </c>
      <c r="N239" s="42" t="s">
        <v>67</v>
      </c>
      <c r="O239" s="203">
        <v>2</v>
      </c>
      <c r="P239" s="70">
        <v>15900000</v>
      </c>
      <c r="Q239" s="139"/>
      <c r="R239" s="76">
        <v>0</v>
      </c>
      <c r="S239" s="71">
        <f t="shared" si="126"/>
        <v>15900000</v>
      </c>
      <c r="T239" s="72">
        <v>5</v>
      </c>
      <c r="U239" s="71"/>
      <c r="V239" s="73"/>
      <c r="W239" s="71"/>
      <c r="X239" s="74"/>
      <c r="Y239" s="71"/>
      <c r="Z239" s="71"/>
      <c r="AA239" s="72">
        <v>5</v>
      </c>
      <c r="AB239" s="71">
        <v>15900000</v>
      </c>
      <c r="AC239" s="71">
        <f t="shared" si="132"/>
        <v>0</v>
      </c>
      <c r="AD239" s="75" t="s">
        <v>183</v>
      </c>
      <c r="AE239" s="347">
        <f>'BI INTRA 2025'!AB239+'BI INTRA 2025_smt II'!Y239</f>
        <v>15900000</v>
      </c>
      <c r="AF239" s="1026">
        <f t="shared" si="113"/>
        <v>0</v>
      </c>
      <c r="AG239" s="52"/>
      <c r="AH239" s="52"/>
    </row>
    <row r="240" spans="1:34" ht="15" customHeight="1">
      <c r="A240" s="236"/>
      <c r="B240" s="232" t="s">
        <v>437</v>
      </c>
      <c r="C240" s="1070" t="s">
        <v>436</v>
      </c>
      <c r="D240" s="1070"/>
      <c r="E240" s="234" t="s">
        <v>438</v>
      </c>
      <c r="F240" s="1039" t="str">
        <f>VLOOKUP(B240,[1]Sheet1!$H$4:$I$15682,2,FALSE)</f>
        <v>P.C Unit</v>
      </c>
      <c r="G240" s="307" t="s">
        <v>439</v>
      </c>
      <c r="H240" s="236" t="s">
        <v>48</v>
      </c>
      <c r="I240" s="236" t="s">
        <v>64</v>
      </c>
      <c r="J240" s="236" t="s">
        <v>65</v>
      </c>
      <c r="K240" s="307">
        <v>2010</v>
      </c>
      <c r="L240" s="236" t="s">
        <v>48</v>
      </c>
      <c r="M240" s="1071" t="s">
        <v>66</v>
      </c>
      <c r="N240" s="236" t="s">
        <v>67</v>
      </c>
      <c r="O240" s="237">
        <v>2</v>
      </c>
      <c r="P240" s="238">
        <v>15900000</v>
      </c>
      <c r="Q240" s="1072"/>
      <c r="R240" s="240">
        <v>0</v>
      </c>
      <c r="S240" s="241">
        <f t="shared" si="126"/>
        <v>15900000</v>
      </c>
      <c r="T240" s="242">
        <v>5</v>
      </c>
      <c r="U240" s="241"/>
      <c r="V240" s="243"/>
      <c r="W240" s="241"/>
      <c r="X240" s="244"/>
      <c r="Y240" s="241"/>
      <c r="Z240" s="241"/>
      <c r="AA240" s="242">
        <v>5</v>
      </c>
      <c r="AB240" s="241">
        <v>15900000</v>
      </c>
      <c r="AC240" s="241">
        <f t="shared" si="132"/>
        <v>0</v>
      </c>
      <c r="AD240" s="1058" t="s">
        <v>132</v>
      </c>
      <c r="AE240" s="347">
        <f>'BI INTRA 2025'!AB240+'BI INTRA 2025_smt II'!Y240</f>
        <v>15900000</v>
      </c>
      <c r="AF240" s="1026">
        <f t="shared" si="113"/>
        <v>0</v>
      </c>
      <c r="AG240" s="52"/>
      <c r="AH240" s="52"/>
    </row>
    <row r="241" spans="1:34" ht="15" customHeight="1">
      <c r="A241" s="310"/>
      <c r="B241" s="311" t="s">
        <v>437</v>
      </c>
      <c r="C241" s="1073" t="s">
        <v>80</v>
      </c>
      <c r="D241" s="1073"/>
      <c r="E241" s="424" t="s">
        <v>438</v>
      </c>
      <c r="F241" s="1038" t="str">
        <f>VLOOKUP(B241,[1]Sheet1!$H$4:$I$15682,2,FALSE)</f>
        <v>P.C Unit</v>
      </c>
      <c r="G241" s="313" t="s">
        <v>439</v>
      </c>
      <c r="H241" s="310" t="s">
        <v>48</v>
      </c>
      <c r="I241" s="310" t="s">
        <v>64</v>
      </c>
      <c r="J241" s="310" t="s">
        <v>65</v>
      </c>
      <c r="K241" s="313">
        <v>2010</v>
      </c>
      <c r="L241" s="310" t="s">
        <v>48</v>
      </c>
      <c r="M241" s="1074" t="s">
        <v>66</v>
      </c>
      <c r="N241" s="310" t="s">
        <v>67</v>
      </c>
      <c r="O241" s="1064">
        <v>1</v>
      </c>
      <c r="P241" s="314">
        <v>7950000</v>
      </c>
      <c r="Q241" s="1061"/>
      <c r="R241" s="316">
        <v>0</v>
      </c>
      <c r="S241" s="317">
        <f t="shared" si="126"/>
        <v>7950000</v>
      </c>
      <c r="T241" s="318">
        <v>5</v>
      </c>
      <c r="U241" s="317"/>
      <c r="V241" s="319"/>
      <c r="W241" s="317"/>
      <c r="X241" s="320"/>
      <c r="Y241" s="317"/>
      <c r="Z241" s="317"/>
      <c r="AA241" s="318">
        <v>5</v>
      </c>
      <c r="AB241" s="317">
        <v>7950000</v>
      </c>
      <c r="AC241" s="317">
        <f t="shared" si="132"/>
        <v>0</v>
      </c>
      <c r="AD241" s="1062" t="s">
        <v>174</v>
      </c>
      <c r="AE241" s="347">
        <f>'BI INTRA 2025'!AB241+'BI INTRA 2025_smt II'!Y241</f>
        <v>7950000</v>
      </c>
      <c r="AF241" s="1026">
        <f t="shared" si="113"/>
        <v>0</v>
      </c>
      <c r="AG241" s="52"/>
      <c r="AH241" s="52"/>
    </row>
    <row r="242" spans="1:34" ht="15" customHeight="1">
      <c r="A242" s="42"/>
      <c r="B242" s="133" t="s">
        <v>437</v>
      </c>
      <c r="C242" s="202" t="s">
        <v>106</v>
      </c>
      <c r="D242" s="202"/>
      <c r="E242" s="68" t="s">
        <v>438</v>
      </c>
      <c r="F242" s="1031" t="str">
        <f>VLOOKUP(B242,[1]Sheet1!$H$4:$I$15682,2,FALSE)</f>
        <v>P.C Unit</v>
      </c>
      <c r="G242" s="43" t="s">
        <v>439</v>
      </c>
      <c r="H242" s="42" t="s">
        <v>48</v>
      </c>
      <c r="I242" s="42" t="s">
        <v>64</v>
      </c>
      <c r="J242" s="42" t="s">
        <v>65</v>
      </c>
      <c r="K242" s="43">
        <v>2010</v>
      </c>
      <c r="L242" s="42" t="s">
        <v>48</v>
      </c>
      <c r="M242" s="77" t="s">
        <v>66</v>
      </c>
      <c r="N242" s="42" t="s">
        <v>67</v>
      </c>
      <c r="O242" s="203">
        <v>1</v>
      </c>
      <c r="P242" s="70">
        <v>7950000</v>
      </c>
      <c r="Q242" s="139"/>
      <c r="R242" s="76">
        <v>0</v>
      </c>
      <c r="S242" s="71">
        <f t="shared" si="126"/>
        <v>7950000</v>
      </c>
      <c r="T242" s="72">
        <v>5</v>
      </c>
      <c r="U242" s="71"/>
      <c r="V242" s="73"/>
      <c r="W242" s="71"/>
      <c r="X242" s="74"/>
      <c r="Y242" s="71"/>
      <c r="Z242" s="71"/>
      <c r="AA242" s="72">
        <v>5</v>
      </c>
      <c r="AB242" s="71">
        <v>7950000</v>
      </c>
      <c r="AC242" s="71">
        <f t="shared" si="132"/>
        <v>0</v>
      </c>
      <c r="AD242" s="75" t="s">
        <v>185</v>
      </c>
      <c r="AE242" s="347">
        <f>'BI INTRA 2025'!AB242+'BI INTRA 2025_smt II'!Y242</f>
        <v>7950000</v>
      </c>
      <c r="AF242" s="1026">
        <f t="shared" si="113"/>
        <v>0</v>
      </c>
      <c r="AG242" s="52"/>
      <c r="AH242" s="52"/>
    </row>
    <row r="243" spans="1:34" ht="15" customHeight="1">
      <c r="A243" s="42"/>
      <c r="B243" s="133" t="s">
        <v>437</v>
      </c>
      <c r="C243" s="334" t="s">
        <v>440</v>
      </c>
      <c r="D243" s="334"/>
      <c r="E243" s="68" t="s">
        <v>438</v>
      </c>
      <c r="F243" s="1031" t="str">
        <f>VLOOKUP(B243,[1]Sheet1!$H$4:$I$15682,2,FALSE)</f>
        <v>P.C Unit</v>
      </c>
      <c r="G243" s="43" t="s">
        <v>439</v>
      </c>
      <c r="H243" s="42" t="s">
        <v>48</v>
      </c>
      <c r="I243" s="42" t="s">
        <v>64</v>
      </c>
      <c r="J243" s="42" t="s">
        <v>65</v>
      </c>
      <c r="K243" s="43">
        <v>2010</v>
      </c>
      <c r="L243" s="42" t="s">
        <v>48</v>
      </c>
      <c r="M243" s="77" t="s">
        <v>66</v>
      </c>
      <c r="N243" s="42" t="s">
        <v>67</v>
      </c>
      <c r="O243" s="203">
        <v>3</v>
      </c>
      <c r="P243" s="70">
        <v>23850000</v>
      </c>
      <c r="Q243" s="139"/>
      <c r="R243" s="76">
        <v>0</v>
      </c>
      <c r="S243" s="71">
        <f t="shared" si="126"/>
        <v>23850000</v>
      </c>
      <c r="T243" s="72">
        <v>5</v>
      </c>
      <c r="U243" s="71"/>
      <c r="V243" s="73"/>
      <c r="W243" s="71"/>
      <c r="X243" s="74"/>
      <c r="Y243" s="71"/>
      <c r="Z243" s="71"/>
      <c r="AA243" s="72">
        <v>5</v>
      </c>
      <c r="AB243" s="71">
        <v>23850000</v>
      </c>
      <c r="AC243" s="71">
        <f t="shared" si="132"/>
        <v>0</v>
      </c>
      <c r="AD243" s="75" t="s">
        <v>189</v>
      </c>
      <c r="AE243" s="347">
        <f>'BI INTRA 2025'!AB243+'BI INTRA 2025_smt II'!Y243</f>
        <v>23850000</v>
      </c>
      <c r="AF243" s="1026">
        <f t="shared" si="113"/>
        <v>0</v>
      </c>
      <c r="AG243" s="52"/>
      <c r="AH243" s="52"/>
    </row>
    <row r="244" spans="1:34" ht="15" customHeight="1">
      <c r="A244" s="42"/>
      <c r="B244" s="133" t="s">
        <v>437</v>
      </c>
      <c r="C244" s="332" t="s">
        <v>441</v>
      </c>
      <c r="D244" s="332"/>
      <c r="E244" s="68" t="s">
        <v>438</v>
      </c>
      <c r="F244" s="1031" t="str">
        <f>VLOOKUP(B244,[1]Sheet1!$H$4:$I$15682,2,FALSE)</f>
        <v>P.C Unit</v>
      </c>
      <c r="G244" s="43" t="s">
        <v>439</v>
      </c>
      <c r="H244" s="42" t="s">
        <v>48</v>
      </c>
      <c r="I244" s="42" t="s">
        <v>64</v>
      </c>
      <c r="J244" s="42" t="s">
        <v>65</v>
      </c>
      <c r="K244" s="43">
        <v>2010</v>
      </c>
      <c r="L244" s="42" t="s">
        <v>48</v>
      </c>
      <c r="M244" s="77" t="s">
        <v>66</v>
      </c>
      <c r="N244" s="42" t="s">
        <v>67</v>
      </c>
      <c r="O244" s="203">
        <v>2</v>
      </c>
      <c r="P244" s="70">
        <v>15900000</v>
      </c>
      <c r="Q244" s="139"/>
      <c r="R244" s="76">
        <v>0</v>
      </c>
      <c r="S244" s="71">
        <f t="shared" si="126"/>
        <v>15900000</v>
      </c>
      <c r="T244" s="72">
        <v>5</v>
      </c>
      <c r="U244" s="71"/>
      <c r="V244" s="73"/>
      <c r="W244" s="71"/>
      <c r="X244" s="74"/>
      <c r="Y244" s="71"/>
      <c r="Z244" s="71"/>
      <c r="AA244" s="72">
        <v>5</v>
      </c>
      <c r="AB244" s="71">
        <v>15900000</v>
      </c>
      <c r="AC244" s="71">
        <f t="shared" si="132"/>
        <v>0</v>
      </c>
      <c r="AD244" s="75" t="s">
        <v>207</v>
      </c>
      <c r="AE244" s="347">
        <f>'BI INTRA 2025'!AB244+'BI INTRA 2025_smt II'!Y244</f>
        <v>15900000</v>
      </c>
      <c r="AF244" s="1026">
        <f t="shared" si="113"/>
        <v>0</v>
      </c>
      <c r="AG244" s="52"/>
      <c r="AH244" s="52"/>
    </row>
    <row r="245" spans="1:34" ht="15" customHeight="1">
      <c r="A245" s="42"/>
      <c r="B245" s="133" t="s">
        <v>437</v>
      </c>
      <c r="C245" s="332" t="s">
        <v>442</v>
      </c>
      <c r="D245" s="332"/>
      <c r="E245" s="68" t="s">
        <v>438</v>
      </c>
      <c r="F245" s="1031" t="str">
        <f>VLOOKUP(B245,[1]Sheet1!$H$4:$I$15682,2,FALSE)</f>
        <v>P.C Unit</v>
      </c>
      <c r="G245" s="43" t="s">
        <v>439</v>
      </c>
      <c r="H245" s="42" t="s">
        <v>48</v>
      </c>
      <c r="I245" s="42" t="s">
        <v>64</v>
      </c>
      <c r="J245" s="42" t="s">
        <v>65</v>
      </c>
      <c r="K245" s="43">
        <v>2010</v>
      </c>
      <c r="L245" s="42" t="s">
        <v>48</v>
      </c>
      <c r="M245" s="77" t="s">
        <v>66</v>
      </c>
      <c r="N245" s="42" t="s">
        <v>67</v>
      </c>
      <c r="O245" s="203">
        <v>3</v>
      </c>
      <c r="P245" s="70">
        <v>23850000</v>
      </c>
      <c r="Q245" s="139"/>
      <c r="R245" s="76">
        <v>0</v>
      </c>
      <c r="S245" s="71">
        <f t="shared" si="126"/>
        <v>23850000</v>
      </c>
      <c r="T245" s="72">
        <v>5</v>
      </c>
      <c r="U245" s="71"/>
      <c r="V245" s="73"/>
      <c r="W245" s="71"/>
      <c r="X245" s="74"/>
      <c r="Y245" s="71"/>
      <c r="Z245" s="71"/>
      <c r="AA245" s="72">
        <v>5</v>
      </c>
      <c r="AB245" s="71">
        <v>23850000</v>
      </c>
      <c r="AC245" s="71">
        <f t="shared" si="132"/>
        <v>0</v>
      </c>
      <c r="AD245" s="75" t="s">
        <v>190</v>
      </c>
      <c r="AE245" s="347">
        <f>'BI INTRA 2025'!AB245+'BI INTRA 2025_smt II'!Y245</f>
        <v>23850000</v>
      </c>
      <c r="AF245" s="1026">
        <f t="shared" si="113"/>
        <v>0</v>
      </c>
      <c r="AG245" s="52"/>
      <c r="AH245" s="52"/>
    </row>
    <row r="246" spans="1:34" ht="15" customHeight="1">
      <c r="A246" s="42"/>
      <c r="B246" s="133" t="s">
        <v>437</v>
      </c>
      <c r="C246" s="202" t="s">
        <v>112</v>
      </c>
      <c r="D246" s="202"/>
      <c r="E246" s="68" t="s">
        <v>438</v>
      </c>
      <c r="F246" s="1031" t="str">
        <f>VLOOKUP(B246,[1]Sheet1!$H$4:$I$15682,2,FALSE)</f>
        <v>P.C Unit</v>
      </c>
      <c r="G246" s="43" t="s">
        <v>443</v>
      </c>
      <c r="H246" s="42" t="s">
        <v>48</v>
      </c>
      <c r="I246" s="42" t="s">
        <v>64</v>
      </c>
      <c r="J246" s="42" t="s">
        <v>65</v>
      </c>
      <c r="K246" s="43">
        <v>2010</v>
      </c>
      <c r="L246" s="42" t="s">
        <v>48</v>
      </c>
      <c r="M246" s="77" t="s">
        <v>66</v>
      </c>
      <c r="N246" s="42" t="s">
        <v>67</v>
      </c>
      <c r="O246" s="203">
        <v>1</v>
      </c>
      <c r="P246" s="70">
        <v>7700000</v>
      </c>
      <c r="Q246" s="139"/>
      <c r="R246" s="76">
        <v>0</v>
      </c>
      <c r="S246" s="71">
        <f t="shared" si="126"/>
        <v>7700000</v>
      </c>
      <c r="T246" s="72">
        <v>5</v>
      </c>
      <c r="U246" s="71"/>
      <c r="V246" s="73"/>
      <c r="W246" s="71"/>
      <c r="X246" s="74"/>
      <c r="Y246" s="71"/>
      <c r="Z246" s="71"/>
      <c r="AA246" s="72">
        <v>5</v>
      </c>
      <c r="AB246" s="71">
        <v>7700000</v>
      </c>
      <c r="AC246" s="71">
        <f t="shared" si="132"/>
        <v>0</v>
      </c>
      <c r="AD246" s="75" t="s">
        <v>167</v>
      </c>
      <c r="AE246" s="347">
        <f>'BI INTRA 2025'!AB246+'BI INTRA 2025_smt II'!Y246</f>
        <v>7700000</v>
      </c>
      <c r="AF246" s="1026">
        <f t="shared" si="113"/>
        <v>0</v>
      </c>
      <c r="AG246" s="52"/>
      <c r="AH246" s="52"/>
    </row>
    <row r="247" spans="1:34" ht="15" customHeight="1">
      <c r="A247" s="42"/>
      <c r="B247" s="133" t="s">
        <v>437</v>
      </c>
      <c r="C247" s="202" t="s">
        <v>112</v>
      </c>
      <c r="D247" s="202"/>
      <c r="E247" s="68" t="s">
        <v>444</v>
      </c>
      <c r="F247" s="1031" t="str">
        <f>VLOOKUP(B247,[1]Sheet1!$H$4:$I$15682,2,FALSE)</f>
        <v>P.C Unit</v>
      </c>
      <c r="G247" s="43" t="s">
        <v>445</v>
      </c>
      <c r="H247" s="42" t="s">
        <v>48</v>
      </c>
      <c r="I247" s="42" t="s">
        <v>64</v>
      </c>
      <c r="J247" s="42" t="s">
        <v>65</v>
      </c>
      <c r="K247" s="43">
        <v>2010</v>
      </c>
      <c r="L247" s="42" t="s">
        <v>48</v>
      </c>
      <c r="M247" s="77" t="s">
        <v>66</v>
      </c>
      <c r="N247" s="42" t="s">
        <v>67</v>
      </c>
      <c r="O247" s="203">
        <v>1</v>
      </c>
      <c r="P247" s="70">
        <v>10725000</v>
      </c>
      <c r="Q247" s="139"/>
      <c r="R247" s="76">
        <v>0</v>
      </c>
      <c r="S247" s="71">
        <f t="shared" si="126"/>
        <v>10725000</v>
      </c>
      <c r="T247" s="72">
        <v>5</v>
      </c>
      <c r="U247" s="71"/>
      <c r="V247" s="73"/>
      <c r="W247" s="71"/>
      <c r="X247" s="74"/>
      <c r="Y247" s="71"/>
      <c r="Z247" s="71"/>
      <c r="AA247" s="72">
        <v>5</v>
      </c>
      <c r="AB247" s="71">
        <v>10725000</v>
      </c>
      <c r="AC247" s="71">
        <f t="shared" si="132"/>
        <v>0</v>
      </c>
      <c r="AD247" s="75" t="s">
        <v>183</v>
      </c>
      <c r="AE247" s="347">
        <f>'BI INTRA 2025'!AB247+'BI INTRA 2025_smt II'!Y247</f>
        <v>10725000</v>
      </c>
      <c r="AF247" s="1026">
        <f t="shared" si="113"/>
        <v>0</v>
      </c>
      <c r="AG247" s="52"/>
      <c r="AH247" s="52"/>
    </row>
    <row r="248" spans="1:34" ht="15" customHeight="1">
      <c r="A248" s="42"/>
      <c r="B248" s="133" t="s">
        <v>437</v>
      </c>
      <c r="C248" s="202" t="s">
        <v>112</v>
      </c>
      <c r="D248" s="202"/>
      <c r="E248" s="68" t="s">
        <v>444</v>
      </c>
      <c r="F248" s="1031" t="str">
        <f>VLOOKUP(B248,[1]Sheet1!$H$4:$I$15682,2,FALSE)</f>
        <v>P.C Unit</v>
      </c>
      <c r="G248" s="42" t="s">
        <v>446</v>
      </c>
      <c r="H248" s="42" t="s">
        <v>48</v>
      </c>
      <c r="I248" s="42" t="s">
        <v>64</v>
      </c>
      <c r="J248" s="42" t="s">
        <v>65</v>
      </c>
      <c r="K248" s="43">
        <v>2011</v>
      </c>
      <c r="L248" s="42" t="s">
        <v>48</v>
      </c>
      <c r="M248" s="77" t="s">
        <v>66</v>
      </c>
      <c r="N248" s="42" t="s">
        <v>67</v>
      </c>
      <c r="O248" s="203">
        <v>1</v>
      </c>
      <c r="P248" s="76">
        <v>6125000</v>
      </c>
      <c r="Q248" s="139"/>
      <c r="R248" s="76">
        <v>0</v>
      </c>
      <c r="S248" s="71">
        <f t="shared" si="126"/>
        <v>6125000</v>
      </c>
      <c r="T248" s="72">
        <v>5</v>
      </c>
      <c r="U248" s="71"/>
      <c r="V248" s="73"/>
      <c r="W248" s="71"/>
      <c r="X248" s="74"/>
      <c r="Y248" s="71"/>
      <c r="Z248" s="71"/>
      <c r="AA248" s="72">
        <v>5</v>
      </c>
      <c r="AB248" s="71">
        <v>6125000</v>
      </c>
      <c r="AC248" s="71">
        <f t="shared" si="132"/>
        <v>0</v>
      </c>
      <c r="AD248" s="75" t="s">
        <v>167</v>
      </c>
      <c r="AE248" s="347">
        <f>'BI INTRA 2025'!AB248+'BI INTRA 2025_smt II'!Y248</f>
        <v>6125000</v>
      </c>
      <c r="AF248" s="1026">
        <f t="shared" si="113"/>
        <v>0</v>
      </c>
      <c r="AG248" s="52"/>
      <c r="AH248" s="52"/>
    </row>
    <row r="249" spans="1:34" ht="15" customHeight="1">
      <c r="A249" s="42"/>
      <c r="B249" s="133" t="s">
        <v>437</v>
      </c>
      <c r="C249" s="202" t="s">
        <v>60</v>
      </c>
      <c r="D249" s="202"/>
      <c r="E249" s="68" t="s">
        <v>444</v>
      </c>
      <c r="F249" s="1031" t="str">
        <f>VLOOKUP(B249,[1]Sheet1!$H$4:$I$15682,2,FALSE)</f>
        <v>P.C Unit</v>
      </c>
      <c r="G249" s="42" t="s">
        <v>446</v>
      </c>
      <c r="H249" s="42" t="s">
        <v>48</v>
      </c>
      <c r="I249" s="42" t="s">
        <v>64</v>
      </c>
      <c r="J249" s="42" t="s">
        <v>65</v>
      </c>
      <c r="K249" s="43">
        <v>2011</v>
      </c>
      <c r="L249" s="42" t="s">
        <v>48</v>
      </c>
      <c r="M249" s="77" t="s">
        <v>66</v>
      </c>
      <c r="N249" s="42" t="s">
        <v>67</v>
      </c>
      <c r="O249" s="203">
        <v>1</v>
      </c>
      <c r="P249" s="76">
        <v>6125000</v>
      </c>
      <c r="Q249" s="78"/>
      <c r="R249" s="76">
        <v>0</v>
      </c>
      <c r="S249" s="71">
        <f t="shared" si="126"/>
        <v>6125000</v>
      </c>
      <c r="T249" s="72">
        <v>5</v>
      </c>
      <c r="U249" s="71"/>
      <c r="V249" s="73"/>
      <c r="W249" s="71"/>
      <c r="X249" s="74"/>
      <c r="Y249" s="71"/>
      <c r="Z249" s="71"/>
      <c r="AA249" s="72">
        <v>5</v>
      </c>
      <c r="AB249" s="71">
        <v>6125000</v>
      </c>
      <c r="AC249" s="71">
        <f t="shared" si="132"/>
        <v>0</v>
      </c>
      <c r="AD249" s="75" t="s">
        <v>183</v>
      </c>
      <c r="AE249" s="347">
        <f>'BI INTRA 2025'!AB249+'BI INTRA 2025_smt II'!Y249</f>
        <v>6125000</v>
      </c>
      <c r="AF249" s="1026">
        <f t="shared" si="113"/>
        <v>0</v>
      </c>
      <c r="AG249" s="52"/>
      <c r="AH249" s="52"/>
    </row>
    <row r="250" spans="1:34" ht="15" customHeight="1">
      <c r="A250" s="42"/>
      <c r="B250" s="133" t="s">
        <v>447</v>
      </c>
      <c r="C250" s="202" t="s">
        <v>112</v>
      </c>
      <c r="D250" s="202"/>
      <c r="E250" s="68" t="s">
        <v>448</v>
      </c>
      <c r="F250" s="1031" t="str">
        <f>VLOOKUP(B250,[1]Sheet1!$H$4:$I$15682,2,FALSE)</f>
        <v>Note Book</v>
      </c>
      <c r="G250" s="42" t="s">
        <v>449</v>
      </c>
      <c r="H250" s="42" t="s">
        <v>48</v>
      </c>
      <c r="I250" s="42" t="s">
        <v>64</v>
      </c>
      <c r="J250" s="42" t="s">
        <v>65</v>
      </c>
      <c r="K250" s="43">
        <v>2011</v>
      </c>
      <c r="L250" s="42" t="s">
        <v>48</v>
      </c>
      <c r="M250" s="77" t="s">
        <v>66</v>
      </c>
      <c r="N250" s="42" t="s">
        <v>67</v>
      </c>
      <c r="O250" s="203">
        <v>1</v>
      </c>
      <c r="P250" s="76">
        <v>7290000</v>
      </c>
      <c r="Q250" s="139"/>
      <c r="R250" s="76">
        <v>0</v>
      </c>
      <c r="S250" s="71">
        <f t="shared" si="126"/>
        <v>7290000</v>
      </c>
      <c r="T250" s="72">
        <v>5</v>
      </c>
      <c r="U250" s="71"/>
      <c r="V250" s="73"/>
      <c r="W250" s="71"/>
      <c r="X250" s="74"/>
      <c r="Y250" s="71"/>
      <c r="Z250" s="71"/>
      <c r="AA250" s="72">
        <v>5</v>
      </c>
      <c r="AB250" s="71">
        <v>7290000</v>
      </c>
      <c r="AC250" s="71">
        <f t="shared" si="132"/>
        <v>0</v>
      </c>
      <c r="AD250" s="75" t="s">
        <v>450</v>
      </c>
      <c r="AE250" s="347">
        <f>'BI INTRA 2025'!AB250+'BI INTRA 2025_smt II'!Y250</f>
        <v>7290000</v>
      </c>
      <c r="AF250" s="1026">
        <f t="shared" si="113"/>
        <v>0</v>
      </c>
      <c r="AG250" s="52"/>
      <c r="AH250" s="52"/>
    </row>
    <row r="251" spans="1:34" ht="15" customHeight="1">
      <c r="A251" s="42"/>
      <c r="B251" s="133" t="s">
        <v>447</v>
      </c>
      <c r="C251" s="202" t="s">
        <v>60</v>
      </c>
      <c r="D251" s="202"/>
      <c r="E251" s="68" t="s">
        <v>448</v>
      </c>
      <c r="F251" s="1031" t="str">
        <f>VLOOKUP(B251,[1]Sheet1!$H$4:$I$15682,2,FALSE)</f>
        <v>Note Book</v>
      </c>
      <c r="G251" s="42" t="s">
        <v>449</v>
      </c>
      <c r="H251" s="42" t="s">
        <v>48</v>
      </c>
      <c r="I251" s="42" t="s">
        <v>64</v>
      </c>
      <c r="J251" s="42" t="s">
        <v>65</v>
      </c>
      <c r="K251" s="43">
        <v>2011</v>
      </c>
      <c r="L251" s="42" t="s">
        <v>48</v>
      </c>
      <c r="M251" s="77" t="s">
        <v>66</v>
      </c>
      <c r="N251" s="42" t="s">
        <v>67</v>
      </c>
      <c r="O251" s="203">
        <v>1</v>
      </c>
      <c r="P251" s="76">
        <v>7290000</v>
      </c>
      <c r="Q251" s="139"/>
      <c r="R251" s="76">
        <v>0</v>
      </c>
      <c r="S251" s="71">
        <f t="shared" si="126"/>
        <v>7290000</v>
      </c>
      <c r="T251" s="72">
        <v>5</v>
      </c>
      <c r="U251" s="71"/>
      <c r="V251" s="73"/>
      <c r="W251" s="71"/>
      <c r="X251" s="74"/>
      <c r="Y251" s="71"/>
      <c r="Z251" s="71"/>
      <c r="AA251" s="72">
        <v>5</v>
      </c>
      <c r="AB251" s="71">
        <v>7290000</v>
      </c>
      <c r="AC251" s="71">
        <f t="shared" si="132"/>
        <v>0</v>
      </c>
      <c r="AD251" s="75" t="s">
        <v>451</v>
      </c>
      <c r="AE251" s="347">
        <f>'BI INTRA 2025'!AB251+'BI INTRA 2025_smt II'!Y251</f>
        <v>7290000</v>
      </c>
      <c r="AF251" s="1026">
        <f t="shared" si="113"/>
        <v>0</v>
      </c>
      <c r="AG251" s="52"/>
      <c r="AH251" s="52"/>
    </row>
    <row r="252" spans="1:34" ht="15" customHeight="1">
      <c r="A252" s="42"/>
      <c r="B252" s="133" t="s">
        <v>433</v>
      </c>
      <c r="C252" s="202" t="s">
        <v>112</v>
      </c>
      <c r="D252" s="202"/>
      <c r="E252" s="68" t="s">
        <v>434</v>
      </c>
      <c r="F252" s="1031" t="str">
        <f>VLOOKUP(B252,[1]Sheet1!$H$4:$I$15682,2,FALSE)</f>
        <v>Lap Top</v>
      </c>
      <c r="G252" s="43" t="s">
        <v>452</v>
      </c>
      <c r="H252" s="42" t="s">
        <v>48</v>
      </c>
      <c r="I252" s="42" t="s">
        <v>64</v>
      </c>
      <c r="J252" s="42" t="s">
        <v>65</v>
      </c>
      <c r="K252" s="43">
        <v>2012</v>
      </c>
      <c r="L252" s="42" t="s">
        <v>48</v>
      </c>
      <c r="M252" s="77" t="s">
        <v>166</v>
      </c>
      <c r="N252" s="42" t="s">
        <v>67</v>
      </c>
      <c r="O252" s="203">
        <v>1</v>
      </c>
      <c r="P252" s="70">
        <v>10377000</v>
      </c>
      <c r="Q252" s="139"/>
      <c r="R252" s="76">
        <v>0</v>
      </c>
      <c r="S252" s="71">
        <f t="shared" si="126"/>
        <v>10377000</v>
      </c>
      <c r="T252" s="72">
        <v>5</v>
      </c>
      <c r="U252" s="71">
        <f t="shared" ref="U252:U253" si="133">SUM(S252/T252)</f>
        <v>2075400</v>
      </c>
      <c r="V252" s="73">
        <v>0</v>
      </c>
      <c r="W252" s="71">
        <f t="shared" ref="W252:W253" si="134">SUM(U252*V252)</f>
        <v>0</v>
      </c>
      <c r="X252" s="74">
        <v>0</v>
      </c>
      <c r="Y252" s="71">
        <f t="shared" ref="Y252:Y253" si="135">SUM(U252*X252)</f>
        <v>0</v>
      </c>
      <c r="Z252" s="71">
        <f t="shared" ref="Z252:Z253" si="136">SUM(W252+Y252)</f>
        <v>0</v>
      </c>
      <c r="AA252" s="72">
        <v>5</v>
      </c>
      <c r="AB252" s="71">
        <f t="shared" ref="AB252:AB253" si="137">SUM(U252*AA252)</f>
        <v>10377000</v>
      </c>
      <c r="AC252" s="71">
        <f t="shared" si="132"/>
        <v>0</v>
      </c>
      <c r="AD252" s="75" t="s">
        <v>167</v>
      </c>
      <c r="AE252" s="347">
        <f>'BI INTRA 2025'!AB252+'BI INTRA 2025_smt II'!Y252</f>
        <v>10377000</v>
      </c>
      <c r="AF252" s="1026">
        <f t="shared" si="113"/>
        <v>0</v>
      </c>
      <c r="AG252" s="52"/>
      <c r="AH252" s="52"/>
    </row>
    <row r="253" spans="1:34" ht="15" customHeight="1">
      <c r="A253" s="42"/>
      <c r="B253" s="133" t="s">
        <v>433</v>
      </c>
      <c r="C253" s="202" t="s">
        <v>60</v>
      </c>
      <c r="D253" s="202"/>
      <c r="E253" s="68" t="s">
        <v>434</v>
      </c>
      <c r="F253" s="1031" t="str">
        <f>VLOOKUP(B253,[1]Sheet1!$H$4:$I$15682,2,FALSE)</f>
        <v>Lap Top</v>
      </c>
      <c r="G253" s="43" t="s">
        <v>452</v>
      </c>
      <c r="H253" s="42" t="s">
        <v>48</v>
      </c>
      <c r="I253" s="42" t="s">
        <v>64</v>
      </c>
      <c r="J253" s="42" t="s">
        <v>65</v>
      </c>
      <c r="K253" s="43">
        <v>2012</v>
      </c>
      <c r="L253" s="42" t="s">
        <v>48</v>
      </c>
      <c r="M253" s="77" t="s">
        <v>166</v>
      </c>
      <c r="N253" s="42" t="s">
        <v>67</v>
      </c>
      <c r="O253" s="203">
        <v>1</v>
      </c>
      <c r="P253" s="70">
        <v>10377000</v>
      </c>
      <c r="Q253" s="139"/>
      <c r="R253" s="76">
        <v>0</v>
      </c>
      <c r="S253" s="71">
        <f t="shared" si="126"/>
        <v>10377000</v>
      </c>
      <c r="T253" s="72">
        <v>5</v>
      </c>
      <c r="U253" s="71">
        <f t="shared" si="133"/>
        <v>2075400</v>
      </c>
      <c r="V253" s="73">
        <v>0</v>
      </c>
      <c r="W253" s="71">
        <f t="shared" si="134"/>
        <v>0</v>
      </c>
      <c r="X253" s="74">
        <v>0</v>
      </c>
      <c r="Y253" s="71">
        <f t="shared" si="135"/>
        <v>0</v>
      </c>
      <c r="Z253" s="71">
        <f t="shared" si="136"/>
        <v>0</v>
      </c>
      <c r="AA253" s="72">
        <v>5</v>
      </c>
      <c r="AB253" s="71">
        <f t="shared" si="137"/>
        <v>10377000</v>
      </c>
      <c r="AC253" s="71">
        <f t="shared" si="132"/>
        <v>0</v>
      </c>
      <c r="AD253" s="75" t="s">
        <v>132</v>
      </c>
      <c r="AE253" s="347">
        <f>'BI INTRA 2025'!AB253+'BI INTRA 2025_smt II'!Y253</f>
        <v>10377000</v>
      </c>
      <c r="AF253" s="1026">
        <f t="shared" si="113"/>
        <v>0</v>
      </c>
      <c r="AG253" s="52"/>
      <c r="AH253" s="52"/>
    </row>
    <row r="254" spans="1:34" ht="15" customHeight="1">
      <c r="A254" s="42"/>
      <c r="B254" s="133" t="s">
        <v>437</v>
      </c>
      <c r="C254" s="332" t="s">
        <v>245</v>
      </c>
      <c r="D254" s="332"/>
      <c r="E254" s="68" t="s">
        <v>444</v>
      </c>
      <c r="F254" s="1031" t="str">
        <f>VLOOKUP(B254,[1]Sheet1!$H$4:$I$15682,2,FALSE)</f>
        <v>P.C Unit</v>
      </c>
      <c r="G254" s="43" t="s">
        <v>449</v>
      </c>
      <c r="H254" s="42" t="s">
        <v>48</v>
      </c>
      <c r="I254" s="42" t="s">
        <v>64</v>
      </c>
      <c r="J254" s="42" t="s">
        <v>65</v>
      </c>
      <c r="K254" s="43">
        <v>2013</v>
      </c>
      <c r="L254" s="42" t="s">
        <v>48</v>
      </c>
      <c r="M254" s="77" t="s">
        <v>66</v>
      </c>
      <c r="N254" s="42" t="s">
        <v>67</v>
      </c>
      <c r="O254" s="203">
        <v>3</v>
      </c>
      <c r="P254" s="70">
        <v>21600000</v>
      </c>
      <c r="Q254" s="78"/>
      <c r="R254" s="76">
        <v>0</v>
      </c>
      <c r="S254" s="71">
        <f t="shared" si="126"/>
        <v>21600000</v>
      </c>
      <c r="T254" s="72">
        <v>5</v>
      </c>
      <c r="U254" s="71"/>
      <c r="V254" s="73"/>
      <c r="W254" s="71"/>
      <c r="X254" s="74"/>
      <c r="Y254" s="71"/>
      <c r="Z254" s="71"/>
      <c r="AA254" s="72">
        <v>5</v>
      </c>
      <c r="AB254" s="71">
        <v>21600000</v>
      </c>
      <c r="AC254" s="71">
        <f t="shared" si="132"/>
        <v>0</v>
      </c>
      <c r="AD254" s="75" t="s">
        <v>167</v>
      </c>
      <c r="AE254" s="347">
        <f>'BI INTRA 2025'!AB254+'BI INTRA 2025_smt II'!Y254</f>
        <v>21600000</v>
      </c>
      <c r="AF254" s="1026">
        <f t="shared" si="113"/>
        <v>0</v>
      </c>
      <c r="AG254" s="52"/>
      <c r="AH254" s="52"/>
    </row>
    <row r="255" spans="1:34" ht="15" customHeight="1">
      <c r="A255" s="42"/>
      <c r="B255" s="133" t="s">
        <v>447</v>
      </c>
      <c r="C255" s="332" t="s">
        <v>199</v>
      </c>
      <c r="D255" s="332"/>
      <c r="E255" s="68" t="s">
        <v>453</v>
      </c>
      <c r="F255" s="1031" t="str">
        <f>VLOOKUP(B255,[1]Sheet1!$H$4:$I$15682,2,FALSE)</f>
        <v>Note Book</v>
      </c>
      <c r="G255" s="42" t="s">
        <v>449</v>
      </c>
      <c r="H255" s="42" t="s">
        <v>48</v>
      </c>
      <c r="I255" s="42" t="s">
        <v>64</v>
      </c>
      <c r="J255" s="42" t="s">
        <v>65</v>
      </c>
      <c r="K255" s="43">
        <v>2013</v>
      </c>
      <c r="L255" s="42" t="s">
        <v>48</v>
      </c>
      <c r="M255" s="77" t="s">
        <v>66</v>
      </c>
      <c r="N255" s="42" t="s">
        <v>67</v>
      </c>
      <c r="O255" s="203">
        <v>2</v>
      </c>
      <c r="P255" s="70">
        <v>14800000</v>
      </c>
      <c r="Q255" s="139"/>
      <c r="R255" s="76">
        <v>0</v>
      </c>
      <c r="S255" s="71">
        <f t="shared" si="126"/>
        <v>14800000</v>
      </c>
      <c r="T255" s="72">
        <v>5</v>
      </c>
      <c r="U255" s="71"/>
      <c r="V255" s="73"/>
      <c r="W255" s="71"/>
      <c r="X255" s="74"/>
      <c r="Y255" s="71"/>
      <c r="Z255" s="71"/>
      <c r="AA255" s="72">
        <v>5</v>
      </c>
      <c r="AB255" s="71">
        <v>14800000</v>
      </c>
      <c r="AC255" s="71"/>
      <c r="AD255" s="75" t="s">
        <v>167</v>
      </c>
      <c r="AE255" s="347">
        <f>'BI INTRA 2025'!AB255+'BI INTRA 2025_smt II'!Y255</f>
        <v>14800000</v>
      </c>
      <c r="AF255" s="1026">
        <f t="shared" si="113"/>
        <v>0</v>
      </c>
      <c r="AG255" s="52"/>
      <c r="AH255" s="52"/>
    </row>
    <row r="256" spans="1:34" ht="15" customHeight="1">
      <c r="A256" s="42"/>
      <c r="B256" s="133" t="s">
        <v>433</v>
      </c>
      <c r="C256" s="67" t="s">
        <v>112</v>
      </c>
      <c r="D256" s="67"/>
      <c r="E256" s="58" t="s">
        <v>434</v>
      </c>
      <c r="F256" s="1031" t="str">
        <f>VLOOKUP(B256,[1]Sheet1!$H$4:$I$15682,2,FALSE)</f>
        <v>Lap Top</v>
      </c>
      <c r="G256" s="43" t="s">
        <v>454</v>
      </c>
      <c r="H256" s="42" t="s">
        <v>48</v>
      </c>
      <c r="I256" s="42" t="s">
        <v>237</v>
      </c>
      <c r="J256" s="42" t="s">
        <v>65</v>
      </c>
      <c r="K256" s="42">
        <v>2015</v>
      </c>
      <c r="L256" s="42" t="s">
        <v>48</v>
      </c>
      <c r="M256" s="42" t="s">
        <v>66</v>
      </c>
      <c r="N256" s="42" t="s">
        <v>67</v>
      </c>
      <c r="O256" s="42">
        <v>1</v>
      </c>
      <c r="P256" s="76">
        <v>7350000</v>
      </c>
      <c r="Q256" s="139"/>
      <c r="R256" s="76">
        <v>0</v>
      </c>
      <c r="S256" s="71">
        <f t="shared" si="126"/>
        <v>7350000</v>
      </c>
      <c r="T256" s="72">
        <v>5</v>
      </c>
      <c r="U256" s="71">
        <f t="shared" ref="U256:U257" si="138">S256/T256</f>
        <v>1470000</v>
      </c>
      <c r="V256" s="73"/>
      <c r="W256" s="71"/>
      <c r="X256" s="74"/>
      <c r="Y256" s="71"/>
      <c r="Z256" s="71"/>
      <c r="AA256" s="74">
        <v>5</v>
      </c>
      <c r="AB256" s="71">
        <v>7350000</v>
      </c>
      <c r="AC256" s="71">
        <f t="shared" ref="AC256:AC259" si="139">SUM(S256-AB256)</f>
        <v>0</v>
      </c>
      <c r="AD256" s="186" t="s">
        <v>380</v>
      </c>
      <c r="AE256" s="347">
        <f>'BI INTRA 2025'!AB256+'BI INTRA 2025_smt II'!Y256</f>
        <v>7350000</v>
      </c>
      <c r="AF256" s="1026">
        <f t="shared" si="113"/>
        <v>0</v>
      </c>
      <c r="AG256" s="52"/>
      <c r="AH256" s="52"/>
    </row>
    <row r="257" spans="1:36" ht="15" customHeight="1">
      <c r="A257" s="42"/>
      <c r="B257" s="133" t="s">
        <v>433</v>
      </c>
      <c r="C257" s="67" t="s">
        <v>60</v>
      </c>
      <c r="D257" s="67"/>
      <c r="E257" s="58" t="s">
        <v>434</v>
      </c>
      <c r="F257" s="1031" t="str">
        <f>VLOOKUP(B257,[1]Sheet1!$H$4:$I$15682,2,FALSE)</f>
        <v>Lap Top</v>
      </c>
      <c r="G257" s="43" t="s">
        <v>449</v>
      </c>
      <c r="H257" s="42" t="s">
        <v>48</v>
      </c>
      <c r="I257" s="42" t="s">
        <v>237</v>
      </c>
      <c r="J257" s="42" t="s">
        <v>65</v>
      </c>
      <c r="K257" s="42">
        <v>2015</v>
      </c>
      <c r="L257" s="42" t="s">
        <v>48</v>
      </c>
      <c r="M257" s="42" t="s">
        <v>66</v>
      </c>
      <c r="N257" s="42" t="s">
        <v>67</v>
      </c>
      <c r="O257" s="42">
        <v>1</v>
      </c>
      <c r="P257" s="76">
        <v>7350000</v>
      </c>
      <c r="Q257" s="335"/>
      <c r="R257" s="76">
        <v>0</v>
      </c>
      <c r="S257" s="71">
        <f t="shared" si="126"/>
        <v>7350000</v>
      </c>
      <c r="T257" s="72">
        <v>5</v>
      </c>
      <c r="U257" s="71">
        <f t="shared" si="138"/>
        <v>1470000</v>
      </c>
      <c r="V257" s="73"/>
      <c r="W257" s="71"/>
      <c r="X257" s="74"/>
      <c r="Y257" s="71"/>
      <c r="Z257" s="71"/>
      <c r="AA257" s="74">
        <v>5</v>
      </c>
      <c r="AB257" s="71">
        <v>7350000</v>
      </c>
      <c r="AC257" s="71">
        <f t="shared" si="139"/>
        <v>0</v>
      </c>
      <c r="AD257" s="186" t="s">
        <v>167</v>
      </c>
      <c r="AE257" s="347">
        <f>'BI INTRA 2025'!AB257+'BI INTRA 2025_smt II'!Y257</f>
        <v>7350000</v>
      </c>
      <c r="AF257" s="1026">
        <f t="shared" si="113"/>
        <v>0</v>
      </c>
      <c r="AG257" s="52"/>
      <c r="AH257" s="52"/>
    </row>
    <row r="258" spans="1:36" ht="15" customHeight="1">
      <c r="A258" s="42"/>
      <c r="B258" s="133" t="s">
        <v>437</v>
      </c>
      <c r="C258" s="67" t="s">
        <v>112</v>
      </c>
      <c r="D258" s="67"/>
      <c r="E258" s="58" t="s">
        <v>444</v>
      </c>
      <c r="F258" s="1031" t="str">
        <f>VLOOKUP(B258,[1]Sheet1!$H$4:$I$15682,2,FALSE)</f>
        <v>P.C Unit</v>
      </c>
      <c r="G258" s="43" t="s">
        <v>455</v>
      </c>
      <c r="H258" s="42" t="s">
        <v>48</v>
      </c>
      <c r="I258" s="42" t="s">
        <v>237</v>
      </c>
      <c r="J258" s="42" t="s">
        <v>65</v>
      </c>
      <c r="K258" s="42">
        <v>2015</v>
      </c>
      <c r="L258" s="42" t="s">
        <v>48</v>
      </c>
      <c r="M258" s="42" t="s">
        <v>66</v>
      </c>
      <c r="N258" s="42" t="s">
        <v>67</v>
      </c>
      <c r="O258" s="42">
        <v>1</v>
      </c>
      <c r="P258" s="76">
        <v>6750000</v>
      </c>
      <c r="Q258" s="139"/>
      <c r="R258" s="76">
        <v>0</v>
      </c>
      <c r="S258" s="71">
        <f t="shared" si="126"/>
        <v>6750000</v>
      </c>
      <c r="T258" s="72">
        <v>5</v>
      </c>
      <c r="U258" s="71">
        <f t="shared" ref="U258:U268" si="140">SUM(S258/T258)</f>
        <v>1350000</v>
      </c>
      <c r="V258" s="73"/>
      <c r="W258" s="71"/>
      <c r="X258" s="74"/>
      <c r="Y258" s="71"/>
      <c r="Z258" s="71"/>
      <c r="AA258" s="74">
        <v>5</v>
      </c>
      <c r="AB258" s="71">
        <v>6750000</v>
      </c>
      <c r="AC258" s="71">
        <f t="shared" si="139"/>
        <v>0</v>
      </c>
      <c r="AD258" s="186" t="s">
        <v>167</v>
      </c>
      <c r="AE258" s="347">
        <f>'BI INTRA 2025'!AB258+'BI INTRA 2025_smt II'!Y258</f>
        <v>6750000</v>
      </c>
      <c r="AF258" s="1026">
        <f t="shared" si="113"/>
        <v>0</v>
      </c>
      <c r="AG258" s="52"/>
      <c r="AH258" s="52"/>
    </row>
    <row r="259" spans="1:36" ht="15" customHeight="1">
      <c r="A259" s="42"/>
      <c r="B259" s="133" t="s">
        <v>437</v>
      </c>
      <c r="C259" s="67" t="s">
        <v>60</v>
      </c>
      <c r="D259" s="67"/>
      <c r="E259" s="58" t="s">
        <v>444</v>
      </c>
      <c r="F259" s="1031" t="str">
        <f>VLOOKUP(B259,[1]Sheet1!$H$4:$I$15682,2,FALSE)</f>
        <v>P.C Unit</v>
      </c>
      <c r="G259" s="43" t="s">
        <v>455</v>
      </c>
      <c r="H259" s="42" t="s">
        <v>48</v>
      </c>
      <c r="I259" s="42" t="s">
        <v>237</v>
      </c>
      <c r="J259" s="42" t="s">
        <v>65</v>
      </c>
      <c r="K259" s="42">
        <v>2015</v>
      </c>
      <c r="L259" s="42" t="s">
        <v>48</v>
      </c>
      <c r="M259" s="42" t="s">
        <v>66</v>
      </c>
      <c r="N259" s="42" t="s">
        <v>67</v>
      </c>
      <c r="O259" s="42">
        <v>1</v>
      </c>
      <c r="P259" s="76">
        <v>6750000</v>
      </c>
      <c r="Q259" s="78"/>
      <c r="R259" s="76">
        <v>0</v>
      </c>
      <c r="S259" s="71">
        <f t="shared" si="126"/>
        <v>6750000</v>
      </c>
      <c r="T259" s="72">
        <v>5</v>
      </c>
      <c r="U259" s="71">
        <f t="shared" si="140"/>
        <v>1350000</v>
      </c>
      <c r="V259" s="73"/>
      <c r="W259" s="71"/>
      <c r="X259" s="74"/>
      <c r="Y259" s="71"/>
      <c r="Z259" s="71"/>
      <c r="AA259" s="74">
        <v>5</v>
      </c>
      <c r="AB259" s="71">
        <v>6750000</v>
      </c>
      <c r="AC259" s="71">
        <f t="shared" si="139"/>
        <v>0</v>
      </c>
      <c r="AD259" s="186" t="s">
        <v>167</v>
      </c>
      <c r="AE259" s="347">
        <f>'BI INTRA 2025'!AB259+'BI INTRA 2025_smt II'!Y259</f>
        <v>6750000</v>
      </c>
      <c r="AF259" s="1026">
        <f t="shared" si="113"/>
        <v>0</v>
      </c>
      <c r="AG259" s="52"/>
      <c r="AH259" s="52"/>
    </row>
    <row r="260" spans="1:36" ht="15" customHeight="1">
      <c r="A260" s="42"/>
      <c r="B260" s="133" t="s">
        <v>437</v>
      </c>
      <c r="C260" s="114" t="s">
        <v>456</v>
      </c>
      <c r="D260" s="114"/>
      <c r="E260" s="115" t="s">
        <v>444</v>
      </c>
      <c r="F260" s="1031" t="str">
        <f>VLOOKUP(B260,[1]Sheet1!$H$4:$I$15682,2,FALSE)</f>
        <v>P.C Unit</v>
      </c>
      <c r="G260" s="116" t="s">
        <v>457</v>
      </c>
      <c r="H260" s="116" t="s">
        <v>48</v>
      </c>
      <c r="I260" s="116" t="s">
        <v>64</v>
      </c>
      <c r="J260" s="116" t="s">
        <v>65</v>
      </c>
      <c r="K260" s="116">
        <v>2018</v>
      </c>
      <c r="L260" s="116" t="s">
        <v>48</v>
      </c>
      <c r="M260" s="116" t="s">
        <v>166</v>
      </c>
      <c r="N260" s="116" t="s">
        <v>67</v>
      </c>
      <c r="O260" s="116">
        <v>1</v>
      </c>
      <c r="P260" s="286">
        <v>32400000</v>
      </c>
      <c r="Q260" s="287"/>
      <c r="R260" s="121">
        <v>0</v>
      </c>
      <c r="S260" s="122">
        <f t="shared" ref="S260:S268" si="141">P260-R260</f>
        <v>32400000</v>
      </c>
      <c r="T260" s="123">
        <v>5</v>
      </c>
      <c r="U260" s="122">
        <f t="shared" si="140"/>
        <v>6480000</v>
      </c>
      <c r="V260" s="263"/>
      <c r="W260" s="122"/>
      <c r="X260" s="264"/>
      <c r="Y260" s="122"/>
      <c r="Z260" s="122">
        <f t="shared" ref="Z260:Z265" si="142">SUM(W260+Y260)</f>
        <v>0</v>
      </c>
      <c r="AA260" s="336">
        <v>5</v>
      </c>
      <c r="AB260" s="122">
        <f t="shared" ref="AB260:AB265" si="143">U260*AA260</f>
        <v>32400000</v>
      </c>
      <c r="AC260" s="122">
        <f t="shared" ref="AC260:AC268" si="144">SUM(S260-AB260)</f>
        <v>0</v>
      </c>
      <c r="AD260" s="289" t="s">
        <v>167</v>
      </c>
      <c r="AE260" s="347">
        <f>'BI INTRA 2025'!AB260+'BI INTRA 2025_smt II'!Y260</f>
        <v>32400000</v>
      </c>
      <c r="AF260" s="1026">
        <f t="shared" si="113"/>
        <v>0</v>
      </c>
      <c r="AG260" s="52"/>
      <c r="AH260" s="52"/>
      <c r="AJ260" s="52"/>
    </row>
    <row r="261" spans="1:36" ht="15" customHeight="1">
      <c r="A261" s="42"/>
      <c r="B261" s="133" t="s">
        <v>437</v>
      </c>
      <c r="C261" s="114" t="s">
        <v>458</v>
      </c>
      <c r="D261" s="114"/>
      <c r="E261" s="115" t="s">
        <v>444</v>
      </c>
      <c r="F261" s="1031" t="str">
        <f>VLOOKUP(B261,[1]Sheet1!$H$4:$I$15682,2,FALSE)</f>
        <v>P.C Unit</v>
      </c>
      <c r="G261" s="116" t="s">
        <v>457</v>
      </c>
      <c r="H261" s="116" t="s">
        <v>48</v>
      </c>
      <c r="I261" s="116" t="s">
        <v>64</v>
      </c>
      <c r="J261" s="116" t="s">
        <v>65</v>
      </c>
      <c r="K261" s="116">
        <v>2018</v>
      </c>
      <c r="L261" s="116" t="s">
        <v>48</v>
      </c>
      <c r="M261" s="116" t="s">
        <v>166</v>
      </c>
      <c r="N261" s="116" t="s">
        <v>67</v>
      </c>
      <c r="O261" s="116">
        <v>1</v>
      </c>
      <c r="P261" s="286">
        <v>32400000</v>
      </c>
      <c r="Q261" s="287"/>
      <c r="R261" s="121">
        <v>0</v>
      </c>
      <c r="S261" s="122">
        <f t="shared" si="141"/>
        <v>32400000</v>
      </c>
      <c r="T261" s="123">
        <v>5</v>
      </c>
      <c r="U261" s="122">
        <f t="shared" si="140"/>
        <v>6480000</v>
      </c>
      <c r="V261" s="263"/>
      <c r="W261" s="122"/>
      <c r="X261" s="264"/>
      <c r="Y261" s="122"/>
      <c r="Z261" s="122">
        <f t="shared" si="142"/>
        <v>0</v>
      </c>
      <c r="AA261" s="336">
        <v>5</v>
      </c>
      <c r="AB261" s="122">
        <f t="shared" si="143"/>
        <v>32400000</v>
      </c>
      <c r="AC261" s="122">
        <f t="shared" si="144"/>
        <v>0</v>
      </c>
      <c r="AD261" s="289" t="s">
        <v>167</v>
      </c>
      <c r="AE261" s="347">
        <f>'BI INTRA 2025'!AB261+'BI INTRA 2025_smt II'!Y261</f>
        <v>32400000</v>
      </c>
      <c r="AF261" s="1026">
        <f t="shared" si="113"/>
        <v>0</v>
      </c>
      <c r="AG261" s="52"/>
      <c r="AH261" s="52"/>
      <c r="AJ261" s="52"/>
    </row>
    <row r="262" spans="1:36" ht="15" customHeight="1">
      <c r="A262" s="42"/>
      <c r="B262" s="133" t="s">
        <v>433</v>
      </c>
      <c r="C262" s="114" t="s">
        <v>459</v>
      </c>
      <c r="D262" s="114"/>
      <c r="E262" s="115" t="s">
        <v>434</v>
      </c>
      <c r="F262" s="1031" t="str">
        <f>VLOOKUP(B262,[1]Sheet1!$H$4:$I$15682,2,FALSE)</f>
        <v>Lap Top</v>
      </c>
      <c r="G262" s="116" t="s">
        <v>460</v>
      </c>
      <c r="H262" s="116" t="s">
        <v>48</v>
      </c>
      <c r="I262" s="116" t="s">
        <v>64</v>
      </c>
      <c r="J262" s="116" t="s">
        <v>65</v>
      </c>
      <c r="K262" s="116">
        <v>2018</v>
      </c>
      <c r="L262" s="116" t="s">
        <v>48</v>
      </c>
      <c r="M262" s="116" t="s">
        <v>166</v>
      </c>
      <c r="N262" s="116" t="s">
        <v>67</v>
      </c>
      <c r="O262" s="116">
        <v>1</v>
      </c>
      <c r="P262" s="286">
        <v>8233900</v>
      </c>
      <c r="Q262" s="287"/>
      <c r="R262" s="121">
        <v>0</v>
      </c>
      <c r="S262" s="122">
        <f t="shared" si="141"/>
        <v>8233900</v>
      </c>
      <c r="T262" s="123">
        <v>5</v>
      </c>
      <c r="U262" s="122">
        <f t="shared" si="140"/>
        <v>1646780</v>
      </c>
      <c r="V262" s="263"/>
      <c r="W262" s="122"/>
      <c r="X262" s="264"/>
      <c r="Y262" s="122"/>
      <c r="Z262" s="122">
        <f t="shared" si="142"/>
        <v>0</v>
      </c>
      <c r="AA262" s="336">
        <v>5</v>
      </c>
      <c r="AB262" s="122">
        <f t="shared" si="143"/>
        <v>8233900</v>
      </c>
      <c r="AC262" s="122">
        <f t="shared" si="144"/>
        <v>0</v>
      </c>
      <c r="AD262" s="289" t="s">
        <v>167</v>
      </c>
      <c r="AE262" s="347">
        <f>'BI INTRA 2025'!AB262+'BI INTRA 2025_smt II'!Y262</f>
        <v>8233900</v>
      </c>
      <c r="AF262" s="1026">
        <f t="shared" si="113"/>
        <v>0</v>
      </c>
      <c r="AG262" s="52"/>
      <c r="AH262" s="52"/>
      <c r="AJ262" s="52"/>
    </row>
    <row r="263" spans="1:36" ht="15" customHeight="1">
      <c r="A263" s="42"/>
      <c r="B263" s="133" t="s">
        <v>433</v>
      </c>
      <c r="C263" s="114" t="s">
        <v>461</v>
      </c>
      <c r="D263" s="114"/>
      <c r="E263" s="115" t="s">
        <v>434</v>
      </c>
      <c r="F263" s="1031" t="str">
        <f>VLOOKUP(B263,[1]Sheet1!$H$4:$I$15682,2,FALSE)</f>
        <v>Lap Top</v>
      </c>
      <c r="G263" s="116" t="s">
        <v>460</v>
      </c>
      <c r="H263" s="116" t="s">
        <v>48</v>
      </c>
      <c r="I263" s="116" t="s">
        <v>64</v>
      </c>
      <c r="J263" s="116" t="s">
        <v>65</v>
      </c>
      <c r="K263" s="116">
        <v>2018</v>
      </c>
      <c r="L263" s="116" t="s">
        <v>48</v>
      </c>
      <c r="M263" s="116" t="s">
        <v>166</v>
      </c>
      <c r="N263" s="116" t="s">
        <v>67</v>
      </c>
      <c r="O263" s="116">
        <v>1</v>
      </c>
      <c r="P263" s="286">
        <v>8233900</v>
      </c>
      <c r="Q263" s="287"/>
      <c r="R263" s="121">
        <v>0</v>
      </c>
      <c r="S263" s="122">
        <f t="shared" si="141"/>
        <v>8233900</v>
      </c>
      <c r="T263" s="123">
        <v>5</v>
      </c>
      <c r="U263" s="122">
        <f t="shared" si="140"/>
        <v>1646780</v>
      </c>
      <c r="V263" s="263"/>
      <c r="W263" s="122"/>
      <c r="X263" s="264"/>
      <c r="Y263" s="122"/>
      <c r="Z263" s="122">
        <f t="shared" si="142"/>
        <v>0</v>
      </c>
      <c r="AA263" s="336">
        <v>5</v>
      </c>
      <c r="AB263" s="122">
        <f t="shared" si="143"/>
        <v>8233900</v>
      </c>
      <c r="AC263" s="122">
        <f t="shared" si="144"/>
        <v>0</v>
      </c>
      <c r="AD263" s="289" t="s">
        <v>167</v>
      </c>
      <c r="AE263" s="347">
        <f>'BI INTRA 2025'!AB263+'BI INTRA 2025_smt II'!Y263</f>
        <v>8233900</v>
      </c>
      <c r="AF263" s="1026">
        <f t="shared" si="113"/>
        <v>0</v>
      </c>
      <c r="AG263" s="52"/>
      <c r="AH263" s="52"/>
      <c r="AJ263" s="52"/>
    </row>
    <row r="264" spans="1:36" ht="15" customHeight="1">
      <c r="A264" s="42"/>
      <c r="B264" s="133" t="s">
        <v>433</v>
      </c>
      <c r="C264" s="114" t="s">
        <v>462</v>
      </c>
      <c r="D264" s="114"/>
      <c r="E264" s="115" t="s">
        <v>434</v>
      </c>
      <c r="F264" s="1031" t="str">
        <f>VLOOKUP(B264,[1]Sheet1!$H$4:$I$15682,2,FALSE)</f>
        <v>Lap Top</v>
      </c>
      <c r="G264" s="116" t="s">
        <v>460</v>
      </c>
      <c r="H264" s="116" t="s">
        <v>48</v>
      </c>
      <c r="I264" s="116" t="s">
        <v>64</v>
      </c>
      <c r="J264" s="116" t="s">
        <v>65</v>
      </c>
      <c r="K264" s="116">
        <v>2018</v>
      </c>
      <c r="L264" s="116" t="s">
        <v>48</v>
      </c>
      <c r="M264" s="116" t="s">
        <v>166</v>
      </c>
      <c r="N264" s="116" t="s">
        <v>67</v>
      </c>
      <c r="O264" s="116">
        <v>1</v>
      </c>
      <c r="P264" s="286">
        <v>8233900</v>
      </c>
      <c r="Q264" s="287"/>
      <c r="R264" s="121">
        <v>0</v>
      </c>
      <c r="S264" s="122">
        <f t="shared" si="141"/>
        <v>8233900</v>
      </c>
      <c r="T264" s="123">
        <v>5</v>
      </c>
      <c r="U264" s="122">
        <f t="shared" si="140"/>
        <v>1646780</v>
      </c>
      <c r="V264" s="263"/>
      <c r="W264" s="122"/>
      <c r="X264" s="264"/>
      <c r="Y264" s="122"/>
      <c r="Z264" s="122">
        <f t="shared" si="142"/>
        <v>0</v>
      </c>
      <c r="AA264" s="336">
        <v>5</v>
      </c>
      <c r="AB264" s="122">
        <f t="shared" si="143"/>
        <v>8233900</v>
      </c>
      <c r="AC264" s="122">
        <f t="shared" si="144"/>
        <v>0</v>
      </c>
      <c r="AD264" s="289" t="s">
        <v>167</v>
      </c>
      <c r="AE264" s="347">
        <f>'BI INTRA 2025'!AB264+'BI INTRA 2025_smt II'!Y264</f>
        <v>8233900</v>
      </c>
      <c r="AF264" s="1026">
        <f t="shared" si="113"/>
        <v>0</v>
      </c>
      <c r="AG264" s="52"/>
      <c r="AH264" s="52"/>
      <c r="AJ264" s="52"/>
    </row>
    <row r="265" spans="1:36" ht="15" customHeight="1">
      <c r="A265" s="42"/>
      <c r="B265" s="133" t="s">
        <v>433</v>
      </c>
      <c r="C265" s="114" t="s">
        <v>456</v>
      </c>
      <c r="D265" s="114"/>
      <c r="E265" s="115" t="s">
        <v>434</v>
      </c>
      <c r="F265" s="1031" t="str">
        <f>VLOOKUP(B265,[1]Sheet1!$H$4:$I$15682,2,FALSE)</f>
        <v>Lap Top</v>
      </c>
      <c r="G265" s="116" t="s">
        <v>460</v>
      </c>
      <c r="H265" s="116" t="s">
        <v>48</v>
      </c>
      <c r="I265" s="116" t="s">
        <v>64</v>
      </c>
      <c r="J265" s="116" t="s">
        <v>65</v>
      </c>
      <c r="K265" s="116">
        <v>2018</v>
      </c>
      <c r="L265" s="116" t="s">
        <v>48</v>
      </c>
      <c r="M265" s="116" t="s">
        <v>166</v>
      </c>
      <c r="N265" s="116" t="s">
        <v>67</v>
      </c>
      <c r="O265" s="116">
        <v>1</v>
      </c>
      <c r="P265" s="286">
        <v>8233900</v>
      </c>
      <c r="Q265" s="287"/>
      <c r="R265" s="121">
        <v>0</v>
      </c>
      <c r="S265" s="122">
        <f t="shared" si="141"/>
        <v>8233900</v>
      </c>
      <c r="T265" s="123">
        <v>5</v>
      </c>
      <c r="U265" s="122">
        <f t="shared" si="140"/>
        <v>1646780</v>
      </c>
      <c r="V265" s="263"/>
      <c r="W265" s="122"/>
      <c r="X265" s="264"/>
      <c r="Y265" s="122"/>
      <c r="Z265" s="122">
        <f t="shared" si="142"/>
        <v>0</v>
      </c>
      <c r="AA265" s="336">
        <v>5</v>
      </c>
      <c r="AB265" s="122">
        <f t="shared" si="143"/>
        <v>8233900</v>
      </c>
      <c r="AC265" s="122">
        <f t="shared" si="144"/>
        <v>0</v>
      </c>
      <c r="AD265" s="289" t="s">
        <v>167</v>
      </c>
      <c r="AE265" s="347">
        <f>'BI INTRA 2025'!AB265+'BI INTRA 2025_smt II'!Y265</f>
        <v>8233900</v>
      </c>
      <c r="AF265" s="1026">
        <f t="shared" si="113"/>
        <v>0</v>
      </c>
      <c r="AG265" s="52"/>
      <c r="AH265" s="52"/>
      <c r="AJ265" s="52"/>
    </row>
    <row r="266" spans="1:36" s="340" customFormat="1" ht="15" customHeight="1">
      <c r="A266" s="337"/>
      <c r="B266" s="140" t="s">
        <v>437</v>
      </c>
      <c r="C266" s="98" t="s">
        <v>463</v>
      </c>
      <c r="D266" s="98"/>
      <c r="E266" s="99" t="s">
        <v>444</v>
      </c>
      <c r="F266" s="1031" t="str">
        <f>VLOOKUP(B266,[1]Sheet1!$H$4:$I$15682,2,FALSE)</f>
        <v>P.C Unit</v>
      </c>
      <c r="G266" s="100" t="s">
        <v>457</v>
      </c>
      <c r="H266" s="100" t="s">
        <v>48</v>
      </c>
      <c r="I266" s="100" t="s">
        <v>64</v>
      </c>
      <c r="J266" s="100" t="s">
        <v>65</v>
      </c>
      <c r="K266" s="100">
        <v>2019</v>
      </c>
      <c r="L266" s="100" t="s">
        <v>48</v>
      </c>
      <c r="M266" s="100" t="s">
        <v>166</v>
      </c>
      <c r="N266" s="100" t="s">
        <v>67</v>
      </c>
      <c r="O266" s="100">
        <v>1</v>
      </c>
      <c r="P266" s="230">
        <v>10012000</v>
      </c>
      <c r="Q266" s="141"/>
      <c r="R266" s="105">
        <v>0</v>
      </c>
      <c r="S266" s="106">
        <f t="shared" si="141"/>
        <v>10012000</v>
      </c>
      <c r="T266" s="107">
        <v>5</v>
      </c>
      <c r="U266" s="106">
        <f t="shared" si="140"/>
        <v>2002400</v>
      </c>
      <c r="V266" s="142">
        <v>0</v>
      </c>
      <c r="W266" s="106">
        <v>0</v>
      </c>
      <c r="X266" s="106">
        <v>0</v>
      </c>
      <c r="Y266" s="106">
        <v>0</v>
      </c>
      <c r="Z266" s="106">
        <v>0</v>
      </c>
      <c r="AA266" s="209">
        <v>5</v>
      </c>
      <c r="AB266" s="106">
        <v>10012000</v>
      </c>
      <c r="AC266" s="106">
        <f t="shared" si="144"/>
        <v>0</v>
      </c>
      <c r="AD266" s="338" t="s">
        <v>195</v>
      </c>
      <c r="AE266" s="347">
        <f>'BI INTRA 2025'!AB266+'BI INTRA 2025_smt II'!Y266</f>
        <v>10012000</v>
      </c>
      <c r="AF266" s="1026">
        <f t="shared" si="113"/>
        <v>0</v>
      </c>
      <c r="AG266" s="52"/>
      <c r="AH266" s="52"/>
    </row>
    <row r="267" spans="1:36" s="340" customFormat="1" ht="15" customHeight="1">
      <c r="A267" s="337"/>
      <c r="B267" s="140" t="s">
        <v>437</v>
      </c>
      <c r="C267" s="98" t="s">
        <v>464</v>
      </c>
      <c r="D267" s="98"/>
      <c r="E267" s="99" t="s">
        <v>438</v>
      </c>
      <c r="F267" s="1031" t="str">
        <f>VLOOKUP(B267,[1]Sheet1!$H$4:$I$15682,2,FALSE)</f>
        <v>P.C Unit</v>
      </c>
      <c r="G267" s="100" t="s">
        <v>465</v>
      </c>
      <c r="H267" s="100" t="s">
        <v>48</v>
      </c>
      <c r="I267" s="100" t="s">
        <v>64</v>
      </c>
      <c r="J267" s="100" t="s">
        <v>65</v>
      </c>
      <c r="K267" s="100">
        <v>2019</v>
      </c>
      <c r="L267" s="100" t="s">
        <v>48</v>
      </c>
      <c r="M267" s="100" t="s">
        <v>166</v>
      </c>
      <c r="N267" s="100" t="s">
        <v>67</v>
      </c>
      <c r="O267" s="100">
        <v>1</v>
      </c>
      <c r="P267" s="230">
        <v>14960000</v>
      </c>
      <c r="Q267" s="141"/>
      <c r="R267" s="105">
        <v>0</v>
      </c>
      <c r="S267" s="106">
        <f t="shared" si="141"/>
        <v>14960000</v>
      </c>
      <c r="T267" s="107">
        <v>5</v>
      </c>
      <c r="U267" s="106">
        <f t="shared" si="140"/>
        <v>2992000</v>
      </c>
      <c r="V267" s="142">
        <v>0</v>
      </c>
      <c r="W267" s="106">
        <v>0</v>
      </c>
      <c r="X267" s="106">
        <v>0</v>
      </c>
      <c r="Y267" s="106">
        <v>0</v>
      </c>
      <c r="Z267" s="106">
        <v>0</v>
      </c>
      <c r="AA267" s="209">
        <v>5</v>
      </c>
      <c r="AB267" s="106">
        <v>14960000</v>
      </c>
      <c r="AC267" s="106">
        <f t="shared" si="144"/>
        <v>0</v>
      </c>
      <c r="AD267" s="338" t="s">
        <v>132</v>
      </c>
      <c r="AE267" s="347">
        <f>'BI INTRA 2025'!AB267+'BI INTRA 2025_smt II'!Y267</f>
        <v>14960000</v>
      </c>
      <c r="AF267" s="1026">
        <f t="shared" si="113"/>
        <v>0</v>
      </c>
      <c r="AG267" s="52"/>
      <c r="AH267" s="52"/>
    </row>
    <row r="268" spans="1:36" s="340" customFormat="1" ht="15" customHeight="1">
      <c r="A268" s="337"/>
      <c r="B268" s="140" t="s">
        <v>433</v>
      </c>
      <c r="C268" s="98" t="s">
        <v>458</v>
      </c>
      <c r="D268" s="98"/>
      <c r="E268" s="99" t="s">
        <v>434</v>
      </c>
      <c r="F268" s="1031" t="str">
        <f>VLOOKUP(B268,[1]Sheet1!$H$4:$I$15682,2,FALSE)</f>
        <v>Lap Top</v>
      </c>
      <c r="G268" s="100" t="s">
        <v>466</v>
      </c>
      <c r="H268" s="100" t="s">
        <v>48</v>
      </c>
      <c r="I268" s="100" t="s">
        <v>64</v>
      </c>
      <c r="J268" s="100" t="s">
        <v>65</v>
      </c>
      <c r="K268" s="100">
        <v>2019</v>
      </c>
      <c r="L268" s="100" t="s">
        <v>48</v>
      </c>
      <c r="M268" s="100" t="s">
        <v>166</v>
      </c>
      <c r="N268" s="100" t="s">
        <v>67</v>
      </c>
      <c r="O268" s="100">
        <v>1</v>
      </c>
      <c r="P268" s="230">
        <v>12683350</v>
      </c>
      <c r="Q268" s="141"/>
      <c r="R268" s="105">
        <v>0</v>
      </c>
      <c r="S268" s="106">
        <f t="shared" si="141"/>
        <v>12683350</v>
      </c>
      <c r="T268" s="107">
        <v>5</v>
      </c>
      <c r="U268" s="106">
        <f t="shared" si="140"/>
        <v>2536670</v>
      </c>
      <c r="V268" s="142">
        <v>0</v>
      </c>
      <c r="W268" s="106">
        <v>0</v>
      </c>
      <c r="X268" s="106">
        <v>0</v>
      </c>
      <c r="Y268" s="106">
        <v>0</v>
      </c>
      <c r="Z268" s="106">
        <v>0</v>
      </c>
      <c r="AA268" s="209">
        <v>5</v>
      </c>
      <c r="AB268" s="106">
        <v>12683350</v>
      </c>
      <c r="AC268" s="106">
        <f t="shared" si="144"/>
        <v>0</v>
      </c>
      <c r="AD268" s="338" t="s">
        <v>195</v>
      </c>
      <c r="AE268" s="347">
        <f>'BI INTRA 2025'!AB268+'BI INTRA 2025_smt II'!Y268</f>
        <v>12683350</v>
      </c>
      <c r="AF268" s="1026">
        <f t="shared" si="113"/>
        <v>0</v>
      </c>
      <c r="AG268" s="52"/>
      <c r="AH268" s="52"/>
    </row>
    <row r="269" spans="1:36" ht="5.0999999999999996" customHeight="1">
      <c r="A269" s="42"/>
      <c r="B269" s="54"/>
      <c r="C269" s="341"/>
      <c r="D269" s="342"/>
      <c r="E269" s="343"/>
      <c r="F269" s="1054"/>
      <c r="G269" s="301"/>
      <c r="H269" s="301"/>
      <c r="I269" s="301"/>
      <c r="J269" s="301"/>
      <c r="K269" s="301"/>
      <c r="L269" s="301"/>
      <c r="M269" s="301"/>
      <c r="N269" s="301"/>
      <c r="O269" s="329"/>
      <c r="P269" s="78"/>
      <c r="Q269" s="218"/>
      <c r="R269" s="76"/>
      <c r="S269" s="146"/>
      <c r="T269" s="145"/>
      <c r="U269" s="146"/>
      <c r="V269" s="145"/>
      <c r="W269" s="146"/>
      <c r="X269" s="264"/>
      <c r="Y269" s="146"/>
      <c r="Z269" s="146"/>
      <c r="AA269" s="145"/>
      <c r="AB269" s="146"/>
      <c r="AC269" s="146"/>
      <c r="AD269" s="78"/>
      <c r="AE269" s="347">
        <f>'BI INTRA 2025'!AB269+'BI INTRA 2025_smt II'!Y269</f>
        <v>0</v>
      </c>
      <c r="AF269" s="1026">
        <f t="shared" si="113"/>
        <v>0</v>
      </c>
      <c r="AG269" s="52"/>
      <c r="AH269" s="52"/>
    </row>
    <row r="270" spans="1:36" s="285" customFormat="1" ht="15" customHeight="1">
      <c r="A270" s="40"/>
      <c r="B270" s="54" t="s">
        <v>467</v>
      </c>
      <c r="C270" s="135" t="s">
        <v>468</v>
      </c>
      <c r="D270" s="135"/>
      <c r="E270" s="135"/>
      <c r="F270" s="135"/>
      <c r="G270" s="301"/>
      <c r="H270" s="301"/>
      <c r="I270" s="301"/>
      <c r="J270" s="301"/>
      <c r="K270" s="301"/>
      <c r="L270" s="301"/>
      <c r="M270" s="301"/>
      <c r="N270" s="301"/>
      <c r="O270" s="330">
        <f>O271+O276</f>
        <v>4</v>
      </c>
      <c r="P270" s="218">
        <f>P271+P276</f>
        <v>37959770</v>
      </c>
      <c r="Q270" s="218"/>
      <c r="R270" s="64"/>
      <c r="S270" s="218">
        <f>S271+S276</f>
        <v>37959770</v>
      </c>
      <c r="T270" s="331"/>
      <c r="U270" s="218">
        <f>U271+U276</f>
        <v>7591954</v>
      </c>
      <c r="V270" s="331"/>
      <c r="W270" s="218">
        <f>W271+W276</f>
        <v>0</v>
      </c>
      <c r="X270" s="331"/>
      <c r="Y270" s="218">
        <f>Y271+Y276</f>
        <v>0</v>
      </c>
      <c r="Z270" s="218">
        <f>Z271+Z276</f>
        <v>0</v>
      </c>
      <c r="AA270" s="331"/>
      <c r="AB270" s="218">
        <f>AB271+AB276</f>
        <v>37959770</v>
      </c>
      <c r="AC270" s="218">
        <f>AC271+AC276</f>
        <v>0</v>
      </c>
      <c r="AD270" s="218"/>
      <c r="AE270" s="347">
        <f>'BI INTRA 2025'!AB270+'BI INTRA 2025_smt II'!Y270</f>
        <v>37959770</v>
      </c>
      <c r="AF270" s="1026">
        <f t="shared" si="113"/>
        <v>0</v>
      </c>
      <c r="AG270" s="52"/>
      <c r="AH270" s="52"/>
    </row>
    <row r="271" spans="1:36" s="285" customFormat="1" ht="15" customHeight="1">
      <c r="A271" s="40"/>
      <c r="B271" s="54" t="s">
        <v>469</v>
      </c>
      <c r="C271" s="135" t="s">
        <v>470</v>
      </c>
      <c r="D271" s="135"/>
      <c r="E271" s="135"/>
      <c r="F271" s="1029"/>
      <c r="G271" s="135"/>
      <c r="H271" s="301"/>
      <c r="I271" s="301"/>
      <c r="J271" s="301"/>
      <c r="K271" s="301"/>
      <c r="L271" s="301"/>
      <c r="M271" s="301"/>
      <c r="N271" s="301"/>
      <c r="O271" s="330">
        <f>SUM(O272:O275)</f>
        <v>3</v>
      </c>
      <c r="P271" s="218">
        <f>SUM(P272:P275)</f>
        <v>8459770</v>
      </c>
      <c r="Q271" s="218"/>
      <c r="R271" s="64"/>
      <c r="S271" s="218">
        <f>SUM(S272:S275)</f>
        <v>8459770</v>
      </c>
      <c r="T271" s="331"/>
      <c r="U271" s="218">
        <f>SUM(U272:U275)</f>
        <v>1691954</v>
      </c>
      <c r="V271" s="331"/>
      <c r="W271" s="218">
        <f>SUM(W272:W275)</f>
        <v>0</v>
      </c>
      <c r="X271" s="331"/>
      <c r="Y271" s="218">
        <f>SUM(Y272:Y275)</f>
        <v>0</v>
      </c>
      <c r="Z271" s="218">
        <f>SUM(Z272:Z275)</f>
        <v>0</v>
      </c>
      <c r="AA271" s="331"/>
      <c r="AB271" s="218">
        <f>SUM(AB272:AB275)</f>
        <v>8459770</v>
      </c>
      <c r="AC271" s="218">
        <f>SUM(AC272:AC275)</f>
        <v>0</v>
      </c>
      <c r="AD271" s="218"/>
      <c r="AE271" s="347">
        <f>'BI INTRA 2025'!AB271+'BI INTRA 2025_smt II'!Y271</f>
        <v>8459770</v>
      </c>
      <c r="AF271" s="1026">
        <f t="shared" si="113"/>
        <v>0</v>
      </c>
      <c r="AG271" s="52"/>
      <c r="AH271" s="52"/>
    </row>
    <row r="272" spans="1:36" ht="15" customHeight="1">
      <c r="A272" s="42"/>
      <c r="B272" s="133" t="s">
        <v>471</v>
      </c>
      <c r="C272" s="202" t="s">
        <v>112</v>
      </c>
      <c r="D272" s="202"/>
      <c r="E272" s="68" t="s">
        <v>472</v>
      </c>
      <c r="F272" s="1031" t="str">
        <f>VLOOKUP(B272,[1]Sheet1!$H$4:$I$15682,2,FALSE)</f>
        <v>Printer (Peralatan Personal Komputer)</v>
      </c>
      <c r="G272" s="43" t="s">
        <v>473</v>
      </c>
      <c r="H272" s="42" t="s">
        <v>48</v>
      </c>
      <c r="I272" s="42" t="s">
        <v>64</v>
      </c>
      <c r="J272" s="42" t="s">
        <v>65</v>
      </c>
      <c r="K272" s="43">
        <v>2009</v>
      </c>
      <c r="L272" s="42" t="s">
        <v>48</v>
      </c>
      <c r="M272" s="77" t="s">
        <v>166</v>
      </c>
      <c r="N272" s="42" t="s">
        <v>67</v>
      </c>
      <c r="O272" s="203">
        <v>1</v>
      </c>
      <c r="P272" s="70">
        <v>2766000</v>
      </c>
      <c r="Q272" s="139"/>
      <c r="R272" s="76">
        <v>0</v>
      </c>
      <c r="S272" s="71">
        <f t="shared" ref="S272:S274" si="145">SUM(P272-R272)</f>
        <v>2766000</v>
      </c>
      <c r="T272" s="72">
        <v>5</v>
      </c>
      <c r="U272" s="71">
        <f t="shared" ref="U272:U273" si="146">SUM(S272/T272)</f>
        <v>553200</v>
      </c>
      <c r="V272" s="73">
        <v>0</v>
      </c>
      <c r="W272" s="71">
        <f t="shared" ref="W272:W273" si="147">SUM(U272*V272)</f>
        <v>0</v>
      </c>
      <c r="X272" s="74">
        <v>0</v>
      </c>
      <c r="Y272" s="71">
        <f t="shared" ref="Y272:Y273" si="148">SUM(U272*X272)</f>
        <v>0</v>
      </c>
      <c r="Z272" s="71">
        <f t="shared" ref="Z272:Z273" si="149">SUM(W272+Y272)</f>
        <v>0</v>
      </c>
      <c r="AA272" s="72">
        <v>5</v>
      </c>
      <c r="AB272" s="71">
        <f t="shared" ref="AB272:AB273" si="150">SUM(U272*AA272)</f>
        <v>2766000</v>
      </c>
      <c r="AC272" s="71">
        <f t="shared" ref="AC272:AC274" si="151">SUM(S272-AB272)</f>
        <v>0</v>
      </c>
      <c r="AD272" s="75" t="s">
        <v>183</v>
      </c>
      <c r="AE272" s="347">
        <f>'BI INTRA 2025'!AB272+'BI INTRA 2025_smt II'!Y272</f>
        <v>2766000</v>
      </c>
      <c r="AF272" s="1026">
        <f t="shared" si="113"/>
        <v>0</v>
      </c>
      <c r="AG272" s="52"/>
      <c r="AH272" s="52"/>
    </row>
    <row r="273" spans="1:34" ht="15" customHeight="1">
      <c r="A273" s="42"/>
      <c r="B273" s="133" t="s">
        <v>471</v>
      </c>
      <c r="C273" s="67" t="s">
        <v>60</v>
      </c>
      <c r="D273" s="67"/>
      <c r="E273" s="58" t="s">
        <v>472</v>
      </c>
      <c r="F273" s="1031" t="str">
        <f>VLOOKUP(B273,[1]Sheet1!$H$4:$I$15682,2,FALSE)</f>
        <v>Printer (Peralatan Personal Komputer)</v>
      </c>
      <c r="G273" s="43" t="s">
        <v>473</v>
      </c>
      <c r="H273" s="42" t="s">
        <v>48</v>
      </c>
      <c r="I273" s="42" t="s">
        <v>64</v>
      </c>
      <c r="J273" s="42" t="s">
        <v>65</v>
      </c>
      <c r="K273" s="42">
        <v>2009</v>
      </c>
      <c r="L273" s="42" t="s">
        <v>48</v>
      </c>
      <c r="M273" s="42" t="s">
        <v>166</v>
      </c>
      <c r="N273" s="42" t="s">
        <v>222</v>
      </c>
      <c r="O273" s="42">
        <v>1</v>
      </c>
      <c r="P273" s="216">
        <v>2766000</v>
      </c>
      <c r="Q273" s="139"/>
      <c r="R273" s="76">
        <v>0</v>
      </c>
      <c r="S273" s="71">
        <f t="shared" si="145"/>
        <v>2766000</v>
      </c>
      <c r="T273" s="72">
        <v>5</v>
      </c>
      <c r="U273" s="71">
        <f t="shared" si="146"/>
        <v>553200</v>
      </c>
      <c r="V273" s="73">
        <v>0</v>
      </c>
      <c r="W273" s="71">
        <f t="shared" si="147"/>
        <v>0</v>
      </c>
      <c r="X273" s="74">
        <v>0</v>
      </c>
      <c r="Y273" s="71">
        <f t="shared" si="148"/>
        <v>0</v>
      </c>
      <c r="Z273" s="71">
        <f t="shared" si="149"/>
        <v>0</v>
      </c>
      <c r="AA273" s="72">
        <v>5</v>
      </c>
      <c r="AB273" s="71">
        <f t="shared" si="150"/>
        <v>2766000</v>
      </c>
      <c r="AC273" s="71">
        <f t="shared" si="151"/>
        <v>0</v>
      </c>
      <c r="AD273" s="186" t="s">
        <v>183</v>
      </c>
      <c r="AE273" s="347">
        <f>'BI INTRA 2025'!AB273+'BI INTRA 2025_smt II'!Y273</f>
        <v>2766000</v>
      </c>
      <c r="AF273" s="1026">
        <f t="shared" ref="AF273:AF336" si="152">AB273-AE273</f>
        <v>0</v>
      </c>
      <c r="AG273" s="52"/>
      <c r="AH273" s="52"/>
    </row>
    <row r="274" spans="1:34" s="340" customFormat="1" ht="15" customHeight="1">
      <c r="A274" s="337"/>
      <c r="B274" s="140" t="s">
        <v>471</v>
      </c>
      <c r="C274" s="205" t="s">
        <v>139</v>
      </c>
      <c r="D274" s="205"/>
      <c r="E274" s="99" t="s">
        <v>474</v>
      </c>
      <c r="F274" s="1031" t="str">
        <f>VLOOKUP(B274,[1]Sheet1!$H$4:$I$15682,2,FALSE)</f>
        <v>Printer (Peralatan Personal Komputer)</v>
      </c>
      <c r="G274" s="100" t="s">
        <v>165</v>
      </c>
      <c r="H274" s="100" t="s">
        <v>48</v>
      </c>
      <c r="I274" s="100" t="s">
        <v>64</v>
      </c>
      <c r="J274" s="100" t="s">
        <v>65</v>
      </c>
      <c r="K274" s="101">
        <v>2019</v>
      </c>
      <c r="L274" s="100" t="s">
        <v>48</v>
      </c>
      <c r="M274" s="206" t="s">
        <v>166</v>
      </c>
      <c r="N274" s="100" t="s">
        <v>67</v>
      </c>
      <c r="O274" s="207">
        <v>1</v>
      </c>
      <c r="P274" s="103">
        <v>2927770</v>
      </c>
      <c r="Q274" s="141"/>
      <c r="R274" s="105">
        <v>0</v>
      </c>
      <c r="S274" s="106">
        <f t="shared" si="145"/>
        <v>2927770</v>
      </c>
      <c r="T274" s="107">
        <v>5</v>
      </c>
      <c r="U274" s="106">
        <f t="shared" ref="U274" si="153">SUM(S274/T274)</f>
        <v>585554</v>
      </c>
      <c r="V274" s="142">
        <v>0</v>
      </c>
      <c r="W274" s="106"/>
      <c r="X274" s="344"/>
      <c r="Y274" s="106"/>
      <c r="Z274" s="106"/>
      <c r="AA274" s="107">
        <v>5</v>
      </c>
      <c r="AB274" s="106">
        <v>2927770</v>
      </c>
      <c r="AC274" s="106">
        <f t="shared" si="151"/>
        <v>0</v>
      </c>
      <c r="AD274" s="109" t="s">
        <v>132</v>
      </c>
      <c r="AE274" s="347">
        <f>'BI INTRA 2025'!AB274+'BI INTRA 2025_smt II'!Y274</f>
        <v>2927770</v>
      </c>
      <c r="AF274" s="1026">
        <f t="shared" si="152"/>
        <v>0</v>
      </c>
      <c r="AG274" s="52"/>
      <c r="AH274" s="52"/>
    </row>
    <row r="275" spans="1:34" ht="5.0999999999999996" customHeight="1">
      <c r="A275" s="42"/>
      <c r="B275" s="54"/>
      <c r="C275" s="341"/>
      <c r="D275" s="342"/>
      <c r="E275" s="343"/>
      <c r="F275" s="1054"/>
      <c r="G275" s="301"/>
      <c r="H275" s="301"/>
      <c r="I275" s="301"/>
      <c r="J275" s="301"/>
      <c r="K275" s="301"/>
      <c r="L275" s="301"/>
      <c r="M275" s="301"/>
      <c r="N275" s="301"/>
      <c r="O275" s="329"/>
      <c r="P275" s="78"/>
      <c r="Q275" s="218"/>
      <c r="R275" s="76"/>
      <c r="S275" s="146"/>
      <c r="T275" s="145"/>
      <c r="U275" s="146"/>
      <c r="V275" s="145"/>
      <c r="W275" s="146"/>
      <c r="X275" s="145"/>
      <c r="Y275" s="146"/>
      <c r="Z275" s="146"/>
      <c r="AA275" s="145"/>
      <c r="AB275" s="146"/>
      <c r="AC275" s="146"/>
      <c r="AD275" s="78"/>
      <c r="AE275" s="347">
        <f>'BI INTRA 2025'!AB275+'BI INTRA 2025_smt II'!Y275</f>
        <v>0</v>
      </c>
      <c r="AF275" s="1026">
        <f t="shared" si="152"/>
        <v>0</v>
      </c>
      <c r="AG275" s="52"/>
      <c r="AH275" s="52"/>
    </row>
    <row r="276" spans="1:34" s="285" customFormat="1" ht="15" customHeight="1">
      <c r="A276" s="40"/>
      <c r="B276" s="54" t="s">
        <v>475</v>
      </c>
      <c r="C276" s="60" t="s">
        <v>476</v>
      </c>
      <c r="D276" s="61"/>
      <c r="E276" s="134"/>
      <c r="F276" s="1042"/>
      <c r="G276" s="301"/>
      <c r="H276" s="301"/>
      <c r="I276" s="301"/>
      <c r="J276" s="301"/>
      <c r="K276" s="301"/>
      <c r="L276" s="301"/>
      <c r="M276" s="301"/>
      <c r="N276" s="301"/>
      <c r="O276" s="330">
        <f>O277</f>
        <v>1</v>
      </c>
      <c r="P276" s="218">
        <f>P277</f>
        <v>29500000</v>
      </c>
      <c r="Q276" s="218"/>
      <c r="R276" s="64"/>
      <c r="S276" s="218">
        <f>S277</f>
        <v>29500000</v>
      </c>
      <c r="T276" s="331"/>
      <c r="U276" s="218">
        <f>U277</f>
        <v>5900000</v>
      </c>
      <c r="V276" s="331"/>
      <c r="W276" s="218">
        <f>W277</f>
        <v>0</v>
      </c>
      <c r="X276" s="331"/>
      <c r="Y276" s="218">
        <f>Y277</f>
        <v>0</v>
      </c>
      <c r="Z276" s="218">
        <f>Z277</f>
        <v>0</v>
      </c>
      <c r="AA276" s="331"/>
      <c r="AB276" s="218">
        <f>AB277</f>
        <v>29500000</v>
      </c>
      <c r="AC276" s="218">
        <f>AC277</f>
        <v>0</v>
      </c>
      <c r="AD276" s="218"/>
      <c r="AE276" s="347">
        <f>'BI INTRA 2025'!AB276+'BI INTRA 2025_smt II'!Y276</f>
        <v>29500000</v>
      </c>
      <c r="AF276" s="1026">
        <f t="shared" si="152"/>
        <v>0</v>
      </c>
      <c r="AG276" s="52"/>
      <c r="AH276" s="52"/>
    </row>
    <row r="277" spans="1:34" ht="15" customHeight="1">
      <c r="A277" s="42"/>
      <c r="B277" s="133" t="s">
        <v>477</v>
      </c>
      <c r="C277" s="211"/>
      <c r="D277" s="211"/>
      <c r="E277" s="68" t="s">
        <v>478</v>
      </c>
      <c r="F277" s="1031" t="str">
        <f>VLOOKUP(B277,[1]Sheet1!$H$4:$I$15682,2,FALSE)</f>
        <v>Server</v>
      </c>
      <c r="G277" s="42" t="s">
        <v>179</v>
      </c>
      <c r="H277" s="42" t="s">
        <v>48</v>
      </c>
      <c r="I277" s="42" t="s">
        <v>64</v>
      </c>
      <c r="J277" s="42" t="s">
        <v>65</v>
      </c>
      <c r="K277" s="42">
        <v>2009</v>
      </c>
      <c r="L277" s="42" t="s">
        <v>48</v>
      </c>
      <c r="M277" s="42" t="s">
        <v>413</v>
      </c>
      <c r="N277" s="42" t="s">
        <v>67</v>
      </c>
      <c r="O277" s="43">
        <v>1</v>
      </c>
      <c r="P277" s="70">
        <v>29500000</v>
      </c>
      <c r="Q277" s="218"/>
      <c r="R277" s="76">
        <v>0</v>
      </c>
      <c r="S277" s="71">
        <f t="shared" ref="S277" si="154">SUM(P277-R277)</f>
        <v>29500000</v>
      </c>
      <c r="T277" s="72">
        <v>5</v>
      </c>
      <c r="U277" s="71">
        <f t="shared" ref="U277" si="155">SUM(S277/T277)</f>
        <v>5900000</v>
      </c>
      <c r="V277" s="73">
        <v>0</v>
      </c>
      <c r="W277" s="71">
        <f t="shared" ref="W277" si="156">SUM(U277*V277)</f>
        <v>0</v>
      </c>
      <c r="X277" s="74">
        <v>0</v>
      </c>
      <c r="Y277" s="71">
        <f t="shared" ref="Y277" si="157">SUM(U277*X277)</f>
        <v>0</v>
      </c>
      <c r="Z277" s="71">
        <f t="shared" ref="Z277" si="158">SUM(W277+Y277)</f>
        <v>0</v>
      </c>
      <c r="AA277" s="72">
        <v>5</v>
      </c>
      <c r="AB277" s="71">
        <f t="shared" ref="AB277" si="159">SUM(U277*AA277)</f>
        <v>29500000</v>
      </c>
      <c r="AC277" s="71">
        <f t="shared" ref="AC277" si="160">SUM(S277-AB277)</f>
        <v>0</v>
      </c>
      <c r="AD277" s="219" t="s">
        <v>247</v>
      </c>
      <c r="AE277" s="347">
        <f>'BI INTRA 2025'!AB277+'BI INTRA 2025_smt II'!Y277</f>
        <v>29500000</v>
      </c>
      <c r="AF277" s="1026">
        <f t="shared" si="152"/>
        <v>0</v>
      </c>
      <c r="AG277" s="52"/>
      <c r="AH277" s="52"/>
    </row>
    <row r="278" spans="1:34" ht="5.0999999999999996" customHeight="1">
      <c r="A278" s="42"/>
      <c r="B278" s="58" t="s">
        <v>48</v>
      </c>
      <c r="C278" s="43" t="s">
        <v>48</v>
      </c>
      <c r="D278" s="43"/>
      <c r="E278" s="43" t="s">
        <v>48</v>
      </c>
      <c r="F278" s="271"/>
      <c r="G278" s="42" t="s">
        <v>48</v>
      </c>
      <c r="H278" s="42" t="s">
        <v>48</v>
      </c>
      <c r="I278" s="42" t="s">
        <v>48</v>
      </c>
      <c r="J278" s="43" t="s">
        <v>48</v>
      </c>
      <c r="K278" s="43" t="s">
        <v>48</v>
      </c>
      <c r="L278" s="42" t="s">
        <v>48</v>
      </c>
      <c r="M278" s="77" t="s">
        <v>48</v>
      </c>
      <c r="N278" s="42" t="s">
        <v>48</v>
      </c>
      <c r="O278" s="203" t="s">
        <v>48</v>
      </c>
      <c r="P278" s="335" t="s">
        <v>48</v>
      </c>
      <c r="Q278" s="218"/>
      <c r="R278" s="76"/>
      <c r="S278" s="146"/>
      <c r="T278" s="145"/>
      <c r="U278" s="146"/>
      <c r="V278" s="145"/>
      <c r="W278" s="146"/>
      <c r="X278" s="145"/>
      <c r="Y278" s="146"/>
      <c r="Z278" s="146"/>
      <c r="AA278" s="145"/>
      <c r="AB278" s="146"/>
      <c r="AC278" s="146"/>
      <c r="AD278" s="335" t="s">
        <v>48</v>
      </c>
      <c r="AE278" s="347">
        <f>'BI INTRA 2025'!AB278+'BI INTRA 2025_smt II'!Y278</f>
        <v>0</v>
      </c>
      <c r="AF278" s="1026">
        <f t="shared" si="152"/>
        <v>0</v>
      </c>
      <c r="AG278" s="52"/>
      <c r="AH278" s="52"/>
    </row>
    <row r="279" spans="1:34" ht="15" customHeight="1">
      <c r="A279" s="47" t="s">
        <v>479</v>
      </c>
      <c r="B279" s="54" t="s">
        <v>480</v>
      </c>
      <c r="C279" s="135" t="s">
        <v>481</v>
      </c>
      <c r="D279" s="135"/>
      <c r="E279" s="135"/>
      <c r="F279" s="135"/>
      <c r="G279" s="41"/>
      <c r="H279" s="41"/>
      <c r="I279" s="40"/>
      <c r="J279" s="41"/>
      <c r="K279" s="41"/>
      <c r="L279" s="41"/>
      <c r="M279" s="41"/>
      <c r="N279" s="41"/>
      <c r="O279" s="40">
        <f>O280</f>
        <v>7</v>
      </c>
      <c r="P279" s="345">
        <f>P280</f>
        <v>1299339000</v>
      </c>
      <c r="Q279" s="218"/>
      <c r="R279" s="76"/>
      <c r="S279" s="345">
        <f>S280</f>
        <v>2540550028.6702094</v>
      </c>
      <c r="T279" s="145"/>
      <c r="U279" s="345">
        <f>U280</f>
        <v>69973340.519959182</v>
      </c>
      <c r="V279" s="145"/>
      <c r="W279" s="345">
        <f>W280</f>
        <v>11995268.397593156</v>
      </c>
      <c r="X279" s="145"/>
      <c r="Y279" s="345">
        <f>Y280</f>
        <v>6045388.3975931564</v>
      </c>
      <c r="Z279" s="345">
        <f>Z280</f>
        <v>18040656.795186311</v>
      </c>
      <c r="AA279" s="145"/>
      <c r="AB279" s="345">
        <f>AB280</f>
        <v>434280744.98773342</v>
      </c>
      <c r="AC279" s="345">
        <f>AC280</f>
        <v>865058255.01226664</v>
      </c>
      <c r="AD279" s="346">
        <f>P279-AB279</f>
        <v>865058255.01226664</v>
      </c>
      <c r="AE279" s="347">
        <f>'BI INTRA 2025'!AB279+'BI INTRA 2025_smt II'!Y279</f>
        <v>434280744.98773336</v>
      </c>
      <c r="AF279" s="1026">
        <f t="shared" si="152"/>
        <v>0</v>
      </c>
      <c r="AG279" s="52"/>
      <c r="AH279" s="52"/>
    </row>
    <row r="280" spans="1:34" ht="15" customHeight="1">
      <c r="A280" s="185"/>
      <c r="B280" s="54" t="s">
        <v>482</v>
      </c>
      <c r="C280" s="135" t="s">
        <v>483</v>
      </c>
      <c r="D280" s="135"/>
      <c r="E280" s="135"/>
      <c r="F280" s="135"/>
      <c r="G280" s="41"/>
      <c r="H280" s="41"/>
      <c r="I280" s="40"/>
      <c r="J280" s="41"/>
      <c r="K280" s="41"/>
      <c r="L280" s="41"/>
      <c r="M280" s="41"/>
      <c r="N280" s="41"/>
      <c r="O280" s="40">
        <f>O281+O290</f>
        <v>7</v>
      </c>
      <c r="P280" s="130">
        <f>P281+P290</f>
        <v>1299339000</v>
      </c>
      <c r="Q280" s="218"/>
      <c r="R280" s="76"/>
      <c r="S280" s="130">
        <f>S281+S290</f>
        <v>2540550028.6702094</v>
      </c>
      <c r="T280" s="145"/>
      <c r="U280" s="130">
        <f>U281+U290</f>
        <v>69973340.519959182</v>
      </c>
      <c r="V280" s="145"/>
      <c r="W280" s="130">
        <f>W281+W290</f>
        <v>11995268.397593156</v>
      </c>
      <c r="X280" s="145"/>
      <c r="Y280" s="130">
        <f>Y281+Y290</f>
        <v>6045388.3975931564</v>
      </c>
      <c r="Z280" s="130">
        <f>Z281+Z290</f>
        <v>18040656.795186311</v>
      </c>
      <c r="AA280" s="145"/>
      <c r="AB280" s="130">
        <f>AB281+AB290</f>
        <v>434280744.98773342</v>
      </c>
      <c r="AC280" s="130">
        <f>AC281+AC290</f>
        <v>865058255.01226664</v>
      </c>
      <c r="AD280" s="130"/>
      <c r="AE280" s="347">
        <f>'BI INTRA 2025'!AB280+'BI INTRA 2025_smt II'!Y280</f>
        <v>434280744.98773336</v>
      </c>
      <c r="AF280" s="1026">
        <f t="shared" si="152"/>
        <v>0</v>
      </c>
      <c r="AG280" s="52"/>
      <c r="AH280" s="52"/>
    </row>
    <row r="281" spans="1:34" ht="15" customHeight="1">
      <c r="A281" s="185"/>
      <c r="B281" s="54" t="s">
        <v>484</v>
      </c>
      <c r="C281" s="135" t="s">
        <v>485</v>
      </c>
      <c r="D281" s="135"/>
      <c r="E281" s="135"/>
      <c r="F281" s="135"/>
      <c r="G281" s="135"/>
      <c r="H281" s="41"/>
      <c r="I281" s="40"/>
      <c r="J281" s="41"/>
      <c r="K281" s="41"/>
      <c r="L281" s="41"/>
      <c r="M281" s="41"/>
      <c r="N281" s="41"/>
      <c r="O281" s="40">
        <f>O282+O285+O287</f>
        <v>2</v>
      </c>
      <c r="P281" s="130">
        <f>P282+P285+P287</f>
        <v>594988000</v>
      </c>
      <c r="Q281" s="218"/>
      <c r="R281" s="76"/>
      <c r="S281" s="130">
        <f>S282+S285+S287</f>
        <v>594988000</v>
      </c>
      <c r="T281" s="145"/>
      <c r="U281" s="130">
        <f>U282+U285+U287</f>
        <v>11899760</v>
      </c>
      <c r="V281" s="145"/>
      <c r="W281" s="130">
        <f>W282+W285+W287</f>
        <v>5949880</v>
      </c>
      <c r="X281" s="145"/>
      <c r="Y281" s="130">
        <f>Y282+Y285+Y287</f>
        <v>0</v>
      </c>
      <c r="Z281" s="130">
        <f>Z282+Z285+Z287</f>
        <v>5949880</v>
      </c>
      <c r="AA281" s="145"/>
      <c r="AB281" s="130">
        <f>AB282+AB285+AB287</f>
        <v>196046040</v>
      </c>
      <c r="AC281" s="130">
        <f>AC282+AC285+AC287</f>
        <v>398941960</v>
      </c>
      <c r="AD281" s="130"/>
      <c r="AE281" s="347">
        <f>'BI INTRA 2025'!AB281+'BI INTRA 2025_smt II'!Y281</f>
        <v>196046040</v>
      </c>
      <c r="AF281" s="1026">
        <f t="shared" si="152"/>
        <v>0</v>
      </c>
      <c r="AG281" s="52"/>
      <c r="AH281" s="52"/>
    </row>
    <row r="282" spans="1:34" ht="15" customHeight="1">
      <c r="A282" s="185"/>
      <c r="B282" s="54" t="s">
        <v>486</v>
      </c>
      <c r="C282" s="135" t="s">
        <v>487</v>
      </c>
      <c r="D282" s="135"/>
      <c r="E282" s="135"/>
      <c r="F282" s="1029"/>
      <c r="G282" s="135"/>
      <c r="H282" s="41"/>
      <c r="I282" s="40"/>
      <c r="J282" s="41"/>
      <c r="K282" s="41"/>
      <c r="L282" s="41"/>
      <c r="M282" s="41"/>
      <c r="N282" s="41"/>
      <c r="O282" s="40">
        <f>O283</f>
        <v>1</v>
      </c>
      <c r="P282" s="130">
        <f>P283</f>
        <v>579988000</v>
      </c>
      <c r="Q282" s="218"/>
      <c r="R282" s="76"/>
      <c r="S282" s="130">
        <f>S283</f>
        <v>579988000</v>
      </c>
      <c r="T282" s="145"/>
      <c r="U282" s="130">
        <f>U283</f>
        <v>11599760</v>
      </c>
      <c r="V282" s="145"/>
      <c r="W282" s="130">
        <f>W283</f>
        <v>5799880</v>
      </c>
      <c r="X282" s="145"/>
      <c r="Y282" s="130">
        <f>Y283</f>
        <v>0</v>
      </c>
      <c r="Z282" s="130">
        <f>Z283</f>
        <v>5799880</v>
      </c>
      <c r="AA282" s="145"/>
      <c r="AB282" s="130">
        <f>AB283</f>
        <v>191396040</v>
      </c>
      <c r="AC282" s="130">
        <f>AC283</f>
        <v>388591960</v>
      </c>
      <c r="AD282" s="130">
        <f>P282-AB282</f>
        <v>388591960</v>
      </c>
      <c r="AE282" s="347">
        <f>'BI INTRA 2025'!AB282+'BI INTRA 2025_smt II'!Y282</f>
        <v>191396040</v>
      </c>
      <c r="AF282" s="1026">
        <f t="shared" si="152"/>
        <v>0</v>
      </c>
      <c r="AG282" s="52"/>
      <c r="AH282" s="52"/>
    </row>
    <row r="283" spans="1:34" ht="15" customHeight="1">
      <c r="A283" s="185"/>
      <c r="B283" s="133" t="s">
        <v>488</v>
      </c>
      <c r="C283" s="67" t="s">
        <v>112</v>
      </c>
      <c r="D283" s="67"/>
      <c r="E283" s="220" t="s">
        <v>489</v>
      </c>
      <c r="F283" s="1031" t="str">
        <f>VLOOKUP(B283,[1]Sheet1!$H$4:$I$15682,2,FALSE)</f>
        <v>Bangunan Gedung Kantor Permanen</v>
      </c>
      <c r="G283" s="42" t="s">
        <v>48</v>
      </c>
      <c r="H283" s="42" t="s">
        <v>48</v>
      </c>
      <c r="I283" s="42" t="s">
        <v>490</v>
      </c>
      <c r="J283" s="42" t="s">
        <v>65</v>
      </c>
      <c r="K283" s="42">
        <v>2009</v>
      </c>
      <c r="L283" s="42" t="s">
        <v>48</v>
      </c>
      <c r="M283" s="42" t="s">
        <v>48</v>
      </c>
      <c r="N283" s="42" t="s">
        <v>48</v>
      </c>
      <c r="O283" s="42">
        <v>1</v>
      </c>
      <c r="P283" s="229">
        <v>579988000</v>
      </c>
      <c r="Q283" s="79"/>
      <c r="R283" s="76">
        <v>0</v>
      </c>
      <c r="S283" s="71">
        <f t="shared" ref="S283:S292" si="161">SUM(P283-R283)</f>
        <v>579988000</v>
      </c>
      <c r="T283" s="72">
        <v>50</v>
      </c>
      <c r="U283" s="71">
        <f t="shared" ref="U283:U292" si="162">SUM(S283/T283)</f>
        <v>11599760</v>
      </c>
      <c r="V283" s="73">
        <f>6/12</f>
        <v>0.5</v>
      </c>
      <c r="W283" s="71">
        <f t="shared" ref="W283" si="163">SUM(U283*V283)</f>
        <v>5799880</v>
      </c>
      <c r="X283" s="74"/>
      <c r="Y283" s="71"/>
      <c r="Z283" s="71">
        <f t="shared" ref="Z283:Z292" si="164">SUM(W283+Y283)</f>
        <v>5799880</v>
      </c>
      <c r="AA283" s="72">
        <f>2025-K283+V283+X283</f>
        <v>16.5</v>
      </c>
      <c r="AB283" s="50">
        <f t="shared" ref="AB283:AB292" si="165">SUM(U283*AA283)</f>
        <v>191396040</v>
      </c>
      <c r="AC283" s="71">
        <f t="shared" ref="AC283:AC292" si="166">SUM(S283-AB283)</f>
        <v>388591960</v>
      </c>
      <c r="AD283" s="137" t="s">
        <v>48</v>
      </c>
      <c r="AE283" s="347">
        <f>'BI INTRA 2025'!AB283+'BI INTRA 2025_smt II'!Y283</f>
        <v>191396040</v>
      </c>
      <c r="AF283" s="1026">
        <f t="shared" si="152"/>
        <v>0</v>
      </c>
      <c r="AG283" s="52"/>
      <c r="AH283" s="52"/>
    </row>
    <row r="284" spans="1:34" ht="15" customHeight="1">
      <c r="A284" s="185"/>
      <c r="B284" s="58"/>
      <c r="C284" s="67"/>
      <c r="D284" s="67"/>
      <c r="E284" s="220"/>
      <c r="F284" s="1040"/>
      <c r="G284" s="42"/>
      <c r="H284" s="42"/>
      <c r="I284" s="42"/>
      <c r="J284" s="42"/>
      <c r="K284" s="42"/>
      <c r="L284" s="42"/>
      <c r="M284" s="42"/>
      <c r="N284" s="42"/>
      <c r="O284" s="42"/>
      <c r="P284" s="229"/>
      <c r="Q284" s="79"/>
      <c r="R284" s="76"/>
      <c r="S284" s="71"/>
      <c r="T284" s="72"/>
      <c r="U284" s="71"/>
      <c r="V284" s="73"/>
      <c r="W284" s="71"/>
      <c r="X284" s="74"/>
      <c r="Y284" s="71"/>
      <c r="Z284" s="71"/>
      <c r="AA284" s="72"/>
      <c r="AB284" s="71"/>
      <c r="AC284" s="71"/>
      <c r="AD284" s="137"/>
      <c r="AE284" s="347">
        <f>'BI INTRA 2025'!AB284+'BI INTRA 2025_smt II'!Y284</f>
        <v>0</v>
      </c>
      <c r="AF284" s="1026">
        <f t="shared" si="152"/>
        <v>0</v>
      </c>
      <c r="AG284" s="52"/>
      <c r="AH284" s="52"/>
    </row>
    <row r="285" spans="1:34" ht="15" customHeight="1">
      <c r="A285" s="185"/>
      <c r="B285" s="54" t="s">
        <v>491</v>
      </c>
      <c r="C285" s="225" t="s">
        <v>492</v>
      </c>
      <c r="D285" s="225"/>
      <c r="E285" s="220"/>
      <c r="F285" s="220"/>
      <c r="G285" s="42"/>
      <c r="H285" s="42"/>
      <c r="I285" s="42"/>
      <c r="J285" s="42"/>
      <c r="K285" s="42"/>
      <c r="L285" s="42"/>
      <c r="M285" s="42"/>
      <c r="N285" s="42"/>
      <c r="O285" s="40">
        <v>0</v>
      </c>
      <c r="P285" s="348">
        <v>0</v>
      </c>
      <c r="Q285" s="131"/>
      <c r="R285" s="64"/>
      <c r="S285" s="348">
        <v>0</v>
      </c>
      <c r="T285" s="51"/>
      <c r="U285" s="348">
        <v>0</v>
      </c>
      <c r="V285" s="282"/>
      <c r="W285" s="348">
        <f>W295</f>
        <v>0</v>
      </c>
      <c r="X285" s="283"/>
      <c r="Y285" s="348">
        <f>Y295</f>
        <v>0</v>
      </c>
      <c r="Z285" s="348">
        <f>Z295</f>
        <v>0</v>
      </c>
      <c r="AA285" s="51"/>
      <c r="AB285" s="348">
        <v>0</v>
      </c>
      <c r="AC285" s="348">
        <f>AC295</f>
        <v>0</v>
      </c>
      <c r="AD285" s="132"/>
      <c r="AE285" s="347">
        <f>'BI INTRA 2025'!AB285+'BI INTRA 2025_smt II'!Y285</f>
        <v>0</v>
      </c>
      <c r="AF285" s="1026">
        <f t="shared" si="152"/>
        <v>0</v>
      </c>
      <c r="AG285" s="52"/>
      <c r="AH285" s="52"/>
    </row>
    <row r="286" spans="1:34" ht="15" customHeight="1">
      <c r="A286" s="212"/>
      <c r="B286" s="349"/>
      <c r="C286" s="350"/>
      <c r="D286" s="350"/>
      <c r="E286" s="351"/>
      <c r="F286" s="351"/>
      <c r="G286" s="178"/>
      <c r="H286" s="178"/>
      <c r="I286" s="178"/>
      <c r="J286" s="178"/>
      <c r="K286" s="178"/>
      <c r="L286" s="178"/>
      <c r="M286" s="178"/>
      <c r="N286" s="178"/>
      <c r="O286" s="178"/>
      <c r="P286" s="213"/>
      <c r="Q286" s="275"/>
      <c r="R286" s="275"/>
      <c r="S286" s="352"/>
      <c r="T286" s="353"/>
      <c r="U286" s="71"/>
      <c r="V286" s="354"/>
      <c r="W286" s="71"/>
      <c r="X286" s="355"/>
      <c r="Y286" s="352"/>
      <c r="Z286" s="71"/>
      <c r="AA286" s="356"/>
      <c r="AB286" s="71"/>
      <c r="AC286" s="71"/>
      <c r="AD286" s="357"/>
      <c r="AE286" s="347">
        <f>'BI INTRA 2025'!AB286+'BI INTRA 2025_smt II'!Y286</f>
        <v>0</v>
      </c>
      <c r="AF286" s="1026">
        <f t="shared" si="152"/>
        <v>0</v>
      </c>
      <c r="AG286" s="52"/>
      <c r="AH286" s="52"/>
    </row>
    <row r="287" spans="1:34" s="516" customFormat="1" ht="15" customHeight="1">
      <c r="A287" s="517"/>
      <c r="B287" s="518" t="s">
        <v>493</v>
      </c>
      <c r="C287" s="519" t="s">
        <v>494</v>
      </c>
      <c r="D287" s="519"/>
      <c r="E287" s="519"/>
      <c r="F287" s="525"/>
      <c r="G287" s="519"/>
      <c r="H287" s="519"/>
      <c r="I287" s="520"/>
      <c r="J287" s="520"/>
      <c r="K287" s="520"/>
      <c r="L287" s="520"/>
      <c r="M287" s="520"/>
      <c r="N287" s="520"/>
      <c r="O287" s="1086">
        <f>SUM(O288:O289)</f>
        <v>1</v>
      </c>
      <c r="P287" s="521">
        <f>SUM(P288:P289)</f>
        <v>15000000</v>
      </c>
      <c r="Q287" s="521">
        <f t="shared" ref="Q287:AD287" si="167">SUM(Q288:Q289)</f>
        <v>0</v>
      </c>
      <c r="R287" s="521">
        <f t="shared" si="167"/>
        <v>0</v>
      </c>
      <c r="S287" s="521">
        <f t="shared" si="167"/>
        <v>15000000</v>
      </c>
      <c r="T287" s="521">
        <f t="shared" si="167"/>
        <v>50</v>
      </c>
      <c r="U287" s="521">
        <f t="shared" si="167"/>
        <v>300000</v>
      </c>
      <c r="V287" s="521">
        <f t="shared" si="167"/>
        <v>0.5</v>
      </c>
      <c r="W287" s="521">
        <f t="shared" si="167"/>
        <v>150000</v>
      </c>
      <c r="X287" s="521"/>
      <c r="Y287" s="521"/>
      <c r="Z287" s="521">
        <f t="shared" si="167"/>
        <v>150000</v>
      </c>
      <c r="AA287" s="558">
        <f>SUM(AA288:AA289)</f>
        <v>15.5</v>
      </c>
      <c r="AB287" s="521">
        <f>SUM(AB288:AB289)</f>
        <v>4650000</v>
      </c>
      <c r="AC287" s="521">
        <f t="shared" si="167"/>
        <v>10350000</v>
      </c>
      <c r="AD287" s="521">
        <f t="shared" si="167"/>
        <v>0</v>
      </c>
      <c r="AE287" s="347">
        <f>'BI INTRA 2025'!AB287+'BI INTRA 2025_smt II'!Y287</f>
        <v>4650000</v>
      </c>
      <c r="AF287" s="1026">
        <f t="shared" si="152"/>
        <v>0</v>
      </c>
      <c r="AG287" s="52"/>
      <c r="AH287" s="52"/>
    </row>
    <row r="288" spans="1:34" ht="15" customHeight="1">
      <c r="A288" s="212"/>
      <c r="B288" s="349" t="s">
        <v>495</v>
      </c>
      <c r="C288" s="350" t="s">
        <v>60</v>
      </c>
      <c r="D288" s="350"/>
      <c r="E288" s="351" t="s">
        <v>496</v>
      </c>
      <c r="F288" s="1031" t="str">
        <f>VLOOKUP(B288,[1]Sheet1!$H$4:$I$15682,2,FALSE)</f>
        <v>Bangunan Pemagaran Gedung Kantor</v>
      </c>
      <c r="G288" s="178" t="s">
        <v>48</v>
      </c>
      <c r="H288" s="178" t="s">
        <v>48</v>
      </c>
      <c r="I288" s="178" t="s">
        <v>48</v>
      </c>
      <c r="J288" s="178" t="s">
        <v>48</v>
      </c>
      <c r="K288" s="178">
        <v>2010</v>
      </c>
      <c r="L288" s="178" t="s">
        <v>48</v>
      </c>
      <c r="M288" s="178" t="s">
        <v>48</v>
      </c>
      <c r="N288" s="178" t="s">
        <v>48</v>
      </c>
      <c r="O288" s="178">
        <v>1</v>
      </c>
      <c r="P288" s="213">
        <v>15000000</v>
      </c>
      <c r="Q288" s="363"/>
      <c r="R288" s="275">
        <v>0</v>
      </c>
      <c r="S288" s="352">
        <f t="shared" ref="S288" si="168">SUM(P288-R288)</f>
        <v>15000000</v>
      </c>
      <c r="T288" s="364">
        <v>50</v>
      </c>
      <c r="U288" s="71">
        <f t="shared" ref="U288" si="169">SUM(S288/T288)</f>
        <v>300000</v>
      </c>
      <c r="V288" s="354">
        <f t="shared" ref="V288" si="170">6/12</f>
        <v>0.5</v>
      </c>
      <c r="W288" s="71">
        <f t="shared" ref="W288" si="171">SUM(U288*V288)</f>
        <v>150000</v>
      </c>
      <c r="X288" s="355"/>
      <c r="Y288" s="352"/>
      <c r="Z288" s="71">
        <f t="shared" ref="Z288" si="172">SUM(W288+Y288)</f>
        <v>150000</v>
      </c>
      <c r="AA288" s="364">
        <f>2025-K288+V288+X288</f>
        <v>15.5</v>
      </c>
      <c r="AB288" s="71">
        <f t="shared" ref="AB288" si="173">SUM(U288*AA288)</f>
        <v>4650000</v>
      </c>
      <c r="AC288" s="71">
        <f t="shared" ref="AC288" si="174">SUM(S288-AB288)</f>
        <v>10350000</v>
      </c>
      <c r="AD288" s="365" t="s">
        <v>48</v>
      </c>
      <c r="AE288" s="347">
        <f>'BI INTRA 2025'!AB288+'BI INTRA 2025_smt II'!Y288</f>
        <v>4650000</v>
      </c>
      <c r="AF288" s="1026">
        <f t="shared" si="152"/>
        <v>0</v>
      </c>
      <c r="AG288" s="52"/>
      <c r="AH288" s="52"/>
    </row>
    <row r="289" spans="1:34" ht="15" customHeight="1">
      <c r="A289" s="212"/>
      <c r="B289" s="366"/>
      <c r="C289" s="350"/>
      <c r="D289" s="350"/>
      <c r="E289" s="351"/>
      <c r="F289" s="1041"/>
      <c r="G289" s="178"/>
      <c r="H289" s="178"/>
      <c r="I289" s="178"/>
      <c r="J289" s="178"/>
      <c r="K289" s="178"/>
      <c r="L289" s="178"/>
      <c r="M289" s="178"/>
      <c r="N289" s="178"/>
      <c r="O289" s="178"/>
      <c r="P289" s="213"/>
      <c r="Q289" s="363"/>
      <c r="R289" s="275"/>
      <c r="S289" s="352"/>
      <c r="T289" s="364"/>
      <c r="U289" s="71"/>
      <c r="V289" s="354"/>
      <c r="W289" s="71"/>
      <c r="X289" s="355"/>
      <c r="Y289" s="352"/>
      <c r="Z289" s="71"/>
      <c r="AA289" s="364"/>
      <c r="AB289" s="71"/>
      <c r="AC289" s="71"/>
      <c r="AD289" s="365"/>
      <c r="AE289" s="347">
        <f>'BI INTRA 2025'!AB289+'BI INTRA 2025_smt II'!Y289</f>
        <v>0</v>
      </c>
      <c r="AF289" s="1026">
        <f t="shared" si="152"/>
        <v>0</v>
      </c>
      <c r="AG289" s="52"/>
      <c r="AH289" s="52"/>
    </row>
    <row r="290" spans="1:34" ht="15" customHeight="1">
      <c r="A290" s="185"/>
      <c r="B290" s="54" t="s">
        <v>497</v>
      </c>
      <c r="C290" s="135" t="s">
        <v>498</v>
      </c>
      <c r="D290" s="135"/>
      <c r="E290" s="135"/>
      <c r="F290" s="135"/>
      <c r="G290" s="135"/>
      <c r="H290" s="42"/>
      <c r="I290" s="42"/>
      <c r="J290" s="42"/>
      <c r="K290" s="42"/>
      <c r="L290" s="42"/>
      <c r="M290" s="42"/>
      <c r="N290" s="42"/>
      <c r="O290" s="40">
        <f>O291</f>
        <v>5</v>
      </c>
      <c r="P290" s="348">
        <f>P291</f>
        <v>704351000</v>
      </c>
      <c r="Q290" s="131"/>
      <c r="R290" s="64"/>
      <c r="S290" s="348">
        <f>S291</f>
        <v>1945562028.6702094</v>
      </c>
      <c r="T290" s="51"/>
      <c r="U290" s="348">
        <f>U291</f>
        <v>58073580.519959182</v>
      </c>
      <c r="V290" s="282"/>
      <c r="W290" s="348">
        <f>W291</f>
        <v>6045388.3975931564</v>
      </c>
      <c r="X290" s="283"/>
      <c r="Y290" s="348">
        <f>Y291</f>
        <v>6045388.3975931564</v>
      </c>
      <c r="Z290" s="348">
        <f>Z291</f>
        <v>12090776.795186313</v>
      </c>
      <c r="AA290" s="51"/>
      <c r="AB290" s="348">
        <f>AB291</f>
        <v>238234704.98773342</v>
      </c>
      <c r="AC290" s="348">
        <f>AC291</f>
        <v>466116295.01226658</v>
      </c>
      <c r="AD290" s="132"/>
      <c r="AE290" s="347">
        <f>'BI INTRA 2025'!AB290+'BI INTRA 2025_smt II'!Y290</f>
        <v>238234704.98773342</v>
      </c>
      <c r="AF290" s="1026">
        <f t="shared" si="152"/>
        <v>0</v>
      </c>
      <c r="AG290" s="52"/>
      <c r="AH290" s="52"/>
    </row>
    <row r="291" spans="1:34" ht="15" customHeight="1">
      <c r="A291" s="185"/>
      <c r="B291" s="54" t="s">
        <v>499</v>
      </c>
      <c r="C291" s="135" t="s">
        <v>500</v>
      </c>
      <c r="D291" s="135"/>
      <c r="E291" s="135"/>
      <c r="F291" s="1029"/>
      <c r="G291" s="135"/>
      <c r="H291" s="42"/>
      <c r="I291" s="42"/>
      <c r="J291" s="42"/>
      <c r="K291" s="42"/>
      <c r="L291" s="42"/>
      <c r="M291" s="42"/>
      <c r="N291" s="42"/>
      <c r="O291" s="40">
        <f>SUM(O292:O298)</f>
        <v>5</v>
      </c>
      <c r="P291" s="348">
        <f>SUM(P292:P298)</f>
        <v>704351000</v>
      </c>
      <c r="Q291" s="131"/>
      <c r="R291" s="64"/>
      <c r="S291" s="348">
        <f>SUM(S292:S298)</f>
        <v>1945562028.6702094</v>
      </c>
      <c r="T291" s="51"/>
      <c r="U291" s="348">
        <f>SUM(U292:U298)</f>
        <v>58073580.519959182</v>
      </c>
      <c r="V291" s="282"/>
      <c r="W291" s="348">
        <f>SUM(W292:W298)</f>
        <v>6045388.3975931564</v>
      </c>
      <c r="X291" s="283"/>
      <c r="Y291" s="348">
        <f>SUM(Y292:Y298)</f>
        <v>6045388.3975931564</v>
      </c>
      <c r="Z291" s="348">
        <f>SUM(Z292:Z298)</f>
        <v>12090776.795186313</v>
      </c>
      <c r="AA291" s="51"/>
      <c r="AB291" s="348">
        <f>SUM(AB292:AB298)</f>
        <v>238234704.98773342</v>
      </c>
      <c r="AC291" s="348">
        <f>SUM(AC292:AC298)</f>
        <v>466116295.01226658</v>
      </c>
      <c r="AD291" s="132"/>
      <c r="AE291" s="347">
        <f>'BI INTRA 2025'!AB291+'BI INTRA 2025_smt II'!Y291</f>
        <v>238234704.98773342</v>
      </c>
      <c r="AF291" s="1026">
        <f t="shared" si="152"/>
        <v>0</v>
      </c>
      <c r="AG291" s="52"/>
      <c r="AH291" s="52"/>
    </row>
    <row r="292" spans="1:34" s="340" customFormat="1" ht="15" customHeight="1">
      <c r="A292" s="367"/>
      <c r="B292" s="368" t="s">
        <v>501</v>
      </c>
      <c r="C292" s="369" t="s">
        <v>69</v>
      </c>
      <c r="D292" s="369"/>
      <c r="E292" s="370" t="s">
        <v>213</v>
      </c>
      <c r="F292" s="1031" t="str">
        <f>VLOOKUP(B292,[1]Sheet1!$H$4:$I$15682,2,FALSE)</f>
        <v>Rumah Negara Golongan I Tipe A Semi Permanen</v>
      </c>
      <c r="G292" s="371" t="s">
        <v>48</v>
      </c>
      <c r="H292" s="371" t="s">
        <v>48</v>
      </c>
      <c r="I292" s="371" t="s">
        <v>502</v>
      </c>
      <c r="J292" s="371" t="s">
        <v>65</v>
      </c>
      <c r="K292" s="371">
        <v>2011</v>
      </c>
      <c r="L292" s="371" t="s">
        <v>48</v>
      </c>
      <c r="M292" s="371" t="s">
        <v>48</v>
      </c>
      <c r="N292" s="371" t="s">
        <v>48</v>
      </c>
      <c r="O292" s="371">
        <v>1</v>
      </c>
      <c r="P292" s="372">
        <v>67800000</v>
      </c>
      <c r="Q292" s="373"/>
      <c r="R292" s="374">
        <v>0</v>
      </c>
      <c r="S292" s="375">
        <f t="shared" si="161"/>
        <v>67800000</v>
      </c>
      <c r="T292" s="376">
        <v>50</v>
      </c>
      <c r="U292" s="377">
        <f t="shared" si="162"/>
        <v>1356000</v>
      </c>
      <c r="V292" s="378">
        <f t="shared" ref="V292" si="175">6/12</f>
        <v>0.5</v>
      </c>
      <c r="W292" s="377">
        <f>SUM(U292*V292)</f>
        <v>678000</v>
      </c>
      <c r="X292" s="379">
        <f>6/12</f>
        <v>0.5</v>
      </c>
      <c r="Y292" s="377">
        <f>U292*X292</f>
        <v>678000</v>
      </c>
      <c r="Z292" s="375">
        <f t="shared" si="164"/>
        <v>1356000</v>
      </c>
      <c r="AA292" s="376">
        <f>2025-K292+V292+X292</f>
        <v>15</v>
      </c>
      <c r="AB292" s="377">
        <f t="shared" si="165"/>
        <v>20340000</v>
      </c>
      <c r="AC292" s="377">
        <f t="shared" si="166"/>
        <v>47460000</v>
      </c>
      <c r="AD292" s="380" t="s">
        <v>48</v>
      </c>
      <c r="AE292" s="347">
        <f>'BI INTRA 2025'!AB292+'BI INTRA 2025_smt II'!Y292</f>
        <v>20340000</v>
      </c>
      <c r="AF292" s="1026">
        <f t="shared" si="152"/>
        <v>0</v>
      </c>
      <c r="AG292" s="52"/>
      <c r="AH292" s="52"/>
    </row>
    <row r="293" spans="1:34" s="383" customFormat="1" ht="27" customHeight="1">
      <c r="A293" s="212"/>
      <c r="B293" s="349" t="s">
        <v>501</v>
      </c>
      <c r="C293" s="350" t="s">
        <v>73</v>
      </c>
      <c r="D293" s="350"/>
      <c r="E293" s="351" t="s">
        <v>503</v>
      </c>
      <c r="F293" s="1031" t="str">
        <f>VLOOKUP(B293,[1]Sheet1!$H$4:$I$15682,2,FALSE)</f>
        <v>Rumah Negara Golongan I Tipe A Semi Permanen</v>
      </c>
      <c r="G293" s="178" t="s">
        <v>504</v>
      </c>
      <c r="H293" s="178" t="s">
        <v>48</v>
      </c>
      <c r="I293" s="178" t="s">
        <v>505</v>
      </c>
      <c r="J293" s="178" t="s">
        <v>290</v>
      </c>
      <c r="K293" s="178">
        <v>1980</v>
      </c>
      <c r="L293" s="178" t="s">
        <v>48</v>
      </c>
      <c r="M293" s="178" t="s">
        <v>48</v>
      </c>
      <c r="N293" s="178" t="s">
        <v>48</v>
      </c>
      <c r="O293" s="178">
        <v>1</v>
      </c>
      <c r="P293" s="213">
        <v>154722000</v>
      </c>
      <c r="Q293" s="363"/>
      <c r="R293" s="275"/>
      <c r="S293" s="352">
        <f>P293+Q293-R293</f>
        <v>154722000</v>
      </c>
      <c r="T293" s="364">
        <v>50</v>
      </c>
      <c r="U293" s="71">
        <f>S293/T293</f>
        <v>3094440</v>
      </c>
      <c r="V293" s="354"/>
      <c r="W293" s="71"/>
      <c r="X293" s="355"/>
      <c r="Y293" s="352"/>
      <c r="Z293" s="71">
        <f>SUM(W293+Y293)</f>
        <v>0</v>
      </c>
      <c r="AA293" s="356">
        <f>2018-K293+V293+X293+4/12</f>
        <v>38.333333333333336</v>
      </c>
      <c r="AB293" s="71">
        <f>SUM(U293*AA293)</f>
        <v>118620200</v>
      </c>
      <c r="AC293" s="71"/>
      <c r="AD293" s="357" t="s">
        <v>300</v>
      </c>
      <c r="AE293" s="347">
        <f>'BI INTRA 2025'!AB293+'BI INTRA 2025_smt II'!Y293</f>
        <v>118620200</v>
      </c>
      <c r="AF293" s="1026">
        <f t="shared" si="152"/>
        <v>0</v>
      </c>
      <c r="AG293" s="52"/>
      <c r="AH293" s="52"/>
    </row>
    <row r="294" spans="1:34" ht="24.75" customHeight="1">
      <c r="A294" s="212"/>
      <c r="B294" s="349"/>
      <c r="C294" s="350"/>
      <c r="D294" s="350"/>
      <c r="E294" s="351" t="s">
        <v>506</v>
      </c>
      <c r="F294" s="1041"/>
      <c r="G294" s="178" t="s">
        <v>48</v>
      </c>
      <c r="H294" s="178" t="s">
        <v>48</v>
      </c>
      <c r="I294" s="178" t="s">
        <v>48</v>
      </c>
      <c r="J294" s="178" t="s">
        <v>290</v>
      </c>
      <c r="K294" s="178">
        <v>2018</v>
      </c>
      <c r="L294" s="178" t="s">
        <v>48</v>
      </c>
      <c r="M294" s="178" t="s">
        <v>48</v>
      </c>
      <c r="N294" s="178" t="s">
        <v>48</v>
      </c>
      <c r="O294" s="178"/>
      <c r="P294" s="213">
        <v>331250000</v>
      </c>
      <c r="Q294" s="275">
        <v>36101800</v>
      </c>
      <c r="R294" s="275"/>
      <c r="S294" s="352">
        <f>P294+Q294-R294</f>
        <v>367351800</v>
      </c>
      <c r="T294" s="353">
        <f>T293-AA293+15</f>
        <v>26.666666666666664</v>
      </c>
      <c r="U294" s="71">
        <f>S294/T294</f>
        <v>13775692.500000002</v>
      </c>
      <c r="V294" s="354"/>
      <c r="W294" s="71"/>
      <c r="X294" s="355"/>
      <c r="Y294" s="352"/>
      <c r="Z294" s="71">
        <f>SUM(W294+Y294)</f>
        <v>0</v>
      </c>
      <c r="AA294" s="356">
        <f>2018-K294+V294+X294+3/12</f>
        <v>0.25</v>
      </c>
      <c r="AB294" s="71">
        <f>SUM(U294*AA294)</f>
        <v>3443923.1250000005</v>
      </c>
      <c r="AC294" s="71"/>
      <c r="AD294" s="357"/>
      <c r="AE294" s="347">
        <f>'BI INTRA 2025'!AB294+'BI INTRA 2025_smt II'!Y294</f>
        <v>3443923.1250000005</v>
      </c>
      <c r="AF294" s="1026">
        <f t="shared" si="152"/>
        <v>0</v>
      </c>
      <c r="AG294" s="52"/>
      <c r="AH294" s="52"/>
    </row>
    <row r="295" spans="1:34" ht="27" customHeight="1">
      <c r="A295" s="185"/>
      <c r="B295" s="133"/>
      <c r="C295" s="67"/>
      <c r="D295" s="67"/>
      <c r="E295" s="220" t="s">
        <v>507</v>
      </c>
      <c r="F295" s="220"/>
      <c r="G295" s="42" t="s">
        <v>48</v>
      </c>
      <c r="H295" s="42" t="s">
        <v>48</v>
      </c>
      <c r="I295" s="42" t="s">
        <v>48</v>
      </c>
      <c r="J295" s="42" t="s">
        <v>290</v>
      </c>
      <c r="K295" s="42">
        <v>2018</v>
      </c>
      <c r="L295" s="42" t="s">
        <v>48</v>
      </c>
      <c r="M295" s="42" t="s">
        <v>48</v>
      </c>
      <c r="N295" s="42" t="s">
        <v>48</v>
      </c>
      <c r="O295" s="42">
        <v>1</v>
      </c>
      <c r="P295" s="229">
        <v>49900000</v>
      </c>
      <c r="Q295" s="76">
        <f>S294-AB294</f>
        <v>363907876.875</v>
      </c>
      <c r="R295" s="76"/>
      <c r="S295" s="71">
        <f>P295+Q295-R295</f>
        <v>413807876.875</v>
      </c>
      <c r="T295" s="384">
        <v>26.4166666666667</v>
      </c>
      <c r="U295" s="71">
        <f>S295/T295</f>
        <v>15664651.490536258</v>
      </c>
      <c r="V295" s="73"/>
      <c r="W295" s="71"/>
      <c r="X295" s="74"/>
      <c r="Y295" s="71"/>
      <c r="Z295" s="71">
        <f>SUM(W295+Y295)</f>
        <v>0</v>
      </c>
      <c r="AA295" s="385">
        <f>2020-K295+V295+X295-2/12</f>
        <v>1.8333333333333333</v>
      </c>
      <c r="AB295" s="71">
        <f>SUM(U295*AA295)</f>
        <v>28718527.732649803</v>
      </c>
      <c r="AC295" s="71"/>
      <c r="AD295" s="268" t="s">
        <v>300</v>
      </c>
      <c r="AE295" s="347">
        <f>'BI INTRA 2025'!AB295+'BI INTRA 2025_smt II'!Y295</f>
        <v>28718527.732649803</v>
      </c>
      <c r="AF295" s="1026">
        <f t="shared" si="152"/>
        <v>0</v>
      </c>
      <c r="AG295" s="52"/>
      <c r="AH295" s="52"/>
    </row>
    <row r="296" spans="1:34" ht="27" customHeight="1">
      <c r="A296" s="185"/>
      <c r="B296" s="133"/>
      <c r="C296" s="67"/>
      <c r="D296" s="67"/>
      <c r="E296" s="220" t="s">
        <v>508</v>
      </c>
      <c r="F296" s="220"/>
      <c r="G296" s="42" t="s">
        <v>48</v>
      </c>
      <c r="H296" s="42" t="s">
        <v>48</v>
      </c>
      <c r="I296" s="42" t="s">
        <v>48</v>
      </c>
      <c r="J296" s="42" t="s">
        <v>290</v>
      </c>
      <c r="K296" s="42">
        <v>2020</v>
      </c>
      <c r="L296" s="42" t="s">
        <v>48</v>
      </c>
      <c r="M296" s="42" t="s">
        <v>48</v>
      </c>
      <c r="N296" s="42" t="s">
        <v>48</v>
      </c>
      <c r="O296" s="42">
        <v>1</v>
      </c>
      <c r="P296" s="229">
        <v>79988000</v>
      </c>
      <c r="Q296" s="76">
        <f>S295-AB295</f>
        <v>385089349.1423502</v>
      </c>
      <c r="R296" s="76">
        <v>0</v>
      </c>
      <c r="S296" s="71">
        <f>P296+Q296-R296</f>
        <v>465077349.1423502</v>
      </c>
      <c r="T296" s="384">
        <v>34.583333333333371</v>
      </c>
      <c r="U296" s="71">
        <f t="shared" ref="U296" si="176">S296/T296</f>
        <v>13448019.734236617</v>
      </c>
      <c r="V296" s="73"/>
      <c r="W296" s="71"/>
      <c r="X296" s="74"/>
      <c r="Y296" s="71"/>
      <c r="Z296" s="71"/>
      <c r="AA296" s="385">
        <v>0.66666666666666674</v>
      </c>
      <c r="AB296" s="71">
        <f>SUM(U296*AA296)</f>
        <v>8965346.489491079</v>
      </c>
      <c r="AC296" s="71"/>
      <c r="AD296" s="268" t="s">
        <v>300</v>
      </c>
      <c r="AE296" s="347">
        <f>'BI INTRA 2025'!AB296+'BI INTRA 2025_smt II'!Y296</f>
        <v>8965346.489491079</v>
      </c>
      <c r="AF296" s="1026">
        <f t="shared" si="152"/>
        <v>0</v>
      </c>
      <c r="AG296" s="52"/>
      <c r="AH296" s="52"/>
    </row>
    <row r="297" spans="1:34" s="340" customFormat="1" ht="17.25" customHeight="1">
      <c r="A297" s="387"/>
      <c r="B297" s="140"/>
      <c r="C297" s="388"/>
      <c r="D297" s="388"/>
      <c r="E297" s="389" t="s">
        <v>509</v>
      </c>
      <c r="F297" s="389"/>
      <c r="G297" s="337" t="s">
        <v>48</v>
      </c>
      <c r="H297" s="337" t="s">
        <v>48</v>
      </c>
      <c r="I297" s="337" t="s">
        <v>48</v>
      </c>
      <c r="J297" s="337" t="s">
        <v>290</v>
      </c>
      <c r="K297" s="337">
        <v>2020</v>
      </c>
      <c r="L297" s="337" t="s">
        <v>48</v>
      </c>
      <c r="M297" s="337" t="s">
        <v>48</v>
      </c>
      <c r="N297" s="337" t="s">
        <v>48</v>
      </c>
      <c r="O297" s="337">
        <v>1</v>
      </c>
      <c r="P297" s="390">
        <v>20691000</v>
      </c>
      <c r="Q297" s="391">
        <f>S296-AB296</f>
        <v>456112002.65285909</v>
      </c>
      <c r="R297" s="391">
        <v>0</v>
      </c>
      <c r="S297" s="377">
        <f>P297+Q297-R297</f>
        <v>476803002.65285909</v>
      </c>
      <c r="T297" s="392">
        <v>44.4166666666667</v>
      </c>
      <c r="U297" s="377">
        <f>S297/T297</f>
        <v>10734776.795186313</v>
      </c>
      <c r="V297" s="393">
        <f>6/12</f>
        <v>0.5</v>
      </c>
      <c r="W297" s="377">
        <f>SUM(U297*V297)</f>
        <v>5367388.3975931564</v>
      </c>
      <c r="X297" s="379">
        <f>6/12</f>
        <v>0.5</v>
      </c>
      <c r="Y297" s="377">
        <f>U297*X297</f>
        <v>5367388.3975931564</v>
      </c>
      <c r="Z297" s="377">
        <f>SUM(W297+Y297)</f>
        <v>10734776.795186313</v>
      </c>
      <c r="AA297" s="394">
        <f>2025-K297+V297+X297-7/12</f>
        <v>5.416666666666667</v>
      </c>
      <c r="AB297" s="377">
        <f>SUM(U297*AA297)</f>
        <v>58146707.64059253</v>
      </c>
      <c r="AC297" s="377">
        <f>SUM(S297-AB297)</f>
        <v>418656295.01226658</v>
      </c>
      <c r="AD297" s="395"/>
      <c r="AE297" s="347">
        <f>'BI INTRA 2025'!AB297+'BI INTRA 2025_smt II'!Y297</f>
        <v>58146707.64059253</v>
      </c>
      <c r="AF297" s="1026">
        <f t="shared" si="152"/>
        <v>0</v>
      </c>
      <c r="AG297" s="52"/>
      <c r="AH297" s="52"/>
    </row>
    <row r="298" spans="1:34" ht="15" customHeight="1">
      <c r="A298" s="185"/>
      <c r="B298" s="58"/>
      <c r="C298" s="42"/>
      <c r="D298" s="42"/>
      <c r="E298" s="220"/>
      <c r="F298" s="220"/>
      <c r="G298" s="42"/>
      <c r="H298" s="42"/>
      <c r="I298" s="42"/>
      <c r="J298" s="42"/>
      <c r="K298" s="42"/>
      <c r="L298" s="42"/>
      <c r="M298" s="42"/>
      <c r="N298" s="42"/>
      <c r="O298" s="42"/>
      <c r="P298" s="229"/>
      <c r="Q298" s="79"/>
      <c r="R298" s="145"/>
      <c r="S298" s="146"/>
      <c r="T298" s="145"/>
      <c r="U298" s="146"/>
      <c r="V298" s="145"/>
      <c r="W298" s="146"/>
      <c r="X298" s="145"/>
      <c r="Y298" s="146"/>
      <c r="Z298" s="146"/>
      <c r="AA298" s="145"/>
      <c r="AB298" s="146"/>
      <c r="AC298" s="146"/>
      <c r="AD298" s="186"/>
      <c r="AE298" s="347">
        <f>'BI INTRA 2025'!AB298+'BI INTRA 2025_smt II'!Y298</f>
        <v>0</v>
      </c>
      <c r="AF298" s="1026">
        <f t="shared" si="152"/>
        <v>0</v>
      </c>
      <c r="AG298" s="52"/>
      <c r="AH298" s="52"/>
    </row>
    <row r="299" spans="1:34" ht="15" customHeight="1">
      <c r="A299" s="185"/>
      <c r="B299" s="41" t="s">
        <v>510</v>
      </c>
      <c r="C299" s="328"/>
      <c r="D299" s="328"/>
      <c r="E299" s="328"/>
      <c r="F299" s="328"/>
      <c r="G299" s="328"/>
      <c r="H299" s="328"/>
      <c r="I299" s="328"/>
      <c r="J299" s="328"/>
      <c r="K299" s="328"/>
      <c r="L299" s="328"/>
      <c r="M299" s="328"/>
      <c r="N299" s="328"/>
      <c r="O299" s="40"/>
      <c r="P299" s="78"/>
      <c r="Q299" s="139"/>
      <c r="R299" s="145"/>
      <c r="S299" s="146"/>
      <c r="T299" s="145"/>
      <c r="U299" s="146"/>
      <c r="V299" s="145"/>
      <c r="W299" s="146"/>
      <c r="X299" s="145"/>
      <c r="Y299" s="146"/>
      <c r="Z299" s="146"/>
      <c r="AA299" s="145"/>
      <c r="AB299" s="146"/>
      <c r="AC299" s="146"/>
      <c r="AD299" s="218"/>
      <c r="AE299" s="347">
        <f>'BI INTRA 2025'!AB299+'BI INTRA 2025_smt II'!Y299</f>
        <v>0</v>
      </c>
      <c r="AF299" s="1026">
        <f t="shared" si="152"/>
        <v>0</v>
      </c>
      <c r="AG299" s="52"/>
      <c r="AH299" s="52"/>
    </row>
    <row r="300" spans="1:34" ht="15" customHeight="1">
      <c r="A300" s="397"/>
      <c r="B300" s="398" t="s">
        <v>48</v>
      </c>
      <c r="C300" s="250" t="s">
        <v>48</v>
      </c>
      <c r="D300" s="250"/>
      <c r="E300" s="250" t="s">
        <v>48</v>
      </c>
      <c r="F300" s="250"/>
      <c r="G300" s="250" t="s">
        <v>48</v>
      </c>
      <c r="H300" s="250" t="s">
        <v>48</v>
      </c>
      <c r="I300" s="250" t="s">
        <v>48</v>
      </c>
      <c r="J300" s="250" t="s">
        <v>48</v>
      </c>
      <c r="K300" s="250" t="s">
        <v>48</v>
      </c>
      <c r="L300" s="250" t="s">
        <v>48</v>
      </c>
      <c r="M300" s="250" t="s">
        <v>48</v>
      </c>
      <c r="N300" s="250" t="s">
        <v>48</v>
      </c>
      <c r="O300" s="250" t="s">
        <v>48</v>
      </c>
      <c r="P300" s="255" t="s">
        <v>48</v>
      </c>
      <c r="Q300" s="254"/>
      <c r="R300" s="399"/>
      <c r="S300" s="400"/>
      <c r="T300" s="399"/>
      <c r="U300" s="400"/>
      <c r="V300" s="399"/>
      <c r="W300" s="400"/>
      <c r="X300" s="399"/>
      <c r="Y300" s="400"/>
      <c r="Z300" s="400"/>
      <c r="AA300" s="399"/>
      <c r="AB300" s="400"/>
      <c r="AC300" s="400"/>
      <c r="AD300" s="255" t="s">
        <v>48</v>
      </c>
      <c r="AE300" s="347">
        <f>'BI INTRA 2025'!AB300+'BI INTRA 2025_smt II'!Y300</f>
        <v>0</v>
      </c>
      <c r="AF300" s="1026">
        <f t="shared" si="152"/>
        <v>0</v>
      </c>
      <c r="AG300" s="52"/>
      <c r="AH300" s="52"/>
    </row>
    <row r="301" spans="1:34" ht="15" customHeight="1">
      <c r="A301" s="40">
        <v>4</v>
      </c>
      <c r="B301" s="41" t="s">
        <v>511</v>
      </c>
      <c r="C301" s="301"/>
      <c r="D301" s="301"/>
      <c r="E301" s="301"/>
      <c r="F301" s="301"/>
      <c r="G301" s="301"/>
      <c r="H301" s="301"/>
      <c r="I301" s="301"/>
      <c r="J301" s="301"/>
      <c r="K301" s="301"/>
      <c r="L301" s="301"/>
      <c r="M301" s="301"/>
      <c r="N301" s="301"/>
      <c r="O301" s="40">
        <f>O302+O304+O306+O309</f>
        <v>0</v>
      </c>
      <c r="P301" s="130">
        <f>P302+P304+P306+P309</f>
        <v>0</v>
      </c>
      <c r="Q301" s="78"/>
      <c r="R301" s="145"/>
      <c r="S301" s="130">
        <f>S302+S304+S306+S309</f>
        <v>0</v>
      </c>
      <c r="T301" s="145"/>
      <c r="U301" s="130">
        <f>U302+U304+U306+U309</f>
        <v>0</v>
      </c>
      <c r="V301" s="147"/>
      <c r="W301" s="130">
        <f>W302+W304+W306+W309</f>
        <v>0</v>
      </c>
      <c r="X301" s="401"/>
      <c r="Y301" s="130">
        <f>Y302+Y304+Y306+Y309</f>
        <v>0</v>
      </c>
      <c r="Z301" s="130">
        <f>Z302+Z304+Z306+Z309</f>
        <v>0</v>
      </c>
      <c r="AA301" s="401"/>
      <c r="AB301" s="130">
        <f>AB302+AB304+AB306+AB309</f>
        <v>0</v>
      </c>
      <c r="AC301" s="130">
        <f>AC302+AC304+AC306+AC309</f>
        <v>0</v>
      </c>
      <c r="AD301" s="64"/>
      <c r="AE301" s="347">
        <f>'BI INTRA 2025'!AB301+'BI INTRA 2025_smt II'!Y301</f>
        <v>0</v>
      </c>
      <c r="AF301" s="1026">
        <f t="shared" si="152"/>
        <v>0</v>
      </c>
      <c r="AG301" s="52"/>
      <c r="AH301" s="52"/>
    </row>
    <row r="302" spans="1:34" ht="15" customHeight="1">
      <c r="A302" s="403"/>
      <c r="B302" s="41" t="s">
        <v>512</v>
      </c>
      <c r="C302" s="301"/>
      <c r="D302" s="301"/>
      <c r="E302" s="301"/>
      <c r="F302" s="301"/>
      <c r="G302" s="301"/>
      <c r="H302" s="301"/>
      <c r="I302" s="301"/>
      <c r="J302" s="301"/>
      <c r="K302" s="301"/>
      <c r="L302" s="301"/>
      <c r="M302" s="301"/>
      <c r="N302" s="301"/>
      <c r="O302" s="40"/>
      <c r="P302" s="218"/>
      <c r="Q302" s="78"/>
      <c r="R302" s="145"/>
      <c r="S302" s="146"/>
      <c r="T302" s="145"/>
      <c r="U302" s="146"/>
      <c r="V302" s="145"/>
      <c r="W302" s="146"/>
      <c r="X302" s="145"/>
      <c r="Y302" s="146"/>
      <c r="Z302" s="146"/>
      <c r="AA302" s="145"/>
      <c r="AB302" s="146"/>
      <c r="AC302" s="146"/>
      <c r="AD302" s="218"/>
      <c r="AE302" s="347">
        <f>'BI INTRA 2025'!AB302+'BI INTRA 2025_smt II'!Y302</f>
        <v>0</v>
      </c>
      <c r="AF302" s="1026">
        <f t="shared" si="152"/>
        <v>0</v>
      </c>
      <c r="AG302" s="52"/>
      <c r="AH302" s="52"/>
    </row>
    <row r="303" spans="1:34" ht="15" customHeight="1">
      <c r="A303" s="403"/>
      <c r="B303" s="68" t="s">
        <v>48</v>
      </c>
      <c r="C303" s="43" t="s">
        <v>48</v>
      </c>
      <c r="D303" s="43"/>
      <c r="E303" s="43" t="s">
        <v>48</v>
      </c>
      <c r="F303" s="43"/>
      <c r="G303" s="43" t="s">
        <v>48</v>
      </c>
      <c r="H303" s="43" t="s">
        <v>48</v>
      </c>
      <c r="I303" s="43" t="s">
        <v>48</v>
      </c>
      <c r="J303" s="43" t="s">
        <v>48</v>
      </c>
      <c r="K303" s="43" t="s">
        <v>48</v>
      </c>
      <c r="L303" s="43" t="s">
        <v>48</v>
      </c>
      <c r="M303" s="43" t="s">
        <v>48</v>
      </c>
      <c r="N303" s="43" t="s">
        <v>48</v>
      </c>
      <c r="O303" s="42" t="s">
        <v>48</v>
      </c>
      <c r="P303" s="76" t="s">
        <v>48</v>
      </c>
      <c r="Q303" s="78"/>
      <c r="R303" s="145"/>
      <c r="S303" s="146"/>
      <c r="T303" s="145"/>
      <c r="U303" s="146"/>
      <c r="V303" s="145"/>
      <c r="W303" s="146"/>
      <c r="X303" s="145"/>
      <c r="Y303" s="146"/>
      <c r="Z303" s="146"/>
      <c r="AA303" s="145"/>
      <c r="AB303" s="146"/>
      <c r="AC303" s="146"/>
      <c r="AD303" s="76" t="s">
        <v>48</v>
      </c>
      <c r="AE303" s="347">
        <f>'BI INTRA 2025'!AB303+'BI INTRA 2025_smt II'!Y303</f>
        <v>0</v>
      </c>
      <c r="AF303" s="1026">
        <f t="shared" si="152"/>
        <v>0</v>
      </c>
      <c r="AG303" s="52"/>
      <c r="AH303" s="52"/>
    </row>
    <row r="304" spans="1:34" ht="15" customHeight="1">
      <c r="A304" s="403"/>
      <c r="B304" s="41" t="s">
        <v>513</v>
      </c>
      <c r="C304" s="301"/>
      <c r="D304" s="301"/>
      <c r="E304" s="301"/>
      <c r="F304" s="301"/>
      <c r="G304" s="301"/>
      <c r="H304" s="301"/>
      <c r="I304" s="301"/>
      <c r="J304" s="301"/>
      <c r="K304" s="301"/>
      <c r="L304" s="301"/>
      <c r="M304" s="301"/>
      <c r="N304" s="301"/>
      <c r="O304" s="40"/>
      <c r="P304" s="218"/>
      <c r="Q304" s="139"/>
      <c r="R304" s="145"/>
      <c r="S304" s="146"/>
      <c r="T304" s="145"/>
      <c r="U304" s="146"/>
      <c r="V304" s="145"/>
      <c r="W304" s="146"/>
      <c r="X304" s="145"/>
      <c r="Y304" s="146"/>
      <c r="Z304" s="146"/>
      <c r="AA304" s="145"/>
      <c r="AB304" s="146"/>
      <c r="AC304" s="146"/>
      <c r="AD304" s="218"/>
      <c r="AE304" s="347">
        <f>'BI INTRA 2025'!AB304+'BI INTRA 2025_smt II'!Y304</f>
        <v>0</v>
      </c>
      <c r="AF304" s="1026">
        <f t="shared" si="152"/>
        <v>0</v>
      </c>
      <c r="AG304" s="52"/>
      <c r="AH304" s="52"/>
    </row>
    <row r="305" spans="1:34" ht="15" customHeight="1">
      <c r="A305" s="403"/>
      <c r="B305" s="68" t="s">
        <v>48</v>
      </c>
      <c r="C305" s="43" t="s">
        <v>48</v>
      </c>
      <c r="D305" s="43"/>
      <c r="E305" s="43" t="s">
        <v>48</v>
      </c>
      <c r="F305" s="43"/>
      <c r="G305" s="43" t="s">
        <v>48</v>
      </c>
      <c r="H305" s="43" t="s">
        <v>48</v>
      </c>
      <c r="I305" s="43" t="s">
        <v>48</v>
      </c>
      <c r="J305" s="43" t="s">
        <v>48</v>
      </c>
      <c r="K305" s="43" t="s">
        <v>48</v>
      </c>
      <c r="L305" s="43" t="s">
        <v>48</v>
      </c>
      <c r="M305" s="43" t="s">
        <v>48</v>
      </c>
      <c r="N305" s="43" t="s">
        <v>48</v>
      </c>
      <c r="O305" s="42" t="s">
        <v>48</v>
      </c>
      <c r="P305" s="76" t="s">
        <v>48</v>
      </c>
      <c r="Q305" s="78"/>
      <c r="R305" s="145"/>
      <c r="S305" s="146"/>
      <c r="T305" s="145"/>
      <c r="U305" s="146"/>
      <c r="V305" s="145"/>
      <c r="W305" s="146"/>
      <c r="X305" s="145"/>
      <c r="Y305" s="146"/>
      <c r="Z305" s="146"/>
      <c r="AA305" s="145"/>
      <c r="AB305" s="146"/>
      <c r="AC305" s="146"/>
      <c r="AD305" s="76" t="s">
        <v>48</v>
      </c>
      <c r="AE305" s="347">
        <f>'BI INTRA 2025'!AB305+'BI INTRA 2025_smt II'!Y305</f>
        <v>0</v>
      </c>
      <c r="AF305" s="1026">
        <f t="shared" si="152"/>
        <v>0</v>
      </c>
      <c r="AG305" s="52"/>
      <c r="AH305" s="52"/>
    </row>
    <row r="306" spans="1:34" ht="15" customHeight="1">
      <c r="A306" s="403"/>
      <c r="B306" s="41" t="s">
        <v>514</v>
      </c>
      <c r="C306" s="301"/>
      <c r="D306" s="301"/>
      <c r="E306" s="301"/>
      <c r="F306" s="301"/>
      <c r="G306" s="301"/>
      <c r="H306" s="301"/>
      <c r="I306" s="301"/>
      <c r="J306" s="301"/>
      <c r="K306" s="301"/>
      <c r="L306" s="301"/>
      <c r="M306" s="301"/>
      <c r="N306" s="301"/>
      <c r="O306" s="40"/>
      <c r="P306" s="218"/>
      <c r="Q306" s="78"/>
      <c r="R306" s="145"/>
      <c r="S306" s="146"/>
      <c r="T306" s="145"/>
      <c r="U306" s="146"/>
      <c r="V306" s="145"/>
      <c r="W306" s="146"/>
      <c r="X306" s="145"/>
      <c r="Y306" s="146"/>
      <c r="Z306" s="146"/>
      <c r="AA306" s="145"/>
      <c r="AB306" s="146"/>
      <c r="AC306" s="146"/>
      <c r="AD306" s="218"/>
      <c r="AE306" s="347">
        <f>'BI INTRA 2025'!AB306+'BI INTRA 2025_smt II'!Y306</f>
        <v>0</v>
      </c>
      <c r="AF306" s="1026">
        <f t="shared" si="152"/>
        <v>0</v>
      </c>
      <c r="AG306" s="52"/>
      <c r="AH306" s="52"/>
    </row>
    <row r="307" spans="1:34" ht="15" customHeight="1">
      <c r="A307" s="403"/>
      <c r="B307" s="68" t="s">
        <v>48</v>
      </c>
      <c r="C307" s="43" t="s">
        <v>48</v>
      </c>
      <c r="D307" s="43"/>
      <c r="E307" s="43" t="s">
        <v>48</v>
      </c>
      <c r="F307" s="43"/>
      <c r="G307" s="43" t="s">
        <v>48</v>
      </c>
      <c r="H307" s="43" t="s">
        <v>48</v>
      </c>
      <c r="I307" s="43" t="s">
        <v>48</v>
      </c>
      <c r="J307" s="43" t="s">
        <v>48</v>
      </c>
      <c r="K307" s="43" t="s">
        <v>48</v>
      </c>
      <c r="L307" s="43" t="s">
        <v>48</v>
      </c>
      <c r="M307" s="43" t="s">
        <v>48</v>
      </c>
      <c r="N307" s="43" t="s">
        <v>48</v>
      </c>
      <c r="O307" s="42" t="s">
        <v>48</v>
      </c>
      <c r="P307" s="76" t="s">
        <v>48</v>
      </c>
      <c r="Q307" s="78"/>
      <c r="R307" s="145"/>
      <c r="S307" s="146"/>
      <c r="T307" s="145"/>
      <c r="U307" s="146"/>
      <c r="V307" s="145"/>
      <c r="W307" s="146"/>
      <c r="X307" s="145"/>
      <c r="Y307" s="146"/>
      <c r="Z307" s="146"/>
      <c r="AA307" s="145"/>
      <c r="AB307" s="146"/>
      <c r="AC307" s="146"/>
      <c r="AD307" s="76" t="s">
        <v>48</v>
      </c>
      <c r="AE307" s="347">
        <f>'BI INTRA 2025'!AB307+'BI INTRA 2025_smt II'!Y307</f>
        <v>0</v>
      </c>
      <c r="AF307" s="1026">
        <f t="shared" si="152"/>
        <v>0</v>
      </c>
      <c r="AG307" s="52"/>
      <c r="AH307" s="52"/>
    </row>
    <row r="308" spans="1:34" ht="15" customHeight="1">
      <c r="A308" s="403"/>
      <c r="B308" s="41"/>
      <c r="C308" s="301"/>
      <c r="D308" s="301"/>
      <c r="E308" s="301"/>
      <c r="F308" s="301"/>
      <c r="G308" s="301"/>
      <c r="H308" s="301"/>
      <c r="I308" s="301"/>
      <c r="J308" s="301"/>
      <c r="K308" s="301"/>
      <c r="L308" s="301"/>
      <c r="M308" s="301"/>
      <c r="N308" s="301"/>
      <c r="O308" s="40"/>
      <c r="P308" s="130"/>
      <c r="Q308" s="78"/>
      <c r="R308" s="145"/>
      <c r="S308" s="146"/>
      <c r="T308" s="145"/>
      <c r="U308" s="146"/>
      <c r="V308" s="145"/>
      <c r="W308" s="146"/>
      <c r="X308" s="145"/>
      <c r="Y308" s="146"/>
      <c r="Z308" s="146"/>
      <c r="AA308" s="145"/>
      <c r="AB308" s="146"/>
      <c r="AC308" s="146"/>
      <c r="AD308" s="218"/>
      <c r="AE308" s="347">
        <f>'BI INTRA 2025'!AB308+'BI INTRA 2025_smt II'!Y308</f>
        <v>0</v>
      </c>
      <c r="AF308" s="1026">
        <f t="shared" si="152"/>
        <v>0</v>
      </c>
      <c r="AG308" s="52"/>
      <c r="AH308" s="52"/>
    </row>
    <row r="309" spans="1:34" ht="15" customHeight="1">
      <c r="A309" s="403"/>
      <c r="B309" s="54" t="s">
        <v>515</v>
      </c>
      <c r="C309" s="135" t="s">
        <v>516</v>
      </c>
      <c r="D309" s="135"/>
      <c r="E309" s="135"/>
      <c r="F309" s="135"/>
      <c r="G309" s="301"/>
      <c r="H309" s="301"/>
      <c r="I309" s="301"/>
      <c r="J309" s="301"/>
      <c r="K309" s="301"/>
      <c r="L309" s="301"/>
      <c r="M309" s="301"/>
      <c r="N309" s="301"/>
      <c r="O309" s="40">
        <f>O310</f>
        <v>0</v>
      </c>
      <c r="P309" s="130">
        <f>P310</f>
        <v>0</v>
      </c>
      <c r="Q309" s="78"/>
      <c r="R309" s="145"/>
      <c r="S309" s="130">
        <f>S310</f>
        <v>0</v>
      </c>
      <c r="T309" s="145"/>
      <c r="U309" s="130">
        <f>U310</f>
        <v>0</v>
      </c>
      <c r="V309" s="145"/>
      <c r="W309" s="130">
        <f>W310</f>
        <v>0</v>
      </c>
      <c r="X309" s="145"/>
      <c r="Y309" s="130">
        <f>Y310</f>
        <v>0</v>
      </c>
      <c r="Z309" s="130">
        <f>Z310</f>
        <v>0</v>
      </c>
      <c r="AA309" s="145"/>
      <c r="AB309" s="130">
        <f>AB310</f>
        <v>0</v>
      </c>
      <c r="AC309" s="130">
        <f>AC310</f>
        <v>0</v>
      </c>
      <c r="AD309" s="218"/>
      <c r="AE309" s="347">
        <f>'BI INTRA 2025'!AB309+'BI INTRA 2025_smt II'!Y309</f>
        <v>0</v>
      </c>
      <c r="AF309" s="1026">
        <f t="shared" si="152"/>
        <v>0</v>
      </c>
      <c r="AG309" s="52"/>
      <c r="AH309" s="52"/>
    </row>
    <row r="310" spans="1:34" ht="15.95" customHeight="1">
      <c r="A310" s="403"/>
      <c r="B310" s="54" t="s">
        <v>517</v>
      </c>
      <c r="C310" s="135" t="s">
        <v>518</v>
      </c>
      <c r="D310" s="135"/>
      <c r="E310" s="135"/>
      <c r="F310" s="135"/>
      <c r="G310" s="301"/>
      <c r="H310" s="301"/>
      <c r="I310" s="301"/>
      <c r="J310" s="301"/>
      <c r="K310" s="301"/>
      <c r="L310" s="301"/>
      <c r="M310" s="301"/>
      <c r="N310" s="301"/>
      <c r="O310" s="40">
        <f>O311</f>
        <v>0</v>
      </c>
      <c r="P310" s="130">
        <f>P311</f>
        <v>0</v>
      </c>
      <c r="Q310" s="78"/>
      <c r="R310" s="145"/>
      <c r="S310" s="130">
        <f>S311</f>
        <v>0</v>
      </c>
      <c r="T310" s="145"/>
      <c r="U310" s="130">
        <f>U311</f>
        <v>0</v>
      </c>
      <c r="V310" s="145"/>
      <c r="W310" s="130">
        <f>W311</f>
        <v>0</v>
      </c>
      <c r="X310" s="145"/>
      <c r="Y310" s="130">
        <f>Y311</f>
        <v>0</v>
      </c>
      <c r="Z310" s="130">
        <f>Z311</f>
        <v>0</v>
      </c>
      <c r="AA310" s="145"/>
      <c r="AB310" s="130">
        <f>AB311</f>
        <v>0</v>
      </c>
      <c r="AC310" s="130">
        <f>AC311</f>
        <v>0</v>
      </c>
      <c r="AD310" s="218"/>
      <c r="AE310" s="347">
        <f>'BI INTRA 2025'!AB310+'BI INTRA 2025_smt II'!Y310</f>
        <v>0</v>
      </c>
      <c r="AF310" s="1026">
        <f t="shared" si="152"/>
        <v>0</v>
      </c>
      <c r="AG310" s="52"/>
      <c r="AH310" s="52"/>
    </row>
    <row r="311" spans="1:34" ht="15" customHeight="1">
      <c r="A311" s="403"/>
      <c r="B311" s="54" t="s">
        <v>519</v>
      </c>
      <c r="C311" s="135" t="s">
        <v>520</v>
      </c>
      <c r="D311" s="135"/>
      <c r="E311" s="135"/>
      <c r="F311" s="135"/>
      <c r="G311" s="135"/>
      <c r="H311" s="301"/>
      <c r="I311" s="301"/>
      <c r="J311" s="301"/>
      <c r="K311" s="301"/>
      <c r="L311" s="301"/>
      <c r="M311" s="301"/>
      <c r="N311" s="301"/>
      <c r="O311" s="40">
        <f>SUM(O312:O313)</f>
        <v>0</v>
      </c>
      <c r="P311" s="130">
        <f>SUM(P312:P313)</f>
        <v>0</v>
      </c>
      <c r="Q311" s="78"/>
      <c r="R311" s="145"/>
      <c r="S311" s="130">
        <f>SUM(S312:S313)</f>
        <v>0</v>
      </c>
      <c r="T311" s="145"/>
      <c r="U311" s="130">
        <f>SUM(U312:U313)</f>
        <v>0</v>
      </c>
      <c r="V311" s="145"/>
      <c r="W311" s="130">
        <f>SUM(W312:W313)</f>
        <v>0</v>
      </c>
      <c r="X311" s="145"/>
      <c r="Y311" s="130">
        <f>SUM(Y312:Y313)</f>
        <v>0</v>
      </c>
      <c r="Z311" s="130">
        <f>SUM(Z312:Z313)</f>
        <v>0</v>
      </c>
      <c r="AA311" s="145"/>
      <c r="AB311" s="130">
        <f>SUM(AB312:AB313)</f>
        <v>0</v>
      </c>
      <c r="AC311" s="130">
        <f>SUM(AC312:AC313)</f>
        <v>0</v>
      </c>
      <c r="AD311" s="218"/>
      <c r="AE311" s="347">
        <f>'BI INTRA 2025'!AB311+'BI INTRA 2025_smt II'!Y311</f>
        <v>0</v>
      </c>
      <c r="AF311" s="1026">
        <f t="shared" si="152"/>
        <v>0</v>
      </c>
      <c r="AG311" s="52"/>
      <c r="AH311" s="52"/>
    </row>
    <row r="312" spans="1:34" s="111" customFormat="1" ht="0.6" customHeight="1">
      <c r="A312" s="531"/>
      <c r="B312" s="532"/>
      <c r="C312" s="533"/>
      <c r="D312" s="533"/>
      <c r="E312" s="534"/>
      <c r="F312" s="535"/>
      <c r="G312" s="536"/>
      <c r="H312" s="536"/>
      <c r="I312" s="536"/>
      <c r="J312" s="536"/>
      <c r="K312" s="536"/>
      <c r="L312" s="536"/>
      <c r="M312" s="536"/>
      <c r="N312" s="536"/>
      <c r="O312" s="536"/>
      <c r="P312" s="537"/>
      <c r="Q312" s="538"/>
      <c r="R312" s="539"/>
      <c r="S312" s="540"/>
      <c r="T312" s="539"/>
      <c r="U312" s="540"/>
      <c r="V312" s="541"/>
      <c r="W312" s="540"/>
      <c r="X312" s="542"/>
      <c r="Y312" s="540"/>
      <c r="Z312" s="540"/>
      <c r="AA312" s="539"/>
      <c r="AB312" s="540"/>
      <c r="AC312" s="540"/>
      <c r="AD312" s="543"/>
      <c r="AE312" s="347">
        <f>'BI INTRA 2025'!AB312+'BI INTRA 2025_smt II'!Y312</f>
        <v>0</v>
      </c>
      <c r="AF312" s="1026">
        <f t="shared" si="152"/>
        <v>0</v>
      </c>
      <c r="AG312" s="52"/>
      <c r="AH312" s="52"/>
    </row>
    <row r="313" spans="1:34" s="546" customFormat="1" ht="0.6" customHeight="1">
      <c r="A313" s="531"/>
      <c r="B313" s="532"/>
      <c r="C313" s="533"/>
      <c r="D313" s="533"/>
      <c r="E313" s="534"/>
      <c r="F313" s="535"/>
      <c r="G313" s="536"/>
      <c r="H313" s="536"/>
      <c r="I313" s="536"/>
      <c r="J313" s="536"/>
      <c r="K313" s="536"/>
      <c r="L313" s="536"/>
      <c r="M313" s="536"/>
      <c r="N313" s="536"/>
      <c r="O313" s="536"/>
      <c r="P313" s="544"/>
      <c r="Q313" s="538"/>
      <c r="R313" s="539"/>
      <c r="S313" s="540"/>
      <c r="T313" s="539"/>
      <c r="U313" s="540"/>
      <c r="V313" s="541"/>
      <c r="W313" s="540"/>
      <c r="X313" s="542"/>
      <c r="Y313" s="540"/>
      <c r="Z313" s="540"/>
      <c r="AA313" s="539"/>
      <c r="AB313" s="540"/>
      <c r="AC313" s="540"/>
      <c r="AD313" s="545"/>
      <c r="AE313" s="347">
        <f>'BI INTRA 2025'!AB313+'BI INTRA 2025_smt II'!Y313</f>
        <v>0</v>
      </c>
      <c r="AF313" s="1026">
        <f t="shared" si="152"/>
        <v>0</v>
      </c>
      <c r="AG313" s="52"/>
      <c r="AH313" s="52"/>
    </row>
    <row r="314" spans="1:34" ht="15" hidden="1" customHeight="1">
      <c r="A314" s="47" t="s">
        <v>526</v>
      </c>
      <c r="B314" s="41" t="s">
        <v>527</v>
      </c>
      <c r="C314" s="42"/>
      <c r="D314" s="42"/>
      <c r="E314" s="42"/>
      <c r="F314" s="42"/>
      <c r="G314" s="42"/>
      <c r="H314" s="42"/>
      <c r="I314" s="42"/>
      <c r="J314" s="42"/>
      <c r="K314" s="42"/>
      <c r="L314" s="42"/>
      <c r="M314" s="42"/>
      <c r="N314" s="42"/>
      <c r="O314" s="42"/>
      <c r="P314" s="76" t="s">
        <v>48</v>
      </c>
      <c r="Q314" s="78"/>
      <c r="R314" s="145"/>
      <c r="S314" s="146"/>
      <c r="T314" s="145"/>
      <c r="U314" s="146"/>
      <c r="V314" s="145"/>
      <c r="W314" s="146"/>
      <c r="X314" s="145"/>
      <c r="Y314" s="146"/>
      <c r="Z314" s="146"/>
      <c r="AA314" s="145"/>
      <c r="AB314" s="146"/>
      <c r="AC314" s="146"/>
      <c r="AD314" s="76"/>
      <c r="AE314" s="347">
        <f>'BI INTRA 2025'!AB314+'BI INTRA 2025_smt II'!Y314</f>
        <v>0</v>
      </c>
      <c r="AF314" s="1026">
        <f t="shared" si="152"/>
        <v>0</v>
      </c>
      <c r="AG314" s="52"/>
      <c r="AH314" s="52"/>
    </row>
    <row r="315" spans="1:34" ht="15" hidden="1" customHeight="1">
      <c r="A315" s="403"/>
      <c r="B315" s="41" t="s">
        <v>528</v>
      </c>
      <c r="C315" s="301"/>
      <c r="D315" s="301"/>
      <c r="E315" s="301"/>
      <c r="F315" s="301"/>
      <c r="G315" s="301"/>
      <c r="H315" s="301"/>
      <c r="I315" s="301"/>
      <c r="J315" s="301"/>
      <c r="K315" s="301"/>
      <c r="L315" s="301"/>
      <c r="M315" s="301"/>
      <c r="N315" s="301"/>
      <c r="O315" s="40"/>
      <c r="P315" s="218"/>
      <c r="Q315" s="78"/>
      <c r="R315" s="145"/>
      <c r="S315" s="146"/>
      <c r="T315" s="145"/>
      <c r="U315" s="146"/>
      <c r="V315" s="145"/>
      <c r="W315" s="146"/>
      <c r="X315" s="145"/>
      <c r="Y315" s="146"/>
      <c r="Z315" s="146"/>
      <c r="AA315" s="145"/>
      <c r="AB315" s="146"/>
      <c r="AC315" s="146"/>
      <c r="AD315" s="218"/>
      <c r="AE315" s="347">
        <f>'BI INTRA 2025'!AB315+'BI INTRA 2025_smt II'!Y315</f>
        <v>0</v>
      </c>
      <c r="AF315" s="1026">
        <f t="shared" si="152"/>
        <v>0</v>
      </c>
      <c r="AG315" s="52"/>
      <c r="AH315" s="52"/>
    </row>
    <row r="316" spans="1:34" ht="15" hidden="1" customHeight="1">
      <c r="A316" s="408"/>
      <c r="B316" s="409" t="s">
        <v>48</v>
      </c>
      <c r="C316" s="410" t="s">
        <v>48</v>
      </c>
      <c r="D316" s="410"/>
      <c r="E316" s="410" t="s">
        <v>48</v>
      </c>
      <c r="F316" s="410"/>
      <c r="G316" s="410" t="s">
        <v>48</v>
      </c>
      <c r="H316" s="410" t="s">
        <v>48</v>
      </c>
      <c r="I316" s="410" t="s">
        <v>48</v>
      </c>
      <c r="J316" s="410" t="s">
        <v>48</v>
      </c>
      <c r="K316" s="43" t="s">
        <v>48</v>
      </c>
      <c r="L316" s="43" t="s">
        <v>48</v>
      </c>
      <c r="M316" s="43" t="s">
        <v>48</v>
      </c>
      <c r="N316" s="43" t="s">
        <v>48</v>
      </c>
      <c r="O316" s="42" t="s">
        <v>48</v>
      </c>
      <c r="P316" s="76" t="s">
        <v>48</v>
      </c>
      <c r="Q316" s="139"/>
      <c r="R316" s="145"/>
      <c r="S316" s="146"/>
      <c r="T316" s="145"/>
      <c r="U316" s="146"/>
      <c r="V316" s="145"/>
      <c r="W316" s="146"/>
      <c r="X316" s="145"/>
      <c r="Y316" s="146"/>
      <c r="Z316" s="146"/>
      <c r="AA316" s="145"/>
      <c r="AB316" s="146"/>
      <c r="AC316" s="146"/>
      <c r="AD316" s="76" t="s">
        <v>48</v>
      </c>
      <c r="AE316" s="347">
        <f>'BI INTRA 2025'!AB316+'BI INTRA 2025_smt II'!Y316</f>
        <v>0</v>
      </c>
      <c r="AF316" s="1026">
        <f t="shared" si="152"/>
        <v>0</v>
      </c>
      <c r="AG316" s="52"/>
      <c r="AH316" s="52"/>
    </row>
    <row r="317" spans="1:34" ht="15" hidden="1" customHeight="1">
      <c r="A317" s="403"/>
      <c r="B317" s="41" t="s">
        <v>529</v>
      </c>
      <c r="C317" s="301"/>
      <c r="D317" s="301"/>
      <c r="E317" s="301"/>
      <c r="F317" s="301"/>
      <c r="G317" s="301"/>
      <c r="H317" s="301"/>
      <c r="I317" s="301"/>
      <c r="J317" s="301"/>
      <c r="K317" s="301"/>
      <c r="L317" s="301"/>
      <c r="M317" s="301"/>
      <c r="N317" s="301"/>
      <c r="O317" s="40"/>
      <c r="P317" s="218"/>
      <c r="Q317" s="139"/>
      <c r="R317" s="145"/>
      <c r="S317" s="146"/>
      <c r="T317" s="145"/>
      <c r="U317" s="146"/>
      <c r="V317" s="145"/>
      <c r="W317" s="146"/>
      <c r="X317" s="145"/>
      <c r="Y317" s="146"/>
      <c r="Z317" s="146"/>
      <c r="AA317" s="145"/>
      <c r="AB317" s="146"/>
      <c r="AC317" s="146"/>
      <c r="AD317" s="218"/>
      <c r="AE317" s="347">
        <f>'BI INTRA 2025'!AB317+'BI INTRA 2025_smt II'!Y317</f>
        <v>0</v>
      </c>
      <c r="AF317" s="1026">
        <f t="shared" si="152"/>
        <v>0</v>
      </c>
      <c r="AG317" s="52"/>
      <c r="AH317" s="52"/>
    </row>
    <row r="318" spans="1:34" ht="15" hidden="1" customHeight="1">
      <c r="A318" s="403"/>
      <c r="B318" s="409" t="s">
        <v>48</v>
      </c>
      <c r="C318" s="410" t="s">
        <v>48</v>
      </c>
      <c r="D318" s="410"/>
      <c r="E318" s="410" t="s">
        <v>48</v>
      </c>
      <c r="F318" s="410"/>
      <c r="G318" s="410" t="s">
        <v>48</v>
      </c>
      <c r="H318" s="410" t="s">
        <v>48</v>
      </c>
      <c r="I318" s="410" t="s">
        <v>48</v>
      </c>
      <c r="J318" s="410" t="s">
        <v>48</v>
      </c>
      <c r="K318" s="43" t="s">
        <v>48</v>
      </c>
      <c r="L318" s="43" t="s">
        <v>48</v>
      </c>
      <c r="M318" s="43" t="s">
        <v>48</v>
      </c>
      <c r="N318" s="43" t="s">
        <v>48</v>
      </c>
      <c r="O318" s="42" t="s">
        <v>48</v>
      </c>
      <c r="P318" s="76" t="s">
        <v>48</v>
      </c>
      <c r="Q318" s="139"/>
      <c r="R318" s="145"/>
      <c r="S318" s="146"/>
      <c r="T318" s="145"/>
      <c r="U318" s="146"/>
      <c r="V318" s="145"/>
      <c r="W318" s="146"/>
      <c r="X318" s="145"/>
      <c r="Y318" s="146"/>
      <c r="Z318" s="146"/>
      <c r="AA318" s="145"/>
      <c r="AB318" s="146"/>
      <c r="AC318" s="146"/>
      <c r="AD318" s="76" t="s">
        <v>48</v>
      </c>
      <c r="AE318" s="347">
        <f>'BI INTRA 2025'!AB318+'BI INTRA 2025_smt II'!Y318</f>
        <v>0</v>
      </c>
      <c r="AF318" s="1026">
        <f t="shared" si="152"/>
        <v>0</v>
      </c>
      <c r="AG318" s="52"/>
      <c r="AH318" s="52"/>
    </row>
    <row r="319" spans="1:34" ht="15" hidden="1" customHeight="1">
      <c r="A319" s="403"/>
      <c r="B319" s="41" t="s">
        <v>530</v>
      </c>
      <c r="C319" s="301"/>
      <c r="D319" s="301"/>
      <c r="E319" s="301"/>
      <c r="F319" s="301"/>
      <c r="G319" s="301"/>
      <c r="H319" s="301"/>
      <c r="I319" s="301"/>
      <c r="J319" s="301"/>
      <c r="K319" s="301"/>
      <c r="L319" s="301"/>
      <c r="M319" s="301"/>
      <c r="N319" s="301"/>
      <c r="O319" s="40"/>
      <c r="P319" s="218"/>
      <c r="Q319" s="139"/>
      <c r="R319" s="145"/>
      <c r="S319" s="146"/>
      <c r="T319" s="145"/>
      <c r="U319" s="146"/>
      <c r="V319" s="145"/>
      <c r="W319" s="146"/>
      <c r="X319" s="145"/>
      <c r="Y319" s="146"/>
      <c r="Z319" s="146"/>
      <c r="AA319" s="145"/>
      <c r="AB319" s="146"/>
      <c r="AC319" s="146"/>
      <c r="AD319" s="218"/>
      <c r="AE319" s="347">
        <f>'BI INTRA 2025'!AB319+'BI INTRA 2025_smt II'!Y319</f>
        <v>0</v>
      </c>
      <c r="AF319" s="1026">
        <f t="shared" si="152"/>
        <v>0</v>
      </c>
      <c r="AG319" s="52"/>
      <c r="AH319" s="52"/>
    </row>
    <row r="320" spans="1:34" ht="15" hidden="1" customHeight="1">
      <c r="A320" s="403"/>
      <c r="B320" s="68" t="s">
        <v>48</v>
      </c>
      <c r="C320" s="43" t="s">
        <v>48</v>
      </c>
      <c r="D320" s="43"/>
      <c r="E320" s="43" t="s">
        <v>48</v>
      </c>
      <c r="F320" s="43"/>
      <c r="G320" s="43" t="s">
        <v>48</v>
      </c>
      <c r="H320" s="43" t="s">
        <v>48</v>
      </c>
      <c r="I320" s="43" t="s">
        <v>48</v>
      </c>
      <c r="J320" s="43" t="s">
        <v>48</v>
      </c>
      <c r="K320" s="43" t="s">
        <v>48</v>
      </c>
      <c r="L320" s="43" t="s">
        <v>48</v>
      </c>
      <c r="M320" s="43" t="s">
        <v>48</v>
      </c>
      <c r="N320" s="43" t="s">
        <v>48</v>
      </c>
      <c r="O320" s="42" t="s">
        <v>48</v>
      </c>
      <c r="P320" s="76" t="s">
        <v>48</v>
      </c>
      <c r="Q320" s="139"/>
      <c r="R320" s="145"/>
      <c r="S320" s="146"/>
      <c r="T320" s="145"/>
      <c r="U320" s="146"/>
      <c r="V320" s="145"/>
      <c r="W320" s="146"/>
      <c r="X320" s="145"/>
      <c r="Y320" s="146"/>
      <c r="Z320" s="146"/>
      <c r="AA320" s="145"/>
      <c r="AB320" s="146"/>
      <c r="AC320" s="146"/>
      <c r="AD320" s="76" t="s">
        <v>48</v>
      </c>
      <c r="AE320" s="347">
        <f>'BI INTRA 2025'!AB320+'BI INTRA 2025_smt II'!Y320</f>
        <v>0</v>
      </c>
      <c r="AF320" s="1026">
        <f t="shared" si="152"/>
        <v>0</v>
      </c>
      <c r="AG320" s="52"/>
      <c r="AH320" s="52"/>
    </row>
    <row r="321" spans="1:34" ht="18.95" customHeight="1">
      <c r="A321" s="47" t="s">
        <v>531</v>
      </c>
      <c r="B321" s="41" t="s">
        <v>532</v>
      </c>
      <c r="C321" s="301"/>
      <c r="D321" s="301"/>
      <c r="E321" s="301"/>
      <c r="F321" s="301"/>
      <c r="G321" s="301"/>
      <c r="H321" s="301"/>
      <c r="I321" s="301"/>
      <c r="J321" s="301"/>
      <c r="K321" s="301"/>
      <c r="L321" s="301"/>
      <c r="M321" s="301"/>
      <c r="N321" s="301"/>
      <c r="O321" s="40"/>
      <c r="P321" s="218"/>
      <c r="Q321" s="139"/>
      <c r="R321" s="145"/>
      <c r="S321" s="146"/>
      <c r="T321" s="145"/>
      <c r="U321" s="146"/>
      <c r="V321" s="145"/>
      <c r="W321" s="146"/>
      <c r="X321" s="145"/>
      <c r="Y321" s="146"/>
      <c r="Z321" s="146"/>
      <c r="AA321" s="145"/>
      <c r="AB321" s="146"/>
      <c r="AC321" s="146"/>
      <c r="AD321" s="218"/>
      <c r="AE321" s="347">
        <f>'BI INTRA 2025'!AB321+'BI INTRA 2025_smt II'!Y321</f>
        <v>0</v>
      </c>
      <c r="AF321" s="1026">
        <f t="shared" si="152"/>
        <v>0</v>
      </c>
      <c r="AG321" s="52"/>
      <c r="AH321" s="52"/>
    </row>
    <row r="322" spans="1:34" ht="15" customHeight="1">
      <c r="A322" s="47" t="s">
        <v>526</v>
      </c>
      <c r="B322" s="41" t="s">
        <v>527</v>
      </c>
      <c r="C322" s="42"/>
      <c r="D322" s="42"/>
      <c r="E322" s="42"/>
      <c r="F322" s="42"/>
      <c r="G322" s="42"/>
      <c r="H322" s="42"/>
      <c r="I322" s="42"/>
      <c r="J322" s="42"/>
      <c r="K322" s="42"/>
      <c r="L322" s="42"/>
      <c r="M322" s="42"/>
      <c r="N322" s="42"/>
      <c r="O322" s="42"/>
      <c r="P322" s="76" t="s">
        <v>48</v>
      </c>
      <c r="Q322" s="78"/>
      <c r="R322" s="145"/>
      <c r="S322" s="146"/>
      <c r="T322" s="145"/>
      <c r="U322" s="146"/>
      <c r="V322" s="145"/>
      <c r="W322" s="146"/>
      <c r="X322" s="145"/>
      <c r="Y322" s="146"/>
      <c r="Z322" s="146"/>
      <c r="AA322" s="145"/>
      <c r="AB322" s="146"/>
      <c r="AC322" s="146"/>
      <c r="AD322" s="76"/>
      <c r="AE322" s="347">
        <f>'BI INTRA 2025'!AB322+'BI INTRA 2025_smt II'!Y322</f>
        <v>0</v>
      </c>
      <c r="AF322" s="1026">
        <f t="shared" si="152"/>
        <v>0</v>
      </c>
      <c r="AG322" s="52"/>
      <c r="AH322" s="52"/>
    </row>
    <row r="323" spans="1:34" ht="15" customHeight="1">
      <c r="A323" s="1075"/>
      <c r="B323" s="1076" t="s">
        <v>528</v>
      </c>
      <c r="C323" s="1077"/>
      <c r="D323" s="1077"/>
      <c r="E323" s="1077"/>
      <c r="F323" s="1077"/>
      <c r="G323" s="1077"/>
      <c r="H323" s="1077"/>
      <c r="I323" s="1077"/>
      <c r="J323" s="1077"/>
      <c r="K323" s="1077"/>
      <c r="L323" s="1077"/>
      <c r="M323" s="1077"/>
      <c r="N323" s="1077"/>
      <c r="O323" s="1056"/>
      <c r="P323" s="308"/>
      <c r="Q323" s="239"/>
      <c r="R323" s="1078"/>
      <c r="S323" s="1079"/>
      <c r="T323" s="1078"/>
      <c r="U323" s="1079"/>
      <c r="V323" s="1078"/>
      <c r="W323" s="1079"/>
      <c r="X323" s="1078"/>
      <c r="Y323" s="1079"/>
      <c r="Z323" s="1079"/>
      <c r="AA323" s="1078"/>
      <c r="AB323" s="1079"/>
      <c r="AC323" s="1079"/>
      <c r="AD323" s="308"/>
      <c r="AE323" s="347">
        <f>'BI INTRA 2025'!AB323+'BI INTRA 2025_smt II'!Y323</f>
        <v>0</v>
      </c>
      <c r="AF323" s="1026">
        <f t="shared" si="152"/>
        <v>0</v>
      </c>
      <c r="AG323" s="52"/>
      <c r="AH323" s="52"/>
    </row>
    <row r="324" spans="1:34" ht="15" customHeight="1">
      <c r="A324" s="1080"/>
      <c r="B324" s="1081" t="s">
        <v>48</v>
      </c>
      <c r="C324" s="1082" t="s">
        <v>48</v>
      </c>
      <c r="D324" s="1082"/>
      <c r="E324" s="1082" t="s">
        <v>48</v>
      </c>
      <c r="F324" s="1082"/>
      <c r="G324" s="1082" t="s">
        <v>48</v>
      </c>
      <c r="H324" s="1082" t="s">
        <v>48</v>
      </c>
      <c r="I324" s="1082" t="s">
        <v>48</v>
      </c>
      <c r="J324" s="1082" t="s">
        <v>48</v>
      </c>
      <c r="K324" s="313" t="s">
        <v>48</v>
      </c>
      <c r="L324" s="313" t="s">
        <v>48</v>
      </c>
      <c r="M324" s="313" t="s">
        <v>48</v>
      </c>
      <c r="N324" s="313" t="s">
        <v>48</v>
      </c>
      <c r="O324" s="310" t="s">
        <v>48</v>
      </c>
      <c r="P324" s="316" t="s">
        <v>48</v>
      </c>
      <c r="Q324" s="1061"/>
      <c r="R324" s="1083"/>
      <c r="S324" s="1084"/>
      <c r="T324" s="1083"/>
      <c r="U324" s="1084"/>
      <c r="V324" s="1083"/>
      <c r="W324" s="1084"/>
      <c r="X324" s="1083"/>
      <c r="Y324" s="1084"/>
      <c r="Z324" s="1084"/>
      <c r="AA324" s="1083"/>
      <c r="AB324" s="1084"/>
      <c r="AC324" s="1084"/>
      <c r="AD324" s="316" t="s">
        <v>48</v>
      </c>
      <c r="AE324" s="347">
        <f>'BI INTRA 2025'!AB324+'BI INTRA 2025_smt II'!Y324</f>
        <v>0</v>
      </c>
      <c r="AF324" s="1026">
        <f t="shared" si="152"/>
        <v>0</v>
      </c>
      <c r="AG324" s="52"/>
      <c r="AH324" s="52"/>
    </row>
    <row r="325" spans="1:34" ht="15" customHeight="1">
      <c r="A325" s="403"/>
      <c r="B325" s="41" t="s">
        <v>529</v>
      </c>
      <c r="C325" s="301"/>
      <c r="D325" s="301"/>
      <c r="E325" s="301"/>
      <c r="F325" s="301"/>
      <c r="G325" s="301"/>
      <c r="H325" s="301"/>
      <c r="I325" s="301"/>
      <c r="J325" s="301"/>
      <c r="K325" s="301"/>
      <c r="L325" s="301"/>
      <c r="M325" s="301"/>
      <c r="N325" s="301"/>
      <c r="O325" s="40"/>
      <c r="P325" s="218"/>
      <c r="Q325" s="139"/>
      <c r="R325" s="145"/>
      <c r="S325" s="146"/>
      <c r="T325" s="145"/>
      <c r="U325" s="146"/>
      <c r="V325" s="145"/>
      <c r="W325" s="146"/>
      <c r="X325" s="145"/>
      <c r="Y325" s="146"/>
      <c r="Z325" s="146"/>
      <c r="AA325" s="145"/>
      <c r="AB325" s="146"/>
      <c r="AC325" s="146"/>
      <c r="AD325" s="218"/>
      <c r="AE325" s="347">
        <f>'BI INTRA 2025'!AB325+'BI INTRA 2025_smt II'!Y325</f>
        <v>0</v>
      </c>
      <c r="AF325" s="1026">
        <f t="shared" si="152"/>
        <v>0</v>
      </c>
      <c r="AG325" s="52"/>
      <c r="AH325" s="52"/>
    </row>
    <row r="326" spans="1:34" ht="15" customHeight="1">
      <c r="A326" s="403"/>
      <c r="B326" s="409" t="s">
        <v>48</v>
      </c>
      <c r="C326" s="410" t="s">
        <v>48</v>
      </c>
      <c r="D326" s="410"/>
      <c r="E326" s="410" t="s">
        <v>48</v>
      </c>
      <c r="F326" s="410"/>
      <c r="G326" s="410" t="s">
        <v>48</v>
      </c>
      <c r="H326" s="410" t="s">
        <v>48</v>
      </c>
      <c r="I326" s="410" t="s">
        <v>48</v>
      </c>
      <c r="J326" s="410" t="s">
        <v>48</v>
      </c>
      <c r="K326" s="43" t="s">
        <v>48</v>
      </c>
      <c r="L326" s="43" t="s">
        <v>48</v>
      </c>
      <c r="M326" s="43" t="s">
        <v>48</v>
      </c>
      <c r="N326" s="43" t="s">
        <v>48</v>
      </c>
      <c r="O326" s="42" t="s">
        <v>48</v>
      </c>
      <c r="P326" s="76" t="s">
        <v>48</v>
      </c>
      <c r="Q326" s="139"/>
      <c r="R326" s="145"/>
      <c r="S326" s="146"/>
      <c r="T326" s="145"/>
      <c r="U326" s="146"/>
      <c r="V326" s="145"/>
      <c r="W326" s="146"/>
      <c r="X326" s="145"/>
      <c r="Y326" s="146"/>
      <c r="Z326" s="146"/>
      <c r="AA326" s="145"/>
      <c r="AB326" s="146"/>
      <c r="AC326" s="146"/>
      <c r="AD326" s="76" t="s">
        <v>48</v>
      </c>
      <c r="AE326" s="347">
        <f>'BI INTRA 2025'!AB326+'BI INTRA 2025_smt II'!Y326</f>
        <v>0</v>
      </c>
      <c r="AF326" s="1026">
        <f t="shared" si="152"/>
        <v>0</v>
      </c>
      <c r="AG326" s="52"/>
      <c r="AH326" s="52"/>
    </row>
    <row r="327" spans="1:34" ht="15" customHeight="1">
      <c r="A327" s="403"/>
      <c r="B327" s="41" t="s">
        <v>530</v>
      </c>
      <c r="C327" s="301"/>
      <c r="D327" s="301"/>
      <c r="E327" s="301"/>
      <c r="F327" s="301"/>
      <c r="G327" s="301"/>
      <c r="H327" s="301"/>
      <c r="I327" s="301"/>
      <c r="J327" s="301"/>
      <c r="K327" s="301"/>
      <c r="L327" s="301"/>
      <c r="M327" s="301"/>
      <c r="N327" s="301"/>
      <c r="O327" s="40"/>
      <c r="P327" s="218"/>
      <c r="Q327" s="139"/>
      <c r="R327" s="145"/>
      <c r="S327" s="146"/>
      <c r="T327" s="145"/>
      <c r="U327" s="146"/>
      <c r="V327" s="145"/>
      <c r="W327" s="146"/>
      <c r="X327" s="145"/>
      <c r="Y327" s="146"/>
      <c r="Z327" s="146"/>
      <c r="AA327" s="145"/>
      <c r="AB327" s="146"/>
      <c r="AC327" s="146"/>
      <c r="AD327" s="218"/>
      <c r="AE327" s="347">
        <f>'BI INTRA 2025'!AB327+'BI INTRA 2025_smt II'!Y327</f>
        <v>0</v>
      </c>
      <c r="AF327" s="1026">
        <f t="shared" si="152"/>
        <v>0</v>
      </c>
      <c r="AG327" s="52"/>
      <c r="AH327" s="52"/>
    </row>
    <row r="328" spans="1:34" ht="15" customHeight="1">
      <c r="A328" s="403"/>
      <c r="B328" s="68" t="s">
        <v>48</v>
      </c>
      <c r="C328" s="43" t="s">
        <v>48</v>
      </c>
      <c r="D328" s="43"/>
      <c r="E328" s="43" t="s">
        <v>48</v>
      </c>
      <c r="F328" s="43"/>
      <c r="G328" s="43" t="s">
        <v>48</v>
      </c>
      <c r="H328" s="43" t="s">
        <v>48</v>
      </c>
      <c r="I328" s="43" t="s">
        <v>48</v>
      </c>
      <c r="J328" s="43" t="s">
        <v>48</v>
      </c>
      <c r="K328" s="43" t="s">
        <v>48</v>
      </c>
      <c r="L328" s="43" t="s">
        <v>48</v>
      </c>
      <c r="M328" s="43" t="s">
        <v>48</v>
      </c>
      <c r="N328" s="43" t="s">
        <v>48</v>
      </c>
      <c r="O328" s="42" t="s">
        <v>48</v>
      </c>
      <c r="P328" s="76" t="s">
        <v>48</v>
      </c>
      <c r="Q328" s="139"/>
      <c r="R328" s="145"/>
      <c r="S328" s="146"/>
      <c r="T328" s="145"/>
      <c r="U328" s="146"/>
      <c r="V328" s="145"/>
      <c r="W328" s="146"/>
      <c r="X328" s="145"/>
      <c r="Y328" s="146"/>
      <c r="Z328" s="146"/>
      <c r="AA328" s="145"/>
      <c r="AB328" s="146"/>
      <c r="AC328" s="146"/>
      <c r="AD328" s="76" t="s">
        <v>48</v>
      </c>
      <c r="AE328" s="347">
        <f>'BI INTRA 2025'!AB328+'BI INTRA 2025_smt II'!Y328</f>
        <v>0</v>
      </c>
      <c r="AF328" s="1026">
        <f t="shared" si="152"/>
        <v>0</v>
      </c>
      <c r="AG328" s="52"/>
      <c r="AH328" s="52"/>
    </row>
    <row r="329" spans="1:34" ht="15" customHeight="1">
      <c r="A329" s="47" t="s">
        <v>531</v>
      </c>
      <c r="B329" s="41" t="s">
        <v>532</v>
      </c>
      <c r="C329" s="301"/>
      <c r="D329" s="301"/>
      <c r="E329" s="301"/>
      <c r="F329" s="301"/>
      <c r="G329" s="301"/>
      <c r="H329" s="301"/>
      <c r="I329" s="301"/>
      <c r="J329" s="301"/>
      <c r="K329" s="301"/>
      <c r="L329" s="301"/>
      <c r="M329" s="301"/>
      <c r="N329" s="301"/>
      <c r="O329" s="40"/>
      <c r="P329" s="218"/>
      <c r="Q329" s="139"/>
      <c r="R329" s="145"/>
      <c r="S329" s="146"/>
      <c r="T329" s="145"/>
      <c r="U329" s="146"/>
      <c r="V329" s="145"/>
      <c r="W329" s="146"/>
      <c r="X329" s="145"/>
      <c r="Y329" s="146"/>
      <c r="Z329" s="146"/>
      <c r="AA329" s="145"/>
      <c r="AB329" s="146"/>
      <c r="AC329" s="146"/>
      <c r="AD329" s="218"/>
      <c r="AE329" s="347">
        <f>'BI INTRA 2025'!AB329+'BI INTRA 2025_smt II'!Y329</f>
        <v>0</v>
      </c>
      <c r="AF329" s="1026">
        <f t="shared" si="152"/>
        <v>0</v>
      </c>
      <c r="AG329" s="52"/>
      <c r="AH329" s="52"/>
    </row>
    <row r="330" spans="1:34" s="285" customFormat="1" ht="23.45" customHeight="1">
      <c r="A330" s="403"/>
      <c r="B330" s="1529" t="s">
        <v>533</v>
      </c>
      <c r="C330" s="1530"/>
      <c r="D330" s="1530"/>
      <c r="E330" s="1530"/>
      <c r="F330" s="1530"/>
      <c r="G330" s="1530"/>
      <c r="H330" s="1530"/>
      <c r="I330" s="1530"/>
      <c r="J330" s="1530"/>
      <c r="K330" s="1530"/>
      <c r="L330" s="1531"/>
      <c r="M330" s="40" t="s">
        <v>48</v>
      </c>
      <c r="N330" s="40" t="s">
        <v>48</v>
      </c>
      <c r="O330" s="547">
        <f t="shared" ref="O330:AC330" si="177">O16+O279+O301</f>
        <v>278</v>
      </c>
      <c r="P330" s="547">
        <f>P16+P279+P301</f>
        <v>5239554519</v>
      </c>
      <c r="Q330" s="547">
        <f t="shared" si="177"/>
        <v>0</v>
      </c>
      <c r="R330" s="547">
        <f t="shared" si="177"/>
        <v>0</v>
      </c>
      <c r="S330" s="547">
        <f t="shared" si="177"/>
        <v>6480765547.6702099</v>
      </c>
      <c r="T330" s="547">
        <f t="shared" si="177"/>
        <v>0</v>
      </c>
      <c r="U330" s="547">
        <f t="shared" si="177"/>
        <v>449745872.89138782</v>
      </c>
      <c r="V330" s="547">
        <f t="shared" si="177"/>
        <v>0</v>
      </c>
      <c r="W330" s="547">
        <f t="shared" si="177"/>
        <v>41410982.683307439</v>
      </c>
      <c r="X330" s="547">
        <f t="shared" si="177"/>
        <v>0</v>
      </c>
      <c r="Y330" s="547">
        <f t="shared" si="177"/>
        <v>35331102.683307447</v>
      </c>
      <c r="Z330" s="547">
        <f t="shared" si="177"/>
        <v>76742085.366614878</v>
      </c>
      <c r="AA330" s="547">
        <f t="shared" si="177"/>
        <v>0</v>
      </c>
      <c r="AB330" s="547">
        <f t="shared" si="177"/>
        <v>4325686740.1782103</v>
      </c>
      <c r="AC330" s="547">
        <f t="shared" si="177"/>
        <v>913867778.82179046</v>
      </c>
      <c r="AD330" s="64" t="s">
        <v>48</v>
      </c>
      <c r="AE330" s="347">
        <f>'BI INTRA 2025'!AB330+'BI INTRA 2025_smt II'!Y330</f>
        <v>4325686740.1782093</v>
      </c>
      <c r="AF330" s="1026">
        <f t="shared" si="152"/>
        <v>0</v>
      </c>
      <c r="AG330" s="52"/>
      <c r="AH330" s="52"/>
    </row>
    <row r="331" spans="1:34" ht="15" customHeight="1">
      <c r="A331" s="403"/>
      <c r="B331" s="412"/>
      <c r="C331" s="42"/>
      <c r="D331" s="42"/>
      <c r="E331" s="42"/>
      <c r="F331" s="42"/>
      <c r="G331" s="42"/>
      <c r="H331" s="42"/>
      <c r="I331" s="42"/>
      <c r="J331" s="42"/>
      <c r="K331" s="42"/>
      <c r="L331" s="413"/>
      <c r="M331" s="42"/>
      <c r="N331" s="42"/>
      <c r="O331" s="42"/>
      <c r="P331" s="411"/>
      <c r="Q331" s="139"/>
      <c r="R331" s="145"/>
      <c r="S331" s="411"/>
      <c r="T331" s="145"/>
      <c r="U331" s="411"/>
      <c r="V331" s="145"/>
      <c r="W331" s="411"/>
      <c r="X331" s="145"/>
      <c r="Y331" s="411"/>
      <c r="Z331" s="411"/>
      <c r="AA331" s="145"/>
      <c r="AB331" s="411"/>
      <c r="AC331" s="411"/>
      <c r="AD331" s="76"/>
      <c r="AE331" s="347">
        <f>'BI INTRA 2025'!AB331+'BI INTRA 2025_smt II'!Y331</f>
        <v>0</v>
      </c>
      <c r="AF331" s="1026">
        <f t="shared" si="152"/>
        <v>0</v>
      </c>
      <c r="AG331" s="52"/>
    </row>
    <row r="332" spans="1:34" ht="15" customHeight="1">
      <c r="A332" s="403"/>
      <c r="B332" s="412"/>
      <c r="C332" s="42"/>
      <c r="D332" s="42"/>
      <c r="E332" s="42"/>
      <c r="F332" s="42"/>
      <c r="G332" s="42"/>
      <c r="H332" s="42"/>
      <c r="I332" s="42"/>
      <c r="J332" s="42"/>
      <c r="K332" s="42"/>
      <c r="L332" s="413"/>
      <c r="M332" s="42"/>
      <c r="N332" s="42"/>
      <c r="O332" s="42"/>
      <c r="P332" s="411"/>
      <c r="Q332" s="139"/>
      <c r="R332" s="145"/>
      <c r="S332" s="411"/>
      <c r="T332" s="145"/>
      <c r="U332" s="411"/>
      <c r="V332" s="145"/>
      <c r="W332" s="411"/>
      <c r="X332" s="145"/>
      <c r="Y332" s="411"/>
      <c r="Z332" s="411"/>
      <c r="AA332" s="145"/>
      <c r="AB332" s="411"/>
      <c r="AC332" s="411"/>
      <c r="AD332" s="76"/>
      <c r="AE332" s="347">
        <f>'BI INTRA 2025'!AB332+'BI INTRA 2025_smt II'!Y332</f>
        <v>0</v>
      </c>
      <c r="AF332" s="1026">
        <f t="shared" si="152"/>
        <v>0</v>
      </c>
      <c r="AG332" s="52"/>
    </row>
    <row r="333" spans="1:34" ht="15" customHeight="1">
      <c r="A333" s="403"/>
      <c r="B333" s="412"/>
      <c r="C333" s="42"/>
      <c r="D333" s="42"/>
      <c r="E333" s="42"/>
      <c r="F333" s="42"/>
      <c r="G333" s="42"/>
      <c r="H333" s="42"/>
      <c r="I333" s="42"/>
      <c r="J333" s="42"/>
      <c r="K333" s="42"/>
      <c r="L333" s="413"/>
      <c r="M333" s="42"/>
      <c r="N333" s="42"/>
      <c r="O333" s="42"/>
      <c r="P333" s="411"/>
      <c r="Q333" s="139"/>
      <c r="R333" s="145"/>
      <c r="S333" s="411"/>
      <c r="T333" s="145"/>
      <c r="U333" s="411"/>
      <c r="V333" s="145"/>
      <c r="W333" s="411"/>
      <c r="X333" s="145"/>
      <c r="Y333" s="411"/>
      <c r="Z333" s="411"/>
      <c r="AA333" s="145"/>
      <c r="AB333" s="411"/>
      <c r="AC333" s="411"/>
      <c r="AD333" s="76"/>
      <c r="AE333" s="347">
        <f>'BI INTRA 2025'!AB333+'BI INTRA 2025_smt II'!Y333</f>
        <v>0</v>
      </c>
      <c r="AF333" s="1026">
        <f t="shared" si="152"/>
        <v>0</v>
      </c>
      <c r="AG333" s="52"/>
    </row>
    <row r="334" spans="1:34" ht="15" customHeight="1">
      <c r="A334" s="403"/>
      <c r="B334" s="412"/>
      <c r="C334" s="42"/>
      <c r="D334" s="42"/>
      <c r="E334" s="42"/>
      <c r="F334" s="42"/>
      <c r="G334" s="42"/>
      <c r="H334" s="42"/>
      <c r="I334" s="42"/>
      <c r="J334" s="42"/>
      <c r="K334" s="42"/>
      <c r="L334" s="413"/>
      <c r="M334" s="42"/>
      <c r="N334" s="42"/>
      <c r="O334" s="42"/>
      <c r="P334" s="411"/>
      <c r="Q334" s="139"/>
      <c r="R334" s="145"/>
      <c r="S334" s="411"/>
      <c r="T334" s="145"/>
      <c r="U334" s="411"/>
      <c r="V334" s="145"/>
      <c r="W334" s="411"/>
      <c r="X334" s="145"/>
      <c r="Y334" s="411"/>
      <c r="Z334" s="411"/>
      <c r="AA334" s="145"/>
      <c r="AB334" s="411"/>
      <c r="AC334" s="411"/>
      <c r="AD334" s="76"/>
      <c r="AE334" s="347">
        <f>'BI INTRA 2025'!AB334+'BI INTRA 2025_smt II'!Y334</f>
        <v>0</v>
      </c>
      <c r="AF334" s="1026">
        <f t="shared" si="152"/>
        <v>0</v>
      </c>
      <c r="AG334" s="52"/>
    </row>
    <row r="335" spans="1:34" ht="15" customHeight="1">
      <c r="A335" s="47" t="s">
        <v>534</v>
      </c>
      <c r="B335" s="41">
        <v>1.5</v>
      </c>
      <c r="C335" s="41" t="s">
        <v>535</v>
      </c>
      <c r="D335" s="41"/>
      <c r="E335" s="301"/>
      <c r="F335" s="301"/>
      <c r="G335" s="301"/>
      <c r="H335" s="301"/>
      <c r="I335" s="301"/>
      <c r="J335" s="301"/>
      <c r="K335" s="301"/>
      <c r="L335" s="301"/>
      <c r="M335" s="301"/>
      <c r="N335" s="301"/>
      <c r="O335" s="40">
        <f>O336+O338+O340+O342+O344</f>
        <v>42</v>
      </c>
      <c r="P335" s="218">
        <f>P344</f>
        <v>272781201</v>
      </c>
      <c r="Q335" s="139"/>
      <c r="R335" s="145"/>
      <c r="S335" s="146"/>
      <c r="T335" s="145"/>
      <c r="U335" s="146"/>
      <c r="V335" s="145"/>
      <c r="W335" s="146"/>
      <c r="X335" s="145"/>
      <c r="Y335" s="146"/>
      <c r="Z335" s="146"/>
      <c r="AA335" s="145"/>
      <c r="AB335" s="414">
        <f>AB344</f>
        <v>272781201</v>
      </c>
      <c r="AC335" s="218">
        <f>SUM(AC347:AC372)</f>
        <v>0</v>
      </c>
      <c r="AD335" s="218"/>
      <c r="AE335" s="347">
        <f>'BI INTRA 2025'!AB335+'BI INTRA 2025_smt II'!Y335</f>
        <v>272781201</v>
      </c>
      <c r="AF335" s="1026">
        <f t="shared" si="152"/>
        <v>0</v>
      </c>
      <c r="AG335" s="52"/>
    </row>
    <row r="336" spans="1:34" ht="15" customHeight="1">
      <c r="A336" s="403"/>
      <c r="B336" s="41" t="s">
        <v>536</v>
      </c>
      <c r="C336" s="403"/>
      <c r="D336" s="403"/>
      <c r="E336" s="403"/>
      <c r="F336" s="403"/>
      <c r="G336" s="403"/>
      <c r="H336" s="403"/>
      <c r="I336" s="403"/>
      <c r="J336" s="403"/>
      <c r="K336" s="403"/>
      <c r="L336" s="403"/>
      <c r="M336" s="403"/>
      <c r="N336" s="403"/>
      <c r="O336" s="40"/>
      <c r="P336" s="218"/>
      <c r="Q336" s="139"/>
      <c r="R336" s="145"/>
      <c r="S336" s="146"/>
      <c r="T336" s="145"/>
      <c r="U336" s="146"/>
      <c r="V336" s="145"/>
      <c r="W336" s="146"/>
      <c r="X336" s="145"/>
      <c r="Y336" s="146"/>
      <c r="Z336" s="146"/>
      <c r="AA336" s="145"/>
      <c r="AB336" s="146"/>
      <c r="AC336" s="146"/>
      <c r="AD336" s="218"/>
      <c r="AE336" s="347">
        <f>'BI INTRA 2025'!AB336+'BI INTRA 2025_smt II'!Y336</f>
        <v>0</v>
      </c>
      <c r="AF336" s="1026">
        <f t="shared" si="152"/>
        <v>0</v>
      </c>
      <c r="AG336" s="52"/>
    </row>
    <row r="337" spans="1:33" ht="15" customHeight="1">
      <c r="A337" s="403"/>
      <c r="B337" s="58" t="s">
        <v>48</v>
      </c>
      <c r="C337" s="42" t="s">
        <v>48</v>
      </c>
      <c r="D337" s="42"/>
      <c r="E337" s="42" t="s">
        <v>48</v>
      </c>
      <c r="F337" s="42"/>
      <c r="G337" s="42" t="s">
        <v>48</v>
      </c>
      <c r="H337" s="42" t="s">
        <v>48</v>
      </c>
      <c r="I337" s="42" t="s">
        <v>48</v>
      </c>
      <c r="J337" s="42" t="s">
        <v>48</v>
      </c>
      <c r="K337" s="42" t="s">
        <v>48</v>
      </c>
      <c r="L337" s="42" t="s">
        <v>48</v>
      </c>
      <c r="M337" s="42" t="s">
        <v>48</v>
      </c>
      <c r="N337" s="42" t="s">
        <v>48</v>
      </c>
      <c r="O337" s="42" t="s">
        <v>48</v>
      </c>
      <c r="P337" s="76" t="s">
        <v>48</v>
      </c>
      <c r="Q337" s="78"/>
      <c r="R337" s="145"/>
      <c r="S337" s="146"/>
      <c r="T337" s="145"/>
      <c r="U337" s="146"/>
      <c r="V337" s="145"/>
      <c r="W337" s="146"/>
      <c r="X337" s="145"/>
      <c r="Y337" s="146"/>
      <c r="Z337" s="146"/>
      <c r="AA337" s="145"/>
      <c r="AB337" s="146"/>
      <c r="AC337" s="146"/>
      <c r="AD337" s="76" t="s">
        <v>48</v>
      </c>
      <c r="AE337" s="347">
        <f>'BI INTRA 2025'!AB337+'BI INTRA 2025_smt II'!Y337</f>
        <v>0</v>
      </c>
      <c r="AF337" s="1026">
        <f t="shared" ref="AF337:AF373" si="178">AB337-AE337</f>
        <v>0</v>
      </c>
      <c r="AG337" s="52"/>
    </row>
    <row r="338" spans="1:33" ht="15" customHeight="1">
      <c r="A338" s="42"/>
      <c r="B338" s="41" t="s">
        <v>537</v>
      </c>
      <c r="C338" s="43"/>
      <c r="D338" s="43"/>
      <c r="E338" s="43"/>
      <c r="F338" s="43"/>
      <c r="G338" s="42"/>
      <c r="H338" s="335"/>
      <c r="I338" s="43"/>
      <c r="J338" s="43"/>
      <c r="K338" s="42"/>
      <c r="L338" s="42"/>
      <c r="M338" s="77"/>
      <c r="N338" s="42"/>
      <c r="O338" s="42"/>
      <c r="P338" s="415"/>
      <c r="Q338" s="139"/>
      <c r="R338" s="145"/>
      <c r="S338" s="146"/>
      <c r="T338" s="145"/>
      <c r="U338" s="146"/>
      <c r="V338" s="145"/>
      <c r="W338" s="146"/>
      <c r="X338" s="145"/>
      <c r="Y338" s="146"/>
      <c r="Z338" s="146"/>
      <c r="AA338" s="145"/>
      <c r="AB338" s="146"/>
      <c r="AC338" s="146"/>
      <c r="AD338" s="415"/>
      <c r="AE338" s="347">
        <f>'BI INTRA 2025'!AB338+'BI INTRA 2025_smt II'!Y338</f>
        <v>0</v>
      </c>
      <c r="AF338" s="1026">
        <f t="shared" si="178"/>
        <v>0</v>
      </c>
      <c r="AG338" s="52"/>
    </row>
    <row r="339" spans="1:33" ht="15" customHeight="1">
      <c r="A339" s="42"/>
      <c r="B339" s="58" t="s">
        <v>48</v>
      </c>
      <c r="C339" s="43" t="s">
        <v>48</v>
      </c>
      <c r="D339" s="43"/>
      <c r="E339" s="43" t="s">
        <v>48</v>
      </c>
      <c r="F339" s="43"/>
      <c r="G339" s="42" t="s">
        <v>48</v>
      </c>
      <c r="H339" s="335" t="s">
        <v>48</v>
      </c>
      <c r="I339" s="43" t="s">
        <v>48</v>
      </c>
      <c r="J339" s="43" t="s">
        <v>48</v>
      </c>
      <c r="K339" s="42" t="s">
        <v>48</v>
      </c>
      <c r="L339" s="42" t="s">
        <v>48</v>
      </c>
      <c r="M339" s="77" t="s">
        <v>48</v>
      </c>
      <c r="N339" s="42" t="s">
        <v>48</v>
      </c>
      <c r="O339" s="42" t="s">
        <v>48</v>
      </c>
      <c r="P339" s="415" t="s">
        <v>48</v>
      </c>
      <c r="Q339" s="139"/>
      <c r="R339" s="145"/>
      <c r="S339" s="146"/>
      <c r="T339" s="145"/>
      <c r="U339" s="146"/>
      <c r="V339" s="145"/>
      <c r="W339" s="146"/>
      <c r="X339" s="145"/>
      <c r="Y339" s="146"/>
      <c r="Z339" s="146"/>
      <c r="AA339" s="145"/>
      <c r="AB339" s="146"/>
      <c r="AC339" s="146"/>
      <c r="AD339" s="415" t="s">
        <v>48</v>
      </c>
      <c r="AE339" s="347">
        <f>'BI INTRA 2025'!AB339+'BI INTRA 2025_smt II'!Y339</f>
        <v>0</v>
      </c>
      <c r="AF339" s="1026">
        <f t="shared" si="178"/>
        <v>0</v>
      </c>
      <c r="AG339" s="52"/>
    </row>
    <row r="340" spans="1:33" ht="15" customHeight="1">
      <c r="A340" s="42"/>
      <c r="B340" s="41" t="s">
        <v>538</v>
      </c>
      <c r="C340" s="43"/>
      <c r="D340" s="43"/>
      <c r="E340" s="43"/>
      <c r="F340" s="43"/>
      <c r="G340" s="42"/>
      <c r="H340" s="335"/>
      <c r="I340" s="43"/>
      <c r="J340" s="43"/>
      <c r="K340" s="42"/>
      <c r="L340" s="42"/>
      <c r="M340" s="77"/>
      <c r="N340" s="42"/>
      <c r="O340" s="42"/>
      <c r="P340" s="415"/>
      <c r="Q340" s="78"/>
      <c r="R340" s="145"/>
      <c r="S340" s="146"/>
      <c r="T340" s="145"/>
      <c r="U340" s="146"/>
      <c r="V340" s="145"/>
      <c r="W340" s="146"/>
      <c r="X340" s="145"/>
      <c r="Y340" s="146"/>
      <c r="Z340" s="146"/>
      <c r="AA340" s="145"/>
      <c r="AB340" s="146"/>
      <c r="AC340" s="146"/>
      <c r="AD340" s="415"/>
      <c r="AE340" s="347">
        <f>'BI INTRA 2025'!AB340+'BI INTRA 2025_smt II'!Y340</f>
        <v>0</v>
      </c>
      <c r="AF340" s="1026">
        <f t="shared" si="178"/>
        <v>0</v>
      </c>
      <c r="AG340" s="52"/>
    </row>
    <row r="341" spans="1:33" ht="15" customHeight="1">
      <c r="A341" s="42"/>
      <c r="B341" s="58" t="s">
        <v>48</v>
      </c>
      <c r="C341" s="43" t="s">
        <v>48</v>
      </c>
      <c r="D341" s="43"/>
      <c r="E341" s="43" t="s">
        <v>48</v>
      </c>
      <c r="F341" s="43"/>
      <c r="G341" s="42" t="s">
        <v>48</v>
      </c>
      <c r="H341" s="335" t="s">
        <v>48</v>
      </c>
      <c r="I341" s="43" t="s">
        <v>48</v>
      </c>
      <c r="J341" s="43" t="s">
        <v>48</v>
      </c>
      <c r="K341" s="42" t="s">
        <v>48</v>
      </c>
      <c r="L341" s="42" t="s">
        <v>48</v>
      </c>
      <c r="M341" s="77" t="s">
        <v>48</v>
      </c>
      <c r="N341" s="42" t="s">
        <v>48</v>
      </c>
      <c r="O341" s="42" t="s">
        <v>48</v>
      </c>
      <c r="P341" s="415" t="s">
        <v>48</v>
      </c>
      <c r="Q341" s="78"/>
      <c r="R341" s="145"/>
      <c r="S341" s="146"/>
      <c r="T341" s="145"/>
      <c r="U341" s="146"/>
      <c r="V341" s="145"/>
      <c r="W341" s="146"/>
      <c r="X341" s="145"/>
      <c r="Y341" s="146"/>
      <c r="Z341" s="146"/>
      <c r="AA341" s="145"/>
      <c r="AB341" s="146"/>
      <c r="AC341" s="146"/>
      <c r="AD341" s="415" t="s">
        <v>48</v>
      </c>
      <c r="AE341" s="347">
        <f>'BI INTRA 2025'!AB341+'BI INTRA 2025_smt II'!Y341</f>
        <v>0</v>
      </c>
      <c r="AF341" s="1026">
        <f t="shared" si="178"/>
        <v>0</v>
      </c>
      <c r="AG341" s="52"/>
    </row>
    <row r="342" spans="1:33" ht="15" customHeight="1">
      <c r="A342" s="42"/>
      <c r="B342" s="41" t="s">
        <v>539</v>
      </c>
      <c r="C342" s="43"/>
      <c r="D342" s="43"/>
      <c r="E342" s="43"/>
      <c r="F342" s="43"/>
      <c r="G342" s="42"/>
      <c r="H342" s="335"/>
      <c r="I342" s="43"/>
      <c r="J342" s="43"/>
      <c r="K342" s="42"/>
      <c r="L342" s="42"/>
      <c r="M342" s="77"/>
      <c r="N342" s="42"/>
      <c r="O342" s="42"/>
      <c r="P342" s="415"/>
      <c r="Q342" s="78"/>
      <c r="R342" s="145"/>
      <c r="S342" s="146"/>
      <c r="T342" s="145"/>
      <c r="U342" s="146"/>
      <c r="V342" s="145"/>
      <c r="W342" s="146"/>
      <c r="X342" s="145"/>
      <c r="Y342" s="146"/>
      <c r="Z342" s="146"/>
      <c r="AA342" s="145"/>
      <c r="AB342" s="146"/>
      <c r="AC342" s="146"/>
      <c r="AD342" s="415"/>
      <c r="AE342" s="347">
        <f>'BI INTRA 2025'!AB342+'BI INTRA 2025_smt II'!Y342</f>
        <v>0</v>
      </c>
      <c r="AF342" s="1026">
        <f t="shared" si="178"/>
        <v>0</v>
      </c>
      <c r="AG342" s="52"/>
    </row>
    <row r="343" spans="1:33" ht="15" customHeight="1">
      <c r="A343" s="42"/>
      <c r="B343" s="58" t="s">
        <v>48</v>
      </c>
      <c r="C343" s="43" t="s">
        <v>48</v>
      </c>
      <c r="D343" s="43"/>
      <c r="E343" s="43" t="s">
        <v>48</v>
      </c>
      <c r="F343" s="43"/>
      <c r="G343" s="42" t="s">
        <v>48</v>
      </c>
      <c r="H343" s="335" t="s">
        <v>48</v>
      </c>
      <c r="I343" s="43" t="s">
        <v>48</v>
      </c>
      <c r="J343" s="43" t="s">
        <v>48</v>
      </c>
      <c r="K343" s="42" t="s">
        <v>48</v>
      </c>
      <c r="L343" s="42" t="s">
        <v>48</v>
      </c>
      <c r="M343" s="77" t="s">
        <v>48</v>
      </c>
      <c r="N343" s="42" t="s">
        <v>48</v>
      </c>
      <c r="O343" s="42" t="s">
        <v>48</v>
      </c>
      <c r="P343" s="415" t="s">
        <v>48</v>
      </c>
      <c r="Q343" s="78"/>
      <c r="R343" s="145"/>
      <c r="S343" s="146"/>
      <c r="T343" s="145"/>
      <c r="U343" s="146"/>
      <c r="V343" s="145"/>
      <c r="W343" s="146"/>
      <c r="X343" s="145"/>
      <c r="Y343" s="146"/>
      <c r="Z343" s="146"/>
      <c r="AA343" s="145"/>
      <c r="AB343" s="146"/>
      <c r="AC343" s="146"/>
      <c r="AD343" s="415" t="s">
        <v>48</v>
      </c>
      <c r="AE343" s="347">
        <f>'BI INTRA 2025'!AB343+'BI INTRA 2025_smt II'!Y343</f>
        <v>0</v>
      </c>
      <c r="AF343" s="1026">
        <f t="shared" si="178"/>
        <v>0</v>
      </c>
      <c r="AG343" s="52"/>
    </row>
    <row r="344" spans="1:33" s="285" customFormat="1" ht="15" customHeight="1">
      <c r="A344" s="40"/>
      <c r="B344" s="41" t="s">
        <v>540</v>
      </c>
      <c r="C344" s="41" t="s">
        <v>541</v>
      </c>
      <c r="D344" s="41"/>
      <c r="E344" s="219"/>
      <c r="F344" s="219"/>
      <c r="G344" s="40"/>
      <c r="H344" s="186"/>
      <c r="I344" s="219"/>
      <c r="J344" s="219"/>
      <c r="K344" s="40"/>
      <c r="L344" s="40"/>
      <c r="M344" s="416"/>
      <c r="N344" s="40"/>
      <c r="O344" s="40">
        <f>O345</f>
        <v>42</v>
      </c>
      <c r="P344" s="64">
        <f>P345</f>
        <v>272781201</v>
      </c>
      <c r="Q344" s="218"/>
      <c r="R344" s="331"/>
      <c r="S344" s="414"/>
      <c r="T344" s="331"/>
      <c r="U344" s="414"/>
      <c r="V344" s="331"/>
      <c r="W344" s="414"/>
      <c r="X344" s="331"/>
      <c r="Y344" s="414"/>
      <c r="Z344" s="414"/>
      <c r="AA344" s="331"/>
      <c r="AB344" s="414">
        <f>AB345</f>
        <v>272781201</v>
      </c>
      <c r="AC344" s="414"/>
      <c r="AD344" s="417"/>
      <c r="AE344" s="347">
        <f>'BI INTRA 2025'!AB344+'BI INTRA 2025_smt II'!Y344</f>
        <v>272781201</v>
      </c>
      <c r="AF344" s="1026">
        <f t="shared" si="178"/>
        <v>0</v>
      </c>
      <c r="AG344" s="52"/>
    </row>
    <row r="345" spans="1:33" s="285" customFormat="1" ht="15" customHeight="1">
      <c r="A345" s="40"/>
      <c r="B345" s="41" t="s">
        <v>542</v>
      </c>
      <c r="C345" s="41" t="s">
        <v>541</v>
      </c>
      <c r="D345" s="41"/>
      <c r="E345" s="219"/>
      <c r="F345" s="219"/>
      <c r="G345" s="40"/>
      <c r="H345" s="186"/>
      <c r="I345" s="219"/>
      <c r="J345" s="219"/>
      <c r="K345" s="40"/>
      <c r="L345" s="40"/>
      <c r="M345" s="416"/>
      <c r="N345" s="40"/>
      <c r="O345" s="40">
        <f>O346</f>
        <v>42</v>
      </c>
      <c r="P345" s="64">
        <f>P346</f>
        <v>272781201</v>
      </c>
      <c r="Q345" s="218"/>
      <c r="R345" s="331"/>
      <c r="S345" s="414"/>
      <c r="T345" s="331"/>
      <c r="U345" s="414"/>
      <c r="V345" s="331"/>
      <c r="W345" s="414"/>
      <c r="X345" s="331"/>
      <c r="Y345" s="414"/>
      <c r="Z345" s="414"/>
      <c r="AA345" s="331"/>
      <c r="AB345" s="414">
        <f>AB346</f>
        <v>272781201</v>
      </c>
      <c r="AC345" s="414"/>
      <c r="AD345" s="417"/>
      <c r="AE345" s="347">
        <f>'BI INTRA 2025'!AB345+'BI INTRA 2025_smt II'!Y345</f>
        <v>272781201</v>
      </c>
      <c r="AF345" s="1026">
        <f t="shared" si="178"/>
        <v>0</v>
      </c>
      <c r="AG345" s="52"/>
    </row>
    <row r="346" spans="1:33" s="285" customFormat="1" ht="15" customHeight="1">
      <c r="A346" s="40"/>
      <c r="B346" s="41" t="s">
        <v>543</v>
      </c>
      <c r="C346" s="41" t="s">
        <v>544</v>
      </c>
      <c r="D346" s="41"/>
      <c r="E346" s="48"/>
      <c r="F346" s="1037"/>
      <c r="G346" s="41"/>
      <c r="H346" s="186"/>
      <c r="I346" s="219"/>
      <c r="J346" s="219"/>
      <c r="K346" s="40"/>
      <c r="L346" s="328"/>
      <c r="M346" s="416"/>
      <c r="N346" s="40"/>
      <c r="O346" s="40">
        <f>SUM(O347:O371)</f>
        <v>42</v>
      </c>
      <c r="P346" s="131">
        <f>SUM(P347:P372)</f>
        <v>272781201</v>
      </c>
      <c r="Q346" s="218"/>
      <c r="R346" s="331"/>
      <c r="S346" s="414"/>
      <c r="T346" s="331"/>
      <c r="U346" s="414"/>
      <c r="V346" s="331"/>
      <c r="W346" s="414"/>
      <c r="X346" s="331"/>
      <c r="Y346" s="414"/>
      <c r="Z346" s="414"/>
      <c r="AA346" s="331"/>
      <c r="AB346" s="414">
        <f>SUM(AB347:AB372)</f>
        <v>272781201</v>
      </c>
      <c r="AC346" s="414"/>
      <c r="AD346" s="131"/>
      <c r="AE346" s="347">
        <f>'BI INTRA 2025'!AB346+'BI INTRA 2025_smt II'!Y346</f>
        <v>272781201</v>
      </c>
      <c r="AF346" s="1026">
        <f t="shared" si="178"/>
        <v>0</v>
      </c>
      <c r="AG346" s="52"/>
    </row>
    <row r="347" spans="1:33" ht="15" customHeight="1">
      <c r="A347" s="42"/>
      <c r="B347" s="58" t="s">
        <v>545</v>
      </c>
      <c r="C347" s="43" t="s">
        <v>48</v>
      </c>
      <c r="D347" s="133" t="s">
        <v>111</v>
      </c>
      <c r="E347" s="68" t="s">
        <v>113</v>
      </c>
      <c r="F347" s="1031" t="str">
        <f>VLOOKUP(B347,[1]Sheet1!$H$4:$I$15682,2,FALSE)</f>
        <v>Peralatan dan Mesin Rusak Berat</v>
      </c>
      <c r="G347" s="42" t="s">
        <v>546</v>
      </c>
      <c r="H347" s="418" t="s">
        <v>48</v>
      </c>
      <c r="I347" s="43" t="s">
        <v>64</v>
      </c>
      <c r="J347" s="43" t="s">
        <v>547</v>
      </c>
      <c r="K347" s="42">
        <v>1993</v>
      </c>
      <c r="L347" s="42" t="s">
        <v>48</v>
      </c>
      <c r="M347" s="419" t="s">
        <v>66</v>
      </c>
      <c r="N347" s="42" t="s">
        <v>548</v>
      </c>
      <c r="O347" s="42">
        <v>1</v>
      </c>
      <c r="P347" s="420">
        <v>4000000</v>
      </c>
      <c r="Q347" s="68"/>
      <c r="R347" s="145"/>
      <c r="S347" s="146"/>
      <c r="T347" s="145"/>
      <c r="U347" s="146"/>
      <c r="V347" s="145"/>
      <c r="W347" s="146"/>
      <c r="X347" s="145"/>
      <c r="Y347" s="146"/>
      <c r="Z347" s="146"/>
      <c r="AA347" s="145"/>
      <c r="AB347" s="420">
        <v>4000000</v>
      </c>
      <c r="AC347" s="228"/>
      <c r="AD347" s="417"/>
      <c r="AE347" s="347">
        <f>'BI INTRA 2025'!AB347+'BI INTRA 2025_smt II'!Y347</f>
        <v>4000000</v>
      </c>
      <c r="AF347" s="1026">
        <f t="shared" si="178"/>
        <v>0</v>
      </c>
      <c r="AG347" s="52"/>
    </row>
    <row r="348" spans="1:33" ht="15" customHeight="1">
      <c r="A348" s="42"/>
      <c r="B348" s="58" t="s">
        <v>545</v>
      </c>
      <c r="C348" s="43" t="s">
        <v>48</v>
      </c>
      <c r="D348" s="522" t="s">
        <v>332</v>
      </c>
      <c r="E348" s="68" t="s">
        <v>333</v>
      </c>
      <c r="F348" s="1031" t="str">
        <f>VLOOKUP(B348,[1]Sheet1!$H$4:$I$15682,2,FALSE)</f>
        <v>Peralatan dan Mesin Rusak Berat</v>
      </c>
      <c r="G348" s="42" t="s">
        <v>179</v>
      </c>
      <c r="H348" s="418" t="s">
        <v>48</v>
      </c>
      <c r="I348" s="43" t="s">
        <v>64</v>
      </c>
      <c r="J348" s="43" t="s">
        <v>547</v>
      </c>
      <c r="K348" s="42">
        <v>1998</v>
      </c>
      <c r="L348" s="42" t="s">
        <v>48</v>
      </c>
      <c r="M348" s="419" t="s">
        <v>166</v>
      </c>
      <c r="N348" s="42" t="s">
        <v>548</v>
      </c>
      <c r="O348" s="42">
        <v>1</v>
      </c>
      <c r="P348" s="420">
        <v>4000000</v>
      </c>
      <c r="Q348" s="68"/>
      <c r="R348" s="145"/>
      <c r="S348" s="146"/>
      <c r="T348" s="145"/>
      <c r="U348" s="146"/>
      <c r="V348" s="145"/>
      <c r="W348" s="146"/>
      <c r="X348" s="145"/>
      <c r="Y348" s="146"/>
      <c r="Z348" s="146"/>
      <c r="AA348" s="145"/>
      <c r="AB348" s="420">
        <v>4000000</v>
      </c>
      <c r="AC348" s="228"/>
      <c r="AD348" s="417"/>
      <c r="AE348" s="347">
        <f>'BI INTRA 2025'!AB348+'BI INTRA 2025_smt II'!Y348</f>
        <v>4000000</v>
      </c>
      <c r="AF348" s="1026">
        <f t="shared" si="178"/>
        <v>0</v>
      </c>
      <c r="AG348" s="52"/>
    </row>
    <row r="349" spans="1:33" ht="15" customHeight="1">
      <c r="A349" s="42"/>
      <c r="B349" s="58" t="s">
        <v>545</v>
      </c>
      <c r="C349" s="43" t="s">
        <v>48</v>
      </c>
      <c r="D349" s="523" t="s">
        <v>549</v>
      </c>
      <c r="E349" s="68" t="s">
        <v>550</v>
      </c>
      <c r="F349" s="1031" t="str">
        <f>VLOOKUP(B349,[1]Sheet1!$H$4:$I$15682,2,FALSE)</f>
        <v>Peralatan dan Mesin Rusak Berat</v>
      </c>
      <c r="G349" s="42" t="s">
        <v>179</v>
      </c>
      <c r="H349" s="418" t="s">
        <v>48</v>
      </c>
      <c r="I349" s="43" t="s">
        <v>64</v>
      </c>
      <c r="J349" s="43" t="s">
        <v>547</v>
      </c>
      <c r="K349" s="42">
        <v>1998</v>
      </c>
      <c r="L349" s="42" t="s">
        <v>48</v>
      </c>
      <c r="M349" s="419" t="s">
        <v>166</v>
      </c>
      <c r="N349" s="42" t="s">
        <v>548</v>
      </c>
      <c r="O349" s="42">
        <v>1</v>
      </c>
      <c r="P349" s="420">
        <v>19750000</v>
      </c>
      <c r="Q349" s="68"/>
      <c r="R349" s="145"/>
      <c r="S349" s="146"/>
      <c r="T349" s="145"/>
      <c r="U349" s="146"/>
      <c r="V349" s="145"/>
      <c r="W349" s="146"/>
      <c r="X349" s="145"/>
      <c r="Y349" s="146"/>
      <c r="Z349" s="146"/>
      <c r="AA349" s="145"/>
      <c r="AB349" s="420">
        <v>19750000</v>
      </c>
      <c r="AC349" s="228"/>
      <c r="AD349" s="417"/>
      <c r="AE349" s="347">
        <f>'BI INTRA 2025'!AB349+'BI INTRA 2025_smt II'!Y349</f>
        <v>19750000</v>
      </c>
      <c r="AF349" s="1026">
        <f t="shared" si="178"/>
        <v>0</v>
      </c>
      <c r="AG349" s="52"/>
    </row>
    <row r="350" spans="1:33" ht="15" customHeight="1">
      <c r="A350" s="42"/>
      <c r="B350" s="58" t="s">
        <v>545</v>
      </c>
      <c r="C350" s="43" t="s">
        <v>48</v>
      </c>
      <c r="D350" s="249" t="s">
        <v>198</v>
      </c>
      <c r="E350" s="68" t="s">
        <v>551</v>
      </c>
      <c r="F350" s="1031" t="str">
        <f>VLOOKUP(B350,[1]Sheet1!$H$4:$I$15682,2,FALSE)</f>
        <v>Peralatan dan Mesin Rusak Berat</v>
      </c>
      <c r="G350" s="42" t="s">
        <v>552</v>
      </c>
      <c r="H350" s="418" t="s">
        <v>48</v>
      </c>
      <c r="I350" s="43" t="s">
        <v>64</v>
      </c>
      <c r="J350" s="43" t="s">
        <v>547</v>
      </c>
      <c r="K350" s="42">
        <v>1998</v>
      </c>
      <c r="L350" s="42" t="s">
        <v>48</v>
      </c>
      <c r="M350" s="419" t="s">
        <v>166</v>
      </c>
      <c r="N350" s="42" t="s">
        <v>548</v>
      </c>
      <c r="O350" s="42">
        <v>1</v>
      </c>
      <c r="P350" s="420">
        <v>2550000</v>
      </c>
      <c r="Q350" s="68"/>
      <c r="R350" s="145"/>
      <c r="S350" s="146"/>
      <c r="T350" s="145"/>
      <c r="U350" s="146"/>
      <c r="V350" s="145"/>
      <c r="W350" s="146"/>
      <c r="X350" s="145"/>
      <c r="Y350" s="146"/>
      <c r="Z350" s="146"/>
      <c r="AA350" s="145"/>
      <c r="AB350" s="420">
        <v>2550000</v>
      </c>
      <c r="AC350" s="228"/>
      <c r="AD350" s="417"/>
      <c r="AE350" s="347">
        <f>'BI INTRA 2025'!AB350+'BI INTRA 2025_smt II'!Y350</f>
        <v>2550000</v>
      </c>
      <c r="AF350" s="1026">
        <f t="shared" si="178"/>
        <v>0</v>
      </c>
      <c r="AG350" s="52"/>
    </row>
    <row r="351" spans="1:33" ht="15" customHeight="1">
      <c r="A351" s="42"/>
      <c r="B351" s="58" t="s">
        <v>545</v>
      </c>
      <c r="C351" s="43" t="s">
        <v>48</v>
      </c>
      <c r="D351" s="68" t="s">
        <v>198</v>
      </c>
      <c r="E351" s="68" t="s">
        <v>551</v>
      </c>
      <c r="F351" s="1034" t="str">
        <f>VLOOKUP(B351,[1]Sheet1!$H$4:$I$15682,2,FALSE)</f>
        <v>Peralatan dan Mesin Rusak Berat</v>
      </c>
      <c r="G351" s="42" t="s">
        <v>553</v>
      </c>
      <c r="H351" s="418" t="s">
        <v>48</v>
      </c>
      <c r="I351" s="43" t="s">
        <v>64</v>
      </c>
      <c r="J351" s="43" t="s">
        <v>547</v>
      </c>
      <c r="K351" s="42">
        <v>2002</v>
      </c>
      <c r="L351" s="42" t="s">
        <v>48</v>
      </c>
      <c r="M351" s="419" t="s">
        <v>166</v>
      </c>
      <c r="N351" s="42" t="s">
        <v>548</v>
      </c>
      <c r="O351" s="42">
        <v>3</v>
      </c>
      <c r="P351" s="420">
        <v>4000000</v>
      </c>
      <c r="Q351" s="68"/>
      <c r="R351" s="421"/>
      <c r="S351" s="146"/>
      <c r="T351" s="145"/>
      <c r="U351" s="146"/>
      <c r="V351" s="145"/>
      <c r="W351" s="146"/>
      <c r="X351" s="145"/>
      <c r="Y351" s="146"/>
      <c r="Z351" s="146"/>
      <c r="AA351" s="145"/>
      <c r="AB351" s="420">
        <v>4000000</v>
      </c>
      <c r="AC351" s="228"/>
      <c r="AD351" s="417"/>
      <c r="AE351" s="347">
        <f>'BI INTRA 2025'!AB351+'BI INTRA 2025_smt II'!Y351</f>
        <v>4000000</v>
      </c>
      <c r="AF351" s="1026">
        <f t="shared" si="178"/>
        <v>0</v>
      </c>
      <c r="AG351" s="52"/>
    </row>
    <row r="352" spans="1:33" s="499" customFormat="1" ht="15" customHeight="1">
      <c r="A352" s="500"/>
      <c r="B352" s="501" t="s">
        <v>545</v>
      </c>
      <c r="C352" s="502" t="s">
        <v>48</v>
      </c>
      <c r="D352" s="68" t="s">
        <v>554</v>
      </c>
      <c r="E352" s="68" t="s">
        <v>555</v>
      </c>
      <c r="F352" s="1031" t="str">
        <f>VLOOKUP(B352,[1]Sheet1!$H$4:$I$15682,2,FALSE)</f>
        <v>Peralatan dan Mesin Rusak Berat</v>
      </c>
      <c r="G352" s="42" t="s">
        <v>179</v>
      </c>
      <c r="H352" s="418" t="s">
        <v>48</v>
      </c>
      <c r="I352" s="43" t="s">
        <v>173</v>
      </c>
      <c r="J352" s="43" t="s">
        <v>547</v>
      </c>
      <c r="K352" s="42">
        <v>2007</v>
      </c>
      <c r="L352" s="42" t="s">
        <v>48</v>
      </c>
      <c r="M352" s="419" t="s">
        <v>166</v>
      </c>
      <c r="N352" s="42" t="s">
        <v>548</v>
      </c>
      <c r="O352" s="42">
        <v>1</v>
      </c>
      <c r="P352" s="503">
        <v>1586340</v>
      </c>
      <c r="Q352" s="504"/>
      <c r="R352" s="505"/>
      <c r="S352" s="506"/>
      <c r="T352" s="507"/>
      <c r="U352" s="506"/>
      <c r="V352" s="507"/>
      <c r="W352" s="506"/>
      <c r="X352" s="507"/>
      <c r="Y352" s="506"/>
      <c r="Z352" s="506"/>
      <c r="AA352" s="507"/>
      <c r="AB352" s="503">
        <v>1586340</v>
      </c>
      <c r="AC352" s="508"/>
      <c r="AD352" s="509"/>
      <c r="AE352" s="347">
        <f>'BI INTRA 2025'!AB352+'BI INTRA 2025_smt II'!Y352</f>
        <v>1586340</v>
      </c>
      <c r="AF352" s="1026">
        <f t="shared" si="178"/>
        <v>0</v>
      </c>
      <c r="AG352" s="510"/>
    </row>
    <row r="353" spans="1:33" ht="15" customHeight="1">
      <c r="A353" s="42"/>
      <c r="B353" s="58" t="s">
        <v>545</v>
      </c>
      <c r="C353" s="43" t="s">
        <v>48</v>
      </c>
      <c r="D353" s="68" t="s">
        <v>556</v>
      </c>
      <c r="E353" s="68" t="s">
        <v>557</v>
      </c>
      <c r="F353" s="1031" t="str">
        <f>VLOOKUP(B353,[1]Sheet1!$H$4:$I$15682,2,FALSE)</f>
        <v>Peralatan dan Mesin Rusak Berat</v>
      </c>
      <c r="G353" s="42" t="s">
        <v>179</v>
      </c>
      <c r="H353" s="418" t="s">
        <v>48</v>
      </c>
      <c r="I353" s="43" t="s">
        <v>558</v>
      </c>
      <c r="J353" s="43" t="s">
        <v>547</v>
      </c>
      <c r="K353" s="42">
        <v>1999</v>
      </c>
      <c r="L353" s="42" t="s">
        <v>48</v>
      </c>
      <c r="M353" s="419" t="s">
        <v>166</v>
      </c>
      <c r="N353" s="42" t="s">
        <v>548</v>
      </c>
      <c r="O353" s="42">
        <v>1</v>
      </c>
      <c r="P353" s="420">
        <v>9014855.5</v>
      </c>
      <c r="Q353" s="68"/>
      <c r="R353" s="422"/>
      <c r="S353" s="423"/>
      <c r="T353" s="422"/>
      <c r="U353" s="423"/>
      <c r="V353" s="422"/>
      <c r="W353" s="423"/>
      <c r="X353" s="422"/>
      <c r="Y353" s="423"/>
      <c r="Z353" s="423"/>
      <c r="AA353" s="422"/>
      <c r="AB353" s="420">
        <v>9014855.5</v>
      </c>
      <c r="AC353" s="228"/>
      <c r="AD353" s="417"/>
      <c r="AE353" s="347">
        <f>'BI INTRA 2025'!AB353+'BI INTRA 2025_smt II'!Y353</f>
        <v>9014855.5</v>
      </c>
      <c r="AF353" s="1026">
        <f t="shared" si="178"/>
        <v>0</v>
      </c>
      <c r="AG353" s="52"/>
    </row>
    <row r="354" spans="1:33" ht="15" customHeight="1">
      <c r="A354" s="42"/>
      <c r="B354" s="58" t="s">
        <v>545</v>
      </c>
      <c r="C354" s="43" t="s">
        <v>48</v>
      </c>
      <c r="D354" s="68" t="s">
        <v>556</v>
      </c>
      <c r="E354" s="68" t="s">
        <v>557</v>
      </c>
      <c r="F354" s="1031" t="str">
        <f>VLOOKUP(B354,[1]Sheet1!$H$4:$I$15682,2,FALSE)</f>
        <v>Peralatan dan Mesin Rusak Berat</v>
      </c>
      <c r="G354" s="42" t="s">
        <v>179</v>
      </c>
      <c r="H354" s="418" t="s">
        <v>48</v>
      </c>
      <c r="I354" s="43" t="s">
        <v>558</v>
      </c>
      <c r="J354" s="43" t="s">
        <v>547</v>
      </c>
      <c r="K354" s="42">
        <v>2000</v>
      </c>
      <c r="L354" s="42" t="s">
        <v>48</v>
      </c>
      <c r="M354" s="419" t="s">
        <v>166</v>
      </c>
      <c r="N354" s="42" t="s">
        <v>548</v>
      </c>
      <c r="O354" s="42">
        <v>5</v>
      </c>
      <c r="P354" s="420">
        <v>9014855.5</v>
      </c>
      <c r="Q354" s="68"/>
      <c r="R354" s="422"/>
      <c r="S354" s="423"/>
      <c r="T354" s="422"/>
      <c r="U354" s="423"/>
      <c r="V354" s="422"/>
      <c r="W354" s="423"/>
      <c r="X354" s="422"/>
      <c r="Y354" s="423"/>
      <c r="Z354" s="423"/>
      <c r="AA354" s="422"/>
      <c r="AB354" s="420">
        <v>9014855.5</v>
      </c>
      <c r="AC354" s="228"/>
      <c r="AD354" s="417"/>
      <c r="AE354" s="347">
        <f>'BI INTRA 2025'!AB354+'BI INTRA 2025_smt II'!Y354</f>
        <v>9014855.5</v>
      </c>
      <c r="AF354" s="1026">
        <f t="shared" si="178"/>
        <v>0</v>
      </c>
      <c r="AG354" s="52"/>
    </row>
    <row r="355" spans="1:33" ht="15" customHeight="1">
      <c r="A355" s="42"/>
      <c r="B355" s="58" t="s">
        <v>545</v>
      </c>
      <c r="C355" s="43" t="s">
        <v>48</v>
      </c>
      <c r="D355" s="68" t="s">
        <v>556</v>
      </c>
      <c r="E355" s="68" t="s">
        <v>557</v>
      </c>
      <c r="F355" s="1031" t="str">
        <f>VLOOKUP(B355,[1]Sheet1!$H$4:$I$15682,2,FALSE)</f>
        <v>Peralatan dan Mesin Rusak Berat</v>
      </c>
      <c r="G355" s="42" t="s">
        <v>179</v>
      </c>
      <c r="H355" s="418" t="s">
        <v>48</v>
      </c>
      <c r="I355" s="43" t="s">
        <v>558</v>
      </c>
      <c r="J355" s="43" t="s">
        <v>547</v>
      </c>
      <c r="K355" s="42">
        <v>2002</v>
      </c>
      <c r="L355" s="42" t="s">
        <v>48</v>
      </c>
      <c r="M355" s="419" t="s">
        <v>166</v>
      </c>
      <c r="N355" s="42" t="s">
        <v>548</v>
      </c>
      <c r="O355" s="42">
        <v>1</v>
      </c>
      <c r="P355" s="420">
        <v>38000000</v>
      </c>
      <c r="Q355" s="68"/>
      <c r="R355" s="422"/>
      <c r="S355" s="423"/>
      <c r="T355" s="422"/>
      <c r="U355" s="423"/>
      <c r="V355" s="422"/>
      <c r="W355" s="423"/>
      <c r="X355" s="422"/>
      <c r="Y355" s="423"/>
      <c r="Z355" s="423"/>
      <c r="AA355" s="422"/>
      <c r="AB355" s="420">
        <v>38000000</v>
      </c>
      <c r="AC355" s="228"/>
      <c r="AD355" s="417"/>
      <c r="AE355" s="347">
        <f>'BI INTRA 2025'!AB355+'BI INTRA 2025_smt II'!Y355</f>
        <v>38000000</v>
      </c>
      <c r="AF355" s="1026">
        <f t="shared" si="178"/>
        <v>0</v>
      </c>
      <c r="AG355" s="52"/>
    </row>
    <row r="356" spans="1:33" ht="15" customHeight="1">
      <c r="A356" s="42"/>
      <c r="B356" s="58" t="s">
        <v>545</v>
      </c>
      <c r="C356" s="43" t="s">
        <v>48</v>
      </c>
      <c r="D356" s="524" t="s">
        <v>556</v>
      </c>
      <c r="E356" s="68" t="s">
        <v>557</v>
      </c>
      <c r="F356" s="1031" t="str">
        <f>VLOOKUP(B356,[1]Sheet1!$H$4:$I$15682,2,FALSE)</f>
        <v>Peralatan dan Mesin Rusak Berat</v>
      </c>
      <c r="G356" s="42" t="s">
        <v>179</v>
      </c>
      <c r="H356" s="418" t="s">
        <v>48</v>
      </c>
      <c r="I356" s="43" t="s">
        <v>558</v>
      </c>
      <c r="J356" s="43" t="s">
        <v>547</v>
      </c>
      <c r="K356" s="42">
        <v>2002</v>
      </c>
      <c r="L356" s="42" t="s">
        <v>48</v>
      </c>
      <c r="M356" s="419" t="s">
        <v>166</v>
      </c>
      <c r="N356" s="42" t="s">
        <v>548</v>
      </c>
      <c r="O356" s="42">
        <v>1</v>
      </c>
      <c r="P356" s="420">
        <v>85500000</v>
      </c>
      <c r="Q356" s="68"/>
      <c r="R356" s="422"/>
      <c r="S356" s="423"/>
      <c r="T356" s="422"/>
      <c r="U356" s="423"/>
      <c r="V356" s="422"/>
      <c r="W356" s="423"/>
      <c r="X356" s="422"/>
      <c r="Y356" s="423"/>
      <c r="Z356" s="423"/>
      <c r="AA356" s="422"/>
      <c r="AB356" s="420">
        <v>85500000</v>
      </c>
      <c r="AC356" s="228"/>
      <c r="AD356" s="417"/>
      <c r="AE356" s="347">
        <f>'BI INTRA 2025'!AB356+'BI INTRA 2025_smt II'!Y356</f>
        <v>85500000</v>
      </c>
      <c r="AF356" s="1026">
        <f t="shared" si="178"/>
        <v>0</v>
      </c>
      <c r="AG356" s="52"/>
    </row>
    <row r="357" spans="1:33" ht="15" customHeight="1">
      <c r="A357" s="42"/>
      <c r="B357" s="58" t="s">
        <v>545</v>
      </c>
      <c r="C357" s="43" t="s">
        <v>48</v>
      </c>
      <c r="D357" s="523" t="s">
        <v>269</v>
      </c>
      <c r="E357" s="68" t="s">
        <v>559</v>
      </c>
      <c r="F357" s="1031" t="str">
        <f>VLOOKUP(B357,[1]Sheet1!$H$4:$I$15682,2,FALSE)</f>
        <v>Peralatan dan Mesin Rusak Berat</v>
      </c>
      <c r="G357" s="42" t="s">
        <v>179</v>
      </c>
      <c r="H357" s="418" t="s">
        <v>48</v>
      </c>
      <c r="I357" s="43" t="s">
        <v>191</v>
      </c>
      <c r="J357" s="43" t="s">
        <v>547</v>
      </c>
      <c r="K357" s="42">
        <v>2007</v>
      </c>
      <c r="L357" s="42" t="s">
        <v>48</v>
      </c>
      <c r="M357" s="419" t="s">
        <v>166</v>
      </c>
      <c r="N357" s="42" t="s">
        <v>548</v>
      </c>
      <c r="O357" s="42">
        <v>1</v>
      </c>
      <c r="P357" s="420">
        <v>3000000</v>
      </c>
      <c r="Q357" s="68"/>
      <c r="R357" s="422"/>
      <c r="S357" s="423"/>
      <c r="T357" s="422"/>
      <c r="U357" s="423"/>
      <c r="V357" s="422"/>
      <c r="W357" s="423"/>
      <c r="X357" s="422"/>
      <c r="Y357" s="423"/>
      <c r="Z357" s="423"/>
      <c r="AA357" s="422"/>
      <c r="AB357" s="420">
        <v>3000000</v>
      </c>
      <c r="AC357" s="228"/>
      <c r="AD357" s="417"/>
      <c r="AE357" s="347">
        <f>'BI INTRA 2025'!AB357+'BI INTRA 2025_smt II'!Y357</f>
        <v>3000000</v>
      </c>
      <c r="AF357" s="1026">
        <f t="shared" si="178"/>
        <v>0</v>
      </c>
      <c r="AG357" s="52"/>
    </row>
    <row r="358" spans="1:33" ht="27" customHeight="1">
      <c r="A358" s="42"/>
      <c r="B358" s="58" t="s">
        <v>545</v>
      </c>
      <c r="C358" s="43" t="s">
        <v>48</v>
      </c>
      <c r="D358" s="523" t="s">
        <v>560</v>
      </c>
      <c r="E358" s="68" t="s">
        <v>561</v>
      </c>
      <c r="F358" s="1031" t="str">
        <f>VLOOKUP(B358,[1]Sheet1!$H$4:$I$15682,2,FALSE)</f>
        <v>Peralatan dan Mesin Rusak Berat</v>
      </c>
      <c r="G358" s="42" t="s">
        <v>562</v>
      </c>
      <c r="H358" s="418" t="s">
        <v>48</v>
      </c>
      <c r="I358" s="43" t="s">
        <v>191</v>
      </c>
      <c r="J358" s="43" t="s">
        <v>547</v>
      </c>
      <c r="K358" s="42">
        <v>1997</v>
      </c>
      <c r="L358" s="42" t="s">
        <v>48</v>
      </c>
      <c r="M358" s="419" t="s">
        <v>166</v>
      </c>
      <c r="N358" s="42" t="s">
        <v>548</v>
      </c>
      <c r="O358" s="42">
        <v>1</v>
      </c>
      <c r="P358" s="420">
        <v>4348379</v>
      </c>
      <c r="Q358" s="68"/>
      <c r="R358" s="422"/>
      <c r="S358" s="423"/>
      <c r="T358" s="422"/>
      <c r="U358" s="423"/>
      <c r="V358" s="422"/>
      <c r="W358" s="423"/>
      <c r="X358" s="422"/>
      <c r="Y358" s="423"/>
      <c r="Z358" s="423"/>
      <c r="AA358" s="422"/>
      <c r="AB358" s="420">
        <v>4348379</v>
      </c>
      <c r="AC358" s="228"/>
      <c r="AD358" s="417"/>
      <c r="AE358" s="347">
        <f>'BI INTRA 2025'!AB358+'BI INTRA 2025_smt II'!Y358</f>
        <v>4348379</v>
      </c>
      <c r="AF358" s="1026">
        <f t="shared" si="178"/>
        <v>0</v>
      </c>
      <c r="AG358" s="52"/>
    </row>
    <row r="359" spans="1:33" ht="27" customHeight="1">
      <c r="A359" s="42"/>
      <c r="B359" s="58" t="s">
        <v>545</v>
      </c>
      <c r="C359" s="43" t="s">
        <v>48</v>
      </c>
      <c r="D359" s="249" t="s">
        <v>563</v>
      </c>
      <c r="E359" s="68" t="s">
        <v>564</v>
      </c>
      <c r="F359" s="1031" t="str">
        <f>VLOOKUP(B359,[1]Sheet1!$H$4:$I$15682,2,FALSE)</f>
        <v>Peralatan dan Mesin Rusak Berat</v>
      </c>
      <c r="G359" s="42" t="s">
        <v>565</v>
      </c>
      <c r="H359" s="418" t="s">
        <v>48</v>
      </c>
      <c r="I359" s="43" t="s">
        <v>191</v>
      </c>
      <c r="J359" s="43" t="s">
        <v>547</v>
      </c>
      <c r="K359" s="42">
        <v>2002</v>
      </c>
      <c r="L359" s="42" t="s">
        <v>48</v>
      </c>
      <c r="M359" s="419" t="s">
        <v>166</v>
      </c>
      <c r="N359" s="42" t="s">
        <v>548</v>
      </c>
      <c r="O359" s="42">
        <v>2</v>
      </c>
      <c r="P359" s="420">
        <v>2912435</v>
      </c>
      <c r="Q359" s="68"/>
      <c r="R359" s="422"/>
      <c r="S359" s="423"/>
      <c r="T359" s="422"/>
      <c r="U359" s="423"/>
      <c r="V359" s="422"/>
      <c r="W359" s="423"/>
      <c r="X359" s="422"/>
      <c r="Y359" s="423"/>
      <c r="Z359" s="423"/>
      <c r="AA359" s="422"/>
      <c r="AB359" s="420">
        <v>2912435</v>
      </c>
      <c r="AC359" s="228"/>
      <c r="AD359" s="417"/>
      <c r="AE359" s="347">
        <f>'BI INTRA 2025'!AB359+'BI INTRA 2025_smt II'!Y359</f>
        <v>2912435</v>
      </c>
      <c r="AF359" s="1026">
        <f t="shared" si="178"/>
        <v>0</v>
      </c>
      <c r="AG359" s="52"/>
    </row>
    <row r="360" spans="1:33" ht="15" customHeight="1">
      <c r="A360" s="42"/>
      <c r="B360" s="58" t="s">
        <v>545</v>
      </c>
      <c r="C360" s="43" t="s">
        <v>48</v>
      </c>
      <c r="D360" s="68" t="s">
        <v>563</v>
      </c>
      <c r="E360" s="68" t="s">
        <v>564</v>
      </c>
      <c r="F360" s="1031" t="str">
        <f>VLOOKUP(B360,[1]Sheet1!$H$4:$I$15682,2,FALSE)</f>
        <v>Peralatan dan Mesin Rusak Berat</v>
      </c>
      <c r="G360" s="42" t="s">
        <v>565</v>
      </c>
      <c r="H360" s="418" t="s">
        <v>48</v>
      </c>
      <c r="I360" s="43" t="s">
        <v>191</v>
      </c>
      <c r="J360" s="43" t="s">
        <v>547</v>
      </c>
      <c r="K360" s="42">
        <v>2002</v>
      </c>
      <c r="L360" s="42" t="s">
        <v>48</v>
      </c>
      <c r="M360" s="419" t="s">
        <v>166</v>
      </c>
      <c r="N360" s="42" t="s">
        <v>548</v>
      </c>
      <c r="O360" s="42">
        <v>1</v>
      </c>
      <c r="P360" s="420">
        <v>5249740</v>
      </c>
      <c r="Q360" s="68"/>
      <c r="R360" s="422"/>
      <c r="S360" s="423"/>
      <c r="T360" s="422"/>
      <c r="U360" s="423"/>
      <c r="V360" s="422"/>
      <c r="W360" s="423"/>
      <c r="X360" s="422"/>
      <c r="Y360" s="423"/>
      <c r="Z360" s="423"/>
      <c r="AA360" s="422"/>
      <c r="AB360" s="420">
        <v>5249740</v>
      </c>
      <c r="AC360" s="228"/>
      <c r="AD360" s="417"/>
      <c r="AE360" s="347">
        <f>'BI INTRA 2025'!AB360+'BI INTRA 2025_smt II'!Y360</f>
        <v>5249740</v>
      </c>
      <c r="AF360" s="1026">
        <f t="shared" si="178"/>
        <v>0</v>
      </c>
      <c r="AG360" s="52"/>
    </row>
    <row r="361" spans="1:33" ht="15" customHeight="1">
      <c r="A361" s="42"/>
      <c r="B361" s="58" t="s">
        <v>545</v>
      </c>
      <c r="C361" s="43" t="s">
        <v>48</v>
      </c>
      <c r="D361" s="68" t="s">
        <v>284</v>
      </c>
      <c r="E361" s="68" t="s">
        <v>566</v>
      </c>
      <c r="F361" s="1031" t="str">
        <f>VLOOKUP(B361,[1]Sheet1!$H$4:$I$15682,2,FALSE)</f>
        <v>Peralatan dan Mesin Rusak Berat</v>
      </c>
      <c r="G361" s="42" t="s">
        <v>567</v>
      </c>
      <c r="H361" s="418" t="s">
        <v>48</v>
      </c>
      <c r="I361" s="43" t="s">
        <v>64</v>
      </c>
      <c r="J361" s="43" t="s">
        <v>547</v>
      </c>
      <c r="K361" s="42">
        <v>1999</v>
      </c>
      <c r="L361" s="42" t="s">
        <v>48</v>
      </c>
      <c r="M361" s="419" t="s">
        <v>166</v>
      </c>
      <c r="N361" s="42" t="s">
        <v>548</v>
      </c>
      <c r="O361" s="42">
        <v>2</v>
      </c>
      <c r="P361" s="420">
        <v>4500000</v>
      </c>
      <c r="Q361" s="68"/>
      <c r="R361" s="422"/>
      <c r="S361" s="423"/>
      <c r="T361" s="422"/>
      <c r="U361" s="423"/>
      <c r="V361" s="422"/>
      <c r="W361" s="423"/>
      <c r="X361" s="422"/>
      <c r="Y361" s="423"/>
      <c r="Z361" s="423"/>
      <c r="AA361" s="422"/>
      <c r="AB361" s="420">
        <v>4500000</v>
      </c>
      <c r="AC361" s="228"/>
      <c r="AD361" s="417"/>
      <c r="AE361" s="347">
        <f>'BI INTRA 2025'!AB361+'BI INTRA 2025_smt II'!Y361</f>
        <v>4500000</v>
      </c>
      <c r="AF361" s="1026">
        <f t="shared" si="178"/>
        <v>0</v>
      </c>
      <c r="AG361" s="52"/>
    </row>
    <row r="362" spans="1:33" s="499" customFormat="1" ht="15" customHeight="1">
      <c r="A362" s="500"/>
      <c r="B362" s="501" t="s">
        <v>545</v>
      </c>
      <c r="C362" s="502" t="s">
        <v>48</v>
      </c>
      <c r="D362" s="68" t="s">
        <v>437</v>
      </c>
      <c r="E362" s="68" t="s">
        <v>568</v>
      </c>
      <c r="F362" s="1031" t="str">
        <f>VLOOKUP(B362,[1]Sheet1!$H$4:$I$15682,2,FALSE)</f>
        <v>Peralatan dan Mesin Rusak Berat</v>
      </c>
      <c r="G362" s="42" t="s">
        <v>569</v>
      </c>
      <c r="H362" s="418" t="s">
        <v>48</v>
      </c>
      <c r="I362" s="43" t="s">
        <v>64</v>
      </c>
      <c r="J362" s="43" t="s">
        <v>547</v>
      </c>
      <c r="K362" s="42">
        <v>2002</v>
      </c>
      <c r="L362" s="42" t="s">
        <v>48</v>
      </c>
      <c r="M362" s="419" t="s">
        <v>166</v>
      </c>
      <c r="N362" s="42" t="s">
        <v>548</v>
      </c>
      <c r="O362" s="42">
        <v>1</v>
      </c>
      <c r="P362" s="503">
        <v>1383298</v>
      </c>
      <c r="Q362" s="504"/>
      <c r="R362" s="511"/>
      <c r="S362" s="512"/>
      <c r="T362" s="511"/>
      <c r="U362" s="512"/>
      <c r="V362" s="511"/>
      <c r="W362" s="512"/>
      <c r="X362" s="511"/>
      <c r="Y362" s="512"/>
      <c r="Z362" s="512"/>
      <c r="AA362" s="511"/>
      <c r="AB362" s="503">
        <v>1383298</v>
      </c>
      <c r="AC362" s="508"/>
      <c r="AD362" s="509"/>
      <c r="AE362" s="347">
        <f>'BI INTRA 2025'!AB362+'BI INTRA 2025_smt II'!Y362</f>
        <v>1383298</v>
      </c>
      <c r="AF362" s="1026">
        <f t="shared" si="178"/>
        <v>0</v>
      </c>
      <c r="AG362" s="510"/>
    </row>
    <row r="363" spans="1:33" s="499" customFormat="1" ht="15" customHeight="1">
      <c r="A363" s="500"/>
      <c r="B363" s="501" t="s">
        <v>545</v>
      </c>
      <c r="C363" s="502" t="s">
        <v>48</v>
      </c>
      <c r="D363" s="68" t="s">
        <v>433</v>
      </c>
      <c r="E363" s="68" t="s">
        <v>568</v>
      </c>
      <c r="F363" s="1031" t="str">
        <f>VLOOKUP(B363,[1]Sheet1!$H$4:$I$15682,2,FALSE)</f>
        <v>Peralatan dan Mesin Rusak Berat</v>
      </c>
      <c r="G363" s="42" t="s">
        <v>570</v>
      </c>
      <c r="H363" s="418" t="s">
        <v>48</v>
      </c>
      <c r="I363" s="43" t="s">
        <v>64</v>
      </c>
      <c r="J363" s="43" t="s">
        <v>547</v>
      </c>
      <c r="K363" s="42">
        <v>2002</v>
      </c>
      <c r="L363" s="42" t="s">
        <v>48</v>
      </c>
      <c r="M363" s="419" t="s">
        <v>166</v>
      </c>
      <c r="N363" s="42" t="s">
        <v>548</v>
      </c>
      <c r="O363" s="42">
        <v>1</v>
      </c>
      <c r="P363" s="503">
        <v>1383298</v>
      </c>
      <c r="Q363" s="504"/>
      <c r="R363" s="511"/>
      <c r="S363" s="512"/>
      <c r="T363" s="511"/>
      <c r="U363" s="512"/>
      <c r="V363" s="511"/>
      <c r="W363" s="512"/>
      <c r="X363" s="511"/>
      <c r="Y363" s="512"/>
      <c r="Z363" s="512"/>
      <c r="AA363" s="511"/>
      <c r="AB363" s="503">
        <v>1383298</v>
      </c>
      <c r="AC363" s="508"/>
      <c r="AD363" s="509"/>
      <c r="AE363" s="347">
        <f>'BI INTRA 2025'!AB363+'BI INTRA 2025_smt II'!Y363</f>
        <v>1383298</v>
      </c>
      <c r="AF363" s="1026">
        <f t="shared" si="178"/>
        <v>0</v>
      </c>
      <c r="AG363" s="510"/>
    </row>
    <row r="364" spans="1:33" ht="15" customHeight="1">
      <c r="A364" s="42"/>
      <c r="B364" s="58" t="s">
        <v>545</v>
      </c>
      <c r="C364" s="43" t="s">
        <v>48</v>
      </c>
      <c r="D364" s="68" t="s">
        <v>571</v>
      </c>
      <c r="E364" s="68" t="s">
        <v>572</v>
      </c>
      <c r="F364" s="1031" t="str">
        <f>VLOOKUP(B364,[1]Sheet1!$H$4:$I$15682,2,FALSE)</f>
        <v>Peralatan dan Mesin Rusak Berat</v>
      </c>
      <c r="G364" s="42" t="s">
        <v>573</v>
      </c>
      <c r="H364" s="418" t="s">
        <v>48</v>
      </c>
      <c r="I364" s="43" t="s">
        <v>64</v>
      </c>
      <c r="J364" s="43" t="s">
        <v>547</v>
      </c>
      <c r="K364" s="42">
        <v>1998</v>
      </c>
      <c r="L364" s="42" t="s">
        <v>48</v>
      </c>
      <c r="M364" s="419" t="s">
        <v>166</v>
      </c>
      <c r="N364" s="42" t="s">
        <v>548</v>
      </c>
      <c r="O364" s="42">
        <v>2</v>
      </c>
      <c r="P364" s="420">
        <v>11500000</v>
      </c>
      <c r="Q364" s="68"/>
      <c r="R364" s="422"/>
      <c r="S364" s="423"/>
      <c r="T364" s="422"/>
      <c r="U364" s="423"/>
      <c r="V364" s="422"/>
      <c r="W364" s="423"/>
      <c r="X364" s="422"/>
      <c r="Y364" s="423"/>
      <c r="Z364" s="423"/>
      <c r="AA364" s="422"/>
      <c r="AB364" s="420">
        <v>11500000</v>
      </c>
      <c r="AC364" s="228"/>
      <c r="AD364" s="417"/>
      <c r="AE364" s="347">
        <f>'BI INTRA 2025'!AB364+'BI INTRA 2025_smt II'!Y364</f>
        <v>11500000</v>
      </c>
      <c r="AF364" s="1026">
        <f t="shared" si="178"/>
        <v>0</v>
      </c>
      <c r="AG364" s="52"/>
    </row>
    <row r="365" spans="1:33" ht="15" customHeight="1">
      <c r="A365" s="42"/>
      <c r="B365" s="58" t="s">
        <v>545</v>
      </c>
      <c r="C365" s="43" t="s">
        <v>48</v>
      </c>
      <c r="D365" s="68" t="s">
        <v>471</v>
      </c>
      <c r="E365" s="68" t="s">
        <v>474</v>
      </c>
      <c r="F365" s="1035" t="str">
        <f>VLOOKUP(B365,[1]Sheet1!$H$4:$I$15682,2,FALSE)</f>
        <v>Peralatan dan Mesin Rusak Berat</v>
      </c>
      <c r="G365" s="42" t="s">
        <v>574</v>
      </c>
      <c r="H365" s="418" t="s">
        <v>48</v>
      </c>
      <c r="I365" s="43" t="s">
        <v>64</v>
      </c>
      <c r="J365" s="43" t="s">
        <v>547</v>
      </c>
      <c r="K365" s="42">
        <v>2000</v>
      </c>
      <c r="L365" s="42" t="s">
        <v>48</v>
      </c>
      <c r="M365" s="419" t="s">
        <v>166</v>
      </c>
      <c r="N365" s="42" t="s">
        <v>548</v>
      </c>
      <c r="O365" s="42">
        <v>9</v>
      </c>
      <c r="P365" s="420">
        <v>23580000</v>
      </c>
      <c r="Q365" s="68"/>
      <c r="R365" s="422"/>
      <c r="S365" s="423"/>
      <c r="T365" s="422"/>
      <c r="U365" s="423"/>
      <c r="V365" s="422"/>
      <c r="W365" s="423"/>
      <c r="X365" s="422"/>
      <c r="Y365" s="423"/>
      <c r="Z365" s="423"/>
      <c r="AA365" s="422"/>
      <c r="AB365" s="420">
        <v>23580000</v>
      </c>
      <c r="AC365" s="228"/>
      <c r="AD365" s="417"/>
      <c r="AE365" s="347">
        <f>'BI INTRA 2025'!AB365+'BI INTRA 2025_smt II'!Y365</f>
        <v>23580000</v>
      </c>
      <c r="AF365" s="1026">
        <f t="shared" si="178"/>
        <v>0</v>
      </c>
      <c r="AG365" s="52"/>
    </row>
    <row r="366" spans="1:33" ht="15" customHeight="1">
      <c r="A366" s="310"/>
      <c r="B366" s="312" t="s">
        <v>545</v>
      </c>
      <c r="C366" s="313" t="s">
        <v>48</v>
      </c>
      <c r="D366" s="1043" t="s">
        <v>575</v>
      </c>
      <c r="E366" s="424" t="s">
        <v>576</v>
      </c>
      <c r="F366" s="1044" t="str">
        <f>VLOOKUP(B366,[1]Sheet1!$H$4:$I$15682,2,FALSE)</f>
        <v>Peralatan dan Mesin Rusak Berat</v>
      </c>
      <c r="G366" s="310" t="s">
        <v>570</v>
      </c>
      <c r="H366" s="425" t="s">
        <v>48</v>
      </c>
      <c r="I366" s="313" t="s">
        <v>64</v>
      </c>
      <c r="J366" s="313" t="s">
        <v>547</v>
      </c>
      <c r="K366" s="310">
        <v>2002</v>
      </c>
      <c r="L366" s="310" t="s">
        <v>48</v>
      </c>
      <c r="M366" s="426" t="s">
        <v>166</v>
      </c>
      <c r="N366" s="310" t="s">
        <v>548</v>
      </c>
      <c r="O366" s="310">
        <v>1</v>
      </c>
      <c r="P366" s="427">
        <v>10748000</v>
      </c>
      <c r="Q366" s="424"/>
      <c r="R366" s="428"/>
      <c r="S366" s="429"/>
      <c r="T366" s="428"/>
      <c r="U366" s="429"/>
      <c r="V366" s="428"/>
      <c r="W366" s="429"/>
      <c r="X366" s="428"/>
      <c r="Y366" s="429"/>
      <c r="Z366" s="429"/>
      <c r="AA366" s="428"/>
      <c r="AB366" s="427">
        <v>10748000</v>
      </c>
      <c r="AC366" s="430"/>
      <c r="AD366" s="431"/>
      <c r="AE366" s="347">
        <f>'BI INTRA 2025'!AB366+'BI INTRA 2025_smt II'!Y366</f>
        <v>10748000</v>
      </c>
      <c r="AF366" s="1026">
        <f t="shared" si="178"/>
        <v>0</v>
      </c>
      <c r="AG366" s="52"/>
    </row>
    <row r="367" spans="1:33" ht="15" customHeight="1">
      <c r="A367" s="42"/>
      <c r="B367" s="58" t="s">
        <v>545</v>
      </c>
      <c r="C367" s="43" t="s">
        <v>48</v>
      </c>
      <c r="D367" s="523" t="s">
        <v>332</v>
      </c>
      <c r="E367" s="68" t="s">
        <v>577</v>
      </c>
      <c r="F367" s="1031" t="str">
        <f>VLOOKUP(B367,[1]Sheet1!$H$4:$I$15682,2,FALSE)</f>
        <v>Peralatan dan Mesin Rusak Berat</v>
      </c>
      <c r="G367" s="42" t="s">
        <v>179</v>
      </c>
      <c r="H367" s="418" t="s">
        <v>48</v>
      </c>
      <c r="I367" s="43" t="s">
        <v>64</v>
      </c>
      <c r="J367" s="43" t="s">
        <v>547</v>
      </c>
      <c r="K367" s="42">
        <v>2007</v>
      </c>
      <c r="L367" s="42" t="s">
        <v>48</v>
      </c>
      <c r="M367" s="419" t="s">
        <v>166</v>
      </c>
      <c r="N367" s="42" t="s">
        <v>548</v>
      </c>
      <c r="O367" s="42">
        <v>1</v>
      </c>
      <c r="P367" s="420">
        <v>7500000</v>
      </c>
      <c r="Q367" s="68"/>
      <c r="R367" s="432"/>
      <c r="S367" s="432"/>
      <c r="T367" s="433"/>
      <c r="U367" s="432"/>
      <c r="V367" s="432"/>
      <c r="W367" s="432"/>
      <c r="X367" s="432"/>
      <c r="Y367" s="432"/>
      <c r="Z367" s="432"/>
      <c r="AA367" s="434"/>
      <c r="AB367" s="420">
        <v>7500000</v>
      </c>
      <c r="AC367" s="228"/>
      <c r="AD367" s="417"/>
      <c r="AE367" s="347">
        <f>'BI INTRA 2025'!AB367+'BI INTRA 2025_smt II'!Y367</f>
        <v>7500000</v>
      </c>
      <c r="AF367" s="1026">
        <f t="shared" si="178"/>
        <v>0</v>
      </c>
      <c r="AG367" s="52"/>
    </row>
    <row r="368" spans="1:33" ht="15" customHeight="1">
      <c r="A368" s="42"/>
      <c r="B368" s="58" t="s">
        <v>545</v>
      </c>
      <c r="C368" s="43" t="s">
        <v>48</v>
      </c>
      <c r="D368" s="523" t="s">
        <v>578</v>
      </c>
      <c r="E368" s="68" t="s">
        <v>579</v>
      </c>
      <c r="F368" s="1031" t="str">
        <f>VLOOKUP(B368,[1]Sheet1!$H$4:$I$15682,2,FALSE)</f>
        <v>Peralatan dan Mesin Rusak Berat</v>
      </c>
      <c r="G368" s="42" t="s">
        <v>293</v>
      </c>
      <c r="H368" s="418" t="s">
        <v>48</v>
      </c>
      <c r="I368" s="43" t="s">
        <v>64</v>
      </c>
      <c r="J368" s="43" t="s">
        <v>547</v>
      </c>
      <c r="K368" s="42">
        <v>1999</v>
      </c>
      <c r="L368" s="42" t="s">
        <v>48</v>
      </c>
      <c r="M368" s="419" t="s">
        <v>66</v>
      </c>
      <c r="N368" s="42" t="s">
        <v>548</v>
      </c>
      <c r="O368" s="42">
        <v>1</v>
      </c>
      <c r="P368" s="420">
        <v>14750000</v>
      </c>
      <c r="Q368" s="68"/>
      <c r="R368" s="432"/>
      <c r="S368" s="432"/>
      <c r="T368" s="433"/>
      <c r="U368" s="432"/>
      <c r="V368" s="432"/>
      <c r="W368" s="432"/>
      <c r="X368" s="432"/>
      <c r="Y368" s="432"/>
      <c r="Z368" s="432"/>
      <c r="AA368" s="434"/>
      <c r="AB368" s="420">
        <v>14750000</v>
      </c>
      <c r="AC368" s="228"/>
      <c r="AD368" s="417"/>
      <c r="AE368" s="347">
        <f>'BI INTRA 2025'!AB368+'BI INTRA 2025_smt II'!Y368</f>
        <v>14750000</v>
      </c>
      <c r="AF368" s="1026">
        <f t="shared" si="178"/>
        <v>0</v>
      </c>
      <c r="AG368" s="52"/>
    </row>
    <row r="369" spans="1:151" s="499" customFormat="1" ht="15" customHeight="1">
      <c r="A369" s="500"/>
      <c r="B369" s="501" t="s">
        <v>545</v>
      </c>
      <c r="C369" s="502" t="s">
        <v>48</v>
      </c>
      <c r="D369" s="523" t="s">
        <v>578</v>
      </c>
      <c r="E369" s="68" t="s">
        <v>579</v>
      </c>
      <c r="F369" s="1031" t="str">
        <f>VLOOKUP(B369,[1]Sheet1!$H$4:$I$15682,2,FALSE)</f>
        <v>Peralatan dan Mesin Rusak Berat</v>
      </c>
      <c r="G369" s="42" t="s">
        <v>293</v>
      </c>
      <c r="H369" s="418" t="s">
        <v>48</v>
      </c>
      <c r="I369" s="43" t="s">
        <v>64</v>
      </c>
      <c r="J369" s="43" t="s">
        <v>547</v>
      </c>
      <c r="K369" s="42">
        <v>2002</v>
      </c>
      <c r="L369" s="42" t="s">
        <v>48</v>
      </c>
      <c r="M369" s="419" t="s">
        <v>66</v>
      </c>
      <c r="N369" s="42" t="s">
        <v>548</v>
      </c>
      <c r="O369" s="42">
        <v>1</v>
      </c>
      <c r="P369" s="503">
        <v>1710000</v>
      </c>
      <c r="Q369" s="504"/>
      <c r="R369" s="513"/>
      <c r="S369" s="513"/>
      <c r="T369" s="514"/>
      <c r="U369" s="513"/>
      <c r="V369" s="513"/>
      <c r="W369" s="513"/>
      <c r="X369" s="513"/>
      <c r="Y369" s="513"/>
      <c r="Z369" s="513"/>
      <c r="AA369" s="515"/>
      <c r="AB369" s="503">
        <v>1710000</v>
      </c>
      <c r="AC369" s="508"/>
      <c r="AD369" s="509"/>
      <c r="AE369" s="347">
        <f>'BI INTRA 2025'!AB369+'BI INTRA 2025_smt II'!Y369</f>
        <v>1710000</v>
      </c>
      <c r="AF369" s="1026">
        <f t="shared" si="178"/>
        <v>0</v>
      </c>
      <c r="AG369" s="510"/>
    </row>
    <row r="370" spans="1:151" s="499" customFormat="1" ht="15" customHeight="1">
      <c r="A370" s="500"/>
      <c r="B370" s="501" t="s">
        <v>545</v>
      </c>
      <c r="C370" s="502" t="s">
        <v>48</v>
      </c>
      <c r="D370" s="523" t="s">
        <v>578</v>
      </c>
      <c r="E370" s="68" t="s">
        <v>579</v>
      </c>
      <c r="F370" s="1031" t="str">
        <f>VLOOKUP(B370,[1]Sheet1!$H$4:$I$15682,2,FALSE)</f>
        <v>Peralatan dan Mesin Rusak Berat</v>
      </c>
      <c r="G370" s="42" t="s">
        <v>580</v>
      </c>
      <c r="H370" s="418" t="s">
        <v>48</v>
      </c>
      <c r="I370" s="43" t="s">
        <v>64</v>
      </c>
      <c r="J370" s="43" t="s">
        <v>547</v>
      </c>
      <c r="K370" s="42">
        <v>2008</v>
      </c>
      <c r="L370" s="42" t="s">
        <v>48</v>
      </c>
      <c r="M370" s="419" t="s">
        <v>66</v>
      </c>
      <c r="N370" s="42" t="s">
        <v>548</v>
      </c>
      <c r="O370" s="42">
        <v>1</v>
      </c>
      <c r="P370" s="503">
        <v>1400000</v>
      </c>
      <c r="Q370" s="504"/>
      <c r="R370" s="513"/>
      <c r="S370" s="513"/>
      <c r="T370" s="514"/>
      <c r="U370" s="513"/>
      <c r="V370" s="513"/>
      <c r="W370" s="513"/>
      <c r="X370" s="513"/>
      <c r="Y370" s="513"/>
      <c r="Z370" s="513"/>
      <c r="AA370" s="515"/>
      <c r="AB370" s="503">
        <v>1400000</v>
      </c>
      <c r="AC370" s="508"/>
      <c r="AD370" s="509"/>
      <c r="AE370" s="347">
        <f>'BI INTRA 2025'!AB370+'BI INTRA 2025_smt II'!Y370</f>
        <v>1400000</v>
      </c>
      <c r="AF370" s="1026">
        <f t="shared" si="178"/>
        <v>0</v>
      </c>
      <c r="AG370" s="510"/>
    </row>
    <row r="371" spans="1:151" s="499" customFormat="1" ht="15" customHeight="1">
      <c r="A371" s="500"/>
      <c r="B371" s="501" t="s">
        <v>545</v>
      </c>
      <c r="C371" s="502" t="s">
        <v>48</v>
      </c>
      <c r="D371" s="523" t="s">
        <v>578</v>
      </c>
      <c r="E371" s="68" t="s">
        <v>579</v>
      </c>
      <c r="F371" s="1031" t="str">
        <f>VLOOKUP(B371,[1]Sheet1!$H$4:$I$15682,2,FALSE)</f>
        <v>Peralatan dan Mesin Rusak Berat</v>
      </c>
      <c r="G371" s="42" t="s">
        <v>293</v>
      </c>
      <c r="H371" s="418" t="s">
        <v>48</v>
      </c>
      <c r="I371" s="43" t="s">
        <v>64</v>
      </c>
      <c r="J371" s="43" t="s">
        <v>547</v>
      </c>
      <c r="K371" s="42">
        <v>2007</v>
      </c>
      <c r="L371" s="42" t="s">
        <v>48</v>
      </c>
      <c r="M371" s="419" t="s">
        <v>66</v>
      </c>
      <c r="N371" s="42" t="s">
        <v>548</v>
      </c>
      <c r="O371" s="42">
        <v>1</v>
      </c>
      <c r="P371" s="503">
        <v>1400000</v>
      </c>
      <c r="Q371" s="504"/>
      <c r="R371" s="513"/>
      <c r="S371" s="513"/>
      <c r="T371" s="514"/>
      <c r="U371" s="513"/>
      <c r="V371" s="513"/>
      <c r="W371" s="513"/>
      <c r="X371" s="513"/>
      <c r="Y371" s="513"/>
      <c r="Z371" s="513"/>
      <c r="AA371" s="515"/>
      <c r="AB371" s="503">
        <v>1400000</v>
      </c>
      <c r="AC371" s="508"/>
      <c r="AD371" s="509"/>
      <c r="AE371" s="347">
        <f>'BI INTRA 2025'!AB371+'BI INTRA 2025_smt II'!Y371</f>
        <v>1400000</v>
      </c>
      <c r="AF371" s="1026">
        <f t="shared" si="178"/>
        <v>0</v>
      </c>
      <c r="AG371" s="510"/>
    </row>
    <row r="372" spans="1:151" ht="15" customHeight="1">
      <c r="A372" s="42"/>
      <c r="B372" s="58"/>
      <c r="C372" s="43" t="s">
        <v>48</v>
      </c>
      <c r="D372" s="271"/>
      <c r="E372" s="42" t="s">
        <v>48</v>
      </c>
      <c r="F372" s="1045"/>
      <c r="G372" s="42" t="s">
        <v>48</v>
      </c>
      <c r="H372" s="42" t="s">
        <v>48</v>
      </c>
      <c r="I372" s="42" t="s">
        <v>48</v>
      </c>
      <c r="J372" s="42" t="s">
        <v>48</v>
      </c>
      <c r="K372" s="42" t="s">
        <v>48</v>
      </c>
      <c r="L372" s="42" t="s">
        <v>48</v>
      </c>
      <c r="M372" s="42" t="s">
        <v>48</v>
      </c>
      <c r="N372" s="42" t="s">
        <v>48</v>
      </c>
      <c r="O372" s="42" t="s">
        <v>48</v>
      </c>
      <c r="P372" s="436" t="s">
        <v>48</v>
      </c>
      <c r="Q372" s="437"/>
      <c r="R372" s="432"/>
      <c r="S372" s="432"/>
      <c r="T372" s="433"/>
      <c r="U372" s="432"/>
      <c r="V372" s="432"/>
      <c r="W372" s="432"/>
      <c r="X372" s="432"/>
      <c r="Y372" s="432"/>
      <c r="Z372" s="432"/>
      <c r="AA372" s="434"/>
      <c r="AB372" s="436" t="s">
        <v>48</v>
      </c>
      <c r="AC372" s="228"/>
      <c r="AD372" s="417"/>
      <c r="AE372" s="347" t="e">
        <f>'BI INTRA 2025'!AB372+'BI INTRA 2025_smt II'!Y372</f>
        <v>#VALUE!</v>
      </c>
      <c r="AF372" s="1026" t="e">
        <f t="shared" si="178"/>
        <v>#VALUE!</v>
      </c>
      <c r="AG372" s="52"/>
    </row>
    <row r="373" spans="1:151" ht="15" customHeight="1">
      <c r="A373" s="438"/>
      <c r="B373" s="439" t="s">
        <v>48</v>
      </c>
      <c r="C373" s="440" t="s">
        <v>48</v>
      </c>
      <c r="D373" s="440"/>
      <c r="E373" s="440" t="s">
        <v>48</v>
      </c>
      <c r="F373" s="440"/>
      <c r="G373" s="440" t="s">
        <v>48</v>
      </c>
      <c r="H373" s="440" t="s">
        <v>48</v>
      </c>
      <c r="I373" s="440" t="s">
        <v>48</v>
      </c>
      <c r="J373" s="440" t="s">
        <v>48</v>
      </c>
      <c r="K373" s="440" t="s">
        <v>48</v>
      </c>
      <c r="L373" s="440" t="s">
        <v>48</v>
      </c>
      <c r="M373" s="440" t="s">
        <v>48</v>
      </c>
      <c r="N373" s="440" t="s">
        <v>48</v>
      </c>
      <c r="O373" s="440" t="s">
        <v>48</v>
      </c>
      <c r="P373" s="441" t="s">
        <v>48</v>
      </c>
      <c r="Q373" s="442"/>
      <c r="R373" s="442"/>
      <c r="S373" s="443"/>
      <c r="T373" s="442"/>
      <c r="U373" s="443"/>
      <c r="V373" s="442"/>
      <c r="W373" s="443"/>
      <c r="X373" s="442"/>
      <c r="Y373" s="443"/>
      <c r="Z373" s="443"/>
      <c r="AA373" s="442"/>
      <c r="AB373" s="443"/>
      <c r="AC373" s="443"/>
      <c r="AD373" s="441" t="s">
        <v>48</v>
      </c>
      <c r="AE373" s="347">
        <f>'BI INTRA 2025'!AB373+'BI INTRA 2025_smt II'!Y373</f>
        <v>0</v>
      </c>
      <c r="AF373" s="1026">
        <f t="shared" si="178"/>
        <v>0</v>
      </c>
      <c r="AG373" s="52"/>
      <c r="AH373" s="111"/>
    </row>
    <row r="374" spans="1:151">
      <c r="A374" s="1532" t="s">
        <v>581</v>
      </c>
      <c r="B374" s="1533"/>
      <c r="C374" s="1533"/>
      <c r="D374" s="1533"/>
      <c r="E374" s="1533"/>
      <c r="F374" s="1533"/>
      <c r="G374" s="1533"/>
      <c r="H374" s="1533"/>
      <c r="I374" s="1533"/>
      <c r="J374" s="1533"/>
      <c r="K374" s="1533"/>
      <c r="L374" s="1533"/>
      <c r="M374" s="1533"/>
      <c r="N374" s="1534"/>
      <c r="O374" s="1085">
        <f>O330+O335</f>
        <v>320</v>
      </c>
      <c r="P374" s="548">
        <f>P330+P335</f>
        <v>5512335720</v>
      </c>
      <c r="Q374" s="548">
        <f t="shared" ref="Q374:AC374" si="179">Q330+Q335</f>
        <v>0</v>
      </c>
      <c r="R374" s="548">
        <f t="shared" si="179"/>
        <v>0</v>
      </c>
      <c r="S374" s="548">
        <f t="shared" si="179"/>
        <v>6480765547.6702099</v>
      </c>
      <c r="T374" s="548">
        <f t="shared" si="179"/>
        <v>0</v>
      </c>
      <c r="U374" s="548">
        <f t="shared" si="179"/>
        <v>449745872.89138782</v>
      </c>
      <c r="V374" s="548">
        <f t="shared" si="179"/>
        <v>0</v>
      </c>
      <c r="W374" s="548">
        <f t="shared" si="179"/>
        <v>41410982.683307439</v>
      </c>
      <c r="X374" s="548">
        <f t="shared" si="179"/>
        <v>0</v>
      </c>
      <c r="Y374" s="548">
        <f t="shared" si="179"/>
        <v>35331102.683307447</v>
      </c>
      <c r="Z374" s="548">
        <f t="shared" si="179"/>
        <v>76742085.366614878</v>
      </c>
      <c r="AA374" s="548">
        <f t="shared" si="179"/>
        <v>0</v>
      </c>
      <c r="AB374" s="548">
        <f t="shared" si="179"/>
        <v>4598467941.1782103</v>
      </c>
      <c r="AC374" s="548">
        <f t="shared" si="179"/>
        <v>913867778.82179046</v>
      </c>
      <c r="AD374" s="1027" t="e">
        <f>AD330+AD335</f>
        <v>#VALUE!</v>
      </c>
      <c r="AF374" s="1026"/>
      <c r="AG374" s="52"/>
    </row>
    <row r="375" spans="1:151" ht="15.75">
      <c r="A375" s="9"/>
      <c r="B375" s="16"/>
      <c r="C375" s="9"/>
      <c r="D375" s="9"/>
      <c r="E375" s="450"/>
      <c r="F375" s="450"/>
      <c r="G375" s="16"/>
      <c r="H375" s="9"/>
      <c r="I375" s="10"/>
      <c r="J375" s="9"/>
      <c r="K375" s="9"/>
      <c r="L375" s="9"/>
      <c r="M375" s="10"/>
      <c r="N375" s="10"/>
      <c r="O375" s="10"/>
      <c r="P375" s="451"/>
      <c r="Q375" s="5"/>
      <c r="R375" s="5"/>
      <c r="S375" s="6"/>
      <c r="T375" s="5"/>
      <c r="V375" s="5"/>
      <c r="X375" s="5"/>
      <c r="Y375" s="6"/>
      <c r="AA375" s="5"/>
      <c r="AB375" s="452"/>
      <c r="AD375" s="453"/>
      <c r="AF375" s="1026"/>
      <c r="AG375" s="52"/>
    </row>
    <row r="376" spans="1:151" s="27" customFormat="1">
      <c r="A376" s="9"/>
      <c r="B376" s="16"/>
      <c r="C376" s="9"/>
      <c r="D376" s="9"/>
      <c r="E376" s="450"/>
      <c r="F376" s="552"/>
      <c r="G376" s="16"/>
      <c r="H376" s="9"/>
      <c r="I376" s="10"/>
      <c r="J376" s="9"/>
      <c r="K376" s="9"/>
      <c r="L376" s="454"/>
      <c r="M376" s="454"/>
      <c r="N376" s="454"/>
      <c r="O376" s="455"/>
      <c r="P376" s="456"/>
      <c r="Q376" s="5"/>
      <c r="R376" s="5"/>
      <c r="S376" s="6"/>
      <c r="T376" s="5"/>
      <c r="U376" s="6"/>
      <c r="V376" s="5"/>
      <c r="W376" s="6"/>
      <c r="X376" s="5"/>
      <c r="Y376" s="6"/>
      <c r="Z376" s="6"/>
      <c r="AA376" s="5"/>
      <c r="AB376" s="452"/>
      <c r="AC376" s="457" t="s">
        <v>598</v>
      </c>
      <c r="AD376" s="458"/>
      <c r="AF376" s="1026"/>
      <c r="AG376" s="5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  <c r="CG376" s="2"/>
      <c r="CH376" s="2"/>
      <c r="CI376" s="2"/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/>
      <c r="CW376" s="2"/>
      <c r="CX376" s="2"/>
      <c r="CY376" s="2"/>
      <c r="CZ376" s="2"/>
      <c r="DA376" s="2"/>
      <c r="DB376" s="2"/>
      <c r="DC376" s="2"/>
      <c r="DD376" s="2"/>
      <c r="DE376" s="2"/>
      <c r="DF376" s="2"/>
      <c r="DG376" s="2"/>
      <c r="DH376" s="2"/>
      <c r="DI376" s="2"/>
      <c r="DJ376" s="2"/>
      <c r="DK376" s="2"/>
      <c r="DL376" s="2"/>
      <c r="DM376" s="2"/>
      <c r="DN376" s="2"/>
      <c r="DO376" s="2"/>
      <c r="DP376" s="2"/>
      <c r="DQ376" s="2"/>
      <c r="DR376" s="2"/>
      <c r="DS376" s="2"/>
      <c r="DT376" s="2"/>
      <c r="DU376" s="2"/>
      <c r="DV376" s="2"/>
      <c r="DW376" s="2"/>
      <c r="DX376" s="2"/>
      <c r="DY376" s="2"/>
      <c r="DZ376" s="2"/>
      <c r="EA376" s="2"/>
      <c r="EB376" s="2"/>
      <c r="EC376" s="2"/>
      <c r="ED376" s="2"/>
      <c r="EE376" s="2"/>
      <c r="EF376" s="2"/>
      <c r="EG376" s="2"/>
      <c r="EH376" s="2"/>
      <c r="EI376" s="2"/>
      <c r="EJ376" s="2"/>
      <c r="EK376" s="2"/>
      <c r="EL376" s="2"/>
      <c r="EM376" s="2"/>
      <c r="EN376" s="2"/>
      <c r="EO376" s="2"/>
      <c r="EP376" s="2"/>
      <c r="EQ376" s="2"/>
      <c r="ER376" s="2"/>
      <c r="ES376" s="2"/>
      <c r="ET376" s="2"/>
      <c r="EU376" s="2"/>
    </row>
    <row r="377" spans="1:151" s="27" customFormat="1">
      <c r="A377" s="459"/>
      <c r="B377" s="460" t="s">
        <v>583</v>
      </c>
      <c r="C377" s="459"/>
      <c r="D377" s="459"/>
      <c r="E377" s="459"/>
      <c r="F377" s="553"/>
      <c r="G377" s="461"/>
      <c r="H377" s="9"/>
      <c r="I377" s="10"/>
      <c r="J377" s="9"/>
      <c r="K377" s="9"/>
      <c r="L377" s="9"/>
      <c r="M377" s="10"/>
      <c r="N377" s="10"/>
      <c r="O377" s="455"/>
      <c r="P377" s="462"/>
      <c r="Q377" s="5"/>
      <c r="R377" s="5"/>
      <c r="S377" s="6"/>
      <c r="T377" s="5"/>
      <c r="U377" s="6"/>
      <c r="V377" s="5"/>
      <c r="W377" s="6"/>
      <c r="X377" s="5"/>
      <c r="Y377" s="6"/>
      <c r="Z377" s="6"/>
      <c r="AA377" s="5"/>
      <c r="AB377" s="452"/>
      <c r="AC377" s="463"/>
      <c r="AD377" s="16"/>
      <c r="AF377" s="1026"/>
      <c r="AG377" s="5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2"/>
      <c r="DJ377" s="2"/>
      <c r="DK377" s="2"/>
      <c r="DL377" s="2"/>
      <c r="DM377" s="2"/>
      <c r="DN377" s="2"/>
      <c r="DO377" s="2"/>
      <c r="DP377" s="2"/>
      <c r="DQ377" s="2"/>
      <c r="DR377" s="2"/>
      <c r="DS377" s="2"/>
      <c r="DT377" s="2"/>
      <c r="DU377" s="2"/>
      <c r="DV377" s="2"/>
      <c r="DW377" s="2"/>
      <c r="DX377" s="2"/>
      <c r="DY377" s="2"/>
      <c r="DZ377" s="2"/>
      <c r="EA377" s="2"/>
      <c r="EB377" s="2"/>
      <c r="EC377" s="2"/>
      <c r="ED377" s="2"/>
      <c r="EE377" s="2"/>
      <c r="EF377" s="2"/>
      <c r="EG377" s="2"/>
      <c r="EH377" s="2"/>
      <c r="EI377" s="2"/>
      <c r="EJ377" s="2"/>
      <c r="EK377" s="2"/>
      <c r="EL377" s="2"/>
      <c r="EM377" s="2"/>
      <c r="EN377" s="2"/>
      <c r="EO377" s="2"/>
      <c r="EP377" s="2"/>
      <c r="EQ377" s="2"/>
      <c r="ER377" s="2"/>
      <c r="ES377" s="2"/>
      <c r="ET377" s="2"/>
      <c r="EU377" s="2"/>
    </row>
    <row r="378" spans="1:151" s="27" customFormat="1">
      <c r="A378" s="464"/>
      <c r="B378" s="465" t="s">
        <v>584</v>
      </c>
      <c r="C378" s="466"/>
      <c r="D378" s="466"/>
      <c r="E378" s="466"/>
      <c r="F378" s="466"/>
      <c r="G378" s="461"/>
      <c r="H378" s="9"/>
      <c r="I378" s="10"/>
      <c r="J378" s="9"/>
      <c r="K378" s="9"/>
      <c r="L378" s="467"/>
      <c r="M378" s="467"/>
      <c r="N378" s="467"/>
      <c r="O378" s="468"/>
      <c r="P378" s="469"/>
      <c r="Q378" s="5"/>
      <c r="R378" s="5"/>
      <c r="S378" s="6"/>
      <c r="T378" s="5"/>
      <c r="U378" s="6"/>
      <c r="V378" s="5"/>
      <c r="W378" s="6"/>
      <c r="X378" s="5"/>
      <c r="Y378" s="6"/>
      <c r="Z378" s="6"/>
      <c r="AA378" s="5"/>
      <c r="AB378" s="452">
        <v>14300000</v>
      </c>
      <c r="AC378" s="470" t="s">
        <v>585</v>
      </c>
      <c r="AD378" s="471"/>
      <c r="AF378" s="1026"/>
      <c r="AG378" s="5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2"/>
      <c r="CB378" s="2"/>
      <c r="CC378" s="2"/>
      <c r="CD378" s="2"/>
      <c r="CE378" s="2"/>
      <c r="CF378" s="2"/>
      <c r="CG378" s="2"/>
      <c r="CH378" s="2"/>
      <c r="CI378" s="2"/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/>
      <c r="CW378" s="2"/>
      <c r="CX378" s="2"/>
      <c r="CY378" s="2"/>
      <c r="CZ378" s="2"/>
      <c r="DA378" s="2"/>
      <c r="DB378" s="2"/>
      <c r="DC378" s="2"/>
      <c r="DD378" s="2"/>
      <c r="DE378" s="2"/>
      <c r="DF378" s="2"/>
      <c r="DG378" s="2"/>
      <c r="DH378" s="2"/>
      <c r="DI378" s="2"/>
      <c r="DJ378" s="2"/>
      <c r="DK378" s="2"/>
      <c r="DL378" s="2"/>
      <c r="DM378" s="2"/>
      <c r="DN378" s="2"/>
      <c r="DO378" s="2"/>
      <c r="DP378" s="2"/>
      <c r="DQ378" s="2"/>
      <c r="DR378" s="2"/>
      <c r="DS378" s="2"/>
      <c r="DT378" s="2"/>
      <c r="DU378" s="2"/>
      <c r="DV378" s="2"/>
      <c r="DW378" s="2"/>
      <c r="DX378" s="2"/>
      <c r="DY378" s="2"/>
      <c r="DZ378" s="2"/>
      <c r="EA378" s="2"/>
      <c r="EB378" s="2"/>
      <c r="EC378" s="2"/>
      <c r="ED378" s="2"/>
      <c r="EE378" s="2"/>
      <c r="EF378" s="2"/>
      <c r="EG378" s="2"/>
      <c r="EH378" s="2"/>
      <c r="EI378" s="2"/>
      <c r="EJ378" s="2"/>
      <c r="EK378" s="2"/>
      <c r="EL378" s="2"/>
      <c r="EM378" s="2"/>
      <c r="EN378" s="2"/>
      <c r="EO378" s="2"/>
      <c r="EP378" s="2"/>
      <c r="EQ378" s="2"/>
      <c r="ER378" s="2"/>
      <c r="ES378" s="2"/>
      <c r="ET378" s="2"/>
      <c r="EU378" s="2"/>
    </row>
    <row r="379" spans="1:151" s="27" customFormat="1">
      <c r="A379" s="9"/>
      <c r="B379" s="465"/>
      <c r="C379" s="472"/>
      <c r="D379" s="472"/>
      <c r="E379" s="472"/>
      <c r="F379" s="472"/>
      <c r="G379" s="473"/>
      <c r="H379" s="9"/>
      <c r="I379" s="10"/>
      <c r="J379" s="9"/>
      <c r="K379" s="9"/>
      <c r="L379" s="14"/>
      <c r="M379" s="15"/>
      <c r="N379" s="15"/>
      <c r="O379" s="472"/>
      <c r="P379" s="9"/>
      <c r="Q379" s="5"/>
      <c r="R379" s="5"/>
      <c r="S379" s="6"/>
      <c r="T379" s="5"/>
      <c r="U379" s="6"/>
      <c r="V379" s="5"/>
      <c r="W379" s="6"/>
      <c r="X379" s="5"/>
      <c r="Y379" s="6"/>
      <c r="Z379" s="6"/>
      <c r="AA379" s="5"/>
      <c r="AB379" s="6"/>
      <c r="AC379" s="463"/>
      <c r="AD379" s="16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  <c r="CG379" s="2"/>
      <c r="CH379" s="2"/>
      <c r="CI379" s="2"/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/>
      <c r="CW379" s="2"/>
      <c r="CX379" s="2"/>
      <c r="CY379" s="2"/>
      <c r="CZ379" s="2"/>
      <c r="DA379" s="2"/>
      <c r="DB379" s="2"/>
      <c r="DC379" s="2"/>
      <c r="DD379" s="2"/>
      <c r="DE379" s="2"/>
      <c r="DF379" s="2"/>
      <c r="DG379" s="2"/>
      <c r="DH379" s="2"/>
      <c r="DI379" s="2"/>
      <c r="DJ379" s="2"/>
      <c r="DK379" s="2"/>
      <c r="DL379" s="2"/>
      <c r="DM379" s="2"/>
      <c r="DN379" s="2"/>
      <c r="DO379" s="2"/>
      <c r="DP379" s="2"/>
      <c r="DQ379" s="2"/>
      <c r="DR379" s="2"/>
      <c r="DS379" s="2"/>
      <c r="DT379" s="2"/>
      <c r="DU379" s="2"/>
      <c r="DV379" s="2"/>
      <c r="DW379" s="2"/>
      <c r="DX379" s="2"/>
      <c r="DY379" s="2"/>
      <c r="DZ379" s="2"/>
      <c r="EA379" s="2"/>
      <c r="EB379" s="2"/>
      <c r="EC379" s="2"/>
      <c r="ED379" s="2"/>
      <c r="EE379" s="2"/>
      <c r="EF379" s="2"/>
      <c r="EG379" s="2"/>
      <c r="EH379" s="2"/>
      <c r="EI379" s="2"/>
      <c r="EJ379" s="2"/>
      <c r="EK379" s="2"/>
      <c r="EL379" s="2"/>
      <c r="EM379" s="2"/>
      <c r="EN379" s="2"/>
      <c r="EO379" s="2"/>
      <c r="EP379" s="2"/>
      <c r="EQ379" s="2"/>
      <c r="ER379" s="2"/>
      <c r="ES379" s="2"/>
      <c r="ET379" s="2"/>
      <c r="EU379" s="2"/>
    </row>
    <row r="380" spans="1:151" s="27" customFormat="1">
      <c r="A380" s="9"/>
      <c r="B380" s="474"/>
      <c r="C380" s="472"/>
      <c r="D380" s="472"/>
      <c r="E380" s="472"/>
      <c r="F380" s="472"/>
      <c r="G380" s="473"/>
      <c r="H380" s="9"/>
      <c r="I380" s="10"/>
      <c r="J380" s="9"/>
      <c r="K380" s="9"/>
      <c r="L380" s="14"/>
      <c r="M380" s="15"/>
      <c r="N380" s="15"/>
      <c r="O380" s="472"/>
      <c r="P380" s="9"/>
      <c r="Q380" s="5"/>
      <c r="R380" s="5"/>
      <c r="S380" s="6"/>
      <c r="T380" s="5"/>
      <c r="U380" s="6"/>
      <c r="V380" s="5"/>
      <c r="W380" s="6"/>
      <c r="X380" s="5"/>
      <c r="Y380" s="6"/>
      <c r="Z380" s="6"/>
      <c r="AA380" s="5"/>
      <c r="AB380" s="6"/>
      <c r="AC380" s="463"/>
      <c r="AD380" s="16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2"/>
      <c r="CB380" s="2"/>
      <c r="CC380" s="2"/>
      <c r="CD380" s="2"/>
      <c r="CE380" s="2"/>
      <c r="CF380" s="2"/>
      <c r="CG380" s="2"/>
      <c r="CH380" s="2"/>
      <c r="CI380" s="2"/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/>
      <c r="CW380" s="2"/>
      <c r="CX380" s="2"/>
      <c r="CY380" s="2"/>
      <c r="CZ380" s="2"/>
      <c r="DA380" s="2"/>
      <c r="DB380" s="2"/>
      <c r="DC380" s="2"/>
      <c r="DD380" s="2"/>
      <c r="DE380" s="2"/>
      <c r="DF380" s="2"/>
      <c r="DG380" s="2"/>
      <c r="DH380" s="2"/>
      <c r="DI380" s="2"/>
      <c r="DJ380" s="2"/>
      <c r="DK380" s="2"/>
      <c r="DL380" s="2"/>
      <c r="DM380" s="2"/>
      <c r="DN380" s="2"/>
      <c r="DO380" s="2"/>
      <c r="DP380" s="2"/>
      <c r="DQ380" s="2"/>
      <c r="DR380" s="2"/>
      <c r="DS380" s="2"/>
      <c r="DT380" s="2"/>
      <c r="DU380" s="2"/>
      <c r="DV380" s="2"/>
      <c r="DW380" s="2"/>
      <c r="DX380" s="2"/>
      <c r="DY380" s="2"/>
      <c r="DZ380" s="2"/>
      <c r="EA380" s="2"/>
      <c r="EB380" s="2"/>
      <c r="EC380" s="2"/>
      <c r="ED380" s="2"/>
      <c r="EE380" s="2"/>
      <c r="EF380" s="2"/>
      <c r="EG380" s="2"/>
      <c r="EH380" s="2"/>
      <c r="EI380" s="2"/>
      <c r="EJ380" s="2"/>
      <c r="EK380" s="2"/>
      <c r="EL380" s="2"/>
      <c r="EM380" s="2"/>
      <c r="EN380" s="2"/>
      <c r="EO380" s="2"/>
      <c r="EP380" s="2"/>
      <c r="EQ380" s="2"/>
      <c r="ER380" s="2"/>
      <c r="ES380" s="2"/>
      <c r="ET380" s="2"/>
      <c r="EU380" s="2"/>
    </row>
    <row r="381" spans="1:151" s="27" customFormat="1" ht="15.75">
      <c r="A381" s="9"/>
      <c r="B381" s="475"/>
      <c r="C381" s="472"/>
      <c r="D381" s="472"/>
      <c r="E381" s="472"/>
      <c r="F381" s="472"/>
      <c r="G381" s="473"/>
      <c r="H381" s="9"/>
      <c r="I381" s="10"/>
      <c r="J381" s="9"/>
      <c r="K381" s="9"/>
      <c r="L381" s="14"/>
      <c r="M381" s="15"/>
      <c r="N381" s="15"/>
      <c r="O381" s="472"/>
      <c r="P381" s="9"/>
      <c r="Q381" s="5"/>
      <c r="R381" s="5"/>
      <c r="S381" s="6"/>
      <c r="T381" s="5"/>
      <c r="U381" s="6"/>
      <c r="V381" s="5"/>
      <c r="W381" s="6"/>
      <c r="X381" s="5"/>
      <c r="Y381" s="6"/>
      <c r="Z381" s="6"/>
      <c r="AA381" s="5"/>
      <c r="AB381" s="6"/>
      <c r="AC381" s="463"/>
      <c r="AD381" s="16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  <c r="CE381" s="2"/>
      <c r="CF381" s="2"/>
      <c r="CG381" s="2"/>
      <c r="CH381" s="2"/>
      <c r="CI381" s="2"/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/>
      <c r="CW381" s="2"/>
      <c r="CX381" s="2"/>
      <c r="CY381" s="2"/>
      <c r="CZ381" s="2"/>
      <c r="DA381" s="2"/>
      <c r="DB381" s="2"/>
      <c r="DC381" s="2"/>
      <c r="DD381" s="2"/>
      <c r="DE381" s="2"/>
      <c r="DF381" s="2"/>
      <c r="DG381" s="2"/>
      <c r="DH381" s="2"/>
      <c r="DI381" s="2"/>
      <c r="DJ381" s="2"/>
      <c r="DK381" s="2"/>
      <c r="DL381" s="2"/>
      <c r="DM381" s="2"/>
      <c r="DN381" s="2"/>
      <c r="DO381" s="2"/>
      <c r="DP381" s="2"/>
      <c r="DQ381" s="2"/>
      <c r="DR381" s="2"/>
      <c r="DS381" s="2"/>
      <c r="DT381" s="2"/>
      <c r="DU381" s="2"/>
      <c r="DV381" s="2"/>
      <c r="DW381" s="2"/>
      <c r="DX381" s="2"/>
      <c r="DY381" s="2"/>
      <c r="DZ381" s="2"/>
      <c r="EA381" s="2"/>
      <c r="EB381" s="2"/>
      <c r="EC381" s="2"/>
      <c r="ED381" s="2"/>
      <c r="EE381" s="2"/>
      <c r="EF381" s="2"/>
      <c r="EG381" s="2"/>
      <c r="EH381" s="2"/>
      <c r="EI381" s="2"/>
      <c r="EJ381" s="2"/>
      <c r="EK381" s="2"/>
      <c r="EL381" s="2"/>
      <c r="EM381" s="2"/>
      <c r="EN381" s="2"/>
      <c r="EO381" s="2"/>
      <c r="EP381" s="2"/>
      <c r="EQ381" s="2"/>
      <c r="ER381" s="2"/>
      <c r="ES381" s="2"/>
      <c r="ET381" s="2"/>
      <c r="EU381" s="2"/>
    </row>
    <row r="382" spans="1:151" s="27" customFormat="1" ht="15.75">
      <c r="A382" s="9"/>
      <c r="B382" s="475"/>
      <c r="C382" s="472"/>
      <c r="D382" s="472"/>
      <c r="E382" s="472"/>
      <c r="F382" s="472"/>
      <c r="G382" s="473"/>
      <c r="H382" s="9"/>
      <c r="I382" s="10"/>
      <c r="J382" s="9"/>
      <c r="K382" s="9"/>
      <c r="L382" s="14"/>
      <c r="M382" s="15"/>
      <c r="N382" s="15"/>
      <c r="O382" s="472"/>
      <c r="P382" s="9"/>
      <c r="Q382" s="5"/>
      <c r="R382" s="5"/>
      <c r="S382" s="6"/>
      <c r="T382" s="5"/>
      <c r="U382" s="6"/>
      <c r="V382" s="5"/>
      <c r="W382" s="6"/>
      <c r="X382" s="5"/>
      <c r="Y382" s="6"/>
      <c r="Z382" s="6"/>
      <c r="AA382" s="5"/>
      <c r="AB382" s="6"/>
      <c r="AC382" s="463"/>
      <c r="AD382" s="16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  <c r="BY382" s="2"/>
      <c r="BZ382" s="2"/>
      <c r="CA382" s="2"/>
      <c r="CB382" s="2"/>
      <c r="CC382" s="2"/>
      <c r="CD382" s="2"/>
      <c r="CE382" s="2"/>
      <c r="CF382" s="2"/>
      <c r="CG382" s="2"/>
      <c r="CH382" s="2"/>
      <c r="CI382" s="2"/>
      <c r="CJ382" s="2"/>
      <c r="CK382" s="2"/>
      <c r="CL382" s="2"/>
      <c r="CM382" s="2"/>
      <c r="CN382" s="2"/>
      <c r="CO382" s="2"/>
      <c r="CP382" s="2"/>
      <c r="CQ382" s="2"/>
      <c r="CR382" s="2"/>
      <c r="CS382" s="2"/>
      <c r="CT382" s="2"/>
      <c r="CU382" s="2"/>
      <c r="CV382" s="2"/>
      <c r="CW382" s="2"/>
      <c r="CX382" s="2"/>
      <c r="CY382" s="2"/>
      <c r="CZ382" s="2"/>
      <c r="DA382" s="2"/>
      <c r="DB382" s="2"/>
      <c r="DC382" s="2"/>
      <c r="DD382" s="2"/>
      <c r="DE382" s="2"/>
      <c r="DF382" s="2"/>
      <c r="DG382" s="2"/>
      <c r="DH382" s="2"/>
      <c r="DI382" s="2"/>
      <c r="DJ382" s="2"/>
      <c r="DK382" s="2"/>
      <c r="DL382" s="2"/>
      <c r="DM382" s="2"/>
      <c r="DN382" s="2"/>
      <c r="DO382" s="2"/>
      <c r="DP382" s="2"/>
      <c r="DQ382" s="2"/>
      <c r="DR382" s="2"/>
      <c r="DS382" s="2"/>
      <c r="DT382" s="2"/>
      <c r="DU382" s="2"/>
      <c r="DV382" s="2"/>
      <c r="DW382" s="2"/>
      <c r="DX382" s="2"/>
      <c r="DY382" s="2"/>
      <c r="DZ382" s="2"/>
      <c r="EA382" s="2"/>
      <c r="EB382" s="2"/>
      <c r="EC382" s="2"/>
      <c r="ED382" s="2"/>
      <c r="EE382" s="2"/>
      <c r="EF382" s="2"/>
      <c r="EG382" s="2"/>
      <c r="EH382" s="2"/>
      <c r="EI382" s="2"/>
      <c r="EJ382" s="2"/>
      <c r="EK382" s="2"/>
      <c r="EL382" s="2"/>
      <c r="EM382" s="2"/>
      <c r="EN382" s="2"/>
      <c r="EO382" s="2"/>
      <c r="EP382" s="2"/>
      <c r="EQ382" s="2"/>
      <c r="ER382" s="2"/>
      <c r="ES382" s="2"/>
      <c r="ET382" s="2"/>
      <c r="EU382" s="2"/>
    </row>
    <row r="383" spans="1:151" s="27" customFormat="1">
      <c r="A383" s="9"/>
      <c r="B383" s="476" t="s">
        <v>586</v>
      </c>
      <c r="C383" s="477"/>
      <c r="D383" s="477"/>
      <c r="E383" s="478"/>
      <c r="F383" s="478"/>
      <c r="G383" s="479"/>
      <c r="H383" s="9"/>
      <c r="I383" s="10"/>
      <c r="J383" s="9"/>
      <c r="K383" s="9"/>
      <c r="L383" s="14"/>
      <c r="M383" s="15"/>
      <c r="N383" s="15"/>
      <c r="O383" s="10"/>
      <c r="P383" s="9"/>
      <c r="Q383" s="5"/>
      <c r="R383" s="5"/>
      <c r="S383" s="6"/>
      <c r="T383" s="5"/>
      <c r="U383" s="6"/>
      <c r="V383" s="5"/>
      <c r="W383" s="6"/>
      <c r="X383" s="5"/>
      <c r="Y383" s="6"/>
      <c r="Z383" s="6"/>
      <c r="AA383" s="5"/>
      <c r="AB383" s="6"/>
      <c r="AC383" s="480" t="s">
        <v>587</v>
      </c>
      <c r="AD383" s="16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2"/>
      <c r="CB383" s="2"/>
      <c r="CC383" s="2"/>
      <c r="CD383" s="2"/>
      <c r="CE383" s="2"/>
      <c r="CF383" s="2"/>
      <c r="CG383" s="2"/>
      <c r="CH383" s="2"/>
      <c r="CI383" s="2"/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2"/>
      <c r="DJ383" s="2"/>
      <c r="DK383" s="2"/>
      <c r="DL383" s="2"/>
      <c r="DM383" s="2"/>
      <c r="DN383" s="2"/>
      <c r="DO383" s="2"/>
      <c r="DP383" s="2"/>
      <c r="DQ383" s="2"/>
      <c r="DR383" s="2"/>
      <c r="DS383" s="2"/>
      <c r="DT383" s="2"/>
      <c r="DU383" s="2"/>
      <c r="DV383" s="2"/>
      <c r="DW383" s="2"/>
      <c r="DX383" s="2"/>
      <c r="DY383" s="2"/>
      <c r="DZ383" s="2"/>
      <c r="EA383" s="2"/>
      <c r="EB383" s="2"/>
      <c r="EC383" s="2"/>
      <c r="ED383" s="2"/>
      <c r="EE383" s="2"/>
      <c r="EF383" s="2"/>
      <c r="EG383" s="2"/>
      <c r="EH383" s="2"/>
      <c r="EI383" s="2"/>
      <c r="EJ383" s="2"/>
      <c r="EK383" s="2"/>
      <c r="EL383" s="2"/>
      <c r="EM383" s="2"/>
      <c r="EN383" s="2"/>
      <c r="EO383" s="2"/>
      <c r="EP383" s="2"/>
      <c r="EQ383" s="2"/>
      <c r="ER383" s="2"/>
      <c r="ES383" s="2"/>
      <c r="ET383" s="2"/>
      <c r="EU383" s="2"/>
    </row>
    <row r="384" spans="1:151" s="27" customFormat="1">
      <c r="A384" s="481"/>
      <c r="B384" s="482" t="s">
        <v>588</v>
      </c>
      <c r="C384" s="481"/>
      <c r="D384" s="481"/>
      <c r="E384" s="481"/>
      <c r="F384" s="481"/>
      <c r="G384" s="483"/>
      <c r="H384" s="484"/>
      <c r="I384" s="485"/>
      <c r="J384" s="484"/>
      <c r="K384" s="484"/>
      <c r="L384" s="486"/>
      <c r="M384" s="486"/>
      <c r="N384" s="486"/>
      <c r="O384" s="487"/>
      <c r="P384" s="488"/>
      <c r="Q384" s="489"/>
      <c r="R384" s="489"/>
      <c r="S384" s="490"/>
      <c r="T384" s="489"/>
      <c r="U384" s="6"/>
      <c r="V384" s="489"/>
      <c r="W384" s="6"/>
      <c r="X384" s="489"/>
      <c r="Y384" s="490"/>
      <c r="Z384" s="6"/>
      <c r="AA384" s="489"/>
      <c r="AB384" s="6"/>
      <c r="AC384" s="491" t="s">
        <v>589</v>
      </c>
      <c r="AD384" s="49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  <c r="BR384" s="2"/>
      <c r="BS384" s="2"/>
      <c r="BT384" s="2"/>
      <c r="BU384" s="2"/>
      <c r="BV384" s="2"/>
      <c r="BW384" s="2"/>
      <c r="BX384" s="2"/>
      <c r="BY384" s="2"/>
      <c r="BZ384" s="2"/>
      <c r="CA384" s="2"/>
      <c r="CB384" s="2"/>
      <c r="CC384" s="2"/>
      <c r="CD384" s="2"/>
      <c r="CE384" s="2"/>
      <c r="CF384" s="2"/>
      <c r="CG384" s="2"/>
      <c r="CH384" s="2"/>
      <c r="CI384" s="2"/>
      <c r="CJ384" s="2"/>
      <c r="CK384" s="2"/>
      <c r="CL384" s="2"/>
      <c r="CM384" s="2"/>
      <c r="CN384" s="2"/>
      <c r="CO384" s="2"/>
      <c r="CP384" s="2"/>
      <c r="CQ384" s="2"/>
      <c r="CR384" s="2"/>
      <c r="CS384" s="2"/>
      <c r="CT384" s="2"/>
      <c r="CU384" s="2"/>
      <c r="CV384" s="2"/>
      <c r="CW384" s="2"/>
      <c r="CX384" s="2"/>
      <c r="CY384" s="2"/>
      <c r="CZ384" s="2"/>
      <c r="DA384" s="2"/>
      <c r="DB384" s="2"/>
      <c r="DC384" s="2"/>
      <c r="DD384" s="2"/>
      <c r="DE384" s="2"/>
      <c r="DF384" s="2"/>
      <c r="DG384" s="2"/>
      <c r="DH384" s="2"/>
      <c r="DI384" s="2"/>
      <c r="DJ384" s="2"/>
      <c r="DK384" s="2"/>
      <c r="DL384" s="2"/>
      <c r="DM384" s="2"/>
      <c r="DN384" s="2"/>
      <c r="DO384" s="2"/>
      <c r="DP384" s="2"/>
      <c r="DQ384" s="2"/>
      <c r="DR384" s="2"/>
      <c r="DS384" s="2"/>
      <c r="DT384" s="2"/>
      <c r="DU384" s="2"/>
      <c r="DV384" s="2"/>
      <c r="DW384" s="2"/>
      <c r="DX384" s="2"/>
      <c r="DY384" s="2"/>
      <c r="DZ384" s="2"/>
      <c r="EA384" s="2"/>
      <c r="EB384" s="2"/>
      <c r="EC384" s="2"/>
      <c r="ED384" s="2"/>
      <c r="EE384" s="2"/>
      <c r="EF384" s="2"/>
      <c r="EG384" s="2"/>
      <c r="EH384" s="2"/>
      <c r="EI384" s="2"/>
      <c r="EJ384" s="2"/>
      <c r="EK384" s="2"/>
      <c r="EL384" s="2"/>
      <c r="EM384" s="2"/>
      <c r="EN384" s="2"/>
      <c r="EO384" s="2"/>
      <c r="EP384" s="2"/>
      <c r="EQ384" s="2"/>
      <c r="ER384" s="2"/>
      <c r="ES384" s="2"/>
      <c r="ET384" s="2"/>
      <c r="EU384" s="2"/>
    </row>
    <row r="385" spans="1:151" s="27" customFormat="1">
      <c r="A385" s="493"/>
      <c r="B385" s="482" t="s">
        <v>590</v>
      </c>
      <c r="C385" s="493"/>
      <c r="D385" s="493"/>
      <c r="E385" s="493"/>
      <c r="F385" s="493"/>
      <c r="G385" s="494"/>
      <c r="H385" s="484"/>
      <c r="I385" s="485"/>
      <c r="J385" s="484"/>
      <c r="K385" s="484"/>
      <c r="L385" s="495"/>
      <c r="M385" s="495"/>
      <c r="N385" s="495"/>
      <c r="O385" s="496"/>
      <c r="P385" s="497"/>
      <c r="Q385" s="489"/>
      <c r="R385" s="489"/>
      <c r="S385" s="490"/>
      <c r="T385" s="489"/>
      <c r="U385" s="6"/>
      <c r="V385" s="489"/>
      <c r="W385" s="6"/>
      <c r="X385" s="489"/>
      <c r="Y385" s="490"/>
      <c r="Z385" s="6"/>
      <c r="AA385" s="489"/>
      <c r="AB385" s="6"/>
      <c r="AC385" s="491" t="s">
        <v>591</v>
      </c>
      <c r="AD385" s="498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</row>
  </sheetData>
  <mergeCells count="47">
    <mergeCell ref="L9:L11"/>
    <mergeCell ref="A1:AD1"/>
    <mergeCell ref="A2:AD2"/>
    <mergeCell ref="A4:B4"/>
    <mergeCell ref="A5:B5"/>
    <mergeCell ref="A6:B6"/>
    <mergeCell ref="A7:B7"/>
    <mergeCell ref="A9:C9"/>
    <mergeCell ref="E9:H9"/>
    <mergeCell ref="I9:I11"/>
    <mergeCell ref="J9:J11"/>
    <mergeCell ref="K9:K11"/>
    <mergeCell ref="V10:W10"/>
    <mergeCell ref="X10:Y10"/>
    <mergeCell ref="Z10:Z11"/>
    <mergeCell ref="M9:M11"/>
    <mergeCell ref="N9:N11"/>
    <mergeCell ref="O9:P9"/>
    <mergeCell ref="Q9:Q11"/>
    <mergeCell ref="R9:R11"/>
    <mergeCell ref="S9:S11"/>
    <mergeCell ref="P10:P11"/>
    <mergeCell ref="AD9:AD11"/>
    <mergeCell ref="A10:A11"/>
    <mergeCell ref="B10:B11"/>
    <mergeCell ref="C10:C11"/>
    <mergeCell ref="D10:D11"/>
    <mergeCell ref="E10:E11"/>
    <mergeCell ref="F10:F11"/>
    <mergeCell ref="G10:G11"/>
    <mergeCell ref="H10:H11"/>
    <mergeCell ref="O10:O11"/>
    <mergeCell ref="T9:T11"/>
    <mergeCell ref="U9:U11"/>
    <mergeCell ref="V9:Z9"/>
    <mergeCell ref="AA9:AA11"/>
    <mergeCell ref="AB9:AB11"/>
    <mergeCell ref="AC9:AC11"/>
    <mergeCell ref="C226:E226"/>
    <mergeCell ref="B330:L330"/>
    <mergeCell ref="A374:N374"/>
    <mergeCell ref="C33:H33"/>
    <mergeCell ref="C60:H60"/>
    <mergeCell ref="C93:H93"/>
    <mergeCell ref="C101:E101"/>
    <mergeCell ref="C102:E102"/>
    <mergeCell ref="C172:E172"/>
  </mergeCells>
  <pageMargins left="0.17" right="0" top="0.70866141732283472" bottom="0.70866141732283472" header="0.31496062992125984" footer="0.31496062992125984"/>
  <pageSetup paperSize="9" scale="45" orientation="landscape" horizont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EU377"/>
  <sheetViews>
    <sheetView topLeftCell="A8" workbookViewId="0">
      <pane ySplit="5" topLeftCell="A352" activePane="bottomLeft" state="frozen"/>
      <selection activeCell="C8" sqref="C8"/>
      <selection pane="bottomLeft" activeCell="O367" sqref="O367"/>
    </sheetView>
  </sheetViews>
  <sheetFormatPr defaultColWidth="9" defaultRowHeight="15"/>
  <cols>
    <col min="1" max="1" width="6.140625" style="2" customWidth="1"/>
    <col min="2" max="2" width="17.28515625" style="24" customWidth="1"/>
    <col min="3" max="3" width="7.7109375" style="2" customWidth="1"/>
    <col min="4" max="4" width="27.7109375" style="2" customWidth="1"/>
    <col min="5" max="5" width="22.7109375" style="2" customWidth="1"/>
    <col min="6" max="6" width="40.42578125" style="2" customWidth="1"/>
    <col min="7" max="7" width="12.28515625" style="2" hidden="1" customWidth="1"/>
    <col min="8" max="8" width="18.7109375" style="2" hidden="1" customWidth="1"/>
    <col min="9" max="9" width="16.5703125" style="2" hidden="1" customWidth="1"/>
    <col min="10" max="11" width="9" style="2" hidden="1" customWidth="1"/>
    <col min="12" max="12" width="10.7109375" style="2" hidden="1" customWidth="1"/>
    <col min="13" max="14" width="9.140625" style="2" hidden="1" customWidth="1"/>
    <col min="15" max="15" width="9.140625" style="2" customWidth="1"/>
    <col min="16" max="16" width="15.85546875" style="2" customWidth="1"/>
    <col min="17" max="17" width="15" style="489" customWidth="1"/>
    <col min="18" max="18" width="9.85546875" style="489" customWidth="1"/>
    <col min="19" max="19" width="16" style="490" customWidth="1"/>
    <col min="20" max="20" width="9.85546875" style="489" customWidth="1"/>
    <col min="21" max="21" width="14.42578125" style="6" customWidth="1"/>
    <col min="22" max="22" width="8.7109375" style="489" customWidth="1"/>
    <col min="23" max="23" width="13.7109375" style="6" customWidth="1"/>
    <col min="24" max="24" width="9.140625" style="489" customWidth="1"/>
    <col min="25" max="25" width="12" style="490" customWidth="1"/>
    <col min="26" max="26" width="13.7109375" style="6" customWidth="1"/>
    <col min="27" max="27" width="10.7109375" style="489" customWidth="1"/>
    <col min="28" max="28" width="15.7109375" style="6" customWidth="1"/>
    <col min="29" max="29" width="17.7109375" style="6" customWidth="1"/>
    <col min="30" max="30" width="21.7109375" style="2" customWidth="1"/>
    <col min="31" max="31" width="4.7109375" style="27" customWidth="1"/>
    <col min="32" max="33" width="19.140625" style="2" customWidth="1"/>
    <col min="34" max="34" width="31.28515625" style="2" customWidth="1"/>
    <col min="35" max="35" width="24" style="2" customWidth="1"/>
    <col min="36" max="36" width="18.7109375" style="2" customWidth="1"/>
    <col min="37" max="16384" width="9" style="2"/>
  </cols>
  <sheetData>
    <row r="1" spans="1:36" ht="15" customHeight="1">
      <c r="A1" s="1459" t="s">
        <v>0</v>
      </c>
      <c r="B1" s="1459"/>
      <c r="C1" s="1459"/>
      <c r="D1" s="1459"/>
      <c r="E1" s="1459"/>
      <c r="F1" s="1459"/>
      <c r="G1" s="1459"/>
      <c r="H1" s="1459"/>
      <c r="I1" s="1459"/>
      <c r="J1" s="1459"/>
      <c r="K1" s="1459"/>
      <c r="L1" s="1459"/>
      <c r="M1" s="1459"/>
      <c r="N1" s="1459"/>
      <c r="O1" s="1459"/>
      <c r="P1" s="1459"/>
      <c r="Q1" s="1459"/>
      <c r="R1" s="1459"/>
      <c r="S1" s="1459"/>
      <c r="T1" s="1459"/>
      <c r="U1" s="1459"/>
      <c r="V1" s="1459"/>
      <c r="W1" s="1459"/>
      <c r="X1" s="1459"/>
      <c r="Y1" s="1459"/>
      <c r="Z1" s="1459"/>
      <c r="AA1" s="1459"/>
      <c r="AB1" s="1459"/>
      <c r="AC1" s="1459"/>
      <c r="AD1" s="1459"/>
      <c r="AE1" s="2"/>
    </row>
    <row r="2" spans="1:36">
      <c r="A2" s="1460" t="s">
        <v>1</v>
      </c>
      <c r="B2" s="1460"/>
      <c r="C2" s="1460"/>
      <c r="D2" s="1460"/>
      <c r="E2" s="1460"/>
      <c r="F2" s="1460"/>
      <c r="G2" s="1460"/>
      <c r="H2" s="1460"/>
      <c r="I2" s="1460"/>
      <c r="J2" s="1460"/>
      <c r="K2" s="1460"/>
      <c r="L2" s="1460"/>
      <c r="M2" s="1460"/>
      <c r="N2" s="1460"/>
      <c r="O2" s="1460"/>
      <c r="P2" s="1460"/>
      <c r="Q2" s="1460"/>
      <c r="R2" s="1460"/>
      <c r="S2" s="1460"/>
      <c r="T2" s="1460"/>
      <c r="U2" s="1460"/>
      <c r="V2" s="1460"/>
      <c r="W2" s="1460"/>
      <c r="X2" s="1460"/>
      <c r="Y2" s="1460"/>
      <c r="Z2" s="1460"/>
      <c r="AA2" s="1460"/>
      <c r="AB2" s="1460"/>
      <c r="AC2" s="1460"/>
      <c r="AD2" s="1460"/>
      <c r="AE2" s="2"/>
    </row>
    <row r="3" spans="1:36">
      <c r="A3" s="3"/>
      <c r="B3" s="4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5"/>
      <c r="R3" s="5"/>
      <c r="S3" s="6"/>
      <c r="T3" s="5"/>
      <c r="V3" s="5"/>
      <c r="X3" s="5"/>
      <c r="Y3" s="6"/>
      <c r="AA3" s="5"/>
      <c r="AD3" s="3"/>
      <c r="AE3" s="2"/>
    </row>
    <row r="4" spans="1:36" ht="18">
      <c r="A4" s="1461" t="s">
        <v>2</v>
      </c>
      <c r="B4" s="1461"/>
      <c r="C4" s="8" t="s">
        <v>3</v>
      </c>
      <c r="D4" s="8"/>
      <c r="E4" s="8"/>
      <c r="F4" s="8"/>
      <c r="G4" s="8"/>
      <c r="H4" s="8"/>
      <c r="I4" s="8"/>
      <c r="J4" s="8"/>
      <c r="K4" s="9"/>
      <c r="L4" s="9"/>
      <c r="M4" s="10"/>
      <c r="N4" s="10"/>
      <c r="O4" s="10"/>
      <c r="P4" s="9"/>
      <c r="Q4" s="5"/>
      <c r="R4" s="11" t="s">
        <v>4</v>
      </c>
      <c r="S4" s="6"/>
      <c r="T4" s="5"/>
      <c r="V4" s="5"/>
      <c r="X4" s="5"/>
      <c r="Y4" s="6"/>
      <c r="AA4" s="5"/>
      <c r="AD4" s="9"/>
      <c r="AE4" s="2"/>
    </row>
    <row r="5" spans="1:36">
      <c r="A5" s="1461" t="s">
        <v>5</v>
      </c>
      <c r="B5" s="1461"/>
      <c r="C5" s="7" t="s">
        <v>6</v>
      </c>
      <c r="D5" s="7"/>
      <c r="E5" s="12"/>
      <c r="F5" s="12"/>
      <c r="G5" s="13"/>
      <c r="H5" s="14"/>
      <c r="I5" s="15"/>
      <c r="J5" s="9"/>
      <c r="K5" s="9"/>
      <c r="L5" s="9"/>
      <c r="M5" s="9"/>
      <c r="N5" s="9"/>
      <c r="O5" s="9"/>
      <c r="P5" s="16"/>
      <c r="Q5" s="5"/>
      <c r="R5" s="17"/>
      <c r="S5" s="18"/>
      <c r="T5" s="17"/>
      <c r="U5" s="18"/>
      <c r="V5" s="17"/>
      <c r="W5" s="18"/>
      <c r="X5" s="17"/>
      <c r="Y5" s="18"/>
      <c r="Z5" s="18"/>
      <c r="AA5" s="17"/>
      <c r="AB5" s="18"/>
      <c r="AC5" s="18"/>
      <c r="AD5" s="16"/>
      <c r="AE5" s="2"/>
    </row>
    <row r="6" spans="1:36" ht="15.6" customHeight="1">
      <c r="A6" s="1461" t="s">
        <v>7</v>
      </c>
      <c r="B6" s="1461"/>
      <c r="C6" s="7" t="s">
        <v>6</v>
      </c>
      <c r="D6" s="7"/>
      <c r="E6" s="12"/>
      <c r="F6" s="12"/>
      <c r="G6" s="13"/>
      <c r="H6" s="19"/>
      <c r="I6" s="19"/>
      <c r="J6" s="19"/>
      <c r="K6" s="9"/>
      <c r="L6" s="9"/>
      <c r="M6" s="10"/>
      <c r="N6" s="10"/>
      <c r="O6" s="10"/>
      <c r="P6" s="9"/>
      <c r="Q6" s="5"/>
      <c r="R6" s="5"/>
      <c r="S6" s="6"/>
      <c r="T6" s="5"/>
      <c r="V6" s="5"/>
      <c r="X6" s="5"/>
      <c r="Y6" s="6"/>
      <c r="AA6" s="20"/>
      <c r="AB6" s="21" t="s">
        <v>8</v>
      </c>
      <c r="AC6" s="22" t="s">
        <v>9</v>
      </c>
      <c r="AD6" s="9"/>
      <c r="AE6" s="2"/>
      <c r="AF6" s="23"/>
      <c r="AG6" s="23"/>
    </row>
    <row r="7" spans="1:36" ht="15.75">
      <c r="A7" s="1461" t="s">
        <v>10</v>
      </c>
      <c r="B7" s="1461"/>
      <c r="C7" s="7" t="s">
        <v>11</v>
      </c>
      <c r="D7" s="7"/>
      <c r="E7" s="12"/>
      <c r="F7" s="12"/>
      <c r="G7" s="13"/>
      <c r="H7" s="1"/>
      <c r="I7" s="1"/>
      <c r="J7" s="1"/>
      <c r="K7" s="9"/>
      <c r="L7" s="9"/>
      <c r="M7" s="10"/>
      <c r="N7" s="10"/>
      <c r="O7" s="10"/>
      <c r="P7" s="9"/>
      <c r="Q7" s="5"/>
      <c r="R7" s="5"/>
      <c r="S7" s="6"/>
      <c r="T7" s="5"/>
      <c r="V7" s="5"/>
      <c r="X7" s="5"/>
      <c r="Y7" s="6"/>
      <c r="AA7" s="5"/>
      <c r="AD7" s="9"/>
      <c r="AE7" s="2"/>
    </row>
    <row r="8" spans="1:36" ht="15" customHeight="1">
      <c r="Q8" s="5"/>
      <c r="R8" s="5"/>
      <c r="S8" s="6"/>
      <c r="T8" s="5"/>
      <c r="V8" s="5"/>
      <c r="X8" s="5"/>
      <c r="Y8" s="6"/>
      <c r="AA8" s="5"/>
      <c r="AE8" s="2"/>
    </row>
    <row r="9" spans="1:36" ht="24" customHeight="1">
      <c r="A9" s="1462" t="s">
        <v>12</v>
      </c>
      <c r="B9" s="1463"/>
      <c r="C9" s="1464"/>
      <c r="D9" s="25"/>
      <c r="E9" s="1465" t="s">
        <v>13</v>
      </c>
      <c r="F9" s="1466"/>
      <c r="G9" s="1466"/>
      <c r="H9" s="1467"/>
      <c r="I9" s="1456" t="s">
        <v>14</v>
      </c>
      <c r="J9" s="1456" t="s">
        <v>15</v>
      </c>
      <c r="K9" s="1456" t="s">
        <v>16</v>
      </c>
      <c r="L9" s="1456" t="s">
        <v>17</v>
      </c>
      <c r="M9" s="1456" t="s">
        <v>18</v>
      </c>
      <c r="N9" s="1456" t="s">
        <v>19</v>
      </c>
      <c r="O9" s="1462" t="s">
        <v>20</v>
      </c>
      <c r="P9" s="1464"/>
      <c r="Q9" s="1456" t="s">
        <v>21</v>
      </c>
      <c r="R9" s="1471" t="s">
        <v>22</v>
      </c>
      <c r="S9" s="1469" t="s">
        <v>23</v>
      </c>
      <c r="T9" s="1456" t="s">
        <v>24</v>
      </c>
      <c r="U9" s="1469" t="s">
        <v>25</v>
      </c>
      <c r="V9" s="1477" t="s">
        <v>26</v>
      </c>
      <c r="W9" s="1478"/>
      <c r="X9" s="1478"/>
      <c r="Y9" s="1478"/>
      <c r="Z9" s="1479"/>
      <c r="AA9" s="1456" t="s">
        <v>27</v>
      </c>
      <c r="AB9" s="1469" t="s">
        <v>28</v>
      </c>
      <c r="AC9" s="1469" t="s">
        <v>29</v>
      </c>
      <c r="AD9" s="1456" t="s">
        <v>30</v>
      </c>
    </row>
    <row r="10" spans="1:36" ht="24" customHeight="1">
      <c r="A10" s="1456" t="s">
        <v>31</v>
      </c>
      <c r="B10" s="1456" t="s">
        <v>32</v>
      </c>
      <c r="C10" s="1456" t="s">
        <v>33</v>
      </c>
      <c r="D10" s="1456" t="s">
        <v>34</v>
      </c>
      <c r="E10" s="1456" t="s">
        <v>35</v>
      </c>
      <c r="F10" s="1456" t="s">
        <v>36</v>
      </c>
      <c r="G10" s="1471" t="s">
        <v>37</v>
      </c>
      <c r="H10" s="1456" t="s">
        <v>38</v>
      </c>
      <c r="I10" s="1457"/>
      <c r="J10" s="1457"/>
      <c r="K10" s="1457"/>
      <c r="L10" s="1457"/>
      <c r="M10" s="1457"/>
      <c r="N10" s="1457"/>
      <c r="O10" s="1471" t="s">
        <v>39</v>
      </c>
      <c r="P10" s="1471" t="s">
        <v>40</v>
      </c>
      <c r="Q10" s="1457"/>
      <c r="R10" s="1472"/>
      <c r="S10" s="1474"/>
      <c r="T10" s="1457"/>
      <c r="U10" s="1474"/>
      <c r="V10" s="1468" t="s">
        <v>41</v>
      </c>
      <c r="W10" s="1468"/>
      <c r="X10" s="1468" t="s">
        <v>42</v>
      </c>
      <c r="Y10" s="1468"/>
      <c r="Z10" s="1469" t="s">
        <v>43</v>
      </c>
      <c r="AA10" s="1457"/>
      <c r="AB10" s="1474"/>
      <c r="AC10" s="1474"/>
      <c r="AD10" s="1457"/>
      <c r="AF10" s="29"/>
    </row>
    <row r="11" spans="1:36" ht="24" customHeight="1">
      <c r="A11" s="1458"/>
      <c r="B11" s="1458"/>
      <c r="C11" s="1458"/>
      <c r="D11" s="1458"/>
      <c r="E11" s="1458"/>
      <c r="F11" s="1458"/>
      <c r="G11" s="1473"/>
      <c r="H11" s="1458"/>
      <c r="I11" s="1458"/>
      <c r="J11" s="1458"/>
      <c r="K11" s="1458"/>
      <c r="L11" s="1458"/>
      <c r="M11" s="1458"/>
      <c r="N11" s="1458"/>
      <c r="O11" s="1473"/>
      <c r="P11" s="1473"/>
      <c r="Q11" s="1458"/>
      <c r="R11" s="1473"/>
      <c r="S11" s="1470"/>
      <c r="T11" s="1458"/>
      <c r="U11" s="1470"/>
      <c r="V11" s="28" t="s">
        <v>44</v>
      </c>
      <c r="W11" s="30" t="s">
        <v>45</v>
      </c>
      <c r="X11" s="28" t="s">
        <v>44</v>
      </c>
      <c r="Y11" s="30" t="s">
        <v>45</v>
      </c>
      <c r="Z11" s="1470"/>
      <c r="AA11" s="1458"/>
      <c r="AB11" s="1470"/>
      <c r="AC11" s="1470"/>
      <c r="AD11" s="1458"/>
    </row>
    <row r="12" spans="1:36" ht="9.9499999999999993" customHeight="1">
      <c r="A12" s="31">
        <v>1</v>
      </c>
      <c r="B12" s="31">
        <v>2</v>
      </c>
      <c r="C12" s="31">
        <v>3</v>
      </c>
      <c r="D12" s="31"/>
      <c r="E12" s="32">
        <v>4</v>
      </c>
      <c r="F12" s="32"/>
      <c r="G12" s="31">
        <v>5</v>
      </c>
      <c r="H12" s="31">
        <v>6</v>
      </c>
      <c r="I12" s="31">
        <v>7</v>
      </c>
      <c r="J12" s="31">
        <v>8</v>
      </c>
      <c r="K12" s="31">
        <v>9</v>
      </c>
      <c r="L12" s="31">
        <v>10</v>
      </c>
      <c r="M12" s="31">
        <v>11</v>
      </c>
      <c r="N12" s="31">
        <v>12</v>
      </c>
      <c r="O12" s="31">
        <v>13</v>
      </c>
      <c r="P12" s="31">
        <v>14</v>
      </c>
      <c r="Q12" s="33">
        <v>15</v>
      </c>
      <c r="R12" s="34">
        <v>16</v>
      </c>
      <c r="S12" s="34">
        <v>17</v>
      </c>
      <c r="T12" s="34">
        <v>18</v>
      </c>
      <c r="U12" s="34">
        <v>19</v>
      </c>
      <c r="V12" s="34">
        <v>20</v>
      </c>
      <c r="W12" s="34">
        <v>21</v>
      </c>
      <c r="X12" s="34">
        <v>22</v>
      </c>
      <c r="Y12" s="34">
        <v>23</v>
      </c>
      <c r="Z12" s="34">
        <v>24</v>
      </c>
      <c r="AA12" s="34">
        <v>25</v>
      </c>
      <c r="AB12" s="34">
        <v>26</v>
      </c>
      <c r="AC12" s="34">
        <v>27</v>
      </c>
      <c r="AD12" s="31">
        <v>28</v>
      </c>
    </row>
    <row r="13" spans="1:36">
      <c r="A13" s="35"/>
      <c r="B13" s="36"/>
      <c r="C13" s="35"/>
      <c r="D13" s="35"/>
      <c r="E13" s="37"/>
      <c r="F13" s="37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8"/>
      <c r="R13" s="38"/>
      <c r="S13" s="39"/>
      <c r="T13" s="38"/>
      <c r="U13" s="39"/>
      <c r="V13" s="38"/>
      <c r="W13" s="39"/>
      <c r="X13" s="38"/>
      <c r="Y13" s="39"/>
      <c r="Z13" s="39"/>
      <c r="AA13" s="38"/>
      <c r="AB13" s="39"/>
      <c r="AC13" s="39"/>
      <c r="AD13" s="35"/>
    </row>
    <row r="14" spans="1:36">
      <c r="A14" s="40" t="s">
        <v>46</v>
      </c>
      <c r="B14" s="41" t="s">
        <v>47</v>
      </c>
      <c r="C14" s="42" t="s">
        <v>48</v>
      </c>
      <c r="D14" s="42"/>
      <c r="E14" s="43" t="s">
        <v>48</v>
      </c>
      <c r="F14" s="43"/>
      <c r="G14" s="42" t="s">
        <v>48</v>
      </c>
      <c r="H14" s="42" t="s">
        <v>48</v>
      </c>
      <c r="I14" s="42" t="s">
        <v>48</v>
      </c>
      <c r="J14" s="42" t="s">
        <v>48</v>
      </c>
      <c r="K14" s="42" t="s">
        <v>48</v>
      </c>
      <c r="L14" s="42" t="s">
        <v>48</v>
      </c>
      <c r="M14" s="42" t="s">
        <v>48</v>
      </c>
      <c r="N14" s="42" t="s">
        <v>48</v>
      </c>
      <c r="O14" s="42" t="s">
        <v>48</v>
      </c>
      <c r="P14" s="44" t="s">
        <v>48</v>
      </c>
      <c r="Q14" s="45"/>
      <c r="R14" s="45"/>
      <c r="S14" s="46"/>
      <c r="T14" s="45"/>
      <c r="U14" s="46"/>
      <c r="V14" s="45"/>
      <c r="W14" s="46"/>
      <c r="X14" s="45"/>
      <c r="Y14" s="46"/>
      <c r="Z14" s="46"/>
      <c r="AA14" s="45"/>
      <c r="AB14" s="46"/>
      <c r="AC14" s="46"/>
      <c r="AD14" s="44" t="s">
        <v>48</v>
      </c>
    </row>
    <row r="15" spans="1:36">
      <c r="A15" s="40"/>
      <c r="B15" s="41"/>
      <c r="C15" s="42"/>
      <c r="D15" s="42"/>
      <c r="E15" s="43"/>
      <c r="F15" s="43"/>
      <c r="G15" s="42"/>
      <c r="H15" s="42"/>
      <c r="I15" s="42"/>
      <c r="J15" s="42"/>
      <c r="K15" s="42"/>
      <c r="L15" s="42"/>
      <c r="M15" s="42"/>
      <c r="N15" s="42"/>
      <c r="O15" s="42"/>
      <c r="P15" s="44"/>
      <c r="Q15" s="45"/>
      <c r="R15" s="45"/>
      <c r="S15" s="46"/>
      <c r="T15" s="45"/>
      <c r="U15" s="46"/>
      <c r="V15" s="45"/>
      <c r="W15" s="46"/>
      <c r="X15" s="45"/>
      <c r="Y15" s="46"/>
      <c r="Z15" s="46"/>
      <c r="AA15" s="45"/>
      <c r="AB15" s="46"/>
      <c r="AC15" s="46"/>
      <c r="AD15" s="44"/>
    </row>
    <row r="16" spans="1:36">
      <c r="A16" s="47" t="s">
        <v>49</v>
      </c>
      <c r="B16" s="41" t="s">
        <v>50</v>
      </c>
      <c r="C16" s="41"/>
      <c r="D16" s="41"/>
      <c r="E16" s="48"/>
      <c r="F16" s="48"/>
      <c r="G16" s="41"/>
      <c r="H16" s="41"/>
      <c r="I16" s="40"/>
      <c r="J16" s="41"/>
      <c r="K16" s="41"/>
      <c r="L16" s="41"/>
      <c r="M16" s="41"/>
      <c r="N16" s="41"/>
      <c r="O16" s="49">
        <f>O17+O53+O200+O219+O224+O226+O228</f>
        <v>271</v>
      </c>
      <c r="P16" s="50">
        <f>P17+P53+P200+P219+P224+P226+P228</f>
        <v>3940215519</v>
      </c>
      <c r="Q16" s="51"/>
      <c r="R16" s="51"/>
      <c r="S16" s="50">
        <f>S17+S53+S200+S219+S224+S226+S228</f>
        <v>3940215519</v>
      </c>
      <c r="T16" s="51"/>
      <c r="U16" s="50">
        <f>U17+U53+U200+U219+U224+U226+U228</f>
        <v>379772532.37142861</v>
      </c>
      <c r="V16" s="51"/>
      <c r="W16" s="50">
        <f>W17+W53+W200+W219+W224+W226+W228</f>
        <v>45776634.857142858</v>
      </c>
      <c r="X16" s="51"/>
      <c r="Y16" s="50">
        <f>Y17+Y53+Y200+Y219+Y224+Y226+Y228</f>
        <v>27461378.523809522</v>
      </c>
      <c r="Z16" s="50">
        <f>Z17+Z53+Z200+Z219+Z224+Z226+Z228</f>
        <v>73238013.380952373</v>
      </c>
      <c r="AA16" s="51"/>
      <c r="AB16" s="50">
        <f>AB17+AB53+AB200+AB219+AB228</f>
        <v>3822942661.8571429</v>
      </c>
      <c r="AC16" s="50">
        <f>AC17+AC53+AC200+AC219+AC224+AC226+AC228</f>
        <v>117272857.14285713</v>
      </c>
      <c r="AD16" s="51"/>
      <c r="AF16" s="52" t="e">
        <f>'[3]BI INTRA 2025'!Z16+'S2 2024 - A'!Y16</f>
        <v>#REF!</v>
      </c>
      <c r="AG16" s="52" t="e">
        <f>AB16-AF16</f>
        <v>#REF!</v>
      </c>
      <c r="AH16" s="52"/>
      <c r="AI16" s="52"/>
      <c r="AJ16" s="53"/>
    </row>
    <row r="17" spans="1:36">
      <c r="A17" s="40"/>
      <c r="B17" s="54" t="s">
        <v>51</v>
      </c>
      <c r="C17" s="41" t="s">
        <v>52</v>
      </c>
      <c r="D17" s="41"/>
      <c r="E17" s="48"/>
      <c r="F17" s="48"/>
      <c r="G17" s="41"/>
      <c r="H17" s="41"/>
      <c r="I17" s="40"/>
      <c r="J17" s="41"/>
      <c r="K17" s="41"/>
      <c r="L17" s="41"/>
      <c r="M17" s="41"/>
      <c r="N17" s="41"/>
      <c r="O17" s="40">
        <f>O19</f>
        <v>23</v>
      </c>
      <c r="P17" s="55">
        <f>P19</f>
        <v>2518491500</v>
      </c>
      <c r="Q17" s="56"/>
      <c r="R17" s="56"/>
      <c r="S17" s="55">
        <f>S19</f>
        <v>2518491500</v>
      </c>
      <c r="T17" s="56"/>
      <c r="U17" s="57">
        <f>U19</f>
        <v>176905928.5714286</v>
      </c>
      <c r="V17" s="56"/>
      <c r="W17" s="57">
        <f>W19</f>
        <v>37510142.857142858</v>
      </c>
      <c r="X17" s="56"/>
      <c r="Y17" s="55">
        <f>Y19</f>
        <v>22226809.523809522</v>
      </c>
      <c r="Z17" s="57">
        <f>Z19</f>
        <v>59736952.380952373</v>
      </c>
      <c r="AA17" s="56"/>
      <c r="AB17" s="55">
        <f>AB19</f>
        <v>2401348642.8571429</v>
      </c>
      <c r="AC17" s="55">
        <f>AC19</f>
        <v>117142857.14285713</v>
      </c>
      <c r="AD17" s="51" t="s">
        <v>53</v>
      </c>
      <c r="AF17" s="52" t="e">
        <f>'[3]BI INTRA 2025'!Z17+'S2 2024 - A'!Y17</f>
        <v>#REF!</v>
      </c>
      <c r="AG17" s="52" t="e">
        <f t="shared" ref="AG17:AG80" si="0">AB17-AF17</f>
        <v>#REF!</v>
      </c>
      <c r="AH17" s="52"/>
      <c r="AJ17" s="29"/>
    </row>
    <row r="18" spans="1:36">
      <c r="A18" s="40"/>
      <c r="B18" s="58" t="s">
        <v>48</v>
      </c>
      <c r="C18" s="42" t="s">
        <v>48</v>
      </c>
      <c r="D18" s="42"/>
      <c r="E18" s="43" t="s">
        <v>48</v>
      </c>
      <c r="F18" s="43"/>
      <c r="G18" s="42" t="s">
        <v>48</v>
      </c>
      <c r="H18" s="42" t="s">
        <v>48</v>
      </c>
      <c r="I18" s="42" t="s">
        <v>48</v>
      </c>
      <c r="J18" s="42" t="s">
        <v>48</v>
      </c>
      <c r="K18" s="42" t="s">
        <v>48</v>
      </c>
      <c r="L18" s="42" t="s">
        <v>48</v>
      </c>
      <c r="M18" s="42" t="s">
        <v>48</v>
      </c>
      <c r="N18" s="42" t="s">
        <v>48</v>
      </c>
      <c r="O18" s="42" t="s">
        <v>48</v>
      </c>
      <c r="P18" s="44" t="s">
        <v>48</v>
      </c>
      <c r="Q18" s="51"/>
      <c r="R18" s="51"/>
      <c r="S18" s="50"/>
      <c r="T18" s="51"/>
      <c r="U18" s="50"/>
      <c r="V18" s="51"/>
      <c r="W18" s="50"/>
      <c r="X18" s="51"/>
      <c r="Y18" s="50"/>
      <c r="Z18" s="50"/>
      <c r="AA18" s="51"/>
      <c r="AB18" s="50"/>
      <c r="AC18" s="50"/>
      <c r="AD18" s="59"/>
      <c r="AF18" s="52" t="e">
        <f>'[3]BI INTRA 2025'!Z18+'S2 2024 - A'!Y18</f>
        <v>#REF!</v>
      </c>
      <c r="AG18" s="52" t="e">
        <f t="shared" si="0"/>
        <v>#REF!</v>
      </c>
    </row>
    <row r="19" spans="1:36" ht="15" customHeight="1">
      <c r="A19" s="40"/>
      <c r="B19" s="54" t="s">
        <v>51</v>
      </c>
      <c r="C19" s="60" t="s">
        <v>54</v>
      </c>
      <c r="D19" s="61"/>
      <c r="E19" s="62"/>
      <c r="F19" s="62"/>
      <c r="G19" s="62"/>
      <c r="H19" s="63"/>
      <c r="I19" s="40"/>
      <c r="J19" s="41"/>
      <c r="K19" s="41"/>
      <c r="L19" s="41"/>
      <c r="M19" s="41"/>
      <c r="N19" s="41"/>
      <c r="O19" s="40">
        <f>O20</f>
        <v>23</v>
      </c>
      <c r="P19" s="64">
        <f>P20</f>
        <v>2518491500</v>
      </c>
      <c r="Q19" s="59"/>
      <c r="R19" s="59"/>
      <c r="S19" s="64">
        <f>S20</f>
        <v>2518491500</v>
      </c>
      <c r="T19" s="59"/>
      <c r="U19" s="64">
        <f>U20</f>
        <v>176905928.5714286</v>
      </c>
      <c r="V19" s="59"/>
      <c r="W19" s="64">
        <f>W20</f>
        <v>37510142.857142858</v>
      </c>
      <c r="X19" s="59"/>
      <c r="Y19" s="64">
        <f>Y20</f>
        <v>22226809.523809522</v>
      </c>
      <c r="Z19" s="64">
        <f>Z20</f>
        <v>59736952.380952373</v>
      </c>
      <c r="AA19" s="59"/>
      <c r="AB19" s="64">
        <f>AB20</f>
        <v>2401348642.8571429</v>
      </c>
      <c r="AC19" s="64">
        <f>AC20</f>
        <v>117142857.14285713</v>
      </c>
      <c r="AD19" s="44"/>
      <c r="AF19" s="52" t="e">
        <f>'[3]BI INTRA 2025'!Z19+'S2 2024 - A'!Y19</f>
        <v>#REF!</v>
      </c>
      <c r="AG19" s="52" t="e">
        <f t="shared" si="0"/>
        <v>#REF!</v>
      </c>
    </row>
    <row r="20" spans="1:36" ht="15" customHeight="1">
      <c r="A20" s="40"/>
      <c r="B20" s="54" t="s">
        <v>55</v>
      </c>
      <c r="C20" s="60" t="s">
        <v>56</v>
      </c>
      <c r="D20" s="61"/>
      <c r="E20" s="62"/>
      <c r="F20" s="62"/>
      <c r="G20" s="62"/>
      <c r="H20" s="65"/>
      <c r="I20" s="40"/>
      <c r="J20" s="41"/>
      <c r="K20" s="41"/>
      <c r="L20" s="41"/>
      <c r="M20" s="41"/>
      <c r="N20" s="41"/>
      <c r="O20" s="40">
        <f>O21+O33+O36</f>
        <v>23</v>
      </c>
      <c r="P20" s="64">
        <f>P21+P33+P36</f>
        <v>2518491500</v>
      </c>
      <c r="Q20" s="51"/>
      <c r="R20" s="51"/>
      <c r="S20" s="64">
        <f>S21+S33+S36</f>
        <v>2518491500</v>
      </c>
      <c r="T20" s="51"/>
      <c r="U20" s="64">
        <f>U21+U33+U36</f>
        <v>176905928.5714286</v>
      </c>
      <c r="V20" s="51"/>
      <c r="W20" s="64">
        <f>W21+W33+W36</f>
        <v>37510142.857142858</v>
      </c>
      <c r="X20" s="51"/>
      <c r="Y20" s="64">
        <f>Y21+Y33+Y36</f>
        <v>22226809.523809522</v>
      </c>
      <c r="Z20" s="64">
        <f>Z21+Z33+Z36</f>
        <v>59736952.380952373</v>
      </c>
      <c r="AA20" s="51"/>
      <c r="AB20" s="64">
        <f>AB21+AB33+AB36</f>
        <v>2401348642.8571429</v>
      </c>
      <c r="AC20" s="64">
        <f>AC21+AC33+AC36</f>
        <v>117142857.14285713</v>
      </c>
      <c r="AD20" s="44"/>
      <c r="AF20" s="52" t="e">
        <f>'[3]BI INTRA 2025'!Z20+'S2 2024 - A'!Y20</f>
        <v>#REF!</v>
      </c>
      <c r="AG20" s="52" t="e">
        <f t="shared" si="0"/>
        <v>#REF!</v>
      </c>
    </row>
    <row r="21" spans="1:36" ht="15" customHeight="1">
      <c r="A21" s="40"/>
      <c r="B21" s="54" t="s">
        <v>57</v>
      </c>
      <c r="C21" s="60" t="s">
        <v>58</v>
      </c>
      <c r="D21" s="61"/>
      <c r="E21" s="62"/>
      <c r="F21" s="62"/>
      <c r="G21" s="62"/>
      <c r="H21" s="65"/>
      <c r="I21" s="40"/>
      <c r="J21" s="41"/>
      <c r="K21" s="41"/>
      <c r="L21" s="41"/>
      <c r="M21" s="41"/>
      <c r="N21" s="41"/>
      <c r="O21" s="40">
        <f>SUM(O22:O32)</f>
        <v>10</v>
      </c>
      <c r="P21" s="64">
        <f>SUM(P22:P32)</f>
        <v>2069500000</v>
      </c>
      <c r="Q21" s="51"/>
      <c r="R21" s="51"/>
      <c r="S21" s="64">
        <f>SUM(S22:S32)</f>
        <v>2069500000</v>
      </c>
      <c r="T21" s="51"/>
      <c r="U21" s="64">
        <f>SUM(U22:U32)</f>
        <v>156285714.2857143</v>
      </c>
      <c r="V21" s="51"/>
      <c r="W21" s="64">
        <f>SUM(W22:W32)</f>
        <v>34807142.857142858</v>
      </c>
      <c r="X21" s="51"/>
      <c r="Y21" s="64">
        <f>SUM(Y22:Y32)</f>
        <v>19523809.523809522</v>
      </c>
      <c r="Z21" s="64">
        <f>SUM(Z22:Z32)</f>
        <v>54330952.380952373</v>
      </c>
      <c r="AA21" s="51"/>
      <c r="AB21" s="64">
        <f>SUM(AB22:AB32)</f>
        <v>1952357142.8571429</v>
      </c>
      <c r="AC21" s="64">
        <f>SUM(AC22:AC32)</f>
        <v>117142857.14285713</v>
      </c>
      <c r="AD21" s="44"/>
      <c r="AF21" s="52" t="e">
        <f>'[3]BI INTRA 2025'!Z21+'S2 2024 - A'!Y21</f>
        <v>#REF!</v>
      </c>
      <c r="AG21" s="52" t="e">
        <f t="shared" si="0"/>
        <v>#REF!</v>
      </c>
    </row>
    <row r="22" spans="1:36" ht="33" customHeight="1">
      <c r="A22" s="40"/>
      <c r="B22" s="66" t="s">
        <v>59</v>
      </c>
      <c r="C22" s="67" t="s">
        <v>60</v>
      </c>
      <c r="D22" s="67"/>
      <c r="E22" s="68" t="s">
        <v>61</v>
      </c>
      <c r="F22" s="69" t="str">
        <f>VLOOKUP(B22,[1]Sheet1!$H$4:$I$15682,2,FALSE)</f>
        <v>Multi Purpose Vehicle (MPV)</v>
      </c>
      <c r="G22" s="43" t="s">
        <v>62</v>
      </c>
      <c r="H22" s="43" t="s">
        <v>63</v>
      </c>
      <c r="I22" s="42" t="s">
        <v>64</v>
      </c>
      <c r="J22" s="42" t="s">
        <v>65</v>
      </c>
      <c r="K22" s="42">
        <v>2010</v>
      </c>
      <c r="L22" s="42" t="s">
        <v>48</v>
      </c>
      <c r="M22" s="42" t="s">
        <v>66</v>
      </c>
      <c r="N22" s="42" t="s">
        <v>67</v>
      </c>
      <c r="O22" s="42">
        <v>1</v>
      </c>
      <c r="P22" s="70">
        <v>218800000</v>
      </c>
      <c r="Q22" s="51"/>
      <c r="R22" s="64">
        <v>0</v>
      </c>
      <c r="S22" s="71">
        <f>SUM(P22-R22)</f>
        <v>218800000</v>
      </c>
      <c r="T22" s="72">
        <v>7</v>
      </c>
      <c r="U22" s="71"/>
      <c r="V22" s="73"/>
      <c r="W22" s="71"/>
      <c r="X22" s="74"/>
      <c r="Y22" s="71"/>
      <c r="Z22" s="71"/>
      <c r="AA22" s="72">
        <v>7</v>
      </c>
      <c r="AB22" s="71">
        <v>218800000</v>
      </c>
      <c r="AC22" s="71">
        <f t="shared" ref="AC22:AC30" si="1">SUM(S22-AB22)</f>
        <v>0</v>
      </c>
      <c r="AD22" s="75" t="s">
        <v>68</v>
      </c>
      <c r="AF22" s="52" t="e">
        <f>'[3]BI INTRA 2025'!Z22+'S2 2024 - A'!Y22</f>
        <v>#REF!</v>
      </c>
      <c r="AG22" s="52" t="e">
        <f t="shared" si="0"/>
        <v>#REF!</v>
      </c>
    </row>
    <row r="23" spans="1:36" ht="33" customHeight="1">
      <c r="A23" s="40"/>
      <c r="B23" s="58" t="s">
        <v>59</v>
      </c>
      <c r="C23" s="67" t="s">
        <v>69</v>
      </c>
      <c r="D23" s="67"/>
      <c r="E23" s="68" t="s">
        <v>61</v>
      </c>
      <c r="F23" s="69" t="str">
        <f>VLOOKUP(B23,[1]Sheet1!$H$4:$I$15682,2,FALSE)</f>
        <v>Multi Purpose Vehicle (MPV)</v>
      </c>
      <c r="G23" s="43" t="s">
        <v>70</v>
      </c>
      <c r="H23" s="43" t="s">
        <v>71</v>
      </c>
      <c r="I23" s="42" t="s">
        <v>64</v>
      </c>
      <c r="J23" s="42" t="s">
        <v>65</v>
      </c>
      <c r="K23" s="42">
        <v>2010</v>
      </c>
      <c r="L23" s="42" t="s">
        <v>48</v>
      </c>
      <c r="M23" s="42" t="s">
        <v>66</v>
      </c>
      <c r="N23" s="42" t="s">
        <v>67</v>
      </c>
      <c r="O23" s="42">
        <v>1</v>
      </c>
      <c r="P23" s="70">
        <v>147100000</v>
      </c>
      <c r="Q23" s="76"/>
      <c r="R23" s="76">
        <v>0</v>
      </c>
      <c r="S23" s="71">
        <f>SUM(P23-R23)</f>
        <v>147100000</v>
      </c>
      <c r="T23" s="72">
        <v>7</v>
      </c>
      <c r="U23" s="71"/>
      <c r="V23" s="73"/>
      <c r="W23" s="71"/>
      <c r="X23" s="74"/>
      <c r="Y23" s="71"/>
      <c r="Z23" s="71"/>
      <c r="AA23" s="72">
        <v>7</v>
      </c>
      <c r="AB23" s="71">
        <v>147100000</v>
      </c>
      <c r="AC23" s="71">
        <f t="shared" si="1"/>
        <v>0</v>
      </c>
      <c r="AD23" s="75" t="s">
        <v>72</v>
      </c>
      <c r="AF23" s="52" t="e">
        <f>'[3]BI INTRA 2025'!Z23+'S2 2024 - A'!Y23</f>
        <v>#REF!</v>
      </c>
      <c r="AG23" s="52" t="e">
        <f t="shared" si="0"/>
        <v>#REF!</v>
      </c>
    </row>
    <row r="24" spans="1:36" ht="33" customHeight="1">
      <c r="A24" s="40"/>
      <c r="B24" s="58" t="s">
        <v>59</v>
      </c>
      <c r="C24" s="67" t="s">
        <v>73</v>
      </c>
      <c r="D24" s="67"/>
      <c r="E24" s="68" t="s">
        <v>61</v>
      </c>
      <c r="F24" s="69" t="str">
        <f>VLOOKUP(B24,[1]Sheet1!$H$4:$I$15682,2,FALSE)</f>
        <v>Multi Purpose Vehicle (MPV)</v>
      </c>
      <c r="G24" s="43" t="s">
        <v>74</v>
      </c>
      <c r="H24" s="43" t="s">
        <v>75</v>
      </c>
      <c r="I24" s="42" t="s">
        <v>64</v>
      </c>
      <c r="J24" s="42" t="s">
        <v>65</v>
      </c>
      <c r="K24" s="42">
        <v>2010</v>
      </c>
      <c r="L24" s="42" t="s">
        <v>48</v>
      </c>
      <c r="M24" s="42" t="s">
        <v>66</v>
      </c>
      <c r="N24" s="42" t="s">
        <v>67</v>
      </c>
      <c r="O24" s="42">
        <v>1</v>
      </c>
      <c r="P24" s="70">
        <v>310000000</v>
      </c>
      <c r="Q24" s="76"/>
      <c r="R24" s="76">
        <v>0</v>
      </c>
      <c r="S24" s="71">
        <f t="shared" ref="S24:S31" si="2">SUM(P24-R24)</f>
        <v>310000000</v>
      </c>
      <c r="T24" s="77">
        <v>7</v>
      </c>
      <c r="U24" s="71"/>
      <c r="V24" s="73"/>
      <c r="W24" s="71"/>
      <c r="X24" s="74"/>
      <c r="Y24" s="71"/>
      <c r="Z24" s="71"/>
      <c r="AA24" s="72">
        <v>7</v>
      </c>
      <c r="AB24" s="71">
        <v>310000000</v>
      </c>
      <c r="AC24" s="71">
        <f t="shared" si="1"/>
        <v>0</v>
      </c>
      <c r="AD24" s="55" t="s">
        <v>76</v>
      </c>
      <c r="AF24" s="52" t="e">
        <f>'[3]BI INTRA 2025'!Z24+'S2 2024 - A'!Y24</f>
        <v>#REF!</v>
      </c>
      <c r="AG24" s="52" t="e">
        <f t="shared" si="0"/>
        <v>#REF!</v>
      </c>
    </row>
    <row r="25" spans="1:36" ht="33" customHeight="1">
      <c r="A25" s="40"/>
      <c r="B25" s="58" t="s">
        <v>59</v>
      </c>
      <c r="C25" s="67" t="s">
        <v>77</v>
      </c>
      <c r="D25" s="67"/>
      <c r="E25" s="68" t="s">
        <v>61</v>
      </c>
      <c r="F25" s="69" t="str">
        <f>VLOOKUP(B25,[1]Sheet1!$H$4:$I$15682,2,FALSE)</f>
        <v>Multi Purpose Vehicle (MPV)</v>
      </c>
      <c r="G25" s="43" t="s">
        <v>70</v>
      </c>
      <c r="H25" s="43" t="s">
        <v>78</v>
      </c>
      <c r="I25" s="42" t="s">
        <v>64</v>
      </c>
      <c r="J25" s="42" t="s">
        <v>65</v>
      </c>
      <c r="K25" s="42">
        <v>2011</v>
      </c>
      <c r="L25" s="42" t="s">
        <v>48</v>
      </c>
      <c r="M25" s="42" t="s">
        <v>66</v>
      </c>
      <c r="N25" s="42" t="s">
        <v>67</v>
      </c>
      <c r="O25" s="42">
        <v>1</v>
      </c>
      <c r="P25" s="70">
        <v>150600000</v>
      </c>
      <c r="Q25" s="76"/>
      <c r="R25" s="76">
        <v>0</v>
      </c>
      <c r="S25" s="71">
        <f t="shared" si="2"/>
        <v>150600000</v>
      </c>
      <c r="T25" s="72">
        <v>7</v>
      </c>
      <c r="U25" s="71"/>
      <c r="V25" s="73"/>
      <c r="W25" s="71"/>
      <c r="X25" s="74"/>
      <c r="Y25" s="71"/>
      <c r="Z25" s="71"/>
      <c r="AA25" s="72">
        <v>7</v>
      </c>
      <c r="AB25" s="71">
        <v>150600000</v>
      </c>
      <c r="AC25" s="71">
        <f t="shared" si="1"/>
        <v>0</v>
      </c>
      <c r="AD25" s="75" t="s">
        <v>79</v>
      </c>
      <c r="AF25" s="52" t="e">
        <f>'[3]BI INTRA 2025'!Z25+'S2 2024 - A'!Y25</f>
        <v>#REF!</v>
      </c>
      <c r="AG25" s="52" t="e">
        <f t="shared" si="0"/>
        <v>#REF!</v>
      </c>
    </row>
    <row r="26" spans="1:36" ht="33" customHeight="1">
      <c r="A26" s="40"/>
      <c r="B26" s="58" t="s">
        <v>59</v>
      </c>
      <c r="C26" s="67" t="s">
        <v>80</v>
      </c>
      <c r="D26" s="67"/>
      <c r="E26" s="68" t="s">
        <v>61</v>
      </c>
      <c r="F26" s="69" t="str">
        <f>VLOOKUP(B26,[1]Sheet1!$H$4:$I$15682,2,FALSE)</f>
        <v>Multi Purpose Vehicle (MPV)</v>
      </c>
      <c r="G26" s="43" t="s">
        <v>81</v>
      </c>
      <c r="H26" s="43" t="s">
        <v>82</v>
      </c>
      <c r="I26" s="42" t="s">
        <v>64</v>
      </c>
      <c r="J26" s="42" t="s">
        <v>65</v>
      </c>
      <c r="K26" s="42">
        <v>2012</v>
      </c>
      <c r="L26" s="42" t="s">
        <v>48</v>
      </c>
      <c r="M26" s="42" t="s">
        <v>66</v>
      </c>
      <c r="N26" s="42" t="s">
        <v>67</v>
      </c>
      <c r="O26" s="42">
        <v>1</v>
      </c>
      <c r="P26" s="70">
        <v>149000000</v>
      </c>
      <c r="Q26" s="78"/>
      <c r="R26" s="76">
        <v>0</v>
      </c>
      <c r="S26" s="71">
        <f t="shared" si="2"/>
        <v>149000000</v>
      </c>
      <c r="T26" s="72">
        <v>7</v>
      </c>
      <c r="U26" s="71"/>
      <c r="V26" s="73"/>
      <c r="W26" s="71"/>
      <c r="X26" s="74"/>
      <c r="Y26" s="71"/>
      <c r="Z26" s="71"/>
      <c r="AA26" s="72">
        <v>7</v>
      </c>
      <c r="AB26" s="71">
        <v>149000000</v>
      </c>
      <c r="AC26" s="71">
        <f t="shared" si="1"/>
        <v>0</v>
      </c>
      <c r="AD26" s="75" t="s">
        <v>83</v>
      </c>
      <c r="AF26" s="52" t="e">
        <f>'[3]BI INTRA 2025'!Z26+'S2 2024 - A'!Y26</f>
        <v>#REF!</v>
      </c>
      <c r="AG26" s="52" t="e">
        <f t="shared" si="0"/>
        <v>#REF!</v>
      </c>
    </row>
    <row r="27" spans="1:36" ht="49.5" customHeight="1">
      <c r="A27" s="40"/>
      <c r="B27" s="58" t="s">
        <v>59</v>
      </c>
      <c r="C27" s="67" t="s">
        <v>84</v>
      </c>
      <c r="D27" s="67"/>
      <c r="E27" s="68" t="s">
        <v>61</v>
      </c>
      <c r="F27" s="69" t="str">
        <f>VLOOKUP(B27,[1]Sheet1!$H$4:$I$15682,2,FALSE)</f>
        <v>Multi Purpose Vehicle (MPV)</v>
      </c>
      <c r="G27" s="43" t="s">
        <v>85</v>
      </c>
      <c r="H27" s="43" t="s">
        <v>86</v>
      </c>
      <c r="I27" s="42" t="s">
        <v>64</v>
      </c>
      <c r="J27" s="42" t="s">
        <v>65</v>
      </c>
      <c r="K27" s="42">
        <v>2013</v>
      </c>
      <c r="L27" s="42" t="s">
        <v>48</v>
      </c>
      <c r="M27" s="42" t="s">
        <v>66</v>
      </c>
      <c r="N27" s="42" t="s">
        <v>67</v>
      </c>
      <c r="O27" s="42">
        <v>1</v>
      </c>
      <c r="P27" s="70">
        <v>186050000</v>
      </c>
      <c r="Q27" s="64"/>
      <c r="R27" s="76">
        <v>0</v>
      </c>
      <c r="S27" s="71">
        <f t="shared" si="2"/>
        <v>186050000</v>
      </c>
      <c r="T27" s="72">
        <v>7</v>
      </c>
      <c r="U27" s="71">
        <f t="shared" ref="U27:U31" si="3">SUM(S27/T27)</f>
        <v>26578571.428571429</v>
      </c>
      <c r="V27" s="73"/>
      <c r="W27" s="71"/>
      <c r="X27" s="74"/>
      <c r="Y27" s="71"/>
      <c r="Z27" s="71"/>
      <c r="AA27" s="72">
        <v>7</v>
      </c>
      <c r="AB27" s="71">
        <f>SUM(U27*AA27)</f>
        <v>186050000</v>
      </c>
      <c r="AC27" s="71">
        <f t="shared" si="1"/>
        <v>0</v>
      </c>
      <c r="AD27" s="75" t="s">
        <v>87</v>
      </c>
      <c r="AF27" s="52" t="e">
        <f>'[3]BI INTRA 2025'!Z27+'S2 2024 - A'!Y27</f>
        <v>#REF!</v>
      </c>
      <c r="AG27" s="52" t="e">
        <f t="shared" si="0"/>
        <v>#REF!</v>
      </c>
    </row>
    <row r="28" spans="1:36" ht="45" customHeight="1">
      <c r="A28" s="40"/>
      <c r="B28" s="58" t="s">
        <v>59</v>
      </c>
      <c r="C28" s="67" t="s">
        <v>88</v>
      </c>
      <c r="D28" s="67"/>
      <c r="E28" s="68" t="s">
        <v>61</v>
      </c>
      <c r="F28" s="69" t="str">
        <f>VLOOKUP(B28,[1]Sheet1!$H$4:$I$15682,2,FALSE)</f>
        <v>Multi Purpose Vehicle (MPV)</v>
      </c>
      <c r="G28" s="43" t="s">
        <v>85</v>
      </c>
      <c r="H28" s="43" t="s">
        <v>89</v>
      </c>
      <c r="I28" s="42" t="s">
        <v>64</v>
      </c>
      <c r="J28" s="42" t="s">
        <v>65</v>
      </c>
      <c r="K28" s="42">
        <v>2013</v>
      </c>
      <c r="L28" s="42" t="s">
        <v>48</v>
      </c>
      <c r="M28" s="42" t="s">
        <v>66</v>
      </c>
      <c r="N28" s="42" t="s">
        <v>67</v>
      </c>
      <c r="O28" s="42">
        <v>1</v>
      </c>
      <c r="P28" s="70">
        <v>186050000</v>
      </c>
      <c r="Q28" s="76"/>
      <c r="R28" s="76">
        <v>0</v>
      </c>
      <c r="S28" s="71">
        <f t="shared" si="2"/>
        <v>186050000</v>
      </c>
      <c r="T28" s="72">
        <v>7</v>
      </c>
      <c r="U28" s="71">
        <f t="shared" si="3"/>
        <v>26578571.428571429</v>
      </c>
      <c r="V28" s="73"/>
      <c r="W28" s="71"/>
      <c r="X28" s="74"/>
      <c r="Y28" s="71"/>
      <c r="Z28" s="71"/>
      <c r="AA28" s="72">
        <v>7</v>
      </c>
      <c r="AB28" s="71">
        <f t="shared" ref="AB28:AB29" si="4">SUM(U28*AA28)</f>
        <v>186050000</v>
      </c>
      <c r="AC28" s="71">
        <f t="shared" si="1"/>
        <v>0</v>
      </c>
      <c r="AD28" s="75" t="s">
        <v>90</v>
      </c>
      <c r="AF28" s="52" t="e">
        <f>'[3]BI INTRA 2025'!Z28+'S2 2024 - A'!Y28</f>
        <v>#REF!</v>
      </c>
      <c r="AG28" s="52" t="e">
        <f t="shared" si="0"/>
        <v>#REF!</v>
      </c>
    </row>
    <row r="29" spans="1:36" ht="33" customHeight="1">
      <c r="A29" s="40"/>
      <c r="B29" s="58" t="s">
        <v>59</v>
      </c>
      <c r="C29" s="67" t="s">
        <v>91</v>
      </c>
      <c r="D29" s="67"/>
      <c r="E29" s="68" t="s">
        <v>61</v>
      </c>
      <c r="F29" s="69" t="str">
        <f>VLOOKUP(B29,[1]Sheet1!$H$4:$I$15682,2,FALSE)</f>
        <v>Multi Purpose Vehicle (MPV)</v>
      </c>
      <c r="G29" s="42" t="s">
        <v>92</v>
      </c>
      <c r="H29" s="43" t="s">
        <v>93</v>
      </c>
      <c r="I29" s="42" t="s">
        <v>64</v>
      </c>
      <c r="J29" s="42" t="s">
        <v>65</v>
      </c>
      <c r="K29" s="42">
        <v>1999</v>
      </c>
      <c r="L29" s="42" t="s">
        <v>48</v>
      </c>
      <c r="M29" s="42" t="s">
        <v>66</v>
      </c>
      <c r="N29" s="42" t="s">
        <v>67</v>
      </c>
      <c r="O29" s="42">
        <v>1</v>
      </c>
      <c r="P29" s="70">
        <v>80000000</v>
      </c>
      <c r="Q29" s="79"/>
      <c r="R29" s="76">
        <v>0</v>
      </c>
      <c r="S29" s="71">
        <f t="shared" si="2"/>
        <v>80000000</v>
      </c>
      <c r="T29" s="72">
        <v>7</v>
      </c>
      <c r="U29" s="71">
        <f t="shared" si="3"/>
        <v>11428571.428571429</v>
      </c>
      <c r="V29" s="73"/>
      <c r="W29" s="71"/>
      <c r="X29" s="74"/>
      <c r="Y29" s="71"/>
      <c r="Z29" s="71"/>
      <c r="AA29" s="72">
        <v>7</v>
      </c>
      <c r="AB29" s="71">
        <f t="shared" si="4"/>
        <v>80000000</v>
      </c>
      <c r="AC29" s="71">
        <f t="shared" si="1"/>
        <v>0</v>
      </c>
      <c r="AD29" s="75" t="s">
        <v>76</v>
      </c>
      <c r="AF29" s="52" t="e">
        <f>'[3]BI INTRA 2025'!Z29+'S2 2024 - A'!Y29</f>
        <v>#REF!</v>
      </c>
      <c r="AG29" s="52" t="e">
        <f t="shared" si="0"/>
        <v>#REF!</v>
      </c>
    </row>
    <row r="30" spans="1:36" s="95" customFormat="1" ht="42" customHeight="1">
      <c r="A30" s="80"/>
      <c r="B30" s="81" t="s">
        <v>59</v>
      </c>
      <c r="C30" s="82" t="s">
        <v>94</v>
      </c>
      <c r="D30" s="82"/>
      <c r="E30" s="83" t="s">
        <v>61</v>
      </c>
      <c r="F30" s="69" t="str">
        <f>VLOOKUP(B30,[1]Sheet1!$H$4:$I$15682,2,FALSE)</f>
        <v>Multi Purpose Vehicle (MPV)</v>
      </c>
      <c r="G30" s="84" t="s">
        <v>95</v>
      </c>
      <c r="H30" s="85" t="s">
        <v>96</v>
      </c>
      <c r="I30" s="84" t="s">
        <v>64</v>
      </c>
      <c r="J30" s="86" t="s">
        <v>97</v>
      </c>
      <c r="K30" s="84">
        <v>2017</v>
      </c>
      <c r="L30" s="84" t="s">
        <v>48</v>
      </c>
      <c r="M30" s="84" t="s">
        <v>66</v>
      </c>
      <c r="N30" s="84" t="s">
        <v>67</v>
      </c>
      <c r="O30" s="84">
        <v>1</v>
      </c>
      <c r="P30" s="87">
        <v>231900000</v>
      </c>
      <c r="Q30" s="88"/>
      <c r="R30" s="89">
        <v>0</v>
      </c>
      <c r="S30" s="90">
        <f t="shared" si="2"/>
        <v>231900000</v>
      </c>
      <c r="T30" s="91">
        <v>7</v>
      </c>
      <c r="U30" s="90">
        <f t="shared" si="3"/>
        <v>33128571.428571429</v>
      </c>
      <c r="V30" s="89">
        <f>2/12</f>
        <v>0.16666666666666666</v>
      </c>
      <c r="W30" s="89">
        <f>U30*V30</f>
        <v>5521428.5714285709</v>
      </c>
      <c r="X30" s="92"/>
      <c r="Y30" s="90">
        <f>U30*X30</f>
        <v>0</v>
      </c>
      <c r="Z30" s="89">
        <f>W30+Y30</f>
        <v>5521428.5714285709</v>
      </c>
      <c r="AA30" s="92">
        <f>2024-K30+V30+X30-2/12</f>
        <v>7</v>
      </c>
      <c r="AB30" s="89">
        <f>U30*AA30</f>
        <v>231900000</v>
      </c>
      <c r="AC30" s="89">
        <f t="shared" si="1"/>
        <v>0</v>
      </c>
      <c r="AD30" s="93" t="s">
        <v>98</v>
      </c>
      <c r="AE30" s="94"/>
      <c r="AF30" s="52" t="e">
        <f>'[3]BI INTRA 2025'!Z30+'S2 2024 - A'!Y30</f>
        <v>#REF!</v>
      </c>
      <c r="AG30" s="52" t="e">
        <f t="shared" si="0"/>
        <v>#REF!</v>
      </c>
    </row>
    <row r="31" spans="1:36" s="111" customFormat="1" ht="42" customHeight="1">
      <c r="A31" s="96"/>
      <c r="B31" s="97" t="s">
        <v>59</v>
      </c>
      <c r="C31" s="98" t="s">
        <v>99</v>
      </c>
      <c r="D31" s="98"/>
      <c r="E31" s="99" t="s">
        <v>61</v>
      </c>
      <c r="F31" s="69" t="str">
        <f>VLOOKUP(B31,[1]Sheet1!$H$4:$I$15682,2,FALSE)</f>
        <v>Multi Purpose Vehicle (MPV)</v>
      </c>
      <c r="G31" s="100" t="s">
        <v>100</v>
      </c>
      <c r="H31" s="101" t="s">
        <v>101</v>
      </c>
      <c r="I31" s="100" t="s">
        <v>64</v>
      </c>
      <c r="J31" s="102" t="s">
        <v>65</v>
      </c>
      <c r="K31" s="100">
        <v>2019</v>
      </c>
      <c r="L31" s="100" t="s">
        <v>48</v>
      </c>
      <c r="M31" s="100" t="s">
        <v>66</v>
      </c>
      <c r="N31" s="100" t="s">
        <v>67</v>
      </c>
      <c r="O31" s="100">
        <v>1</v>
      </c>
      <c r="P31" s="103">
        <v>410000000</v>
      </c>
      <c r="Q31" s="104"/>
      <c r="R31" s="105">
        <v>0</v>
      </c>
      <c r="S31" s="106">
        <f t="shared" si="2"/>
        <v>410000000</v>
      </c>
      <c r="T31" s="107">
        <v>7</v>
      </c>
      <c r="U31" s="106">
        <f t="shared" si="3"/>
        <v>58571428.571428575</v>
      </c>
      <c r="V31" s="108">
        <f>6/12</f>
        <v>0.5</v>
      </c>
      <c r="W31" s="108">
        <f>U31*V31</f>
        <v>29285714.285714287</v>
      </c>
      <c r="X31" s="108">
        <f>4/12</f>
        <v>0.33333333333333331</v>
      </c>
      <c r="Y31" s="106">
        <f>U31*X31</f>
        <v>19523809.523809522</v>
      </c>
      <c r="Z31" s="105">
        <f>W31+Y31</f>
        <v>48809523.809523806</v>
      </c>
      <c r="AA31" s="108">
        <f>2024-K31+V31+X31-10/12</f>
        <v>5</v>
      </c>
      <c r="AB31" s="105">
        <f>U31*AA31</f>
        <v>292857142.85714287</v>
      </c>
      <c r="AC31" s="105">
        <f>S31-AB31</f>
        <v>117142857.14285713</v>
      </c>
      <c r="AD31" s="109" t="s">
        <v>102</v>
      </c>
      <c r="AE31" s="110"/>
      <c r="AF31" s="52" t="e">
        <f>'[3]BI INTRA 2025'!Z31+'S2 2024 - A'!Y31</f>
        <v>#REF!</v>
      </c>
      <c r="AG31" s="52" t="e">
        <f t="shared" si="0"/>
        <v>#REF!</v>
      </c>
    </row>
    <row r="32" spans="1:36" s="127" customFormat="1" ht="5.0999999999999996" customHeight="1">
      <c r="A32" s="112"/>
      <c r="B32" s="113"/>
      <c r="C32" s="114"/>
      <c r="D32" s="114"/>
      <c r="E32" s="115"/>
      <c r="F32" s="115"/>
      <c r="G32" s="116"/>
      <c r="H32" s="117"/>
      <c r="I32" s="116"/>
      <c r="J32" s="118"/>
      <c r="K32" s="116"/>
      <c r="L32" s="116"/>
      <c r="M32" s="116"/>
      <c r="N32" s="116"/>
      <c r="O32" s="116"/>
      <c r="P32" s="119"/>
      <c r="Q32" s="120"/>
      <c r="R32" s="121"/>
      <c r="S32" s="122"/>
      <c r="T32" s="123"/>
      <c r="U32" s="122"/>
      <c r="V32" s="124"/>
      <c r="W32" s="124"/>
      <c r="X32" s="124"/>
      <c r="Y32" s="122"/>
      <c r="Z32" s="121"/>
      <c r="AA32" s="124"/>
      <c r="AB32" s="121"/>
      <c r="AC32" s="121"/>
      <c r="AD32" s="125"/>
      <c r="AE32" s="126"/>
      <c r="AF32" s="52" t="e">
        <f>'[3]BI INTRA 2025'!Z32+'S2 2024 - A'!Y32</f>
        <v>#REF!</v>
      </c>
      <c r="AG32" s="52" t="e">
        <f t="shared" si="0"/>
        <v>#REF!</v>
      </c>
    </row>
    <row r="33" spans="1:33" s="127" customFormat="1" ht="21.75" customHeight="1">
      <c r="A33" s="40"/>
      <c r="B33" s="54" t="s">
        <v>103</v>
      </c>
      <c r="C33" s="1526" t="s">
        <v>104</v>
      </c>
      <c r="D33" s="1527"/>
      <c r="E33" s="1527"/>
      <c r="F33" s="1527"/>
      <c r="G33" s="1527"/>
      <c r="H33" s="1528"/>
      <c r="I33" s="40"/>
      <c r="J33" s="129"/>
      <c r="K33" s="40"/>
      <c r="L33" s="40"/>
      <c r="M33" s="40"/>
      <c r="N33" s="40"/>
      <c r="O33" s="40">
        <f>O34</f>
        <v>1</v>
      </c>
      <c r="P33" s="130">
        <f>P34</f>
        <v>304650000</v>
      </c>
      <c r="Q33" s="131"/>
      <c r="R33" s="64"/>
      <c r="S33" s="130">
        <f>S34</f>
        <v>304650000</v>
      </c>
      <c r="T33" s="51"/>
      <c r="U33" s="130">
        <f>U34</f>
        <v>0</v>
      </c>
      <c r="V33" s="132"/>
      <c r="W33" s="130">
        <f>W34</f>
        <v>0</v>
      </c>
      <c r="X33" s="132"/>
      <c r="Y33" s="130">
        <f>Y34</f>
        <v>0</v>
      </c>
      <c r="Z33" s="130">
        <f>Z34</f>
        <v>0</v>
      </c>
      <c r="AA33" s="132"/>
      <c r="AB33" s="130">
        <f>AB34</f>
        <v>304650000</v>
      </c>
      <c r="AC33" s="130">
        <f>AC34</f>
        <v>0</v>
      </c>
      <c r="AD33" s="75"/>
      <c r="AE33" s="126"/>
      <c r="AF33" s="52" t="e">
        <f>'[3]BI INTRA 2025'!Z33+'S2 2024 - A'!Y33</f>
        <v>#REF!</v>
      </c>
      <c r="AG33" s="52" t="e">
        <f t="shared" si="0"/>
        <v>#REF!</v>
      </c>
    </row>
    <row r="34" spans="1:33" s="127" customFormat="1" ht="42" customHeight="1">
      <c r="A34" s="112"/>
      <c r="B34" s="133" t="s">
        <v>105</v>
      </c>
      <c r="C34" s="67" t="s">
        <v>106</v>
      </c>
      <c r="D34" s="67"/>
      <c r="E34" s="68" t="s">
        <v>61</v>
      </c>
      <c r="F34" s="69" t="str">
        <f>VLOOKUP(B34,[1]Sheet1!$H$4:$I$15682,2,FALSE)</f>
        <v>Pick Up</v>
      </c>
      <c r="G34" s="43" t="s">
        <v>107</v>
      </c>
      <c r="H34" s="43" t="s">
        <v>108</v>
      </c>
      <c r="I34" s="42" t="s">
        <v>64</v>
      </c>
      <c r="J34" s="42" t="s">
        <v>65</v>
      </c>
      <c r="K34" s="42">
        <v>2012</v>
      </c>
      <c r="L34" s="42" t="s">
        <v>48</v>
      </c>
      <c r="M34" s="42" t="s">
        <v>66</v>
      </c>
      <c r="N34" s="42" t="s">
        <v>67</v>
      </c>
      <c r="O34" s="42">
        <v>1</v>
      </c>
      <c r="P34" s="70">
        <v>304650000</v>
      </c>
      <c r="Q34" s="78"/>
      <c r="R34" s="76">
        <v>0</v>
      </c>
      <c r="S34" s="71">
        <f t="shared" ref="S34" si="5">SUM(P34-R34)</f>
        <v>304650000</v>
      </c>
      <c r="T34" s="72">
        <v>7</v>
      </c>
      <c r="U34" s="71"/>
      <c r="V34" s="73"/>
      <c r="W34" s="71"/>
      <c r="X34" s="74"/>
      <c r="Y34" s="71"/>
      <c r="Z34" s="71"/>
      <c r="AA34" s="72">
        <v>7</v>
      </c>
      <c r="AB34" s="71">
        <v>304650000</v>
      </c>
      <c r="AC34" s="71">
        <f t="shared" ref="AC34" si="6">SUM(S34-AB34)</f>
        <v>0</v>
      </c>
      <c r="AD34" s="55" t="s">
        <v>76</v>
      </c>
      <c r="AE34" s="126"/>
      <c r="AF34" s="52" t="e">
        <f>'[3]BI INTRA 2025'!Z34+'S2 2024 - A'!Y34</f>
        <v>#REF!</v>
      </c>
      <c r="AG34" s="52" t="e">
        <f t="shared" si="0"/>
        <v>#REF!</v>
      </c>
    </row>
    <row r="35" spans="1:33" s="127" customFormat="1" ht="5.0999999999999996" customHeight="1">
      <c r="A35" s="112"/>
      <c r="B35" s="113"/>
      <c r="C35" s="114"/>
      <c r="D35" s="114"/>
      <c r="E35" s="115"/>
      <c r="F35" s="115"/>
      <c r="G35" s="116"/>
      <c r="H35" s="117"/>
      <c r="I35" s="116"/>
      <c r="J35" s="118"/>
      <c r="K35" s="116"/>
      <c r="L35" s="116"/>
      <c r="M35" s="116"/>
      <c r="N35" s="116"/>
      <c r="O35" s="116"/>
      <c r="P35" s="119"/>
      <c r="Q35" s="120"/>
      <c r="R35" s="121"/>
      <c r="S35" s="122"/>
      <c r="T35" s="123"/>
      <c r="U35" s="122"/>
      <c r="V35" s="124"/>
      <c r="W35" s="124"/>
      <c r="X35" s="124"/>
      <c r="Y35" s="122"/>
      <c r="Z35" s="121"/>
      <c r="AA35" s="124"/>
      <c r="AB35" s="121"/>
      <c r="AC35" s="121"/>
      <c r="AD35" s="125"/>
      <c r="AE35" s="126"/>
      <c r="AF35" s="52" t="e">
        <f>'[3]BI INTRA 2025'!Z35+'S2 2024 - A'!Y35</f>
        <v>#REF!</v>
      </c>
      <c r="AG35" s="52" t="e">
        <f t="shared" si="0"/>
        <v>#REF!</v>
      </c>
    </row>
    <row r="36" spans="1:33" ht="15" customHeight="1">
      <c r="A36" s="40"/>
      <c r="B36" s="54" t="s">
        <v>109</v>
      </c>
      <c r="C36" s="60" t="s">
        <v>110</v>
      </c>
      <c r="D36" s="60"/>
      <c r="E36" s="134"/>
      <c r="F36" s="134"/>
      <c r="G36" s="135"/>
      <c r="H36" s="48"/>
      <c r="I36" s="40"/>
      <c r="J36" s="42"/>
      <c r="K36" s="41"/>
      <c r="L36" s="41"/>
      <c r="M36" s="42"/>
      <c r="N36" s="42"/>
      <c r="O36" s="40">
        <f>SUM(O37:O48)</f>
        <v>12</v>
      </c>
      <c r="P36" s="136">
        <f>SUM(P37:P48)</f>
        <v>144341500</v>
      </c>
      <c r="Q36" s="79"/>
      <c r="R36" s="76"/>
      <c r="S36" s="64">
        <f>SUM(S37:S48)</f>
        <v>144341500</v>
      </c>
      <c r="T36" s="77"/>
      <c r="U36" s="64">
        <f>SUM(U37:U48)</f>
        <v>20620214.285714287</v>
      </c>
      <c r="V36" s="76"/>
      <c r="W36" s="64">
        <f>SUM(W37:W48)</f>
        <v>2703000</v>
      </c>
      <c r="X36" s="137"/>
      <c r="Y36" s="64">
        <f>SUM(Y37:Y48)</f>
        <v>2703000</v>
      </c>
      <c r="Z36" s="64">
        <f>SUM(Z37:Z48)</f>
        <v>5406000</v>
      </c>
      <c r="AA36" s="138"/>
      <c r="AB36" s="64">
        <f>SUM(AB37:AB48)</f>
        <v>144341500</v>
      </c>
      <c r="AC36" s="64">
        <f>SUM(AC37:AC48)</f>
        <v>9.3132257461547852E-10</v>
      </c>
      <c r="AD36" s="44"/>
      <c r="AF36" s="52" t="e">
        <f>'[3]BI INTRA 2025'!Z36+'S2 2024 - A'!Y36</f>
        <v>#REF!</v>
      </c>
      <c r="AG36" s="52" t="e">
        <f t="shared" si="0"/>
        <v>#REF!</v>
      </c>
    </row>
    <row r="37" spans="1:33" ht="33" customHeight="1">
      <c r="A37" s="40"/>
      <c r="B37" s="133" t="s">
        <v>111</v>
      </c>
      <c r="C37" s="67" t="s">
        <v>112</v>
      </c>
      <c r="D37" s="67"/>
      <c r="E37" s="68" t="s">
        <v>113</v>
      </c>
      <c r="F37" s="69" t="str">
        <f>VLOOKUP(B37,[1]Sheet1!$H$4:$I$15682,2,FALSE)</f>
        <v>Sepeda Motor</v>
      </c>
      <c r="G37" s="42" t="s">
        <v>114</v>
      </c>
      <c r="H37" s="43" t="s">
        <v>115</v>
      </c>
      <c r="I37" s="42" t="s">
        <v>64</v>
      </c>
      <c r="J37" s="42" t="s">
        <v>65</v>
      </c>
      <c r="K37" s="42">
        <v>1995</v>
      </c>
      <c r="L37" s="42" t="s">
        <v>48</v>
      </c>
      <c r="M37" s="42" t="s">
        <v>66</v>
      </c>
      <c r="N37" s="42" t="s">
        <v>67</v>
      </c>
      <c r="O37" s="42">
        <v>1</v>
      </c>
      <c r="P37" s="70">
        <v>4800000</v>
      </c>
      <c r="Q37" s="79"/>
      <c r="R37" s="76">
        <v>0</v>
      </c>
      <c r="S37" s="71">
        <f>SUM(P37-R37)</f>
        <v>4800000</v>
      </c>
      <c r="T37" s="77">
        <v>7</v>
      </c>
      <c r="U37" s="71">
        <f t="shared" ref="U37:U48" si="7">SUM(S37/T37)</f>
        <v>685714.28571428568</v>
      </c>
      <c r="V37" s="73">
        <v>0</v>
      </c>
      <c r="W37" s="71">
        <f>SUM(U37*V37)</f>
        <v>0</v>
      </c>
      <c r="X37" s="74">
        <v>0</v>
      </c>
      <c r="Y37" s="71">
        <f t="shared" ref="Y37:Y46" si="8">SUM(U37*X37)</f>
        <v>0</v>
      </c>
      <c r="Z37" s="71">
        <f t="shared" ref="Z37:Z48" si="9">SUM(W37+Y37)</f>
        <v>0</v>
      </c>
      <c r="AA37" s="72">
        <v>7</v>
      </c>
      <c r="AB37" s="71">
        <f>SUM(U37*AA37)</f>
        <v>4800000</v>
      </c>
      <c r="AC37" s="71">
        <f t="shared" ref="AC37:AC47" si="10">SUM(S37-AB37)</f>
        <v>0</v>
      </c>
      <c r="AD37" s="55" t="s">
        <v>116</v>
      </c>
      <c r="AF37" s="52" t="e">
        <f>'[3]BI INTRA 2025'!Z37+'S2 2024 - A'!Y37</f>
        <v>#REF!</v>
      </c>
      <c r="AG37" s="52" t="e">
        <f t="shared" si="0"/>
        <v>#REF!</v>
      </c>
    </row>
    <row r="38" spans="1:33" ht="33" customHeight="1">
      <c r="A38" s="40"/>
      <c r="B38" s="133" t="s">
        <v>111</v>
      </c>
      <c r="C38" s="67" t="s">
        <v>60</v>
      </c>
      <c r="D38" s="67"/>
      <c r="E38" s="68" t="s">
        <v>113</v>
      </c>
      <c r="F38" s="69" t="str">
        <f>VLOOKUP(B38,[1]Sheet1!$H$4:$I$15682,2,FALSE)</f>
        <v>Sepeda Motor</v>
      </c>
      <c r="G38" s="43" t="s">
        <v>117</v>
      </c>
      <c r="H38" s="43" t="s">
        <v>118</v>
      </c>
      <c r="I38" s="42" t="s">
        <v>64</v>
      </c>
      <c r="J38" s="42" t="s">
        <v>65</v>
      </c>
      <c r="K38" s="42">
        <v>1995</v>
      </c>
      <c r="L38" s="42" t="s">
        <v>48</v>
      </c>
      <c r="M38" s="42" t="s">
        <v>66</v>
      </c>
      <c r="N38" s="42" t="s">
        <v>67</v>
      </c>
      <c r="O38" s="42">
        <v>1</v>
      </c>
      <c r="P38" s="70">
        <v>9000000</v>
      </c>
      <c r="Q38" s="76"/>
      <c r="R38" s="76">
        <v>0</v>
      </c>
      <c r="S38" s="71">
        <f>SUM(P38-R38)</f>
        <v>9000000</v>
      </c>
      <c r="T38" s="77">
        <v>7</v>
      </c>
      <c r="U38" s="71">
        <f t="shared" si="7"/>
        <v>1285714.2857142857</v>
      </c>
      <c r="V38" s="73">
        <v>0</v>
      </c>
      <c r="W38" s="71">
        <f t="shared" ref="W38:W41" si="11">SUM(U38*V38)</f>
        <v>0</v>
      </c>
      <c r="X38" s="74">
        <v>0</v>
      </c>
      <c r="Y38" s="71">
        <f t="shared" si="8"/>
        <v>0</v>
      </c>
      <c r="Z38" s="71">
        <f t="shared" si="9"/>
        <v>0</v>
      </c>
      <c r="AA38" s="72">
        <v>7</v>
      </c>
      <c r="AB38" s="71">
        <f t="shared" ref="AB38:AB48" si="12">SUM(U38*AA38)</f>
        <v>9000000</v>
      </c>
      <c r="AC38" s="71">
        <f t="shared" si="10"/>
        <v>0</v>
      </c>
      <c r="AD38" s="75" t="s">
        <v>119</v>
      </c>
      <c r="AF38" s="52" t="e">
        <f>'[3]BI INTRA 2025'!Z38+'S2 2024 - A'!Y38</f>
        <v>#REF!</v>
      </c>
      <c r="AG38" s="52" t="e">
        <f t="shared" si="0"/>
        <v>#REF!</v>
      </c>
    </row>
    <row r="39" spans="1:33" ht="33" customHeight="1">
      <c r="A39" s="40"/>
      <c r="B39" s="133" t="s">
        <v>111</v>
      </c>
      <c r="C39" s="67" t="s">
        <v>69</v>
      </c>
      <c r="D39" s="67"/>
      <c r="E39" s="68" t="s">
        <v>113</v>
      </c>
      <c r="F39" s="69" t="str">
        <f>VLOOKUP(B39,[1]Sheet1!$H$4:$I$15682,2,FALSE)</f>
        <v>Sepeda Motor</v>
      </c>
      <c r="G39" s="42" t="s">
        <v>120</v>
      </c>
      <c r="H39" s="43" t="s">
        <v>121</v>
      </c>
      <c r="I39" s="42" t="s">
        <v>64</v>
      </c>
      <c r="J39" s="42" t="s">
        <v>65</v>
      </c>
      <c r="K39" s="42">
        <v>1998</v>
      </c>
      <c r="L39" s="42" t="s">
        <v>48</v>
      </c>
      <c r="M39" s="42" t="s">
        <v>66</v>
      </c>
      <c r="N39" s="42" t="s">
        <v>67</v>
      </c>
      <c r="O39" s="42">
        <v>1</v>
      </c>
      <c r="P39" s="70">
        <v>7400000</v>
      </c>
      <c r="Q39" s="76"/>
      <c r="R39" s="76">
        <v>0</v>
      </c>
      <c r="S39" s="71">
        <f t="shared" ref="S39:S46" si="13">SUM(P39-R39)</f>
        <v>7400000</v>
      </c>
      <c r="T39" s="77">
        <v>7</v>
      </c>
      <c r="U39" s="71">
        <f t="shared" si="7"/>
        <v>1057142.857142857</v>
      </c>
      <c r="V39" s="73">
        <v>0</v>
      </c>
      <c r="W39" s="71">
        <f t="shared" si="11"/>
        <v>0</v>
      </c>
      <c r="X39" s="74">
        <v>0</v>
      </c>
      <c r="Y39" s="71">
        <f t="shared" si="8"/>
        <v>0</v>
      </c>
      <c r="Z39" s="71">
        <f t="shared" si="9"/>
        <v>0</v>
      </c>
      <c r="AA39" s="72">
        <v>7</v>
      </c>
      <c r="AB39" s="71">
        <f t="shared" si="12"/>
        <v>7399999.9999999991</v>
      </c>
      <c r="AC39" s="71">
        <f t="shared" si="10"/>
        <v>9.3132257461547852E-10</v>
      </c>
      <c r="AD39" s="75" t="s">
        <v>122</v>
      </c>
      <c r="AF39" s="52" t="e">
        <f>'[3]BI INTRA 2025'!Z39+'S2 2024 - A'!Y39</f>
        <v>#REF!</v>
      </c>
      <c r="AG39" s="52" t="e">
        <f t="shared" si="0"/>
        <v>#REF!</v>
      </c>
    </row>
    <row r="40" spans="1:33" ht="33" customHeight="1">
      <c r="A40" s="40"/>
      <c r="B40" s="133" t="s">
        <v>111</v>
      </c>
      <c r="C40" s="67" t="s">
        <v>73</v>
      </c>
      <c r="D40" s="67"/>
      <c r="E40" s="68" t="s">
        <v>113</v>
      </c>
      <c r="F40" s="69" t="str">
        <f>VLOOKUP(B40,[1]Sheet1!$H$4:$I$15682,2,FALSE)</f>
        <v>Sepeda Motor</v>
      </c>
      <c r="G40" s="43" t="s">
        <v>123</v>
      </c>
      <c r="H40" s="43" t="s">
        <v>124</v>
      </c>
      <c r="I40" s="42" t="s">
        <v>64</v>
      </c>
      <c r="J40" s="42" t="s">
        <v>65</v>
      </c>
      <c r="K40" s="42">
        <v>2006</v>
      </c>
      <c r="L40" s="42" t="s">
        <v>48</v>
      </c>
      <c r="M40" s="42" t="s">
        <v>66</v>
      </c>
      <c r="N40" s="42" t="s">
        <v>67</v>
      </c>
      <c r="O40" s="42">
        <v>1</v>
      </c>
      <c r="P40" s="70">
        <v>9000000</v>
      </c>
      <c r="Q40" s="76"/>
      <c r="R40" s="76">
        <v>0</v>
      </c>
      <c r="S40" s="71">
        <f t="shared" si="13"/>
        <v>9000000</v>
      </c>
      <c r="T40" s="77">
        <v>7</v>
      </c>
      <c r="U40" s="71">
        <f t="shared" si="7"/>
        <v>1285714.2857142857</v>
      </c>
      <c r="V40" s="73">
        <v>0</v>
      </c>
      <c r="W40" s="71">
        <f t="shared" si="11"/>
        <v>0</v>
      </c>
      <c r="X40" s="74">
        <v>0</v>
      </c>
      <c r="Y40" s="71">
        <f t="shared" si="8"/>
        <v>0</v>
      </c>
      <c r="Z40" s="71">
        <f t="shared" si="9"/>
        <v>0</v>
      </c>
      <c r="AA40" s="72">
        <v>7</v>
      </c>
      <c r="AB40" s="71">
        <f t="shared" si="12"/>
        <v>9000000</v>
      </c>
      <c r="AC40" s="71">
        <f t="shared" si="10"/>
        <v>0</v>
      </c>
      <c r="AD40" s="55" t="s">
        <v>125</v>
      </c>
      <c r="AF40" s="52" t="e">
        <f>'[3]BI INTRA 2025'!Z40+'S2 2024 - A'!Y40</f>
        <v>#REF!</v>
      </c>
      <c r="AG40" s="52" t="e">
        <f t="shared" si="0"/>
        <v>#REF!</v>
      </c>
    </row>
    <row r="41" spans="1:33" ht="33" customHeight="1">
      <c r="A41" s="40"/>
      <c r="B41" s="133" t="s">
        <v>111</v>
      </c>
      <c r="C41" s="67" t="s">
        <v>77</v>
      </c>
      <c r="D41" s="67"/>
      <c r="E41" s="68" t="s">
        <v>113</v>
      </c>
      <c r="F41" s="69" t="str">
        <f>VLOOKUP(B41,[1]Sheet1!$H$4:$I$15682,2,FALSE)</f>
        <v>Sepeda Motor</v>
      </c>
      <c r="G41" s="43" t="s">
        <v>126</v>
      </c>
      <c r="H41" s="43" t="s">
        <v>127</v>
      </c>
      <c r="I41" s="42" t="s">
        <v>64</v>
      </c>
      <c r="J41" s="42" t="s">
        <v>65</v>
      </c>
      <c r="K41" s="42">
        <v>2007</v>
      </c>
      <c r="L41" s="42" t="s">
        <v>48</v>
      </c>
      <c r="M41" s="42" t="s">
        <v>66</v>
      </c>
      <c r="N41" s="42" t="s">
        <v>67</v>
      </c>
      <c r="O41" s="42">
        <v>1</v>
      </c>
      <c r="P41" s="70">
        <v>4800000</v>
      </c>
      <c r="Q41" s="64"/>
      <c r="R41" s="76">
        <v>0</v>
      </c>
      <c r="S41" s="71">
        <f t="shared" si="13"/>
        <v>4800000</v>
      </c>
      <c r="T41" s="72">
        <v>7</v>
      </c>
      <c r="U41" s="71">
        <f t="shared" si="7"/>
        <v>685714.28571428568</v>
      </c>
      <c r="V41" s="73">
        <v>0</v>
      </c>
      <c r="W41" s="71">
        <f t="shared" si="11"/>
        <v>0</v>
      </c>
      <c r="X41" s="74">
        <v>0</v>
      </c>
      <c r="Y41" s="71">
        <f t="shared" si="8"/>
        <v>0</v>
      </c>
      <c r="Z41" s="71">
        <f t="shared" si="9"/>
        <v>0</v>
      </c>
      <c r="AA41" s="72">
        <v>7</v>
      </c>
      <c r="AB41" s="71">
        <f t="shared" si="12"/>
        <v>4800000</v>
      </c>
      <c r="AC41" s="71">
        <f t="shared" si="10"/>
        <v>0</v>
      </c>
      <c r="AD41" s="75" t="s">
        <v>76</v>
      </c>
      <c r="AF41" s="52" t="e">
        <f>'[3]BI INTRA 2025'!Z41+'S2 2024 - A'!Y41</f>
        <v>#REF!</v>
      </c>
      <c r="AG41" s="52" t="e">
        <f t="shared" si="0"/>
        <v>#REF!</v>
      </c>
    </row>
    <row r="42" spans="1:33" ht="33" customHeight="1">
      <c r="A42" s="40"/>
      <c r="B42" s="133" t="s">
        <v>111</v>
      </c>
      <c r="C42" s="67" t="s">
        <v>91</v>
      </c>
      <c r="D42" s="67"/>
      <c r="E42" s="68" t="s">
        <v>113</v>
      </c>
      <c r="F42" s="69" t="str">
        <f>VLOOKUP(B42,[1]Sheet1!$H$4:$I$15682,2,FALSE)</f>
        <v>Sepeda Motor</v>
      </c>
      <c r="G42" s="43" t="s">
        <v>128</v>
      </c>
      <c r="H42" s="43" t="s">
        <v>129</v>
      </c>
      <c r="I42" s="42" t="s">
        <v>64</v>
      </c>
      <c r="J42" s="42" t="s">
        <v>65</v>
      </c>
      <c r="K42" s="42">
        <v>2011</v>
      </c>
      <c r="L42" s="42" t="s">
        <v>48</v>
      </c>
      <c r="M42" s="42" t="s">
        <v>66</v>
      </c>
      <c r="N42" s="42" t="s">
        <v>67</v>
      </c>
      <c r="O42" s="42">
        <v>1</v>
      </c>
      <c r="P42" s="70">
        <v>14300000</v>
      </c>
      <c r="Q42" s="59"/>
      <c r="R42" s="76">
        <v>0</v>
      </c>
      <c r="S42" s="71">
        <f t="shared" si="13"/>
        <v>14300000</v>
      </c>
      <c r="T42" s="72">
        <v>7</v>
      </c>
      <c r="U42" s="71">
        <f t="shared" si="7"/>
        <v>2042857.142857143</v>
      </c>
      <c r="V42" s="73">
        <f t="shared" ref="V42:V44" si="14">6/12</f>
        <v>0.5</v>
      </c>
      <c r="W42" s="71"/>
      <c r="X42" s="74">
        <v>0</v>
      </c>
      <c r="Y42" s="71">
        <f t="shared" si="8"/>
        <v>0</v>
      </c>
      <c r="Z42" s="71">
        <f t="shared" si="9"/>
        <v>0</v>
      </c>
      <c r="AA42" s="72">
        <v>7</v>
      </c>
      <c r="AB42" s="71">
        <f t="shared" si="12"/>
        <v>14300000</v>
      </c>
      <c r="AC42" s="71">
        <f t="shared" si="10"/>
        <v>0</v>
      </c>
      <c r="AD42" s="75" t="s">
        <v>130</v>
      </c>
      <c r="AF42" s="52" t="e">
        <f>'[3]BI INTRA 2025'!Z42+'S2 2024 - A'!Y42</f>
        <v>#REF!</v>
      </c>
      <c r="AG42" s="52" t="e">
        <f t="shared" si="0"/>
        <v>#REF!</v>
      </c>
    </row>
    <row r="43" spans="1:33" ht="33" customHeight="1">
      <c r="A43" s="40"/>
      <c r="B43" s="133" t="s">
        <v>111</v>
      </c>
      <c r="C43" s="67" t="s">
        <v>94</v>
      </c>
      <c r="D43" s="67"/>
      <c r="E43" s="68" t="s">
        <v>113</v>
      </c>
      <c r="F43" s="69" t="str">
        <f>VLOOKUP(B43,[1]Sheet1!$H$4:$I$15682,2,FALSE)</f>
        <v>Sepeda Motor</v>
      </c>
      <c r="G43" s="43" t="s">
        <v>128</v>
      </c>
      <c r="H43" s="43" t="s">
        <v>131</v>
      </c>
      <c r="I43" s="42" t="s">
        <v>64</v>
      </c>
      <c r="J43" s="42" t="s">
        <v>65</v>
      </c>
      <c r="K43" s="42">
        <v>2011</v>
      </c>
      <c r="L43" s="42" t="s">
        <v>48</v>
      </c>
      <c r="M43" s="42" t="s">
        <v>66</v>
      </c>
      <c r="N43" s="42" t="s">
        <v>67</v>
      </c>
      <c r="O43" s="42">
        <v>1</v>
      </c>
      <c r="P43" s="70">
        <v>14300000</v>
      </c>
      <c r="Q43" s="51"/>
      <c r="R43" s="76">
        <v>0</v>
      </c>
      <c r="S43" s="71">
        <f t="shared" si="13"/>
        <v>14300000</v>
      </c>
      <c r="T43" s="72">
        <v>7</v>
      </c>
      <c r="U43" s="71">
        <f t="shared" si="7"/>
        <v>2042857.142857143</v>
      </c>
      <c r="V43" s="73">
        <f t="shared" si="14"/>
        <v>0.5</v>
      </c>
      <c r="W43" s="71"/>
      <c r="X43" s="74">
        <v>0</v>
      </c>
      <c r="Y43" s="71">
        <f t="shared" si="8"/>
        <v>0</v>
      </c>
      <c r="Z43" s="71">
        <f t="shared" si="9"/>
        <v>0</v>
      </c>
      <c r="AA43" s="72">
        <v>7</v>
      </c>
      <c r="AB43" s="71">
        <f t="shared" si="12"/>
        <v>14300000</v>
      </c>
      <c r="AC43" s="71">
        <f t="shared" si="10"/>
        <v>0</v>
      </c>
      <c r="AD43" s="75" t="s">
        <v>132</v>
      </c>
      <c r="AF43" s="52" t="e">
        <f>'[3]BI INTRA 2025'!Z43+'S2 2024 - A'!Y43</f>
        <v>#REF!</v>
      </c>
      <c r="AG43" s="52" t="e">
        <f t="shared" si="0"/>
        <v>#REF!</v>
      </c>
    </row>
    <row r="44" spans="1:33" ht="33" customHeight="1">
      <c r="A44" s="40"/>
      <c r="B44" s="133" t="s">
        <v>111</v>
      </c>
      <c r="C44" s="67" t="s">
        <v>99</v>
      </c>
      <c r="D44" s="67"/>
      <c r="E44" s="68" t="s">
        <v>113</v>
      </c>
      <c r="F44" s="69" t="str">
        <f>VLOOKUP(B44,[1]Sheet1!$H$4:$I$15682,2,FALSE)</f>
        <v>Sepeda Motor</v>
      </c>
      <c r="G44" s="43" t="s">
        <v>128</v>
      </c>
      <c r="H44" s="43" t="s">
        <v>133</v>
      </c>
      <c r="I44" s="42" t="s">
        <v>64</v>
      </c>
      <c r="J44" s="42" t="s">
        <v>65</v>
      </c>
      <c r="K44" s="42">
        <v>2011</v>
      </c>
      <c r="L44" s="42" t="s">
        <v>48</v>
      </c>
      <c r="M44" s="42" t="s">
        <v>66</v>
      </c>
      <c r="N44" s="42" t="s">
        <v>67</v>
      </c>
      <c r="O44" s="42">
        <v>1</v>
      </c>
      <c r="P44" s="70">
        <v>14300000</v>
      </c>
      <c r="Q44" s="59"/>
      <c r="R44" s="76">
        <v>0</v>
      </c>
      <c r="S44" s="71">
        <f t="shared" si="13"/>
        <v>14300000</v>
      </c>
      <c r="T44" s="72">
        <v>7</v>
      </c>
      <c r="U44" s="71">
        <f t="shared" si="7"/>
        <v>2042857.142857143</v>
      </c>
      <c r="V44" s="73">
        <f t="shared" si="14"/>
        <v>0.5</v>
      </c>
      <c r="W44" s="71"/>
      <c r="X44" s="74">
        <v>0</v>
      </c>
      <c r="Y44" s="71">
        <f t="shared" si="8"/>
        <v>0</v>
      </c>
      <c r="Z44" s="71">
        <f t="shared" si="9"/>
        <v>0</v>
      </c>
      <c r="AA44" s="72">
        <v>7</v>
      </c>
      <c r="AB44" s="71">
        <f t="shared" si="12"/>
        <v>14300000</v>
      </c>
      <c r="AC44" s="71">
        <f t="shared" si="10"/>
        <v>0</v>
      </c>
      <c r="AD44" s="55" t="s">
        <v>134</v>
      </c>
      <c r="AF44" s="52" t="e">
        <f>'[3]BI INTRA 2025'!Z44+'S2 2024 - A'!Y44</f>
        <v>#REF!</v>
      </c>
      <c r="AG44" s="52" t="e">
        <f t="shared" si="0"/>
        <v>#REF!</v>
      </c>
    </row>
    <row r="45" spans="1:33" ht="33" customHeight="1">
      <c r="A45" s="40"/>
      <c r="B45" s="133" t="s">
        <v>111</v>
      </c>
      <c r="C45" s="67" t="s">
        <v>135</v>
      </c>
      <c r="D45" s="67"/>
      <c r="E45" s="68" t="s">
        <v>113</v>
      </c>
      <c r="F45" s="69" t="str">
        <f>VLOOKUP(B45,[1]Sheet1!$H$4:$I$15682,2,FALSE)</f>
        <v>Sepeda Motor</v>
      </c>
      <c r="G45" s="43" t="s">
        <v>136</v>
      </c>
      <c r="H45" s="43" t="s">
        <v>137</v>
      </c>
      <c r="I45" s="42" t="s">
        <v>64</v>
      </c>
      <c r="J45" s="42" t="s">
        <v>65</v>
      </c>
      <c r="K45" s="42">
        <v>2013</v>
      </c>
      <c r="L45" s="42" t="s">
        <v>48</v>
      </c>
      <c r="M45" s="42" t="s">
        <v>66</v>
      </c>
      <c r="N45" s="42" t="s">
        <v>67</v>
      </c>
      <c r="O45" s="42">
        <v>1</v>
      </c>
      <c r="P45" s="70">
        <v>14914500</v>
      </c>
      <c r="Q45" s="51"/>
      <c r="R45" s="76">
        <v>0</v>
      </c>
      <c r="S45" s="71">
        <f t="shared" si="13"/>
        <v>14914500</v>
      </c>
      <c r="T45" s="72">
        <v>7</v>
      </c>
      <c r="U45" s="71">
        <f t="shared" si="7"/>
        <v>2130642.8571428573</v>
      </c>
      <c r="V45" s="73">
        <v>0</v>
      </c>
      <c r="W45" s="71">
        <v>0</v>
      </c>
      <c r="X45" s="74">
        <v>0</v>
      </c>
      <c r="Y45" s="71">
        <f t="shared" si="8"/>
        <v>0</v>
      </c>
      <c r="Z45" s="71">
        <f t="shared" si="9"/>
        <v>0</v>
      </c>
      <c r="AA45" s="72">
        <v>7</v>
      </c>
      <c r="AB45" s="71">
        <f t="shared" si="12"/>
        <v>14914500</v>
      </c>
      <c r="AC45" s="71">
        <f t="shared" si="10"/>
        <v>0</v>
      </c>
      <c r="AD45" s="75" t="s">
        <v>138</v>
      </c>
      <c r="AF45" s="52" t="e">
        <f>'[3]BI INTRA 2025'!Z45+'S2 2024 - A'!Y45</f>
        <v>#REF!</v>
      </c>
      <c r="AG45" s="52" t="e">
        <f t="shared" si="0"/>
        <v>#REF!</v>
      </c>
    </row>
    <row r="46" spans="1:33" ht="33" customHeight="1">
      <c r="A46" s="40"/>
      <c r="B46" s="133" t="s">
        <v>111</v>
      </c>
      <c r="C46" s="67" t="s">
        <v>139</v>
      </c>
      <c r="D46" s="67"/>
      <c r="E46" s="68" t="s">
        <v>113</v>
      </c>
      <c r="F46" s="69" t="str">
        <f>VLOOKUP(B46,[1]Sheet1!$H$4:$I$15682,2,FALSE)</f>
        <v>Sepeda Motor</v>
      </c>
      <c r="G46" s="43" t="s">
        <v>140</v>
      </c>
      <c r="H46" s="43" t="s">
        <v>141</v>
      </c>
      <c r="I46" s="42" t="s">
        <v>64</v>
      </c>
      <c r="J46" s="42" t="s">
        <v>65</v>
      </c>
      <c r="K46" s="42">
        <v>2013</v>
      </c>
      <c r="L46" s="42" t="s">
        <v>48</v>
      </c>
      <c r="M46" s="42" t="s">
        <v>66</v>
      </c>
      <c r="N46" s="42" t="s">
        <v>67</v>
      </c>
      <c r="O46" s="42">
        <v>1</v>
      </c>
      <c r="P46" s="70">
        <v>13685000</v>
      </c>
      <c r="Q46" s="139"/>
      <c r="R46" s="76">
        <v>0</v>
      </c>
      <c r="S46" s="71">
        <f t="shared" si="13"/>
        <v>13685000</v>
      </c>
      <c r="T46" s="72">
        <v>7</v>
      </c>
      <c r="U46" s="71">
        <f t="shared" si="7"/>
        <v>1955000</v>
      </c>
      <c r="V46" s="73">
        <v>0</v>
      </c>
      <c r="W46" s="71">
        <v>0</v>
      </c>
      <c r="X46" s="74">
        <v>0</v>
      </c>
      <c r="Y46" s="71">
        <f t="shared" si="8"/>
        <v>0</v>
      </c>
      <c r="Z46" s="71">
        <f t="shared" si="9"/>
        <v>0</v>
      </c>
      <c r="AA46" s="72">
        <v>7</v>
      </c>
      <c r="AB46" s="71">
        <f t="shared" si="12"/>
        <v>13685000</v>
      </c>
      <c r="AC46" s="71">
        <f t="shared" si="10"/>
        <v>0</v>
      </c>
      <c r="AD46" s="75" t="s">
        <v>142</v>
      </c>
      <c r="AF46" s="52" t="e">
        <f>'[3]BI INTRA 2025'!Z46+'S2 2024 - A'!Y46</f>
        <v>#REF!</v>
      </c>
      <c r="AG46" s="52" t="e">
        <f t="shared" si="0"/>
        <v>#REF!</v>
      </c>
    </row>
    <row r="47" spans="1:33" s="111" customFormat="1" ht="33" customHeight="1">
      <c r="A47" s="96"/>
      <c r="B47" s="140" t="s">
        <v>111</v>
      </c>
      <c r="C47" s="98" t="s">
        <v>143</v>
      </c>
      <c r="D47" s="98"/>
      <c r="E47" s="99" t="s">
        <v>113</v>
      </c>
      <c r="F47" s="69" t="str">
        <f>VLOOKUP(B47,[1]Sheet1!$H$4:$I$15682,2,FALSE)</f>
        <v>Sepeda Motor</v>
      </c>
      <c r="G47" s="100" t="s">
        <v>144</v>
      </c>
      <c r="H47" s="101" t="s">
        <v>145</v>
      </c>
      <c r="I47" s="100" t="s">
        <v>64</v>
      </c>
      <c r="J47" s="101" t="s">
        <v>97</v>
      </c>
      <c r="K47" s="100">
        <v>2017</v>
      </c>
      <c r="L47" s="100" t="s">
        <v>48</v>
      </c>
      <c r="M47" s="100" t="s">
        <v>66</v>
      </c>
      <c r="N47" s="100" t="s">
        <v>67</v>
      </c>
      <c r="O47" s="100">
        <v>1</v>
      </c>
      <c r="P47" s="103">
        <v>18921000</v>
      </c>
      <c r="Q47" s="141"/>
      <c r="R47" s="105">
        <v>0</v>
      </c>
      <c r="S47" s="106">
        <f>P47-R47</f>
        <v>18921000</v>
      </c>
      <c r="T47" s="107">
        <v>7</v>
      </c>
      <c r="U47" s="106">
        <f t="shared" si="7"/>
        <v>2703000</v>
      </c>
      <c r="V47" s="142">
        <f>6/12</f>
        <v>0.5</v>
      </c>
      <c r="W47" s="106">
        <f t="shared" ref="W47:W48" si="15">SUM(U47*V47)</f>
        <v>1351500</v>
      </c>
      <c r="X47" s="143">
        <f>6/12</f>
        <v>0.5</v>
      </c>
      <c r="Y47" s="106">
        <f>U47*X47</f>
        <v>1351500</v>
      </c>
      <c r="Z47" s="106">
        <f t="shared" si="9"/>
        <v>2703000</v>
      </c>
      <c r="AA47" s="107">
        <f>2024-K47+V47+X47-12/12</f>
        <v>7</v>
      </c>
      <c r="AB47" s="106">
        <f t="shared" si="12"/>
        <v>18921000</v>
      </c>
      <c r="AC47" s="106">
        <f t="shared" si="10"/>
        <v>0</v>
      </c>
      <c r="AD47" s="109" t="s">
        <v>146</v>
      </c>
      <c r="AE47" s="144"/>
      <c r="AF47" s="52" t="e">
        <f>'[3]BI INTRA 2025'!Z47+'S2 2024 - A'!Y47</f>
        <v>#REF!</v>
      </c>
      <c r="AG47" s="52" t="e">
        <f t="shared" si="0"/>
        <v>#REF!</v>
      </c>
    </row>
    <row r="48" spans="1:33" s="111" customFormat="1" ht="33" customHeight="1">
      <c r="A48" s="96"/>
      <c r="B48" s="140" t="s">
        <v>111</v>
      </c>
      <c r="C48" s="98" t="s">
        <v>147</v>
      </c>
      <c r="D48" s="98"/>
      <c r="E48" s="99" t="s">
        <v>113</v>
      </c>
      <c r="F48" s="69" t="str">
        <f>VLOOKUP(B48,[1]Sheet1!$H$4:$I$15682,2,FALSE)</f>
        <v>Sepeda Motor</v>
      </c>
      <c r="G48" s="100" t="s">
        <v>144</v>
      </c>
      <c r="H48" s="101" t="s">
        <v>148</v>
      </c>
      <c r="I48" s="100" t="s">
        <v>64</v>
      </c>
      <c r="J48" s="101" t="s">
        <v>97</v>
      </c>
      <c r="K48" s="100">
        <v>2017</v>
      </c>
      <c r="L48" s="100" t="s">
        <v>48</v>
      </c>
      <c r="M48" s="100" t="s">
        <v>66</v>
      </c>
      <c r="N48" s="100" t="s">
        <v>67</v>
      </c>
      <c r="O48" s="100">
        <v>1</v>
      </c>
      <c r="P48" s="103">
        <v>18921000</v>
      </c>
      <c r="Q48" s="141"/>
      <c r="R48" s="105">
        <v>0</v>
      </c>
      <c r="S48" s="106">
        <f>P48-R48</f>
        <v>18921000</v>
      </c>
      <c r="T48" s="107">
        <v>7</v>
      </c>
      <c r="U48" s="106">
        <f t="shared" si="7"/>
        <v>2703000</v>
      </c>
      <c r="V48" s="142">
        <f>6/12</f>
        <v>0.5</v>
      </c>
      <c r="W48" s="106">
        <f t="shared" si="15"/>
        <v>1351500</v>
      </c>
      <c r="X48" s="143">
        <f>6/12</f>
        <v>0.5</v>
      </c>
      <c r="Y48" s="106">
        <f>U48*X48</f>
        <v>1351500</v>
      </c>
      <c r="Z48" s="106">
        <f t="shared" si="9"/>
        <v>2703000</v>
      </c>
      <c r="AA48" s="107">
        <f>2024-K48+V48+X48-12/12</f>
        <v>7</v>
      </c>
      <c r="AB48" s="106">
        <f t="shared" si="12"/>
        <v>18921000</v>
      </c>
      <c r="AC48" s="106">
        <f>SUM(S48-AB48)</f>
        <v>0</v>
      </c>
      <c r="AD48" s="109" t="s">
        <v>149</v>
      </c>
      <c r="AE48" s="144"/>
      <c r="AF48" s="52" t="e">
        <f>'[3]BI INTRA 2025'!Z48+'S2 2024 - A'!Y48</f>
        <v>#REF!</v>
      </c>
      <c r="AG48" s="52" t="e">
        <f t="shared" si="0"/>
        <v>#REF!</v>
      </c>
    </row>
    <row r="49" spans="1:36">
      <c r="A49" s="40"/>
      <c r="B49" s="41" t="s">
        <v>150</v>
      </c>
      <c r="C49" s="41"/>
      <c r="D49" s="41"/>
      <c r="E49" s="48"/>
      <c r="F49" s="48"/>
      <c r="G49" s="41"/>
      <c r="H49" s="41"/>
      <c r="I49" s="40"/>
      <c r="J49" s="42"/>
      <c r="K49" s="41"/>
      <c r="L49" s="41"/>
      <c r="M49" s="41"/>
      <c r="N49" s="41"/>
      <c r="O49" s="41"/>
      <c r="P49" s="51"/>
      <c r="Q49" s="139"/>
      <c r="R49" s="145"/>
      <c r="S49" s="146"/>
      <c r="T49" s="145"/>
      <c r="U49" s="146"/>
      <c r="V49" s="145"/>
      <c r="W49" s="146"/>
      <c r="X49" s="147"/>
      <c r="Y49" s="146"/>
      <c r="Z49" s="146"/>
      <c r="AA49" s="145"/>
      <c r="AB49" s="146"/>
      <c r="AC49" s="146"/>
      <c r="AD49" s="51"/>
      <c r="AF49" s="52" t="e">
        <f>'[3]BI INTRA 2025'!Z49+'S2 2024 - A'!Y49</f>
        <v>#REF!</v>
      </c>
      <c r="AG49" s="52" t="e">
        <f t="shared" si="0"/>
        <v>#REF!</v>
      </c>
    </row>
    <row r="50" spans="1:36">
      <c r="A50" s="40"/>
      <c r="B50" s="58" t="s">
        <v>48</v>
      </c>
      <c r="C50" s="42" t="s">
        <v>48</v>
      </c>
      <c r="D50" s="42"/>
      <c r="E50" s="43" t="s">
        <v>48</v>
      </c>
      <c r="F50" s="43"/>
      <c r="G50" s="42" t="s">
        <v>48</v>
      </c>
      <c r="H50" s="42" t="s">
        <v>48</v>
      </c>
      <c r="I50" s="42" t="s">
        <v>48</v>
      </c>
      <c r="J50" s="42"/>
      <c r="K50" s="42" t="s">
        <v>48</v>
      </c>
      <c r="L50" s="42" t="s">
        <v>48</v>
      </c>
      <c r="M50" s="42" t="s">
        <v>48</v>
      </c>
      <c r="N50" s="42" t="s">
        <v>48</v>
      </c>
      <c r="O50" s="42" t="s">
        <v>48</v>
      </c>
      <c r="P50" s="44" t="s">
        <v>48</v>
      </c>
      <c r="Q50" s="139"/>
      <c r="R50" s="145"/>
      <c r="S50" s="146"/>
      <c r="T50" s="145"/>
      <c r="U50" s="146"/>
      <c r="V50" s="145"/>
      <c r="W50" s="146"/>
      <c r="X50" s="147"/>
      <c r="Y50" s="146"/>
      <c r="Z50" s="146"/>
      <c r="AA50" s="145"/>
      <c r="AB50" s="146"/>
      <c r="AC50" s="146"/>
      <c r="AD50" s="44" t="s">
        <v>48</v>
      </c>
      <c r="AF50" s="52" t="e">
        <f>'[3]BI INTRA 2025'!Z50+'S2 2024 - A'!Y50</f>
        <v>#REF!</v>
      </c>
      <c r="AG50" s="52" t="e">
        <f t="shared" si="0"/>
        <v>#REF!</v>
      </c>
    </row>
    <row r="51" spans="1:36">
      <c r="A51" s="40"/>
      <c r="B51" s="41" t="s">
        <v>151</v>
      </c>
      <c r="C51" s="41"/>
      <c r="D51" s="41"/>
      <c r="E51" s="48"/>
      <c r="F51" s="48"/>
      <c r="G51" s="41"/>
      <c r="H51" s="41"/>
      <c r="I51" s="40"/>
      <c r="J51" s="42"/>
      <c r="K51" s="41"/>
      <c r="L51" s="41"/>
      <c r="M51" s="41"/>
      <c r="N51" s="41"/>
      <c r="O51" s="41"/>
      <c r="P51" s="51"/>
      <c r="Q51" s="139"/>
      <c r="R51" s="145"/>
      <c r="S51" s="146"/>
      <c r="T51" s="145"/>
      <c r="U51" s="146"/>
      <c r="V51" s="145"/>
      <c r="W51" s="146"/>
      <c r="X51" s="147"/>
      <c r="Y51" s="146"/>
      <c r="Z51" s="146"/>
      <c r="AA51" s="145"/>
      <c r="AB51" s="146"/>
      <c r="AC51" s="146"/>
      <c r="AD51" s="51"/>
      <c r="AF51" s="52" t="e">
        <f>'[3]BI INTRA 2025'!Z51+'S2 2024 - A'!Y51</f>
        <v>#REF!</v>
      </c>
      <c r="AG51" s="52" t="e">
        <f t="shared" si="0"/>
        <v>#REF!</v>
      </c>
    </row>
    <row r="52" spans="1:36">
      <c r="A52" s="40"/>
      <c r="B52" s="58" t="s">
        <v>48</v>
      </c>
      <c r="C52" s="42" t="s">
        <v>48</v>
      </c>
      <c r="D52" s="42"/>
      <c r="E52" s="43" t="s">
        <v>48</v>
      </c>
      <c r="F52" s="43"/>
      <c r="G52" s="42" t="s">
        <v>48</v>
      </c>
      <c r="H52" s="42" t="s">
        <v>48</v>
      </c>
      <c r="I52" s="42" t="s">
        <v>48</v>
      </c>
      <c r="J52" s="42"/>
      <c r="K52" s="42" t="s">
        <v>48</v>
      </c>
      <c r="L52" s="42" t="s">
        <v>48</v>
      </c>
      <c r="M52" s="42" t="s">
        <v>48</v>
      </c>
      <c r="N52" s="42" t="s">
        <v>48</v>
      </c>
      <c r="O52" s="42" t="s">
        <v>48</v>
      </c>
      <c r="P52" s="44"/>
      <c r="Q52" s="78"/>
      <c r="R52" s="145"/>
      <c r="S52" s="146"/>
      <c r="T52" s="145"/>
      <c r="U52" s="146"/>
      <c r="V52" s="145"/>
      <c r="W52" s="146"/>
      <c r="X52" s="147"/>
      <c r="Y52" s="146"/>
      <c r="Z52" s="146"/>
      <c r="AA52" s="145"/>
      <c r="AB52" s="146"/>
      <c r="AC52" s="146"/>
      <c r="AD52" s="44" t="s">
        <v>152</v>
      </c>
      <c r="AF52" s="52" t="e">
        <f>'[3]BI INTRA 2025'!Z52+'S2 2024 - A'!Y52</f>
        <v>#REF!</v>
      </c>
      <c r="AG52" s="52" t="e">
        <f t="shared" si="0"/>
        <v>#REF!</v>
      </c>
    </row>
    <row r="53" spans="1:36" s="160" customFormat="1" ht="15" customHeight="1">
      <c r="A53" s="148"/>
      <c r="B53" s="149" t="s">
        <v>153</v>
      </c>
      <c r="C53" s="150" t="s">
        <v>154</v>
      </c>
      <c r="D53" s="150"/>
      <c r="E53" s="150"/>
      <c r="F53" s="150"/>
      <c r="G53" s="150"/>
      <c r="H53" s="150"/>
      <c r="I53" s="148"/>
      <c r="J53" s="151"/>
      <c r="K53" s="152"/>
      <c r="L53" s="152"/>
      <c r="M53" s="152"/>
      <c r="N53" s="152"/>
      <c r="O53" s="153">
        <f>O54+O101+O175</f>
        <v>179</v>
      </c>
      <c r="P53" s="154">
        <f>P54+P101+P175</f>
        <v>786410300</v>
      </c>
      <c r="Q53" s="155"/>
      <c r="R53" s="156"/>
      <c r="S53" s="154">
        <f>S54+S101+S175</f>
        <v>786410300</v>
      </c>
      <c r="T53" s="156"/>
      <c r="U53" s="157">
        <f>U54+U101+U175</f>
        <v>115984860</v>
      </c>
      <c r="V53" s="156"/>
      <c r="W53" s="157">
        <f>W54+W101+W175</f>
        <v>3948180</v>
      </c>
      <c r="X53" s="158"/>
      <c r="Y53" s="154">
        <f>Y54+Y101+Y175</f>
        <v>2366620</v>
      </c>
      <c r="Z53" s="157">
        <f>Z54+Z101+Z175</f>
        <v>6314799.9999999991</v>
      </c>
      <c r="AA53" s="156"/>
      <c r="AB53" s="157">
        <f>AB54+AB101+AB175</f>
        <v>786410300</v>
      </c>
      <c r="AC53" s="157">
        <f>AC54+AC101+AC175</f>
        <v>0</v>
      </c>
      <c r="AD53" s="159">
        <f>P53-AB53</f>
        <v>0</v>
      </c>
      <c r="AF53" s="52" t="e">
        <f>'[3]BI INTRA 2025'!Z53+'S2 2024 - A'!Y53</f>
        <v>#REF!</v>
      </c>
      <c r="AG53" s="52" t="e">
        <f t="shared" si="0"/>
        <v>#REF!</v>
      </c>
      <c r="AH53" s="161"/>
      <c r="AJ53" s="162"/>
    </row>
    <row r="54" spans="1:36" s="160" customFormat="1" ht="15" customHeight="1">
      <c r="A54" s="163"/>
      <c r="B54" s="164" t="s">
        <v>155</v>
      </c>
      <c r="C54" s="165" t="s">
        <v>156</v>
      </c>
      <c r="D54" s="165"/>
      <c r="E54" s="165"/>
      <c r="F54" s="165"/>
      <c r="G54" s="165"/>
      <c r="H54" s="166"/>
      <c r="I54" s="163"/>
      <c r="J54" s="167"/>
      <c r="K54" s="166"/>
      <c r="L54" s="166"/>
      <c r="M54" s="166"/>
      <c r="N54" s="166"/>
      <c r="O54" s="168">
        <f>O55+O56+O57+O60+O93</f>
        <v>60</v>
      </c>
      <c r="P54" s="169">
        <f>P55+P56+P57+P60+P93</f>
        <v>294170000</v>
      </c>
      <c r="Q54" s="170"/>
      <c r="R54" s="171"/>
      <c r="S54" s="169">
        <f>S55+S56+S57+S60+S93</f>
        <v>294170000</v>
      </c>
      <c r="T54" s="171"/>
      <c r="U54" s="172">
        <f>U55+U56+U57+U60+U93</f>
        <v>30046800</v>
      </c>
      <c r="V54" s="171"/>
      <c r="W54" s="172">
        <f>W55+W56+W57+W60+W93</f>
        <v>1335400</v>
      </c>
      <c r="X54" s="173"/>
      <c r="Y54" s="169">
        <f>Y55+Y56+Y57+Y60+Y93</f>
        <v>890266.66666666651</v>
      </c>
      <c r="Z54" s="172">
        <f>Z55+Z56+Z57+Z60+Z93</f>
        <v>2225666.6666666665</v>
      </c>
      <c r="AA54" s="171"/>
      <c r="AB54" s="172">
        <f>AB55+AB56+AB57+AB60+AB93</f>
        <v>294170000</v>
      </c>
      <c r="AC54" s="172">
        <f>AC55+AC56+AC57+AC60+AC93</f>
        <v>0</v>
      </c>
      <c r="AD54" s="174">
        <f>P54-AB54</f>
        <v>0</v>
      </c>
      <c r="AF54" s="52" t="e">
        <f>'[3]BI INTRA 2025'!Z54+'S2 2024 - A'!Y54</f>
        <v>#REF!</v>
      </c>
      <c r="AG54" s="52" t="e">
        <f t="shared" si="0"/>
        <v>#REF!</v>
      </c>
    </row>
    <row r="55" spans="1:36" s="160" customFormat="1" ht="15" hidden="1" customHeight="1">
      <c r="A55" s="175"/>
      <c r="B55" s="176" t="s">
        <v>157</v>
      </c>
      <c r="C55" s="135" t="s">
        <v>158</v>
      </c>
      <c r="D55" s="135"/>
      <c r="E55" s="135"/>
      <c r="F55" s="135"/>
      <c r="G55" s="135"/>
      <c r="H55" s="177"/>
      <c r="I55" s="175"/>
      <c r="J55" s="178"/>
      <c r="K55" s="177"/>
      <c r="L55" s="177"/>
      <c r="M55" s="177"/>
      <c r="N55" s="177"/>
      <c r="O55" s="179"/>
      <c r="P55" s="180"/>
      <c r="Q55" s="181"/>
      <c r="R55" s="182"/>
      <c r="S55" s="180"/>
      <c r="T55" s="182"/>
      <c r="U55" s="64"/>
      <c r="V55" s="182"/>
      <c r="W55" s="64"/>
      <c r="X55" s="183"/>
      <c r="Y55" s="180"/>
      <c r="Z55" s="64"/>
      <c r="AA55" s="182"/>
      <c r="AB55" s="64"/>
      <c r="AC55" s="64"/>
      <c r="AD55" s="184"/>
      <c r="AF55" s="52" t="e">
        <f>'[3]BI INTRA 2025'!Z55+'S2 2024 - A'!Y55</f>
        <v>#REF!</v>
      </c>
      <c r="AG55" s="52" t="e">
        <f t="shared" si="0"/>
        <v>#REF!</v>
      </c>
    </row>
    <row r="56" spans="1:36" s="160" customFormat="1" ht="15" hidden="1" customHeight="1">
      <c r="A56" s="175"/>
      <c r="B56" s="176" t="s">
        <v>159</v>
      </c>
      <c r="C56" s="135" t="s">
        <v>160</v>
      </c>
      <c r="D56" s="135"/>
      <c r="E56" s="135"/>
      <c r="F56" s="135"/>
      <c r="G56" s="135"/>
      <c r="H56" s="135"/>
      <c r="I56" s="175"/>
      <c r="J56" s="178"/>
      <c r="K56" s="177"/>
      <c r="L56" s="177"/>
      <c r="M56" s="177"/>
      <c r="N56" s="177"/>
      <c r="O56" s="179"/>
      <c r="P56" s="180"/>
      <c r="Q56" s="181"/>
      <c r="R56" s="182"/>
      <c r="S56" s="180"/>
      <c r="T56" s="182"/>
      <c r="U56" s="64"/>
      <c r="V56" s="182"/>
      <c r="W56" s="64"/>
      <c r="X56" s="183"/>
      <c r="Y56" s="180"/>
      <c r="Z56" s="64"/>
      <c r="AA56" s="182"/>
      <c r="AB56" s="64"/>
      <c r="AC56" s="64"/>
      <c r="AD56" s="184"/>
      <c r="AF56" s="52" t="e">
        <f>'[3]BI INTRA 2025'!Z56+'S2 2024 - A'!Y56</f>
        <v>#REF!</v>
      </c>
      <c r="AG56" s="52" t="e">
        <f t="shared" si="0"/>
        <v>#REF!</v>
      </c>
    </row>
    <row r="57" spans="1:36" s="160" customFormat="1" ht="15" customHeight="1">
      <c r="A57" s="175"/>
      <c r="B57" s="176" t="s">
        <v>161</v>
      </c>
      <c r="C57" s="135" t="s">
        <v>162</v>
      </c>
      <c r="D57" s="135"/>
      <c r="E57" s="135"/>
      <c r="F57" s="135"/>
      <c r="G57" s="135"/>
      <c r="H57" s="135"/>
      <c r="I57" s="175"/>
      <c r="J57" s="178"/>
      <c r="K57" s="177"/>
      <c r="L57" s="177"/>
      <c r="M57" s="177"/>
      <c r="N57" s="177"/>
      <c r="O57" s="179">
        <f>O58</f>
        <v>1</v>
      </c>
      <c r="P57" s="180">
        <f>P58</f>
        <v>68736000</v>
      </c>
      <c r="Q57" s="181"/>
      <c r="R57" s="182"/>
      <c r="S57" s="180">
        <f>S58</f>
        <v>68736000</v>
      </c>
      <c r="T57" s="182"/>
      <c r="U57" s="64">
        <f>U58</f>
        <v>0</v>
      </c>
      <c r="V57" s="182"/>
      <c r="W57" s="64">
        <f>W58</f>
        <v>0</v>
      </c>
      <c r="X57" s="183"/>
      <c r="Y57" s="180">
        <f>Y58</f>
        <v>0</v>
      </c>
      <c r="Z57" s="64">
        <f>Z58</f>
        <v>0</v>
      </c>
      <c r="AA57" s="182"/>
      <c r="AB57" s="64">
        <f>AB58</f>
        <v>68736000</v>
      </c>
      <c r="AC57" s="64">
        <f>AC58</f>
        <v>0</v>
      </c>
      <c r="AD57" s="184"/>
      <c r="AF57" s="52" t="e">
        <f>'[3]BI INTRA 2025'!Z57+'S2 2024 - A'!Y57</f>
        <v>#REF!</v>
      </c>
      <c r="AG57" s="52" t="e">
        <f t="shared" si="0"/>
        <v>#REF!</v>
      </c>
    </row>
    <row r="58" spans="1:36" s="160" customFormat="1" ht="15" customHeight="1">
      <c r="A58" s="175"/>
      <c r="B58" s="133" t="s">
        <v>163</v>
      </c>
      <c r="C58" s="67" t="s">
        <v>112</v>
      </c>
      <c r="D58" s="67"/>
      <c r="E58" s="185" t="s">
        <v>164</v>
      </c>
      <c r="F58" s="69" t="str">
        <f>VLOOKUP(B58,[1]Sheet1!$H$4:$I$15682,2,FALSE)</f>
        <v>Mesin Fotocopy Folio</v>
      </c>
      <c r="G58" s="42" t="s">
        <v>165</v>
      </c>
      <c r="H58" s="42" t="s">
        <v>48</v>
      </c>
      <c r="I58" s="42" t="s">
        <v>64</v>
      </c>
      <c r="J58" s="42" t="s">
        <v>65</v>
      </c>
      <c r="K58" s="43">
        <v>2014</v>
      </c>
      <c r="L58" s="42" t="s">
        <v>48</v>
      </c>
      <c r="M58" s="42" t="s">
        <v>166</v>
      </c>
      <c r="N58" s="42" t="s">
        <v>67</v>
      </c>
      <c r="O58" s="42">
        <v>1</v>
      </c>
      <c r="P58" s="76">
        <v>68736000</v>
      </c>
      <c r="Q58" s="139"/>
      <c r="R58" s="76">
        <v>0</v>
      </c>
      <c r="S58" s="71">
        <f t="shared" ref="S58" si="16">SUM(P58-R58)</f>
        <v>68736000</v>
      </c>
      <c r="T58" s="72">
        <v>5</v>
      </c>
      <c r="U58" s="71"/>
      <c r="V58" s="73"/>
      <c r="W58" s="71"/>
      <c r="X58" s="74"/>
      <c r="Y58" s="71"/>
      <c r="Z58" s="71"/>
      <c r="AA58" s="72">
        <v>5</v>
      </c>
      <c r="AB58" s="71">
        <v>68736000</v>
      </c>
      <c r="AC58" s="71">
        <f t="shared" ref="AC58" si="17">SUM(S58-AB58)</f>
        <v>0</v>
      </c>
      <c r="AD58" s="186" t="s">
        <v>167</v>
      </c>
      <c r="AF58" s="52" t="e">
        <f>'[3]BI INTRA 2025'!Z58+'S2 2024 - A'!Y58</f>
        <v>#REF!</v>
      </c>
      <c r="AG58" s="52" t="e">
        <f t="shared" si="0"/>
        <v>#REF!</v>
      </c>
    </row>
    <row r="59" spans="1:36" s="160" customFormat="1" ht="5.0999999999999996" customHeight="1">
      <c r="A59" s="187"/>
      <c r="B59" s="188"/>
      <c r="C59" s="189"/>
      <c r="D59" s="190"/>
      <c r="E59" s="190"/>
      <c r="F59" s="190"/>
      <c r="G59" s="190"/>
      <c r="H59" s="191"/>
      <c r="I59" s="187"/>
      <c r="J59" s="192"/>
      <c r="K59" s="193"/>
      <c r="L59" s="193"/>
      <c r="M59" s="193"/>
      <c r="N59" s="193"/>
      <c r="O59" s="194"/>
      <c r="P59" s="195"/>
      <c r="Q59" s="196"/>
      <c r="R59" s="197"/>
      <c r="S59" s="195"/>
      <c r="T59" s="197"/>
      <c r="U59" s="198"/>
      <c r="V59" s="197"/>
      <c r="W59" s="198"/>
      <c r="X59" s="199"/>
      <c r="Y59" s="195"/>
      <c r="Z59" s="198"/>
      <c r="AA59" s="197"/>
      <c r="AB59" s="198"/>
      <c r="AC59" s="198"/>
      <c r="AD59" s="200"/>
      <c r="AF59" s="52" t="e">
        <f>'[3]BI INTRA 2025'!Z59+'S2 2024 - A'!Y59</f>
        <v>#REF!</v>
      </c>
      <c r="AG59" s="52" t="e">
        <f t="shared" si="0"/>
        <v>#REF!</v>
      </c>
    </row>
    <row r="60" spans="1:36" s="160" customFormat="1" ht="15" customHeight="1">
      <c r="A60" s="175"/>
      <c r="B60" s="176" t="s">
        <v>168</v>
      </c>
      <c r="C60" s="1526" t="s">
        <v>169</v>
      </c>
      <c r="D60" s="1527"/>
      <c r="E60" s="1527"/>
      <c r="F60" s="1527"/>
      <c r="G60" s="1527"/>
      <c r="H60" s="1528"/>
      <c r="I60" s="175"/>
      <c r="J60" s="178"/>
      <c r="K60" s="177"/>
      <c r="L60" s="177"/>
      <c r="M60" s="177"/>
      <c r="N60" s="177"/>
      <c r="O60" s="179">
        <f>SUM(O61:O92)</f>
        <v>51</v>
      </c>
      <c r="P60" s="180">
        <f>SUM(P61:P92)</f>
        <v>140304000</v>
      </c>
      <c r="Q60" s="181"/>
      <c r="R60" s="182"/>
      <c r="S60" s="180">
        <f>SUM(S61:S92)</f>
        <v>140304000</v>
      </c>
      <c r="T60" s="182"/>
      <c r="U60" s="64">
        <f>SUM(U61:U92)</f>
        <v>24020800</v>
      </c>
      <c r="V60" s="182"/>
      <c r="W60" s="64">
        <f>SUM(W61:W92)</f>
        <v>1335400</v>
      </c>
      <c r="X60" s="183"/>
      <c r="Y60" s="180">
        <f>SUM(Y61:Y92)</f>
        <v>890266.66666666651</v>
      </c>
      <c r="Z60" s="64">
        <f>SUM(Z61:Z92)</f>
        <v>2225666.6666666665</v>
      </c>
      <c r="AA60" s="182"/>
      <c r="AB60" s="64">
        <f>SUM(AB61:AB92)</f>
        <v>140304000</v>
      </c>
      <c r="AC60" s="64">
        <f>SUM(AC61:AC92)</f>
        <v>0</v>
      </c>
      <c r="AD60" s="201">
        <f>P60-AB60</f>
        <v>0</v>
      </c>
      <c r="AF60" s="52" t="e">
        <f>'[3]BI INTRA 2025'!Z60+'S2 2024 - A'!Y60</f>
        <v>#REF!</v>
      </c>
      <c r="AG60" s="52" t="e">
        <f t="shared" si="0"/>
        <v>#REF!</v>
      </c>
    </row>
    <row r="61" spans="1:36" s="160" customFormat="1" ht="15.75" customHeight="1">
      <c r="A61" s="175"/>
      <c r="B61" s="133" t="s">
        <v>170</v>
      </c>
      <c r="C61" s="202" t="s">
        <v>112</v>
      </c>
      <c r="D61" s="202"/>
      <c r="E61" s="68" t="s">
        <v>171</v>
      </c>
      <c r="F61" s="69" t="str">
        <f>VLOOKUP(B61,[1]Sheet1!$H$4:$I$15682,2,FALSE)</f>
        <v>Lemari Kayu</v>
      </c>
      <c r="G61" s="42" t="s">
        <v>172</v>
      </c>
      <c r="H61" s="42" t="s">
        <v>48</v>
      </c>
      <c r="I61" s="42" t="s">
        <v>173</v>
      </c>
      <c r="J61" s="42" t="s">
        <v>65</v>
      </c>
      <c r="K61" s="42">
        <v>2009</v>
      </c>
      <c r="L61" s="42" t="s">
        <v>48</v>
      </c>
      <c r="M61" s="77" t="s">
        <v>166</v>
      </c>
      <c r="N61" s="42" t="s">
        <v>67</v>
      </c>
      <c r="O61" s="203">
        <v>1</v>
      </c>
      <c r="P61" s="70">
        <v>1800000</v>
      </c>
      <c r="Q61" s="139"/>
      <c r="R61" s="76">
        <v>0</v>
      </c>
      <c r="S61" s="71">
        <f t="shared" ref="S61:S77" si="18">SUM(P61-R61)</f>
        <v>1800000</v>
      </c>
      <c r="T61" s="72">
        <v>5</v>
      </c>
      <c r="U61" s="71">
        <f t="shared" ref="U61:U74" si="19">SUM(S61/T61)</f>
        <v>360000</v>
      </c>
      <c r="V61" s="73">
        <v>0</v>
      </c>
      <c r="W61" s="71">
        <f t="shared" ref="W61:W72" si="20">SUM(U61*V61)</f>
        <v>0</v>
      </c>
      <c r="X61" s="74">
        <v>0</v>
      </c>
      <c r="Y61" s="71">
        <f t="shared" ref="Y61:Y74" si="21">SUM(U61*X61)</f>
        <v>0</v>
      </c>
      <c r="Z61" s="71">
        <f t="shared" ref="Z61:Z72" si="22">SUM(W61+Y61)</f>
        <v>0</v>
      </c>
      <c r="AA61" s="72">
        <v>5</v>
      </c>
      <c r="AB61" s="71">
        <f t="shared" ref="AB61:AB73" si="23">SUM(U61*AA61)</f>
        <v>1800000</v>
      </c>
      <c r="AC61" s="71">
        <f t="shared" ref="AC61:AC88" si="24">SUM(S61-AB61)</f>
        <v>0</v>
      </c>
      <c r="AD61" s="75" t="s">
        <v>174</v>
      </c>
      <c r="AF61" s="52" t="e">
        <f>'[3]BI INTRA 2025'!Z68+'S2 2024 - A'!Y61</f>
        <v>#REF!</v>
      </c>
      <c r="AG61" s="52" t="e">
        <f t="shared" si="0"/>
        <v>#REF!</v>
      </c>
    </row>
    <row r="62" spans="1:36" s="160" customFormat="1" ht="15.75" customHeight="1">
      <c r="A62" s="175"/>
      <c r="B62" s="133" t="s">
        <v>170</v>
      </c>
      <c r="C62" s="202" t="s">
        <v>60</v>
      </c>
      <c r="D62" s="202"/>
      <c r="E62" s="68" t="s">
        <v>171</v>
      </c>
      <c r="F62" s="69" t="str">
        <f>VLOOKUP(B62,[1]Sheet1!$H$4:$I$15682,2,FALSE)</f>
        <v>Lemari Kayu</v>
      </c>
      <c r="G62" s="42" t="s">
        <v>172</v>
      </c>
      <c r="H62" s="42" t="s">
        <v>48</v>
      </c>
      <c r="I62" s="42" t="s">
        <v>173</v>
      </c>
      <c r="J62" s="42" t="s">
        <v>65</v>
      </c>
      <c r="K62" s="42">
        <v>2009</v>
      </c>
      <c r="L62" s="42" t="s">
        <v>48</v>
      </c>
      <c r="M62" s="77" t="s">
        <v>166</v>
      </c>
      <c r="N62" s="42" t="s">
        <v>67</v>
      </c>
      <c r="O62" s="203">
        <v>1</v>
      </c>
      <c r="P62" s="70">
        <v>1800000</v>
      </c>
      <c r="Q62" s="139"/>
      <c r="R62" s="76">
        <v>0</v>
      </c>
      <c r="S62" s="71">
        <f t="shared" si="18"/>
        <v>1800000</v>
      </c>
      <c r="T62" s="72">
        <v>5</v>
      </c>
      <c r="U62" s="71">
        <f t="shared" si="19"/>
        <v>360000</v>
      </c>
      <c r="V62" s="73">
        <v>0</v>
      </c>
      <c r="W62" s="71">
        <f t="shared" si="20"/>
        <v>0</v>
      </c>
      <c r="X62" s="74">
        <v>0</v>
      </c>
      <c r="Y62" s="71">
        <f t="shared" si="21"/>
        <v>0</v>
      </c>
      <c r="Z62" s="71">
        <f t="shared" si="22"/>
        <v>0</v>
      </c>
      <c r="AA62" s="72">
        <v>5</v>
      </c>
      <c r="AB62" s="71">
        <f t="shared" si="23"/>
        <v>1800000</v>
      </c>
      <c r="AC62" s="71">
        <f t="shared" si="24"/>
        <v>0</v>
      </c>
      <c r="AD62" s="75" t="s">
        <v>175</v>
      </c>
      <c r="AF62" s="52" t="e">
        <f>'[3]BI INTRA 2025'!Z69+'S2 2024 - A'!Y62</f>
        <v>#REF!</v>
      </c>
      <c r="AG62" s="52" t="e">
        <f t="shared" si="0"/>
        <v>#REF!</v>
      </c>
    </row>
    <row r="63" spans="1:36" s="160" customFormat="1" ht="15.75" customHeight="1">
      <c r="A63" s="175"/>
      <c r="B63" s="133" t="s">
        <v>170</v>
      </c>
      <c r="C63" s="202" t="s">
        <v>69</v>
      </c>
      <c r="D63" s="202"/>
      <c r="E63" s="68" t="s">
        <v>171</v>
      </c>
      <c r="F63" s="69" t="str">
        <f>VLOOKUP(B63,[1]Sheet1!$H$4:$I$15682,2,FALSE)</f>
        <v>Lemari Kayu</v>
      </c>
      <c r="G63" s="42" t="s">
        <v>172</v>
      </c>
      <c r="H63" s="42" t="s">
        <v>48</v>
      </c>
      <c r="I63" s="42" t="s">
        <v>173</v>
      </c>
      <c r="J63" s="42" t="s">
        <v>65</v>
      </c>
      <c r="K63" s="42">
        <v>2009</v>
      </c>
      <c r="L63" s="42" t="s">
        <v>48</v>
      </c>
      <c r="M63" s="77" t="s">
        <v>166</v>
      </c>
      <c r="N63" s="42" t="s">
        <v>67</v>
      </c>
      <c r="O63" s="203">
        <v>1</v>
      </c>
      <c r="P63" s="70">
        <v>1800000</v>
      </c>
      <c r="Q63" s="139"/>
      <c r="R63" s="76">
        <v>0</v>
      </c>
      <c r="S63" s="71">
        <f t="shared" si="18"/>
        <v>1800000</v>
      </c>
      <c r="T63" s="72">
        <v>5</v>
      </c>
      <c r="U63" s="71">
        <f t="shared" si="19"/>
        <v>360000</v>
      </c>
      <c r="V63" s="73">
        <v>0</v>
      </c>
      <c r="W63" s="71">
        <f t="shared" si="20"/>
        <v>0</v>
      </c>
      <c r="X63" s="74">
        <v>0</v>
      </c>
      <c r="Y63" s="71">
        <f t="shared" si="21"/>
        <v>0</v>
      </c>
      <c r="Z63" s="71">
        <f t="shared" si="22"/>
        <v>0</v>
      </c>
      <c r="AA63" s="72">
        <v>5</v>
      </c>
      <c r="AB63" s="71">
        <f t="shared" si="23"/>
        <v>1800000</v>
      </c>
      <c r="AC63" s="71">
        <f t="shared" si="24"/>
        <v>0</v>
      </c>
      <c r="AD63" s="75" t="s">
        <v>176</v>
      </c>
      <c r="AF63" s="52" t="e">
        <f>'[3]BI INTRA 2025'!Z70+'S2 2024 - A'!Y63</f>
        <v>#REF!</v>
      </c>
      <c r="AG63" s="52" t="e">
        <f t="shared" si="0"/>
        <v>#REF!</v>
      </c>
    </row>
    <row r="64" spans="1:36" s="160" customFormat="1" ht="15.75" customHeight="1">
      <c r="A64" s="175"/>
      <c r="B64" s="133" t="s">
        <v>170</v>
      </c>
      <c r="C64" s="202" t="s">
        <v>73</v>
      </c>
      <c r="D64" s="202"/>
      <c r="E64" s="68" t="s">
        <v>171</v>
      </c>
      <c r="F64" s="69" t="str">
        <f>VLOOKUP(B64,[1]Sheet1!$H$4:$I$15682,2,FALSE)</f>
        <v>Lemari Kayu</v>
      </c>
      <c r="G64" s="42" t="s">
        <v>172</v>
      </c>
      <c r="H64" s="42" t="s">
        <v>48</v>
      </c>
      <c r="I64" s="42" t="s">
        <v>173</v>
      </c>
      <c r="J64" s="42" t="s">
        <v>65</v>
      </c>
      <c r="K64" s="42">
        <v>2009</v>
      </c>
      <c r="L64" s="42" t="s">
        <v>48</v>
      </c>
      <c r="M64" s="77" t="s">
        <v>166</v>
      </c>
      <c r="N64" s="42" t="s">
        <v>67</v>
      </c>
      <c r="O64" s="203">
        <v>1</v>
      </c>
      <c r="P64" s="70">
        <v>1800000</v>
      </c>
      <c r="Q64" s="139"/>
      <c r="R64" s="76">
        <v>0</v>
      </c>
      <c r="S64" s="71">
        <f t="shared" si="18"/>
        <v>1800000</v>
      </c>
      <c r="T64" s="72">
        <v>5</v>
      </c>
      <c r="U64" s="71">
        <f t="shared" si="19"/>
        <v>360000</v>
      </c>
      <c r="V64" s="73">
        <v>0</v>
      </c>
      <c r="W64" s="71">
        <f t="shared" si="20"/>
        <v>0</v>
      </c>
      <c r="X64" s="74">
        <v>0</v>
      </c>
      <c r="Y64" s="71">
        <f t="shared" si="21"/>
        <v>0</v>
      </c>
      <c r="Z64" s="71">
        <f t="shared" si="22"/>
        <v>0</v>
      </c>
      <c r="AA64" s="72">
        <v>5</v>
      </c>
      <c r="AB64" s="71">
        <f t="shared" si="23"/>
        <v>1800000</v>
      </c>
      <c r="AC64" s="71">
        <f t="shared" si="24"/>
        <v>0</v>
      </c>
      <c r="AD64" s="75" t="s">
        <v>177</v>
      </c>
      <c r="AF64" s="52" t="e">
        <f>'[3]BI INTRA 2025'!Z71+'S2 2024 - A'!Y64</f>
        <v>#REF!</v>
      </c>
      <c r="AG64" s="52" t="e">
        <f t="shared" si="0"/>
        <v>#REF!</v>
      </c>
    </row>
    <row r="65" spans="1:33" s="160" customFormat="1" ht="15.75" customHeight="1">
      <c r="A65" s="175"/>
      <c r="B65" s="133" t="s">
        <v>170</v>
      </c>
      <c r="C65" s="202" t="s">
        <v>112</v>
      </c>
      <c r="D65" s="202"/>
      <c r="E65" s="68" t="s">
        <v>178</v>
      </c>
      <c r="F65" s="69" t="str">
        <f>VLOOKUP(B65,[1]Sheet1!$H$4:$I$15682,2,FALSE)</f>
        <v>Lemari Kayu</v>
      </c>
      <c r="G65" s="42" t="s">
        <v>179</v>
      </c>
      <c r="H65" s="42" t="s">
        <v>48</v>
      </c>
      <c r="I65" s="42" t="s">
        <v>173</v>
      </c>
      <c r="J65" s="42" t="s">
        <v>65</v>
      </c>
      <c r="K65" s="42">
        <v>2009</v>
      </c>
      <c r="L65" s="42" t="s">
        <v>48</v>
      </c>
      <c r="M65" s="77" t="s">
        <v>166</v>
      </c>
      <c r="N65" s="42" t="s">
        <v>67</v>
      </c>
      <c r="O65" s="203">
        <v>1</v>
      </c>
      <c r="P65" s="70">
        <v>2170000</v>
      </c>
      <c r="Q65" s="139"/>
      <c r="R65" s="76">
        <v>0</v>
      </c>
      <c r="S65" s="71">
        <f t="shared" si="18"/>
        <v>2170000</v>
      </c>
      <c r="T65" s="72">
        <v>5</v>
      </c>
      <c r="U65" s="71">
        <f t="shared" si="19"/>
        <v>434000</v>
      </c>
      <c r="V65" s="73">
        <v>0</v>
      </c>
      <c r="W65" s="71">
        <f t="shared" si="20"/>
        <v>0</v>
      </c>
      <c r="X65" s="74">
        <v>0</v>
      </c>
      <c r="Y65" s="71">
        <f t="shared" si="21"/>
        <v>0</v>
      </c>
      <c r="Z65" s="71">
        <f t="shared" si="22"/>
        <v>0</v>
      </c>
      <c r="AA65" s="72">
        <v>5</v>
      </c>
      <c r="AB65" s="71">
        <f t="shared" si="23"/>
        <v>2170000</v>
      </c>
      <c r="AC65" s="71">
        <f t="shared" si="24"/>
        <v>0</v>
      </c>
      <c r="AD65" s="55" t="s">
        <v>180</v>
      </c>
      <c r="AF65" s="52" t="e">
        <f>'[3]BI INTRA 2025'!Z72+'S2 2024 - A'!Y65</f>
        <v>#REF!</v>
      </c>
      <c r="AG65" s="52" t="e">
        <f t="shared" si="0"/>
        <v>#REF!</v>
      </c>
    </row>
    <row r="66" spans="1:33" s="160" customFormat="1" ht="15.75" customHeight="1">
      <c r="A66" s="175"/>
      <c r="B66" s="133" t="s">
        <v>170</v>
      </c>
      <c r="C66" s="202" t="s">
        <v>60</v>
      </c>
      <c r="D66" s="202"/>
      <c r="E66" s="68" t="s">
        <v>178</v>
      </c>
      <c r="F66" s="69" t="str">
        <f>VLOOKUP(B66,[1]Sheet1!$H$4:$I$15682,2,FALSE)</f>
        <v>Lemari Kayu</v>
      </c>
      <c r="G66" s="42" t="s">
        <v>179</v>
      </c>
      <c r="H66" s="42" t="s">
        <v>48</v>
      </c>
      <c r="I66" s="42" t="s">
        <v>173</v>
      </c>
      <c r="J66" s="42" t="s">
        <v>65</v>
      </c>
      <c r="K66" s="42">
        <v>2009</v>
      </c>
      <c r="L66" s="42" t="s">
        <v>48</v>
      </c>
      <c r="M66" s="77" t="s">
        <v>166</v>
      </c>
      <c r="N66" s="42" t="s">
        <v>67</v>
      </c>
      <c r="O66" s="203">
        <v>1</v>
      </c>
      <c r="P66" s="70">
        <v>2170000</v>
      </c>
      <c r="Q66" s="139"/>
      <c r="R66" s="76">
        <v>0</v>
      </c>
      <c r="S66" s="71">
        <f t="shared" si="18"/>
        <v>2170000</v>
      </c>
      <c r="T66" s="72">
        <v>5</v>
      </c>
      <c r="U66" s="71">
        <f t="shared" si="19"/>
        <v>434000</v>
      </c>
      <c r="V66" s="73">
        <v>0</v>
      </c>
      <c r="W66" s="71">
        <f t="shared" si="20"/>
        <v>0</v>
      </c>
      <c r="X66" s="74">
        <v>0</v>
      </c>
      <c r="Y66" s="71">
        <f t="shared" si="21"/>
        <v>0</v>
      </c>
      <c r="Z66" s="71">
        <f t="shared" si="22"/>
        <v>0</v>
      </c>
      <c r="AA66" s="72">
        <v>5</v>
      </c>
      <c r="AB66" s="71">
        <f t="shared" si="23"/>
        <v>2170000</v>
      </c>
      <c r="AC66" s="71">
        <f t="shared" si="24"/>
        <v>0</v>
      </c>
      <c r="AD66" s="75" t="s">
        <v>181</v>
      </c>
      <c r="AF66" s="52" t="e">
        <f>'[3]BI INTRA 2025'!Z73+'S2 2024 - A'!Y66</f>
        <v>#REF!</v>
      </c>
      <c r="AG66" s="52" t="e">
        <f t="shared" si="0"/>
        <v>#REF!</v>
      </c>
    </row>
    <row r="67" spans="1:33" s="160" customFormat="1" ht="27" customHeight="1">
      <c r="A67" s="175"/>
      <c r="B67" s="133" t="s">
        <v>170</v>
      </c>
      <c r="C67" s="43" t="s">
        <v>182</v>
      </c>
      <c r="D67" s="43"/>
      <c r="E67" s="68" t="s">
        <v>178</v>
      </c>
      <c r="F67" s="69" t="str">
        <f>VLOOKUP(B67,[1]Sheet1!$H$4:$I$15682,2,FALSE)</f>
        <v>Lemari Kayu</v>
      </c>
      <c r="G67" s="42" t="s">
        <v>179</v>
      </c>
      <c r="H67" s="42" t="s">
        <v>48</v>
      </c>
      <c r="I67" s="42" t="s">
        <v>173</v>
      </c>
      <c r="J67" s="42" t="s">
        <v>65</v>
      </c>
      <c r="K67" s="42">
        <v>2009</v>
      </c>
      <c r="L67" s="42" t="s">
        <v>48</v>
      </c>
      <c r="M67" s="77" t="s">
        <v>166</v>
      </c>
      <c r="N67" s="42" t="s">
        <v>67</v>
      </c>
      <c r="O67" s="203">
        <v>3</v>
      </c>
      <c r="P67" s="70">
        <v>6510000</v>
      </c>
      <c r="Q67" s="139"/>
      <c r="R67" s="76">
        <v>0</v>
      </c>
      <c r="S67" s="71">
        <f t="shared" si="18"/>
        <v>6510000</v>
      </c>
      <c r="T67" s="72">
        <v>5</v>
      </c>
      <c r="U67" s="71">
        <f t="shared" si="19"/>
        <v>1302000</v>
      </c>
      <c r="V67" s="73">
        <v>0</v>
      </c>
      <c r="W67" s="71">
        <f t="shared" si="20"/>
        <v>0</v>
      </c>
      <c r="X67" s="74">
        <v>0</v>
      </c>
      <c r="Y67" s="71">
        <f t="shared" si="21"/>
        <v>0</v>
      </c>
      <c r="Z67" s="71">
        <f t="shared" si="22"/>
        <v>0</v>
      </c>
      <c r="AA67" s="72">
        <v>5</v>
      </c>
      <c r="AB67" s="71">
        <f t="shared" si="23"/>
        <v>6510000</v>
      </c>
      <c r="AC67" s="71">
        <f t="shared" si="24"/>
        <v>0</v>
      </c>
      <c r="AD67" s="75" t="s">
        <v>167</v>
      </c>
      <c r="AF67" s="52" t="e">
        <f>'[3]BI INTRA 2025'!Z74+'S2 2024 - A'!Y67</f>
        <v>#REF!</v>
      </c>
      <c r="AG67" s="52" t="e">
        <f t="shared" si="0"/>
        <v>#REF!</v>
      </c>
    </row>
    <row r="68" spans="1:33" s="160" customFormat="1" ht="15.75" customHeight="1">
      <c r="A68" s="175"/>
      <c r="B68" s="133" t="s">
        <v>170</v>
      </c>
      <c r="C68" s="202" t="s">
        <v>80</v>
      </c>
      <c r="D68" s="202"/>
      <c r="E68" s="68" t="s">
        <v>178</v>
      </c>
      <c r="F68" s="69" t="str">
        <f>VLOOKUP(B68,[1]Sheet1!$H$4:$I$15682,2,FALSE)</f>
        <v>Lemari Kayu</v>
      </c>
      <c r="G68" s="42" t="s">
        <v>179</v>
      </c>
      <c r="H68" s="42" t="s">
        <v>48</v>
      </c>
      <c r="I68" s="42" t="s">
        <v>173</v>
      </c>
      <c r="J68" s="42" t="s">
        <v>65</v>
      </c>
      <c r="K68" s="42">
        <v>2009</v>
      </c>
      <c r="L68" s="42" t="s">
        <v>48</v>
      </c>
      <c r="M68" s="77" t="s">
        <v>166</v>
      </c>
      <c r="N68" s="42" t="s">
        <v>67</v>
      </c>
      <c r="O68" s="203">
        <v>1</v>
      </c>
      <c r="P68" s="70">
        <v>2170000</v>
      </c>
      <c r="Q68" s="139"/>
      <c r="R68" s="76">
        <v>0</v>
      </c>
      <c r="S68" s="71">
        <f t="shared" si="18"/>
        <v>2170000</v>
      </c>
      <c r="T68" s="72">
        <v>5</v>
      </c>
      <c r="U68" s="71">
        <f t="shared" si="19"/>
        <v>434000</v>
      </c>
      <c r="V68" s="73">
        <v>0</v>
      </c>
      <c r="W68" s="71">
        <f t="shared" si="20"/>
        <v>0</v>
      </c>
      <c r="X68" s="74">
        <v>0</v>
      </c>
      <c r="Y68" s="71">
        <f t="shared" si="21"/>
        <v>0</v>
      </c>
      <c r="Z68" s="71">
        <f t="shared" si="22"/>
        <v>0</v>
      </c>
      <c r="AA68" s="72">
        <v>5</v>
      </c>
      <c r="AB68" s="71">
        <f t="shared" si="23"/>
        <v>2170000</v>
      </c>
      <c r="AC68" s="71">
        <f t="shared" si="24"/>
        <v>0</v>
      </c>
      <c r="AD68" s="75" t="s">
        <v>183</v>
      </c>
      <c r="AF68" s="52" t="e">
        <f>'[3]BI INTRA 2025'!Z75+'S2 2024 - A'!Y68</f>
        <v>#REF!</v>
      </c>
      <c r="AG68" s="52" t="e">
        <f t="shared" si="0"/>
        <v>#REF!</v>
      </c>
    </row>
    <row r="69" spans="1:33" s="160" customFormat="1" ht="27" customHeight="1">
      <c r="A69" s="175"/>
      <c r="B69" s="133" t="s">
        <v>170</v>
      </c>
      <c r="C69" s="202" t="s">
        <v>184</v>
      </c>
      <c r="D69" s="202"/>
      <c r="E69" s="68" t="s">
        <v>178</v>
      </c>
      <c r="F69" s="69" t="str">
        <f>VLOOKUP(B69,[1]Sheet1!$H$4:$I$15682,2,FALSE)</f>
        <v>Lemari Kayu</v>
      </c>
      <c r="G69" s="42" t="s">
        <v>179</v>
      </c>
      <c r="H69" s="42" t="s">
        <v>48</v>
      </c>
      <c r="I69" s="42" t="s">
        <v>173</v>
      </c>
      <c r="J69" s="42" t="s">
        <v>65</v>
      </c>
      <c r="K69" s="42">
        <v>2009</v>
      </c>
      <c r="L69" s="42" t="s">
        <v>48</v>
      </c>
      <c r="M69" s="77" t="s">
        <v>166</v>
      </c>
      <c r="N69" s="42" t="s">
        <v>67</v>
      </c>
      <c r="O69" s="203">
        <v>2</v>
      </c>
      <c r="P69" s="70">
        <v>4340000</v>
      </c>
      <c r="Q69" s="78"/>
      <c r="R69" s="76">
        <v>0</v>
      </c>
      <c r="S69" s="71">
        <f t="shared" si="18"/>
        <v>4340000</v>
      </c>
      <c r="T69" s="72">
        <v>5</v>
      </c>
      <c r="U69" s="71">
        <f t="shared" si="19"/>
        <v>868000</v>
      </c>
      <c r="V69" s="73">
        <v>0</v>
      </c>
      <c r="W69" s="71">
        <f t="shared" si="20"/>
        <v>0</v>
      </c>
      <c r="X69" s="74">
        <v>0</v>
      </c>
      <c r="Y69" s="71">
        <f t="shared" si="21"/>
        <v>0</v>
      </c>
      <c r="Z69" s="71">
        <f t="shared" si="22"/>
        <v>0</v>
      </c>
      <c r="AA69" s="72">
        <v>5</v>
      </c>
      <c r="AB69" s="71">
        <f t="shared" si="23"/>
        <v>4340000</v>
      </c>
      <c r="AC69" s="71">
        <f t="shared" si="24"/>
        <v>0</v>
      </c>
      <c r="AD69" s="75" t="s">
        <v>185</v>
      </c>
      <c r="AF69" s="52" t="e">
        <f>'[3]BI INTRA 2025'!Z76+'S2 2024 - A'!Y69</f>
        <v>#REF!</v>
      </c>
      <c r="AG69" s="52" t="e">
        <f t="shared" si="0"/>
        <v>#REF!</v>
      </c>
    </row>
    <row r="70" spans="1:33" s="160" customFormat="1" ht="27" customHeight="1">
      <c r="A70" s="175"/>
      <c r="B70" s="133" t="s">
        <v>170</v>
      </c>
      <c r="C70" s="202" t="s">
        <v>186</v>
      </c>
      <c r="D70" s="202"/>
      <c r="E70" s="68" t="s">
        <v>178</v>
      </c>
      <c r="F70" s="69" t="str">
        <f>VLOOKUP(B70,[1]Sheet1!$H$4:$I$15682,2,FALSE)</f>
        <v>Lemari Kayu</v>
      </c>
      <c r="G70" s="42" t="s">
        <v>179</v>
      </c>
      <c r="H70" s="42" t="s">
        <v>48</v>
      </c>
      <c r="I70" s="42" t="s">
        <v>173</v>
      </c>
      <c r="J70" s="42" t="s">
        <v>65</v>
      </c>
      <c r="K70" s="42">
        <v>2009</v>
      </c>
      <c r="L70" s="42" t="s">
        <v>48</v>
      </c>
      <c r="M70" s="77" t="s">
        <v>166</v>
      </c>
      <c r="N70" s="42" t="s">
        <v>67</v>
      </c>
      <c r="O70" s="203">
        <v>3</v>
      </c>
      <c r="P70" s="70">
        <v>6510000</v>
      </c>
      <c r="Q70" s="78"/>
      <c r="R70" s="76">
        <v>0</v>
      </c>
      <c r="S70" s="71">
        <f t="shared" si="18"/>
        <v>6510000</v>
      </c>
      <c r="T70" s="72">
        <v>5</v>
      </c>
      <c r="U70" s="71">
        <f t="shared" si="19"/>
        <v>1302000</v>
      </c>
      <c r="V70" s="73">
        <v>0</v>
      </c>
      <c r="W70" s="71">
        <f t="shared" si="20"/>
        <v>0</v>
      </c>
      <c r="X70" s="74">
        <v>0</v>
      </c>
      <c r="Y70" s="71">
        <f t="shared" si="21"/>
        <v>0</v>
      </c>
      <c r="Z70" s="71">
        <f t="shared" si="22"/>
        <v>0</v>
      </c>
      <c r="AA70" s="72">
        <v>5</v>
      </c>
      <c r="AB70" s="71">
        <f t="shared" si="23"/>
        <v>6510000</v>
      </c>
      <c r="AC70" s="71">
        <f t="shared" si="24"/>
        <v>0</v>
      </c>
      <c r="AD70" s="75" t="s">
        <v>187</v>
      </c>
      <c r="AF70" s="52" t="e">
        <f>'[3]BI INTRA 2025'!Z77+'S2 2024 - A'!Y70</f>
        <v>#REF!</v>
      </c>
      <c r="AG70" s="52" t="e">
        <f t="shared" si="0"/>
        <v>#REF!</v>
      </c>
    </row>
    <row r="71" spans="1:33" s="160" customFormat="1" ht="27" customHeight="1">
      <c r="A71" s="175"/>
      <c r="B71" s="133" t="s">
        <v>170</v>
      </c>
      <c r="C71" s="43" t="s">
        <v>188</v>
      </c>
      <c r="D71" s="43"/>
      <c r="E71" s="68" t="s">
        <v>178</v>
      </c>
      <c r="F71" s="69" t="str">
        <f>VLOOKUP(B71,[1]Sheet1!$H$4:$I$15682,2,FALSE)</f>
        <v>Lemari Kayu</v>
      </c>
      <c r="G71" s="42" t="s">
        <v>179</v>
      </c>
      <c r="H71" s="42" t="s">
        <v>48</v>
      </c>
      <c r="I71" s="42" t="s">
        <v>173</v>
      </c>
      <c r="J71" s="42" t="s">
        <v>65</v>
      </c>
      <c r="K71" s="42">
        <v>2009</v>
      </c>
      <c r="L71" s="42" t="s">
        <v>48</v>
      </c>
      <c r="M71" s="77" t="s">
        <v>166</v>
      </c>
      <c r="N71" s="42" t="s">
        <v>67</v>
      </c>
      <c r="O71" s="203">
        <v>2</v>
      </c>
      <c r="P71" s="70">
        <v>4340000</v>
      </c>
      <c r="Q71" s="78"/>
      <c r="R71" s="76">
        <v>0</v>
      </c>
      <c r="S71" s="71">
        <f t="shared" si="18"/>
        <v>4340000</v>
      </c>
      <c r="T71" s="72">
        <v>5</v>
      </c>
      <c r="U71" s="71">
        <f t="shared" si="19"/>
        <v>868000</v>
      </c>
      <c r="V71" s="73">
        <v>0</v>
      </c>
      <c r="W71" s="71">
        <f t="shared" si="20"/>
        <v>0</v>
      </c>
      <c r="X71" s="74">
        <v>0</v>
      </c>
      <c r="Y71" s="71">
        <f t="shared" si="21"/>
        <v>0</v>
      </c>
      <c r="Z71" s="71">
        <f t="shared" si="22"/>
        <v>0</v>
      </c>
      <c r="AA71" s="72">
        <v>5</v>
      </c>
      <c r="AB71" s="71">
        <f t="shared" si="23"/>
        <v>4340000</v>
      </c>
      <c r="AC71" s="71">
        <f t="shared" si="24"/>
        <v>0</v>
      </c>
      <c r="AD71" s="75" t="s">
        <v>189</v>
      </c>
      <c r="AF71" s="52" t="e">
        <f>'[3]BI INTRA 2025'!Z78+'S2 2024 - A'!Y71</f>
        <v>#REF!</v>
      </c>
      <c r="AG71" s="52" t="e">
        <f t="shared" si="0"/>
        <v>#REF!</v>
      </c>
    </row>
    <row r="72" spans="1:33" s="160" customFormat="1" ht="15.75" customHeight="1">
      <c r="A72" s="175"/>
      <c r="B72" s="133" t="s">
        <v>170</v>
      </c>
      <c r="C72" s="202" t="s">
        <v>139</v>
      </c>
      <c r="D72" s="202"/>
      <c r="E72" s="68" t="s">
        <v>178</v>
      </c>
      <c r="F72" s="69" t="str">
        <f>VLOOKUP(B72,[1]Sheet1!$H$4:$I$15682,2,FALSE)</f>
        <v>Lemari Kayu</v>
      </c>
      <c r="G72" s="42" t="s">
        <v>179</v>
      </c>
      <c r="H72" s="42" t="s">
        <v>48</v>
      </c>
      <c r="I72" s="42" t="s">
        <v>173</v>
      </c>
      <c r="J72" s="42" t="s">
        <v>65</v>
      </c>
      <c r="K72" s="42">
        <v>2009</v>
      </c>
      <c r="L72" s="42" t="s">
        <v>48</v>
      </c>
      <c r="M72" s="77" t="s">
        <v>166</v>
      </c>
      <c r="N72" s="42" t="s">
        <v>67</v>
      </c>
      <c r="O72" s="203">
        <v>1</v>
      </c>
      <c r="P72" s="70">
        <v>2170000</v>
      </c>
      <c r="Q72" s="78"/>
      <c r="R72" s="76">
        <v>0</v>
      </c>
      <c r="S72" s="71">
        <f t="shared" si="18"/>
        <v>2170000</v>
      </c>
      <c r="T72" s="72">
        <v>5</v>
      </c>
      <c r="U72" s="71">
        <f t="shared" si="19"/>
        <v>434000</v>
      </c>
      <c r="V72" s="73">
        <v>0</v>
      </c>
      <c r="W72" s="71">
        <f t="shared" si="20"/>
        <v>0</v>
      </c>
      <c r="X72" s="74">
        <v>0</v>
      </c>
      <c r="Y72" s="71">
        <f t="shared" si="21"/>
        <v>0</v>
      </c>
      <c r="Z72" s="71">
        <f t="shared" si="22"/>
        <v>0</v>
      </c>
      <c r="AA72" s="72">
        <v>5</v>
      </c>
      <c r="AB72" s="71">
        <f t="shared" si="23"/>
        <v>2170000</v>
      </c>
      <c r="AC72" s="71">
        <f t="shared" si="24"/>
        <v>0</v>
      </c>
      <c r="AD72" s="75" t="s">
        <v>190</v>
      </c>
      <c r="AF72" s="52" t="e">
        <f>'[3]BI INTRA 2025'!Z79+'S2 2024 - A'!Y72</f>
        <v>#REF!</v>
      </c>
      <c r="AG72" s="52" t="e">
        <f t="shared" si="0"/>
        <v>#REF!</v>
      </c>
    </row>
    <row r="73" spans="1:33" s="160" customFormat="1" ht="15.75" customHeight="1">
      <c r="A73" s="175"/>
      <c r="B73" s="133" t="s">
        <v>170</v>
      </c>
      <c r="C73" s="202" t="s">
        <v>112</v>
      </c>
      <c r="D73" s="202"/>
      <c r="E73" s="68" t="s">
        <v>178</v>
      </c>
      <c r="F73" s="69" t="str">
        <f>VLOOKUP(B73,[1]Sheet1!$H$4:$I$15682,2,FALSE)</f>
        <v>Lemari Kayu</v>
      </c>
      <c r="G73" s="42" t="s">
        <v>179</v>
      </c>
      <c r="H73" s="42" t="s">
        <v>48</v>
      </c>
      <c r="I73" s="42" t="s">
        <v>191</v>
      </c>
      <c r="J73" s="42" t="s">
        <v>65</v>
      </c>
      <c r="K73" s="42">
        <v>2013</v>
      </c>
      <c r="L73" s="42" t="s">
        <v>48</v>
      </c>
      <c r="M73" s="77" t="s">
        <v>66</v>
      </c>
      <c r="N73" s="42" t="s">
        <v>67</v>
      </c>
      <c r="O73" s="203">
        <v>1</v>
      </c>
      <c r="P73" s="76">
        <v>3385000</v>
      </c>
      <c r="Q73" s="78"/>
      <c r="R73" s="76">
        <v>0</v>
      </c>
      <c r="S73" s="71">
        <f t="shared" si="18"/>
        <v>3385000</v>
      </c>
      <c r="T73" s="72">
        <v>5</v>
      </c>
      <c r="U73" s="71">
        <f t="shared" si="19"/>
        <v>677000</v>
      </c>
      <c r="V73" s="73">
        <v>0</v>
      </c>
      <c r="W73" s="71">
        <v>0</v>
      </c>
      <c r="X73" s="74">
        <v>0</v>
      </c>
      <c r="Y73" s="71">
        <f t="shared" si="21"/>
        <v>0</v>
      </c>
      <c r="Z73" s="71">
        <v>0</v>
      </c>
      <c r="AA73" s="72">
        <v>5</v>
      </c>
      <c r="AB73" s="71">
        <f t="shared" si="23"/>
        <v>3385000</v>
      </c>
      <c r="AC73" s="71">
        <f t="shared" si="24"/>
        <v>0</v>
      </c>
      <c r="AD73" s="75" t="s">
        <v>189</v>
      </c>
      <c r="AF73" s="52" t="e">
        <f>'[3]BI INTRA 2025'!Z80+'S2 2024 - A'!Y73</f>
        <v>#REF!</v>
      </c>
      <c r="AG73" s="52" t="e">
        <f t="shared" si="0"/>
        <v>#REF!</v>
      </c>
    </row>
    <row r="74" spans="1:33" s="160" customFormat="1" ht="15.75" customHeight="1">
      <c r="A74" s="175"/>
      <c r="B74" s="133" t="s">
        <v>170</v>
      </c>
      <c r="C74" s="202" t="s">
        <v>60</v>
      </c>
      <c r="D74" s="202"/>
      <c r="E74" s="68" t="s">
        <v>178</v>
      </c>
      <c r="F74" s="69" t="str">
        <f>VLOOKUP(B74,[1]Sheet1!$H$4:$I$15682,2,FALSE)</f>
        <v>Lemari Kayu</v>
      </c>
      <c r="G74" s="42" t="s">
        <v>179</v>
      </c>
      <c r="H74" s="42" t="s">
        <v>48</v>
      </c>
      <c r="I74" s="42" t="s">
        <v>191</v>
      </c>
      <c r="J74" s="42" t="s">
        <v>65</v>
      </c>
      <c r="K74" s="42">
        <v>2013</v>
      </c>
      <c r="L74" s="42" t="s">
        <v>48</v>
      </c>
      <c r="M74" s="77" t="s">
        <v>66</v>
      </c>
      <c r="N74" s="42" t="s">
        <v>67</v>
      </c>
      <c r="O74" s="203">
        <v>1</v>
      </c>
      <c r="P74" s="76">
        <v>3385000</v>
      </c>
      <c r="Q74" s="78"/>
      <c r="R74" s="76">
        <v>0</v>
      </c>
      <c r="S74" s="71">
        <f t="shared" si="18"/>
        <v>3385000</v>
      </c>
      <c r="T74" s="72">
        <v>5</v>
      </c>
      <c r="U74" s="71">
        <f t="shared" si="19"/>
        <v>677000</v>
      </c>
      <c r="V74" s="73">
        <v>0</v>
      </c>
      <c r="W74" s="71">
        <v>0</v>
      </c>
      <c r="X74" s="74">
        <v>0</v>
      </c>
      <c r="Y74" s="71">
        <f t="shared" si="21"/>
        <v>0</v>
      </c>
      <c r="Z74" s="71">
        <v>0</v>
      </c>
      <c r="AA74" s="72">
        <v>5</v>
      </c>
      <c r="AB74" s="71">
        <v>3385000</v>
      </c>
      <c r="AC74" s="71">
        <f t="shared" si="24"/>
        <v>0</v>
      </c>
      <c r="AD74" s="75" t="s">
        <v>132</v>
      </c>
      <c r="AF74" s="52" t="e">
        <f>'[3]BI INTRA 2025'!Z81+'S2 2024 - A'!Y74</f>
        <v>#REF!</v>
      </c>
      <c r="AG74" s="52" t="e">
        <f t="shared" si="0"/>
        <v>#REF!</v>
      </c>
    </row>
    <row r="75" spans="1:33" s="210" customFormat="1" ht="15.75" customHeight="1">
      <c r="A75" s="204"/>
      <c r="B75" s="140" t="s">
        <v>192</v>
      </c>
      <c r="C75" s="205" t="s">
        <v>69</v>
      </c>
      <c r="D75" s="205"/>
      <c r="E75" s="99" t="s">
        <v>193</v>
      </c>
      <c r="F75" s="69" t="str">
        <f>VLOOKUP(B75,[1]Sheet1!$H$4:$I$15682,2,FALSE)</f>
        <v>Lemari Besi/Metal</v>
      </c>
      <c r="G75" s="100" t="s">
        <v>194</v>
      </c>
      <c r="H75" s="100" t="s">
        <v>48</v>
      </c>
      <c r="I75" s="100" t="s">
        <v>64</v>
      </c>
      <c r="J75" s="100" t="s">
        <v>65</v>
      </c>
      <c r="K75" s="100">
        <v>2019</v>
      </c>
      <c r="L75" s="100" t="s">
        <v>48</v>
      </c>
      <c r="M75" s="206" t="s">
        <v>66</v>
      </c>
      <c r="N75" s="100" t="s">
        <v>67</v>
      </c>
      <c r="O75" s="207">
        <v>1</v>
      </c>
      <c r="P75" s="105">
        <v>4290000</v>
      </c>
      <c r="Q75" s="208"/>
      <c r="R75" s="105">
        <v>0</v>
      </c>
      <c r="S75" s="106">
        <f t="shared" si="18"/>
        <v>4290000</v>
      </c>
      <c r="T75" s="107">
        <v>5</v>
      </c>
      <c r="U75" s="106">
        <f>SUM(S75/T75)</f>
        <v>858000</v>
      </c>
      <c r="V75" s="142">
        <f>6/12</f>
        <v>0.5</v>
      </c>
      <c r="W75" s="106">
        <f>SUM(U75*V75)</f>
        <v>429000</v>
      </c>
      <c r="X75" s="143">
        <f t="shared" ref="X75:X76" si="25">4/12</f>
        <v>0.33333333333333331</v>
      </c>
      <c r="Y75" s="106">
        <f>U75*X75</f>
        <v>286000</v>
      </c>
      <c r="Z75" s="106">
        <f>SUM(W75+Y75)</f>
        <v>715000</v>
      </c>
      <c r="AA75" s="209">
        <f>2024-K75+V75+X75-10/12</f>
        <v>5</v>
      </c>
      <c r="AB75" s="106">
        <f t="shared" ref="AB75:AB88" si="26">SUM(U75*AA75)</f>
        <v>4290000</v>
      </c>
      <c r="AC75" s="106">
        <f t="shared" si="24"/>
        <v>0</v>
      </c>
      <c r="AD75" s="109" t="s">
        <v>195</v>
      </c>
      <c r="AF75" s="52" t="e">
        <f>'[3]BI INTRA 2025'!Z82+'S2 2024 - A'!Y75</f>
        <v>#REF!</v>
      </c>
      <c r="AG75" s="52" t="e">
        <f t="shared" si="0"/>
        <v>#REF!</v>
      </c>
    </row>
    <row r="76" spans="1:33" s="210" customFormat="1" ht="15.75" customHeight="1">
      <c r="A76" s="204"/>
      <c r="B76" s="140" t="s">
        <v>192</v>
      </c>
      <c r="C76" s="205" t="s">
        <v>73</v>
      </c>
      <c r="D76" s="205"/>
      <c r="E76" s="99" t="s">
        <v>193</v>
      </c>
      <c r="F76" s="69" t="str">
        <f>VLOOKUP(B76,[1]Sheet1!$H$4:$I$15682,2,FALSE)</f>
        <v>Lemari Besi/Metal</v>
      </c>
      <c r="G76" s="100" t="s">
        <v>194</v>
      </c>
      <c r="H76" s="100" t="s">
        <v>48</v>
      </c>
      <c r="I76" s="100" t="s">
        <v>64</v>
      </c>
      <c r="J76" s="100" t="s">
        <v>65</v>
      </c>
      <c r="K76" s="100">
        <v>2019</v>
      </c>
      <c r="L76" s="100" t="s">
        <v>48</v>
      </c>
      <c r="M76" s="206" t="s">
        <v>66</v>
      </c>
      <c r="N76" s="100" t="s">
        <v>67</v>
      </c>
      <c r="O76" s="207">
        <v>1</v>
      </c>
      <c r="P76" s="105">
        <v>4290000</v>
      </c>
      <c r="Q76" s="208"/>
      <c r="R76" s="105">
        <v>0</v>
      </c>
      <c r="S76" s="106">
        <f t="shared" si="18"/>
        <v>4290000</v>
      </c>
      <c r="T76" s="107">
        <v>5</v>
      </c>
      <c r="U76" s="106">
        <f t="shared" ref="U76:U88" si="27">SUM(S76/T76)</f>
        <v>858000</v>
      </c>
      <c r="V76" s="142">
        <f>6/12</f>
        <v>0.5</v>
      </c>
      <c r="W76" s="106">
        <f t="shared" ref="W76:W88" si="28">SUM(U76*V76)</f>
        <v>429000</v>
      </c>
      <c r="X76" s="143">
        <f t="shared" si="25"/>
        <v>0.33333333333333331</v>
      </c>
      <c r="Y76" s="106">
        <f>U76*X76</f>
        <v>286000</v>
      </c>
      <c r="Z76" s="106">
        <f>SUM(W76+Y76)</f>
        <v>715000</v>
      </c>
      <c r="AA76" s="209">
        <f>2024-K76+V76+X76-10/12</f>
        <v>5</v>
      </c>
      <c r="AB76" s="106">
        <f t="shared" si="26"/>
        <v>4290000</v>
      </c>
      <c r="AC76" s="106">
        <f t="shared" si="24"/>
        <v>0</v>
      </c>
      <c r="AD76" s="109" t="s">
        <v>195</v>
      </c>
      <c r="AF76" s="52" t="e">
        <f>'[3]BI INTRA 2025'!Z83+'S2 2024 - A'!Y76</f>
        <v>#REF!</v>
      </c>
      <c r="AG76" s="52" t="e">
        <f t="shared" si="0"/>
        <v>#REF!</v>
      </c>
    </row>
    <row r="77" spans="1:33" s="160" customFormat="1" ht="15.75" customHeight="1">
      <c r="A77" s="175"/>
      <c r="B77" s="133" t="s">
        <v>196</v>
      </c>
      <c r="C77" s="202" t="s">
        <v>112</v>
      </c>
      <c r="D77" s="202"/>
      <c r="E77" s="68" t="s">
        <v>197</v>
      </c>
      <c r="F77" s="69" t="str">
        <f>VLOOKUP(B77,[1]Sheet1!$H$4:$I$15682,2,FALSE)</f>
        <v>Brankas</v>
      </c>
      <c r="G77" s="42" t="s">
        <v>179</v>
      </c>
      <c r="H77" s="42" t="s">
        <v>48</v>
      </c>
      <c r="I77" s="42" t="s">
        <v>64</v>
      </c>
      <c r="J77" s="42" t="s">
        <v>65</v>
      </c>
      <c r="K77" s="42">
        <v>2009</v>
      </c>
      <c r="L77" s="42" t="s">
        <v>48</v>
      </c>
      <c r="M77" s="77" t="s">
        <v>166</v>
      </c>
      <c r="N77" s="42" t="s">
        <v>67</v>
      </c>
      <c r="O77" s="203">
        <v>1</v>
      </c>
      <c r="P77" s="70">
        <v>8000000</v>
      </c>
      <c r="Q77" s="78"/>
      <c r="R77" s="76">
        <v>0</v>
      </c>
      <c r="S77" s="71">
        <f t="shared" si="18"/>
        <v>8000000</v>
      </c>
      <c r="T77" s="72">
        <v>5</v>
      </c>
      <c r="U77" s="71">
        <f t="shared" si="27"/>
        <v>1600000</v>
      </c>
      <c r="V77" s="73">
        <v>0</v>
      </c>
      <c r="W77" s="71">
        <f t="shared" si="28"/>
        <v>0</v>
      </c>
      <c r="X77" s="74">
        <v>0</v>
      </c>
      <c r="Y77" s="71">
        <f t="shared" ref="Y77:Y86" si="29">SUM(U77*X77)</f>
        <v>0</v>
      </c>
      <c r="Z77" s="71">
        <f t="shared" ref="Z77:Z88" si="30">SUM(W77+Y77)</f>
        <v>0</v>
      </c>
      <c r="AA77" s="72">
        <v>5</v>
      </c>
      <c r="AB77" s="71">
        <f t="shared" si="26"/>
        <v>8000000</v>
      </c>
      <c r="AC77" s="71">
        <f t="shared" si="24"/>
        <v>0</v>
      </c>
      <c r="AD77" s="75" t="s">
        <v>183</v>
      </c>
      <c r="AF77" s="52" t="e">
        <f>'[3]BI INTRA 2025'!Z84+'S2 2024 - A'!Y77</f>
        <v>#REF!</v>
      </c>
      <c r="AG77" s="52" t="e">
        <f t="shared" si="0"/>
        <v>#REF!</v>
      </c>
    </row>
    <row r="78" spans="1:33" s="160" customFormat="1" ht="15.75" customHeight="1">
      <c r="A78" s="175"/>
      <c r="B78" s="133" t="s">
        <v>198</v>
      </c>
      <c r="C78" s="43" t="s">
        <v>199</v>
      </c>
      <c r="D78" s="43"/>
      <c r="E78" s="68" t="s">
        <v>200</v>
      </c>
      <c r="F78" s="69" t="str">
        <f>VLOOKUP(B78,[1]Sheet1!$H$4:$I$15682,2,FALSE)</f>
        <v>Filing Cabinet Besi</v>
      </c>
      <c r="G78" s="42" t="s">
        <v>201</v>
      </c>
      <c r="H78" s="42" t="s">
        <v>48</v>
      </c>
      <c r="I78" s="42" t="s">
        <v>64</v>
      </c>
      <c r="J78" s="42" t="s">
        <v>65</v>
      </c>
      <c r="K78" s="42">
        <v>2009</v>
      </c>
      <c r="L78" s="42" t="s">
        <v>48</v>
      </c>
      <c r="M78" s="77" t="s">
        <v>166</v>
      </c>
      <c r="N78" s="42" t="s">
        <v>67</v>
      </c>
      <c r="O78" s="203">
        <v>2</v>
      </c>
      <c r="P78" s="70">
        <v>5440000</v>
      </c>
      <c r="Q78" s="78"/>
      <c r="R78" s="76">
        <v>0</v>
      </c>
      <c r="S78" s="71">
        <f>SUM(P78-R78)</f>
        <v>5440000</v>
      </c>
      <c r="T78" s="72">
        <v>5</v>
      </c>
      <c r="U78" s="71">
        <f t="shared" si="27"/>
        <v>1088000</v>
      </c>
      <c r="V78" s="73">
        <v>0</v>
      </c>
      <c r="W78" s="71">
        <f t="shared" si="28"/>
        <v>0</v>
      </c>
      <c r="X78" s="74">
        <v>0</v>
      </c>
      <c r="Y78" s="71">
        <f t="shared" si="29"/>
        <v>0</v>
      </c>
      <c r="Z78" s="71">
        <f t="shared" si="30"/>
        <v>0</v>
      </c>
      <c r="AA78" s="72">
        <v>5</v>
      </c>
      <c r="AB78" s="71">
        <f t="shared" si="26"/>
        <v>5440000</v>
      </c>
      <c r="AC78" s="71">
        <f t="shared" si="24"/>
        <v>0</v>
      </c>
      <c r="AD78" s="75" t="s">
        <v>167</v>
      </c>
      <c r="AF78" s="52" t="e">
        <f>'[3]BI INTRA 2025'!Z85+'S2 2024 - A'!Y78</f>
        <v>#REF!</v>
      </c>
      <c r="AG78" s="52" t="e">
        <f t="shared" si="0"/>
        <v>#REF!</v>
      </c>
    </row>
    <row r="79" spans="1:33" s="160" customFormat="1" ht="15.75" customHeight="1">
      <c r="A79" s="175"/>
      <c r="B79" s="133" t="s">
        <v>198</v>
      </c>
      <c r="C79" s="43" t="s">
        <v>202</v>
      </c>
      <c r="D79" s="43"/>
      <c r="E79" s="68" t="s">
        <v>200</v>
      </c>
      <c r="F79" s="69" t="str">
        <f>VLOOKUP(B79,[1]Sheet1!$H$4:$I$15682,2,FALSE)</f>
        <v>Filing Cabinet Besi</v>
      </c>
      <c r="G79" s="42" t="s">
        <v>201</v>
      </c>
      <c r="H79" s="42" t="s">
        <v>48</v>
      </c>
      <c r="I79" s="42" t="s">
        <v>64</v>
      </c>
      <c r="J79" s="42" t="s">
        <v>65</v>
      </c>
      <c r="K79" s="42">
        <v>2009</v>
      </c>
      <c r="L79" s="42" t="s">
        <v>48</v>
      </c>
      <c r="M79" s="77" t="s">
        <v>166</v>
      </c>
      <c r="N79" s="42" t="s">
        <v>67</v>
      </c>
      <c r="O79" s="203">
        <v>4</v>
      </c>
      <c r="P79" s="70">
        <v>10880000</v>
      </c>
      <c r="Q79" s="78"/>
      <c r="R79" s="76">
        <v>0</v>
      </c>
      <c r="S79" s="71">
        <f t="shared" ref="S79:S91" si="31">SUM(P79-R79)</f>
        <v>10880000</v>
      </c>
      <c r="T79" s="72">
        <v>5</v>
      </c>
      <c r="U79" s="71">
        <f t="shared" si="27"/>
        <v>2176000</v>
      </c>
      <c r="V79" s="73">
        <v>0</v>
      </c>
      <c r="W79" s="71">
        <f t="shared" si="28"/>
        <v>0</v>
      </c>
      <c r="X79" s="74">
        <v>0</v>
      </c>
      <c r="Y79" s="71">
        <f t="shared" si="29"/>
        <v>0</v>
      </c>
      <c r="Z79" s="71">
        <f t="shared" si="30"/>
        <v>0</v>
      </c>
      <c r="AA79" s="72">
        <v>5</v>
      </c>
      <c r="AB79" s="71">
        <f t="shared" si="26"/>
        <v>10880000</v>
      </c>
      <c r="AC79" s="71">
        <f t="shared" si="24"/>
        <v>0</v>
      </c>
      <c r="AD79" s="75" t="s">
        <v>183</v>
      </c>
      <c r="AF79" s="52" t="e">
        <f>'[3]BI INTRA 2025'!Z86+'S2 2024 - A'!Y79</f>
        <v>#REF!</v>
      </c>
      <c r="AG79" s="52" t="e">
        <f t="shared" si="0"/>
        <v>#REF!</v>
      </c>
    </row>
    <row r="80" spans="1:33" s="160" customFormat="1" ht="15.75" customHeight="1">
      <c r="A80" s="175"/>
      <c r="B80" s="133" t="s">
        <v>198</v>
      </c>
      <c r="C80" s="202" t="s">
        <v>106</v>
      </c>
      <c r="D80" s="202"/>
      <c r="E80" s="68" t="s">
        <v>200</v>
      </c>
      <c r="F80" s="69" t="str">
        <f>VLOOKUP(B80,[1]Sheet1!$H$4:$I$15682,2,FALSE)</f>
        <v>Filing Cabinet Besi</v>
      </c>
      <c r="G80" s="42" t="s">
        <v>201</v>
      </c>
      <c r="H80" s="42" t="s">
        <v>48</v>
      </c>
      <c r="I80" s="42" t="s">
        <v>64</v>
      </c>
      <c r="J80" s="42" t="s">
        <v>65</v>
      </c>
      <c r="K80" s="42">
        <v>2009</v>
      </c>
      <c r="L80" s="42" t="s">
        <v>48</v>
      </c>
      <c r="M80" s="77" t="s">
        <v>166</v>
      </c>
      <c r="N80" s="42" t="s">
        <v>67</v>
      </c>
      <c r="O80" s="203">
        <v>1</v>
      </c>
      <c r="P80" s="70">
        <v>2720000</v>
      </c>
      <c r="Q80" s="78"/>
      <c r="R80" s="76">
        <v>0</v>
      </c>
      <c r="S80" s="71">
        <f t="shared" si="31"/>
        <v>2720000</v>
      </c>
      <c r="T80" s="72">
        <v>5</v>
      </c>
      <c r="U80" s="71">
        <f t="shared" si="27"/>
        <v>544000</v>
      </c>
      <c r="V80" s="73">
        <v>0</v>
      </c>
      <c r="W80" s="71">
        <f t="shared" si="28"/>
        <v>0</v>
      </c>
      <c r="X80" s="74">
        <v>0</v>
      </c>
      <c r="Y80" s="71">
        <f t="shared" si="29"/>
        <v>0</v>
      </c>
      <c r="Z80" s="71">
        <f t="shared" si="30"/>
        <v>0</v>
      </c>
      <c r="AA80" s="72">
        <v>5</v>
      </c>
      <c r="AB80" s="71">
        <f t="shared" si="26"/>
        <v>2720000</v>
      </c>
      <c r="AC80" s="71">
        <f t="shared" si="24"/>
        <v>0</v>
      </c>
      <c r="AD80" s="75" t="s">
        <v>132</v>
      </c>
      <c r="AF80" s="52" t="e">
        <f>'[3]BI INTRA 2025'!Z87+'S2 2024 - A'!Y80</f>
        <v>#REF!</v>
      </c>
      <c r="AG80" s="52" t="e">
        <f t="shared" si="0"/>
        <v>#REF!</v>
      </c>
    </row>
    <row r="81" spans="1:33" s="160" customFormat="1" ht="15.75" customHeight="1">
      <c r="A81" s="175"/>
      <c r="B81" s="133" t="s">
        <v>198</v>
      </c>
      <c r="C81" s="43" t="s">
        <v>203</v>
      </c>
      <c r="D81" s="43"/>
      <c r="E81" s="68" t="s">
        <v>200</v>
      </c>
      <c r="F81" s="69" t="str">
        <f>VLOOKUP(B81,[1]Sheet1!$H$4:$I$15682,2,FALSE)</f>
        <v>Filing Cabinet Besi</v>
      </c>
      <c r="G81" s="42" t="s">
        <v>201</v>
      </c>
      <c r="H81" s="42" t="s">
        <v>48</v>
      </c>
      <c r="I81" s="42" t="s">
        <v>64</v>
      </c>
      <c r="J81" s="42" t="s">
        <v>65</v>
      </c>
      <c r="K81" s="42">
        <v>2009</v>
      </c>
      <c r="L81" s="42" t="s">
        <v>48</v>
      </c>
      <c r="M81" s="77" t="s">
        <v>166</v>
      </c>
      <c r="N81" s="42" t="s">
        <v>67</v>
      </c>
      <c r="O81" s="203">
        <v>2</v>
      </c>
      <c r="P81" s="70">
        <v>5440000</v>
      </c>
      <c r="Q81" s="139"/>
      <c r="R81" s="76">
        <v>0</v>
      </c>
      <c r="S81" s="71">
        <f t="shared" si="31"/>
        <v>5440000</v>
      </c>
      <c r="T81" s="72">
        <v>5</v>
      </c>
      <c r="U81" s="71">
        <f t="shared" si="27"/>
        <v>1088000</v>
      </c>
      <c r="V81" s="73">
        <v>0</v>
      </c>
      <c r="W81" s="71">
        <f t="shared" si="28"/>
        <v>0</v>
      </c>
      <c r="X81" s="74">
        <v>0</v>
      </c>
      <c r="Y81" s="71">
        <f t="shared" si="29"/>
        <v>0</v>
      </c>
      <c r="Z81" s="71">
        <f t="shared" si="30"/>
        <v>0</v>
      </c>
      <c r="AA81" s="72">
        <v>5</v>
      </c>
      <c r="AB81" s="71">
        <f t="shared" si="26"/>
        <v>5440000</v>
      </c>
      <c r="AC81" s="71">
        <f t="shared" si="24"/>
        <v>0</v>
      </c>
      <c r="AD81" s="75" t="s">
        <v>185</v>
      </c>
      <c r="AF81" s="52" t="e">
        <f>'[3]BI INTRA 2025'!Z88+'S2 2024 - A'!Y81</f>
        <v>#REF!</v>
      </c>
      <c r="AG81" s="52" t="e">
        <f t="shared" ref="AG81:AG144" si="32">AB81-AF81</f>
        <v>#REF!</v>
      </c>
    </row>
    <row r="82" spans="1:33" s="160" customFormat="1" ht="15.75" customHeight="1">
      <c r="A82" s="175"/>
      <c r="B82" s="133" t="s">
        <v>198</v>
      </c>
      <c r="C82" s="43" t="s">
        <v>204</v>
      </c>
      <c r="D82" s="43"/>
      <c r="E82" s="68" t="s">
        <v>200</v>
      </c>
      <c r="F82" s="69" t="str">
        <f>VLOOKUP(B82,[1]Sheet1!$H$4:$I$15682,2,FALSE)</f>
        <v>Filing Cabinet Besi</v>
      </c>
      <c r="G82" s="42" t="s">
        <v>201</v>
      </c>
      <c r="H82" s="42" t="s">
        <v>48</v>
      </c>
      <c r="I82" s="42" t="s">
        <v>64</v>
      </c>
      <c r="J82" s="42" t="s">
        <v>65</v>
      </c>
      <c r="K82" s="42">
        <v>2009</v>
      </c>
      <c r="L82" s="42" t="s">
        <v>48</v>
      </c>
      <c r="M82" s="77" t="s">
        <v>166</v>
      </c>
      <c r="N82" s="42" t="s">
        <v>67</v>
      </c>
      <c r="O82" s="203">
        <v>2</v>
      </c>
      <c r="P82" s="70">
        <v>5440000</v>
      </c>
      <c r="Q82" s="139"/>
      <c r="R82" s="76">
        <v>0</v>
      </c>
      <c r="S82" s="71">
        <f t="shared" si="31"/>
        <v>5440000</v>
      </c>
      <c r="T82" s="72">
        <v>5</v>
      </c>
      <c r="U82" s="71">
        <f t="shared" si="27"/>
        <v>1088000</v>
      </c>
      <c r="V82" s="73">
        <v>0</v>
      </c>
      <c r="W82" s="71">
        <f t="shared" si="28"/>
        <v>0</v>
      </c>
      <c r="X82" s="74">
        <v>0</v>
      </c>
      <c r="Y82" s="71">
        <f t="shared" si="29"/>
        <v>0</v>
      </c>
      <c r="Z82" s="71">
        <f t="shared" si="30"/>
        <v>0</v>
      </c>
      <c r="AA82" s="72">
        <v>5</v>
      </c>
      <c r="AB82" s="71">
        <f t="shared" si="26"/>
        <v>5440000</v>
      </c>
      <c r="AC82" s="71">
        <f t="shared" si="24"/>
        <v>0</v>
      </c>
      <c r="AD82" s="75" t="s">
        <v>187</v>
      </c>
      <c r="AF82" s="52" t="e">
        <f>'[3]BI INTRA 2025'!Z89+'S2 2024 - A'!Y82</f>
        <v>#REF!</v>
      </c>
      <c r="AG82" s="52" t="e">
        <f t="shared" si="32"/>
        <v>#REF!</v>
      </c>
    </row>
    <row r="83" spans="1:33" s="160" customFormat="1" ht="15.75" customHeight="1">
      <c r="A83" s="175"/>
      <c r="B83" s="133" t="s">
        <v>198</v>
      </c>
      <c r="C83" s="202" t="s">
        <v>99</v>
      </c>
      <c r="D83" s="202"/>
      <c r="E83" s="68" t="s">
        <v>200</v>
      </c>
      <c r="F83" s="69" t="str">
        <f>VLOOKUP(B83,[1]Sheet1!$H$4:$I$15682,2,FALSE)</f>
        <v>Filing Cabinet Besi</v>
      </c>
      <c r="G83" s="42" t="s">
        <v>201</v>
      </c>
      <c r="H83" s="42" t="s">
        <v>48</v>
      </c>
      <c r="I83" s="42" t="s">
        <v>64</v>
      </c>
      <c r="J83" s="42" t="s">
        <v>65</v>
      </c>
      <c r="K83" s="42">
        <v>2009</v>
      </c>
      <c r="L83" s="42" t="s">
        <v>48</v>
      </c>
      <c r="M83" s="77" t="s">
        <v>166</v>
      </c>
      <c r="N83" s="42" t="s">
        <v>67</v>
      </c>
      <c r="O83" s="203">
        <v>1</v>
      </c>
      <c r="P83" s="70">
        <v>2720000</v>
      </c>
      <c r="Q83" s="139"/>
      <c r="R83" s="76">
        <v>0</v>
      </c>
      <c r="S83" s="71">
        <f t="shared" si="31"/>
        <v>2720000</v>
      </c>
      <c r="T83" s="72">
        <v>5</v>
      </c>
      <c r="U83" s="71">
        <f t="shared" si="27"/>
        <v>544000</v>
      </c>
      <c r="V83" s="73">
        <v>0</v>
      </c>
      <c r="W83" s="71">
        <f t="shared" si="28"/>
        <v>0</v>
      </c>
      <c r="X83" s="74">
        <v>0</v>
      </c>
      <c r="Y83" s="71">
        <f t="shared" si="29"/>
        <v>0</v>
      </c>
      <c r="Z83" s="71">
        <f t="shared" si="30"/>
        <v>0</v>
      </c>
      <c r="AA83" s="72">
        <v>5</v>
      </c>
      <c r="AB83" s="71">
        <f t="shared" si="26"/>
        <v>2720000</v>
      </c>
      <c r="AC83" s="71">
        <f t="shared" si="24"/>
        <v>0</v>
      </c>
      <c r="AD83" s="75" t="s">
        <v>176</v>
      </c>
      <c r="AF83" s="52" t="e">
        <f>'[3]BI INTRA 2025'!Z90+'S2 2024 - A'!Y83</f>
        <v>#REF!</v>
      </c>
      <c r="AG83" s="52" t="e">
        <f t="shared" si="32"/>
        <v>#REF!</v>
      </c>
    </row>
    <row r="84" spans="1:33" s="160" customFormat="1" ht="15.75" customHeight="1">
      <c r="A84" s="175"/>
      <c r="B84" s="133" t="s">
        <v>198</v>
      </c>
      <c r="C84" s="202" t="s">
        <v>135</v>
      </c>
      <c r="D84" s="202"/>
      <c r="E84" s="68" t="s">
        <v>200</v>
      </c>
      <c r="F84" s="69" t="str">
        <f>VLOOKUP(B84,[1]Sheet1!$H$4:$I$15682,2,FALSE)</f>
        <v>Filing Cabinet Besi</v>
      </c>
      <c r="G84" s="42" t="s">
        <v>201</v>
      </c>
      <c r="H84" s="42" t="s">
        <v>48</v>
      </c>
      <c r="I84" s="42" t="s">
        <v>64</v>
      </c>
      <c r="J84" s="42" t="s">
        <v>65</v>
      </c>
      <c r="K84" s="42">
        <v>2009</v>
      </c>
      <c r="L84" s="42" t="s">
        <v>48</v>
      </c>
      <c r="M84" s="77" t="s">
        <v>166</v>
      </c>
      <c r="N84" s="42" t="s">
        <v>67</v>
      </c>
      <c r="O84" s="203">
        <v>1</v>
      </c>
      <c r="P84" s="70">
        <v>2720000</v>
      </c>
      <c r="Q84" s="78"/>
      <c r="R84" s="76">
        <v>0</v>
      </c>
      <c r="S84" s="71">
        <f t="shared" si="31"/>
        <v>2720000</v>
      </c>
      <c r="T84" s="72">
        <v>5</v>
      </c>
      <c r="U84" s="71">
        <f t="shared" si="27"/>
        <v>544000</v>
      </c>
      <c r="V84" s="73">
        <v>0</v>
      </c>
      <c r="W84" s="71">
        <f t="shared" si="28"/>
        <v>0</v>
      </c>
      <c r="X84" s="74">
        <v>0</v>
      </c>
      <c r="Y84" s="71">
        <f t="shared" si="29"/>
        <v>0</v>
      </c>
      <c r="Z84" s="71">
        <f t="shared" si="30"/>
        <v>0</v>
      </c>
      <c r="AA84" s="72">
        <v>5</v>
      </c>
      <c r="AB84" s="71">
        <f t="shared" si="26"/>
        <v>2720000</v>
      </c>
      <c r="AC84" s="71">
        <f t="shared" si="24"/>
        <v>0</v>
      </c>
      <c r="AD84" s="75" t="s">
        <v>189</v>
      </c>
      <c r="AF84" s="52" t="e">
        <f>'[3]BI INTRA 2025'!Z91+'S2 2024 - A'!Y84</f>
        <v>#REF!</v>
      </c>
      <c r="AG84" s="52" t="e">
        <f t="shared" si="32"/>
        <v>#REF!</v>
      </c>
    </row>
    <row r="85" spans="1:33" s="160" customFormat="1" ht="15.75" customHeight="1">
      <c r="A85" s="175"/>
      <c r="B85" s="133" t="s">
        <v>198</v>
      </c>
      <c r="C85" s="43" t="s">
        <v>205</v>
      </c>
      <c r="D85" s="43"/>
      <c r="E85" s="68" t="s">
        <v>200</v>
      </c>
      <c r="F85" s="69" t="str">
        <f>VLOOKUP(B85,[1]Sheet1!$H$4:$I$15682,2,FALSE)</f>
        <v>Filing Cabinet Besi</v>
      </c>
      <c r="G85" s="42" t="s">
        <v>201</v>
      </c>
      <c r="H85" s="42" t="s">
        <v>48</v>
      </c>
      <c r="I85" s="42" t="s">
        <v>64</v>
      </c>
      <c r="J85" s="42" t="s">
        <v>65</v>
      </c>
      <c r="K85" s="42">
        <v>2009</v>
      </c>
      <c r="L85" s="42" t="s">
        <v>48</v>
      </c>
      <c r="M85" s="77" t="s">
        <v>166</v>
      </c>
      <c r="N85" s="42" t="s">
        <v>67</v>
      </c>
      <c r="O85" s="203">
        <v>2</v>
      </c>
      <c r="P85" s="70">
        <v>5440000</v>
      </c>
      <c r="Q85" s="78"/>
      <c r="R85" s="76">
        <v>0</v>
      </c>
      <c r="S85" s="71">
        <f t="shared" si="31"/>
        <v>5440000</v>
      </c>
      <c r="T85" s="72">
        <v>5</v>
      </c>
      <c r="U85" s="71">
        <f t="shared" si="27"/>
        <v>1088000</v>
      </c>
      <c r="V85" s="73">
        <v>0</v>
      </c>
      <c r="W85" s="71">
        <f t="shared" si="28"/>
        <v>0</v>
      </c>
      <c r="X85" s="74">
        <v>0</v>
      </c>
      <c r="Y85" s="71">
        <f t="shared" si="29"/>
        <v>0</v>
      </c>
      <c r="Z85" s="71">
        <f t="shared" si="30"/>
        <v>0</v>
      </c>
      <c r="AA85" s="72">
        <v>5</v>
      </c>
      <c r="AB85" s="71">
        <f t="shared" si="26"/>
        <v>5440000</v>
      </c>
      <c r="AC85" s="71">
        <f t="shared" si="24"/>
        <v>0</v>
      </c>
      <c r="AD85" s="75" t="s">
        <v>190</v>
      </c>
      <c r="AF85" s="52" t="e">
        <f>'[3]BI INTRA 2025'!Z92+'S2 2024 - A'!Y85</f>
        <v>#REF!</v>
      </c>
      <c r="AG85" s="52" t="e">
        <f t="shared" si="32"/>
        <v>#REF!</v>
      </c>
    </row>
    <row r="86" spans="1:33" s="160" customFormat="1" ht="15.75" customHeight="1">
      <c r="A86" s="175"/>
      <c r="B86" s="133" t="s">
        <v>198</v>
      </c>
      <c r="C86" s="43" t="s">
        <v>206</v>
      </c>
      <c r="D86" s="43"/>
      <c r="E86" s="68" t="s">
        <v>200</v>
      </c>
      <c r="F86" s="69" t="str">
        <f>VLOOKUP(B86,[1]Sheet1!$H$4:$I$15682,2,FALSE)</f>
        <v>Filing Cabinet Besi</v>
      </c>
      <c r="G86" s="42" t="s">
        <v>201</v>
      </c>
      <c r="H86" s="42" t="s">
        <v>48</v>
      </c>
      <c r="I86" s="42" t="s">
        <v>64</v>
      </c>
      <c r="J86" s="42" t="s">
        <v>65</v>
      </c>
      <c r="K86" s="42">
        <v>2009</v>
      </c>
      <c r="L86" s="42" t="s">
        <v>48</v>
      </c>
      <c r="M86" s="77" t="s">
        <v>166</v>
      </c>
      <c r="N86" s="42" t="s">
        <v>67</v>
      </c>
      <c r="O86" s="203">
        <v>5</v>
      </c>
      <c r="P86" s="70">
        <v>13600000</v>
      </c>
      <c r="Q86" s="78"/>
      <c r="R86" s="76">
        <v>0</v>
      </c>
      <c r="S86" s="71">
        <f t="shared" si="31"/>
        <v>13600000</v>
      </c>
      <c r="T86" s="72">
        <v>5</v>
      </c>
      <c r="U86" s="71">
        <f t="shared" si="27"/>
        <v>2720000</v>
      </c>
      <c r="V86" s="73">
        <v>0</v>
      </c>
      <c r="W86" s="71">
        <f t="shared" si="28"/>
        <v>0</v>
      </c>
      <c r="X86" s="74">
        <v>0</v>
      </c>
      <c r="Y86" s="71">
        <f t="shared" si="29"/>
        <v>0</v>
      </c>
      <c r="Z86" s="71">
        <f t="shared" si="30"/>
        <v>0</v>
      </c>
      <c r="AA86" s="72">
        <v>5</v>
      </c>
      <c r="AB86" s="71">
        <f t="shared" si="26"/>
        <v>13600000</v>
      </c>
      <c r="AC86" s="71">
        <f t="shared" si="24"/>
        <v>0</v>
      </c>
      <c r="AD86" s="75" t="s">
        <v>207</v>
      </c>
      <c r="AF86" s="52" t="e">
        <f>'[3]BI INTRA 2025'!Z93+'S2 2024 - A'!Y86</f>
        <v>#REF!</v>
      </c>
      <c r="AG86" s="52" t="e">
        <f t="shared" si="32"/>
        <v>#REF!</v>
      </c>
    </row>
    <row r="87" spans="1:33" s="210" customFormat="1" ht="15.75" customHeight="1">
      <c r="A87" s="204"/>
      <c r="B87" s="140" t="s">
        <v>198</v>
      </c>
      <c r="C87" s="205" t="s">
        <v>208</v>
      </c>
      <c r="D87" s="205"/>
      <c r="E87" s="99" t="s">
        <v>200</v>
      </c>
      <c r="F87" s="69" t="str">
        <f>VLOOKUP(B87,[1]Sheet1!$H$4:$I$15682,2,FALSE)</f>
        <v>Filing Cabinet Besi</v>
      </c>
      <c r="G87" s="100" t="s">
        <v>209</v>
      </c>
      <c r="H87" s="100" t="s">
        <v>48</v>
      </c>
      <c r="I87" s="100" t="s">
        <v>64</v>
      </c>
      <c r="J87" s="100" t="s">
        <v>65</v>
      </c>
      <c r="K87" s="100">
        <v>2019</v>
      </c>
      <c r="L87" s="100" t="s">
        <v>48</v>
      </c>
      <c r="M87" s="206" t="s">
        <v>166</v>
      </c>
      <c r="N87" s="100" t="s">
        <v>67</v>
      </c>
      <c r="O87" s="207">
        <v>1</v>
      </c>
      <c r="P87" s="103">
        <v>2387000</v>
      </c>
      <c r="Q87" s="208"/>
      <c r="R87" s="105">
        <v>0</v>
      </c>
      <c r="S87" s="106">
        <f t="shared" si="31"/>
        <v>2387000</v>
      </c>
      <c r="T87" s="107">
        <v>5</v>
      </c>
      <c r="U87" s="106">
        <f t="shared" si="27"/>
        <v>477400</v>
      </c>
      <c r="V87" s="142">
        <f>6/12</f>
        <v>0.5</v>
      </c>
      <c r="W87" s="106">
        <f t="shared" si="28"/>
        <v>238700</v>
      </c>
      <c r="X87" s="143">
        <f t="shared" ref="X87:X88" si="33">4/12</f>
        <v>0.33333333333333331</v>
      </c>
      <c r="Y87" s="106">
        <f>U87*X87</f>
        <v>159133.33333333331</v>
      </c>
      <c r="Z87" s="106">
        <f t="shared" si="30"/>
        <v>397833.33333333331</v>
      </c>
      <c r="AA87" s="209">
        <f>2024-K87+V87+X87-10/12</f>
        <v>5</v>
      </c>
      <c r="AB87" s="106">
        <f t="shared" si="26"/>
        <v>2387000</v>
      </c>
      <c r="AC87" s="106">
        <f t="shared" si="24"/>
        <v>0</v>
      </c>
      <c r="AD87" s="109" t="s">
        <v>195</v>
      </c>
      <c r="AF87" s="52" t="e">
        <f>'[3]BI INTRA 2025'!Z94+'S2 2024 - A'!Y87</f>
        <v>#REF!</v>
      </c>
      <c r="AG87" s="52" t="e">
        <f t="shared" si="32"/>
        <v>#REF!</v>
      </c>
    </row>
    <row r="88" spans="1:33" s="210" customFormat="1" ht="15.75" customHeight="1">
      <c r="A88" s="204"/>
      <c r="B88" s="140" t="s">
        <v>198</v>
      </c>
      <c r="C88" s="205" t="s">
        <v>210</v>
      </c>
      <c r="D88" s="205"/>
      <c r="E88" s="99" t="s">
        <v>200</v>
      </c>
      <c r="F88" s="69" t="str">
        <f>VLOOKUP(B88,[1]Sheet1!$H$4:$I$15682,2,FALSE)</f>
        <v>Filing Cabinet Besi</v>
      </c>
      <c r="G88" s="100" t="s">
        <v>209</v>
      </c>
      <c r="H88" s="100" t="s">
        <v>48</v>
      </c>
      <c r="I88" s="100" t="s">
        <v>64</v>
      </c>
      <c r="J88" s="100" t="s">
        <v>65</v>
      </c>
      <c r="K88" s="100">
        <v>2019</v>
      </c>
      <c r="L88" s="100" t="s">
        <v>48</v>
      </c>
      <c r="M88" s="206" t="s">
        <v>166</v>
      </c>
      <c r="N88" s="100" t="s">
        <v>67</v>
      </c>
      <c r="O88" s="207">
        <v>1</v>
      </c>
      <c r="P88" s="103">
        <v>2387000</v>
      </c>
      <c r="Q88" s="208"/>
      <c r="R88" s="105">
        <v>0</v>
      </c>
      <c r="S88" s="106">
        <f t="shared" si="31"/>
        <v>2387000</v>
      </c>
      <c r="T88" s="107">
        <v>5</v>
      </c>
      <c r="U88" s="106">
        <f t="shared" si="27"/>
        <v>477400</v>
      </c>
      <c r="V88" s="142">
        <f>6/12</f>
        <v>0.5</v>
      </c>
      <c r="W88" s="106">
        <f t="shared" si="28"/>
        <v>238700</v>
      </c>
      <c r="X88" s="143">
        <f t="shared" si="33"/>
        <v>0.33333333333333331</v>
      </c>
      <c r="Y88" s="106">
        <f>U88*X88</f>
        <v>159133.33333333331</v>
      </c>
      <c r="Z88" s="106">
        <f t="shared" si="30"/>
        <v>397833.33333333331</v>
      </c>
      <c r="AA88" s="209">
        <f>2024-K88+V88+X88-10/12</f>
        <v>5</v>
      </c>
      <c r="AB88" s="106">
        <f t="shared" si="26"/>
        <v>2387000</v>
      </c>
      <c r="AC88" s="106">
        <f t="shared" si="24"/>
        <v>0</v>
      </c>
      <c r="AD88" s="109" t="s">
        <v>195</v>
      </c>
      <c r="AF88" s="52" t="e">
        <f>'[3]BI INTRA 2025'!Z95+'S2 2024 - A'!Y88</f>
        <v>#REF!</v>
      </c>
      <c r="AG88" s="52" t="e">
        <f t="shared" si="32"/>
        <v>#REF!</v>
      </c>
    </row>
    <row r="89" spans="1:33" s="160" customFormat="1" ht="15.75" customHeight="1">
      <c r="A89" s="175"/>
      <c r="B89" s="133" t="s">
        <v>211</v>
      </c>
      <c r="C89" s="67" t="s">
        <v>199</v>
      </c>
      <c r="D89" s="67"/>
      <c r="E89" s="185" t="s">
        <v>212</v>
      </c>
      <c r="F89" s="69" t="str">
        <f>VLOOKUP(B89,[1]Sheet1!$H$4:$I$15682,2,FALSE)</f>
        <v>Lemari Arsip</v>
      </c>
      <c r="G89" s="42" t="s">
        <v>179</v>
      </c>
      <c r="H89" s="42" t="s">
        <v>48</v>
      </c>
      <c r="I89" s="42" t="s">
        <v>173</v>
      </c>
      <c r="J89" s="42" t="s">
        <v>65</v>
      </c>
      <c r="K89" s="43">
        <v>2011</v>
      </c>
      <c r="L89" s="42" t="s">
        <v>48</v>
      </c>
      <c r="M89" s="42" t="s">
        <v>66</v>
      </c>
      <c r="N89" s="42" t="s">
        <v>67</v>
      </c>
      <c r="O89" s="42">
        <v>2</v>
      </c>
      <c r="P89" s="70">
        <v>8400000</v>
      </c>
      <c r="Q89" s="78"/>
      <c r="R89" s="76">
        <v>0</v>
      </c>
      <c r="S89" s="71">
        <f t="shared" si="31"/>
        <v>8400000</v>
      </c>
      <c r="T89" s="72">
        <v>5</v>
      </c>
      <c r="U89" s="71"/>
      <c r="V89" s="73"/>
      <c r="W89" s="71"/>
      <c r="X89" s="74"/>
      <c r="Y89" s="71"/>
      <c r="Z89" s="71"/>
      <c r="AA89" s="72">
        <v>5</v>
      </c>
      <c r="AB89" s="71">
        <v>8400000</v>
      </c>
      <c r="AC89" s="71">
        <f t="shared" ref="AC89:AC91" si="34">SUM(S89-AB89)</f>
        <v>0</v>
      </c>
      <c r="AD89" s="55" t="s">
        <v>213</v>
      </c>
      <c r="AF89" s="52" t="e">
        <f>'[3]BI INTRA 2025'!Z96+'S2 2024 - A'!Y89</f>
        <v>#REF!</v>
      </c>
      <c r="AG89" s="52" t="e">
        <f t="shared" si="32"/>
        <v>#REF!</v>
      </c>
    </row>
    <row r="90" spans="1:33" s="160" customFormat="1" ht="15.75" customHeight="1">
      <c r="A90" s="175"/>
      <c r="B90" s="133" t="s">
        <v>170</v>
      </c>
      <c r="C90" s="67" t="s">
        <v>199</v>
      </c>
      <c r="D90" s="67"/>
      <c r="E90" s="185" t="s">
        <v>214</v>
      </c>
      <c r="F90" s="69" t="str">
        <f>VLOOKUP(B90,[1]Sheet1!$H$4:$I$15682,2,FALSE)</f>
        <v>Lemari Kayu</v>
      </c>
      <c r="G90" s="42" t="s">
        <v>179</v>
      </c>
      <c r="H90" s="42" t="s">
        <v>48</v>
      </c>
      <c r="I90" s="42" t="s">
        <v>191</v>
      </c>
      <c r="J90" s="42" t="s">
        <v>65</v>
      </c>
      <c r="K90" s="43">
        <v>2011</v>
      </c>
      <c r="L90" s="42" t="s">
        <v>48</v>
      </c>
      <c r="M90" s="42" t="s">
        <v>66</v>
      </c>
      <c r="N90" s="42" t="s">
        <v>67</v>
      </c>
      <c r="O90" s="42">
        <v>2</v>
      </c>
      <c r="P90" s="70">
        <v>7000000</v>
      </c>
      <c r="Q90" s="78"/>
      <c r="R90" s="76">
        <v>0</v>
      </c>
      <c r="S90" s="71">
        <f t="shared" si="31"/>
        <v>7000000</v>
      </c>
      <c r="T90" s="72">
        <v>5</v>
      </c>
      <c r="U90" s="71"/>
      <c r="V90" s="73"/>
      <c r="W90" s="71"/>
      <c r="X90" s="74"/>
      <c r="Y90" s="71"/>
      <c r="Z90" s="71"/>
      <c r="AA90" s="72">
        <v>5</v>
      </c>
      <c r="AB90" s="71">
        <v>7000000</v>
      </c>
      <c r="AC90" s="71">
        <f t="shared" si="34"/>
        <v>0</v>
      </c>
      <c r="AD90" s="55" t="s">
        <v>213</v>
      </c>
      <c r="AF90" s="52" t="e">
        <f>'[3]BI INTRA 2025'!Z98+'S2 2024 - A'!Y90</f>
        <v>#REF!</v>
      </c>
      <c r="AG90" s="52" t="e">
        <f t="shared" si="32"/>
        <v>#REF!</v>
      </c>
    </row>
    <row r="91" spans="1:33" s="160" customFormat="1" ht="15.75" customHeight="1">
      <c r="A91" s="175"/>
      <c r="B91" s="133" t="s">
        <v>198</v>
      </c>
      <c r="C91" s="42" t="s">
        <v>215</v>
      </c>
      <c r="D91" s="42"/>
      <c r="E91" s="185" t="s">
        <v>200</v>
      </c>
      <c r="F91" s="69" t="str">
        <f>VLOOKUP(B91,[1]Sheet1!$H$4:$I$15682,2,FALSE)</f>
        <v>Filing Cabinet Besi</v>
      </c>
      <c r="G91" s="42" t="s">
        <v>216</v>
      </c>
      <c r="H91" s="42" t="s">
        <v>48</v>
      </c>
      <c r="I91" s="42" t="s">
        <v>64</v>
      </c>
      <c r="J91" s="42" t="s">
        <v>65</v>
      </c>
      <c r="K91" s="43">
        <v>2011</v>
      </c>
      <c r="L91" s="42" t="s">
        <v>48</v>
      </c>
      <c r="M91" s="42" t="s">
        <v>66</v>
      </c>
      <c r="N91" s="42" t="s">
        <v>67</v>
      </c>
      <c r="O91" s="42">
        <v>2</v>
      </c>
      <c r="P91" s="70">
        <v>4800000</v>
      </c>
      <c r="Q91" s="139"/>
      <c r="R91" s="76">
        <v>0</v>
      </c>
      <c r="S91" s="71">
        <f t="shared" si="31"/>
        <v>4800000</v>
      </c>
      <c r="T91" s="72">
        <v>5</v>
      </c>
      <c r="U91" s="71"/>
      <c r="V91" s="73"/>
      <c r="W91" s="71"/>
      <c r="X91" s="74"/>
      <c r="Y91" s="71"/>
      <c r="Z91" s="71"/>
      <c r="AA91" s="72">
        <v>5</v>
      </c>
      <c r="AB91" s="71">
        <v>4800000</v>
      </c>
      <c r="AC91" s="71">
        <f t="shared" si="34"/>
        <v>0</v>
      </c>
      <c r="AD91" s="55" t="s">
        <v>213</v>
      </c>
      <c r="AF91" s="52" t="e">
        <f>'[3]BI INTRA 2025'!Z99+'S2 2024 - A'!Y91</f>
        <v>#REF!</v>
      </c>
      <c r="AG91" s="52" t="e">
        <f t="shared" si="32"/>
        <v>#REF!</v>
      </c>
    </row>
    <row r="92" spans="1:33" s="160" customFormat="1" ht="5.0999999999999996" customHeight="1">
      <c r="A92" s="175"/>
      <c r="B92" s="176"/>
      <c r="C92" s="211"/>
      <c r="D92" s="211"/>
      <c r="E92" s="211"/>
      <c r="F92" s="211"/>
      <c r="G92" s="211"/>
      <c r="H92" s="211"/>
      <c r="I92" s="175"/>
      <c r="J92" s="178"/>
      <c r="K92" s="177"/>
      <c r="L92" s="177"/>
      <c r="M92" s="177"/>
      <c r="N92" s="177"/>
      <c r="O92" s="179"/>
      <c r="P92" s="180"/>
      <c r="Q92" s="181"/>
      <c r="R92" s="182"/>
      <c r="S92" s="180"/>
      <c r="T92" s="182"/>
      <c r="U92" s="64"/>
      <c r="V92" s="182"/>
      <c r="W92" s="64"/>
      <c r="X92" s="183"/>
      <c r="Y92" s="180"/>
      <c r="Z92" s="64"/>
      <c r="AA92" s="182"/>
      <c r="AB92" s="64"/>
      <c r="AC92" s="64"/>
      <c r="AD92" s="184"/>
      <c r="AF92" s="52" t="e">
        <f>'[3]BI INTRA 2025'!Z100+'S2 2024 - A'!Y92</f>
        <v>#REF!</v>
      </c>
      <c r="AG92" s="52" t="e">
        <f t="shared" si="32"/>
        <v>#REF!</v>
      </c>
    </row>
    <row r="93" spans="1:33" s="214" customFormat="1" ht="15" customHeight="1">
      <c r="A93" s="175"/>
      <c r="B93" s="176" t="s">
        <v>217</v>
      </c>
      <c r="C93" s="1526" t="s">
        <v>218</v>
      </c>
      <c r="D93" s="1527"/>
      <c r="E93" s="1527"/>
      <c r="F93" s="1527"/>
      <c r="G93" s="1527"/>
      <c r="H93" s="1528"/>
      <c r="I93" s="175"/>
      <c r="J93" s="178"/>
      <c r="K93" s="177"/>
      <c r="L93" s="177"/>
      <c r="M93" s="177"/>
      <c r="N93" s="177"/>
      <c r="O93" s="179">
        <f>SUM(O94:O100)</f>
        <v>8</v>
      </c>
      <c r="P93" s="180">
        <f>SUM(P94:P100)</f>
        <v>85130000</v>
      </c>
      <c r="Q93" s="181"/>
      <c r="R93" s="212"/>
      <c r="S93" s="180">
        <f>SUM(S94:S100)</f>
        <v>85130000</v>
      </c>
      <c r="T93" s="212"/>
      <c r="U93" s="64">
        <f>SUM(U94:U100)</f>
        <v>6026000</v>
      </c>
      <c r="V93" s="212"/>
      <c r="W93" s="64">
        <f>SUM(W94:W100)</f>
        <v>0</v>
      </c>
      <c r="X93" s="213"/>
      <c r="Y93" s="180">
        <f>SUM(Y94:Y100)</f>
        <v>0</v>
      </c>
      <c r="Z93" s="64">
        <f>SUM(Z94:Z100)</f>
        <v>0</v>
      </c>
      <c r="AA93" s="212"/>
      <c r="AB93" s="64">
        <f>SUM(AB94:AB100)</f>
        <v>85130000</v>
      </c>
      <c r="AC93" s="64">
        <f>SUM(AC94:AC100)</f>
        <v>0</v>
      </c>
      <c r="AD93" s="184"/>
      <c r="AF93" s="52" t="e">
        <f>'[3]BI INTRA 2025'!Z101+'S2 2024 - A'!Y93</f>
        <v>#REF!</v>
      </c>
      <c r="AG93" s="52" t="e">
        <f t="shared" si="32"/>
        <v>#REF!</v>
      </c>
    </row>
    <row r="94" spans="1:33" s="160" customFormat="1" ht="19.5" customHeight="1">
      <c r="A94" s="175"/>
      <c r="B94" s="215" t="s">
        <v>219</v>
      </c>
      <c r="C94" s="67" t="s">
        <v>112</v>
      </c>
      <c r="D94" s="67"/>
      <c r="E94" s="58" t="s">
        <v>220</v>
      </c>
      <c r="F94" s="69" t="str">
        <f>VLOOKUP(B94,[1]Sheet1!$H$4:$I$15682,2,FALSE)</f>
        <v>Mesin Absensi</v>
      </c>
      <c r="G94" s="42" t="s">
        <v>221</v>
      </c>
      <c r="H94" s="42" t="s">
        <v>48</v>
      </c>
      <c r="I94" s="42" t="s">
        <v>64</v>
      </c>
      <c r="J94" s="42" t="s">
        <v>65</v>
      </c>
      <c r="K94" s="42">
        <v>2010</v>
      </c>
      <c r="L94" s="42" t="s">
        <v>48</v>
      </c>
      <c r="M94" s="42" t="s">
        <v>166</v>
      </c>
      <c r="N94" s="42" t="s">
        <v>222</v>
      </c>
      <c r="O94" s="42">
        <v>1</v>
      </c>
      <c r="P94" s="216">
        <v>20000000</v>
      </c>
      <c r="Q94" s="217"/>
      <c r="R94" s="76">
        <v>0</v>
      </c>
      <c r="S94" s="71">
        <f t="shared" ref="S94:S99" si="35">SUM(P94-R94)</f>
        <v>20000000</v>
      </c>
      <c r="T94" s="72">
        <v>5</v>
      </c>
      <c r="U94" s="71"/>
      <c r="V94" s="73"/>
      <c r="W94" s="71"/>
      <c r="X94" s="74"/>
      <c r="Y94" s="71"/>
      <c r="Z94" s="71"/>
      <c r="AA94" s="72">
        <v>5</v>
      </c>
      <c r="AB94" s="71">
        <v>20000000</v>
      </c>
      <c r="AC94" s="71">
        <f t="shared" ref="AC94:AC97" si="36">SUM(S94-AB94)</f>
        <v>0</v>
      </c>
      <c r="AD94" s="186" t="s">
        <v>167</v>
      </c>
      <c r="AF94" s="52" t="e">
        <f>'[3]BI INTRA 2025'!Z102+'S2 2024 - A'!Y94</f>
        <v>#REF!</v>
      </c>
      <c r="AG94" s="52" t="e">
        <f t="shared" si="32"/>
        <v>#REF!</v>
      </c>
    </row>
    <row r="95" spans="1:33" s="160" customFormat="1" ht="19.5" customHeight="1">
      <c r="A95" s="175"/>
      <c r="B95" s="215" t="s">
        <v>223</v>
      </c>
      <c r="C95" s="202" t="s">
        <v>112</v>
      </c>
      <c r="D95" s="202"/>
      <c r="E95" s="68" t="s">
        <v>224</v>
      </c>
      <c r="F95" s="69" t="str">
        <f>VLOOKUP(B95,[1]Sheet1!$H$4:$I$15682,2,FALSE)</f>
        <v>Papan Pengumuman</v>
      </c>
      <c r="G95" s="42" t="s">
        <v>179</v>
      </c>
      <c r="H95" s="42" t="s">
        <v>48</v>
      </c>
      <c r="I95" s="42" t="s">
        <v>225</v>
      </c>
      <c r="J95" s="42" t="s">
        <v>65</v>
      </c>
      <c r="K95" s="43">
        <v>2010</v>
      </c>
      <c r="L95" s="42" t="s">
        <v>48</v>
      </c>
      <c r="M95" s="77" t="s">
        <v>66</v>
      </c>
      <c r="N95" s="42" t="s">
        <v>67</v>
      </c>
      <c r="O95" s="203">
        <v>1</v>
      </c>
      <c r="P95" s="70">
        <v>5000000</v>
      </c>
      <c r="Q95" s="78"/>
      <c r="R95" s="76">
        <v>0</v>
      </c>
      <c r="S95" s="71">
        <f t="shared" si="35"/>
        <v>5000000</v>
      </c>
      <c r="T95" s="72">
        <v>5</v>
      </c>
      <c r="U95" s="71"/>
      <c r="V95" s="73"/>
      <c r="W95" s="71"/>
      <c r="X95" s="74"/>
      <c r="Y95" s="71"/>
      <c r="Z95" s="71"/>
      <c r="AA95" s="72">
        <v>5</v>
      </c>
      <c r="AB95" s="71">
        <v>5000000</v>
      </c>
      <c r="AC95" s="71">
        <f t="shared" si="36"/>
        <v>0</v>
      </c>
      <c r="AD95" s="55" t="s">
        <v>226</v>
      </c>
      <c r="AF95" s="52" t="e">
        <f>'[3]BI INTRA 2025'!Z103+'S2 2024 - A'!Y95</f>
        <v>#REF!</v>
      </c>
      <c r="AG95" s="52" t="e">
        <f t="shared" si="32"/>
        <v>#REF!</v>
      </c>
    </row>
    <row r="96" spans="1:33" s="160" customFormat="1" ht="19.5" customHeight="1">
      <c r="A96" s="175"/>
      <c r="B96" s="215" t="s">
        <v>227</v>
      </c>
      <c r="C96" s="42" t="s">
        <v>199</v>
      </c>
      <c r="D96" s="42"/>
      <c r="E96" s="58" t="s">
        <v>228</v>
      </c>
      <c r="F96" s="69" t="str">
        <f>VLOOKUP(B96,[1]Sheet1!$H$4:$I$15682,2,FALSE)</f>
        <v>LCD Projector/Infocus</v>
      </c>
      <c r="G96" s="42" t="s">
        <v>229</v>
      </c>
      <c r="H96" s="42" t="s">
        <v>48</v>
      </c>
      <c r="I96" s="42" t="s">
        <v>64</v>
      </c>
      <c r="J96" s="42" t="s">
        <v>65</v>
      </c>
      <c r="K96" s="42">
        <v>2010</v>
      </c>
      <c r="L96" s="42" t="s">
        <v>48</v>
      </c>
      <c r="M96" s="42" t="s">
        <v>66</v>
      </c>
      <c r="N96" s="42" t="s">
        <v>67</v>
      </c>
      <c r="O96" s="43">
        <v>2</v>
      </c>
      <c r="P96" s="70">
        <v>18900000</v>
      </c>
      <c r="Q96" s="218"/>
      <c r="R96" s="76">
        <v>0</v>
      </c>
      <c r="S96" s="71">
        <f t="shared" si="35"/>
        <v>18900000</v>
      </c>
      <c r="T96" s="72">
        <v>5</v>
      </c>
      <c r="U96" s="71">
        <f>SUM(S96/T96)</f>
        <v>3780000</v>
      </c>
      <c r="V96" s="73">
        <v>0</v>
      </c>
      <c r="W96" s="71">
        <f t="shared" ref="W96:W97" si="37">SUM(U96*V96)</f>
        <v>0</v>
      </c>
      <c r="X96" s="74">
        <v>0</v>
      </c>
      <c r="Y96" s="71">
        <f t="shared" ref="Y96:Y97" si="38">SUM(U96*X96)</f>
        <v>0</v>
      </c>
      <c r="Z96" s="71">
        <f t="shared" ref="Z96" si="39">SUM(W96+Y96)</f>
        <v>0</v>
      </c>
      <c r="AA96" s="72">
        <v>5</v>
      </c>
      <c r="AB96" s="71">
        <f>SUM(U96*AA96)</f>
        <v>18900000</v>
      </c>
      <c r="AC96" s="71">
        <f t="shared" si="36"/>
        <v>0</v>
      </c>
      <c r="AD96" s="219" t="s">
        <v>230</v>
      </c>
      <c r="AF96" s="52" t="e">
        <f>'[3]BI INTRA 2025'!Z104+'S2 2024 - A'!Y96</f>
        <v>#REF!</v>
      </c>
      <c r="AG96" s="52" t="e">
        <f t="shared" si="32"/>
        <v>#REF!</v>
      </c>
    </row>
    <row r="97" spans="1:36" s="160" customFormat="1" ht="19.5" customHeight="1">
      <c r="A97" s="175"/>
      <c r="B97" s="215" t="s">
        <v>231</v>
      </c>
      <c r="C97" s="42" t="s">
        <v>199</v>
      </c>
      <c r="D97" s="42"/>
      <c r="E97" s="220" t="s">
        <v>232</v>
      </c>
      <c r="F97" s="69" t="str">
        <f>VLOOKUP(B97,[1]Sheet1!$H$4:$I$15682,2,FALSE)</f>
        <v>Focusing Screen/Layar LCD Projector</v>
      </c>
      <c r="G97" s="42" t="s">
        <v>233</v>
      </c>
      <c r="H97" s="42" t="s">
        <v>48</v>
      </c>
      <c r="I97" s="42" t="s">
        <v>64</v>
      </c>
      <c r="J97" s="42" t="s">
        <v>65</v>
      </c>
      <c r="K97" s="42">
        <v>2010</v>
      </c>
      <c r="L97" s="42" t="s">
        <v>48</v>
      </c>
      <c r="M97" s="42" t="s">
        <v>66</v>
      </c>
      <c r="N97" s="42" t="s">
        <v>67</v>
      </c>
      <c r="O97" s="43">
        <v>2</v>
      </c>
      <c r="P97" s="70">
        <v>3400000</v>
      </c>
      <c r="Q97" s="218"/>
      <c r="R97" s="76">
        <v>0</v>
      </c>
      <c r="S97" s="71">
        <f t="shared" si="35"/>
        <v>3400000</v>
      </c>
      <c r="T97" s="72">
        <v>5</v>
      </c>
      <c r="U97" s="71">
        <f>SUM(S97/T97)</f>
        <v>680000</v>
      </c>
      <c r="V97" s="73">
        <v>0</v>
      </c>
      <c r="W97" s="71">
        <f t="shared" si="37"/>
        <v>0</v>
      </c>
      <c r="X97" s="74">
        <v>0</v>
      </c>
      <c r="Y97" s="71">
        <f t="shared" si="38"/>
        <v>0</v>
      </c>
      <c r="Z97" s="71">
        <f>SUM(W97+Y97)</f>
        <v>0</v>
      </c>
      <c r="AA97" s="72">
        <v>5</v>
      </c>
      <c r="AB97" s="71">
        <f t="shared" ref="AB97" si="40">SUM(U97*AA97)</f>
        <v>3400000</v>
      </c>
      <c r="AC97" s="71">
        <f t="shared" si="36"/>
        <v>0</v>
      </c>
      <c r="AD97" s="219" t="s">
        <v>230</v>
      </c>
      <c r="AF97" s="52" t="e">
        <f>'[3]BI INTRA 2025'!Z105+'S2 2024 - A'!Y97</f>
        <v>#REF!</v>
      </c>
      <c r="AG97" s="52" t="e">
        <f t="shared" si="32"/>
        <v>#REF!</v>
      </c>
    </row>
    <row r="98" spans="1:36" s="160" customFormat="1" ht="19.5" customHeight="1">
      <c r="A98" s="175"/>
      <c r="B98" s="215" t="s">
        <v>223</v>
      </c>
      <c r="C98" s="202" t="s">
        <v>60</v>
      </c>
      <c r="D98" s="202"/>
      <c r="E98" s="68" t="s">
        <v>224</v>
      </c>
      <c r="F98" s="69" t="str">
        <f>VLOOKUP(B98,[1]Sheet1!$H$4:$I$15682,2,FALSE)</f>
        <v>Papan Pengumuman</v>
      </c>
      <c r="G98" s="42" t="s">
        <v>179</v>
      </c>
      <c r="H98" s="42" t="s">
        <v>48</v>
      </c>
      <c r="I98" s="42" t="s">
        <v>225</v>
      </c>
      <c r="J98" s="42" t="s">
        <v>65</v>
      </c>
      <c r="K98" s="43">
        <v>2012</v>
      </c>
      <c r="L98" s="42" t="s">
        <v>48</v>
      </c>
      <c r="M98" s="77" t="s">
        <v>66</v>
      </c>
      <c r="N98" s="42" t="s">
        <v>67</v>
      </c>
      <c r="O98" s="203">
        <v>1</v>
      </c>
      <c r="P98" s="70">
        <v>30000000</v>
      </c>
      <c r="Q98" s="78"/>
      <c r="R98" s="76">
        <v>0</v>
      </c>
      <c r="S98" s="71">
        <f t="shared" si="35"/>
        <v>30000000</v>
      </c>
      <c r="T98" s="72">
        <v>5</v>
      </c>
      <c r="U98" s="71"/>
      <c r="V98" s="73"/>
      <c r="W98" s="71"/>
      <c r="X98" s="74"/>
      <c r="Y98" s="71"/>
      <c r="Z98" s="71"/>
      <c r="AA98" s="72">
        <v>5</v>
      </c>
      <c r="AB98" s="71">
        <v>30000000</v>
      </c>
      <c r="AC98" s="71">
        <f>SUM(S98-AB98)</f>
        <v>0</v>
      </c>
      <c r="AD98" s="55" t="s">
        <v>234</v>
      </c>
      <c r="AF98" s="52" t="e">
        <f>'[3]BI INTRA 2025'!Z107+'S2 2024 - A'!Y98</f>
        <v>#REF!</v>
      </c>
      <c r="AG98" s="52" t="e">
        <f t="shared" si="32"/>
        <v>#REF!</v>
      </c>
    </row>
    <row r="99" spans="1:36" s="160" customFormat="1" ht="19.5" customHeight="1">
      <c r="A99" s="175"/>
      <c r="B99" s="215" t="s">
        <v>235</v>
      </c>
      <c r="C99" s="67" t="s">
        <v>112</v>
      </c>
      <c r="D99" s="67"/>
      <c r="E99" s="220" t="s">
        <v>236</v>
      </c>
      <c r="F99" s="69" t="str">
        <f>VLOOKUP(B99,[1]Sheet1!$H$4:$I$15682,2,FALSE)</f>
        <v>Overhead Projector</v>
      </c>
      <c r="G99" s="42"/>
      <c r="H99" s="42"/>
      <c r="I99" s="42" t="s">
        <v>237</v>
      </c>
      <c r="J99" s="42" t="s">
        <v>65</v>
      </c>
      <c r="K99" s="42">
        <v>2015</v>
      </c>
      <c r="L99" s="42"/>
      <c r="M99" s="42" t="s">
        <v>66</v>
      </c>
      <c r="N99" s="42" t="s">
        <v>67</v>
      </c>
      <c r="O99" s="43">
        <v>1</v>
      </c>
      <c r="P99" s="70">
        <v>7830000</v>
      </c>
      <c r="Q99" s="218"/>
      <c r="R99" s="76">
        <v>0</v>
      </c>
      <c r="S99" s="71">
        <f t="shared" si="35"/>
        <v>7830000</v>
      </c>
      <c r="T99" s="72">
        <v>5</v>
      </c>
      <c r="U99" s="71">
        <f t="shared" ref="U99" si="41">SUM(S99/T99)</f>
        <v>1566000</v>
      </c>
      <c r="V99" s="73"/>
      <c r="W99" s="71"/>
      <c r="X99" s="74"/>
      <c r="Y99" s="71"/>
      <c r="Z99" s="221"/>
      <c r="AA99" s="72">
        <v>5</v>
      </c>
      <c r="AB99" s="71">
        <v>7830000</v>
      </c>
      <c r="AC99" s="71">
        <f t="shared" ref="AC99" si="42">SUM(S99-AB99)</f>
        <v>0</v>
      </c>
      <c r="AD99" s="219" t="s">
        <v>230</v>
      </c>
      <c r="AF99" s="52" t="e">
        <f>'[3]BI INTRA 2025'!Z108+'S2 2024 - A'!Y99</f>
        <v>#REF!</v>
      </c>
      <c r="AG99" s="52" t="e">
        <f t="shared" si="32"/>
        <v>#REF!</v>
      </c>
    </row>
    <row r="100" spans="1:36" s="160" customFormat="1" ht="5.0999999999999996" customHeight="1">
      <c r="A100" s="175"/>
      <c r="B100" s="176"/>
      <c r="C100" s="222"/>
      <c r="D100" s="223"/>
      <c r="E100" s="223"/>
      <c r="F100" s="223"/>
      <c r="G100" s="223"/>
      <c r="H100" s="224"/>
      <c r="I100" s="175"/>
      <c r="J100" s="178"/>
      <c r="K100" s="177"/>
      <c r="L100" s="177"/>
      <c r="M100" s="177"/>
      <c r="N100" s="177"/>
      <c r="O100" s="179"/>
      <c r="P100" s="180"/>
      <c r="Q100" s="181"/>
      <c r="R100" s="182"/>
      <c r="S100" s="180"/>
      <c r="T100" s="182"/>
      <c r="U100" s="64"/>
      <c r="V100" s="182"/>
      <c r="W100" s="64"/>
      <c r="X100" s="183"/>
      <c r="Y100" s="180"/>
      <c r="Z100" s="64"/>
      <c r="AA100" s="182"/>
      <c r="AB100" s="64"/>
      <c r="AC100" s="64"/>
      <c r="AD100" s="184"/>
      <c r="AF100" s="52" t="e">
        <f>'[3]BI INTRA 2025'!Z110+'S2 2024 - A'!Y100</f>
        <v>#REF!</v>
      </c>
      <c r="AG100" s="52" t="e">
        <f t="shared" si="32"/>
        <v>#REF!</v>
      </c>
    </row>
    <row r="101" spans="1:36" s="160" customFormat="1" ht="15" customHeight="1">
      <c r="A101" s="175"/>
      <c r="B101" s="176" t="s">
        <v>238</v>
      </c>
      <c r="C101" s="1538" t="s">
        <v>239</v>
      </c>
      <c r="D101" s="1538"/>
      <c r="E101" s="1538"/>
      <c r="F101" s="225"/>
      <c r="G101" s="226"/>
      <c r="H101" s="226"/>
      <c r="I101" s="175"/>
      <c r="J101" s="178"/>
      <c r="K101" s="177"/>
      <c r="L101" s="177"/>
      <c r="M101" s="177"/>
      <c r="N101" s="177"/>
      <c r="O101" s="179">
        <f>O102+O120+O122+O125+O145+O147+O172</f>
        <v>96</v>
      </c>
      <c r="P101" s="180">
        <f>P102+P120+P122+P125+P145+P147+P172</f>
        <v>431640300</v>
      </c>
      <c r="Q101" s="181"/>
      <c r="R101" s="182"/>
      <c r="S101" s="180">
        <f>S102+S120+S122+S125+S145+S147+S172</f>
        <v>431640300</v>
      </c>
      <c r="T101" s="182"/>
      <c r="U101" s="64">
        <f>U102+U120+U122+U125+U145+U147+U172</f>
        <v>73818060</v>
      </c>
      <c r="V101" s="182"/>
      <c r="W101" s="64">
        <f>W102+W120+W122+W125+W145+W147+W172</f>
        <v>2612780</v>
      </c>
      <c r="X101" s="183"/>
      <c r="Y101" s="180">
        <f>Y102+Y120+Y122+Y125+Y145+Y147+Y172</f>
        <v>1476353.3333333333</v>
      </c>
      <c r="Z101" s="64">
        <f>Z102+Z120+Z122+Z125+Z145+Z147+Z172</f>
        <v>4089133.3333333326</v>
      </c>
      <c r="AA101" s="182"/>
      <c r="AB101" s="64">
        <f>AB102+AB120+AB122+AB125+AB145+AB147+AB172</f>
        <v>431640300</v>
      </c>
      <c r="AC101" s="64">
        <f>AC102+AC120+AC122+AC125+AC145+AC147+AC172</f>
        <v>0</v>
      </c>
      <c r="AD101" s="184">
        <f>P101-AB101</f>
        <v>0</v>
      </c>
      <c r="AF101" s="52" t="e">
        <f>'[3]BI INTRA 2025'!Z111+'S2 2024 - A'!Y101</f>
        <v>#REF!</v>
      </c>
      <c r="AG101" s="52" t="e">
        <f t="shared" si="32"/>
        <v>#REF!</v>
      </c>
      <c r="AJ101" s="227"/>
    </row>
    <row r="102" spans="1:36" s="160" customFormat="1" ht="15" customHeight="1">
      <c r="A102" s="175"/>
      <c r="B102" s="176" t="s">
        <v>240</v>
      </c>
      <c r="C102" s="1538" t="s">
        <v>241</v>
      </c>
      <c r="D102" s="1538"/>
      <c r="E102" s="1538"/>
      <c r="F102" s="225"/>
      <c r="G102" s="226"/>
      <c r="H102" s="226"/>
      <c r="I102" s="175"/>
      <c r="J102" s="178"/>
      <c r="K102" s="177"/>
      <c r="L102" s="177"/>
      <c r="M102" s="177"/>
      <c r="N102" s="177"/>
      <c r="O102" s="179">
        <f>SUM(O103:O119)</f>
        <v>41</v>
      </c>
      <c r="P102" s="180">
        <f>SUM(P103:P119)</f>
        <v>94358300</v>
      </c>
      <c r="Q102" s="181"/>
      <c r="R102" s="182"/>
      <c r="S102" s="180">
        <f>SUM(S103:S119)</f>
        <v>94358300</v>
      </c>
      <c r="T102" s="182"/>
      <c r="U102" s="64">
        <f>SUM(U103:U119)</f>
        <v>12961660</v>
      </c>
      <c r="V102" s="182"/>
      <c r="W102" s="64">
        <f>SUM(W103:W119)</f>
        <v>902580</v>
      </c>
      <c r="X102" s="183"/>
      <c r="Y102" s="180">
        <f>SUM(Y103:Y119)</f>
        <v>601719.99999999988</v>
      </c>
      <c r="Z102" s="64">
        <f>SUM(Z103:Z119)</f>
        <v>1504299.9999999998</v>
      </c>
      <c r="AA102" s="182"/>
      <c r="AB102" s="64">
        <f>SUM(AB103:AB118)</f>
        <v>94358300</v>
      </c>
      <c r="AC102" s="64">
        <f>SUM(AC103:AC119)</f>
        <v>0</v>
      </c>
      <c r="AD102" s="184">
        <f>P102-AB102</f>
        <v>0</v>
      </c>
      <c r="AF102" s="52" t="e">
        <f>'[3]BI INTRA 2025'!Z112+'S2 2024 - A'!Y102</f>
        <v>#REF!</v>
      </c>
      <c r="AG102" s="52" t="e">
        <f t="shared" si="32"/>
        <v>#REF!</v>
      </c>
    </row>
    <row r="103" spans="1:36" s="160" customFormat="1" ht="19.5" customHeight="1">
      <c r="A103" s="175"/>
      <c r="B103" s="133" t="s">
        <v>242</v>
      </c>
      <c r="C103" s="67" t="s">
        <v>112</v>
      </c>
      <c r="D103" s="67"/>
      <c r="E103" s="68" t="s">
        <v>243</v>
      </c>
      <c r="F103" s="69" t="str">
        <f>VLOOKUP(B103,[1]Sheet1!$H$4:$I$15682,2,FALSE)</f>
        <v>Meja Rapat</v>
      </c>
      <c r="G103" s="42" t="s">
        <v>179</v>
      </c>
      <c r="H103" s="42" t="s">
        <v>48</v>
      </c>
      <c r="I103" s="42" t="s">
        <v>191</v>
      </c>
      <c r="J103" s="42" t="s">
        <v>65</v>
      </c>
      <c r="K103" s="42">
        <v>2009</v>
      </c>
      <c r="L103" s="42" t="s">
        <v>48</v>
      </c>
      <c r="M103" s="42" t="s">
        <v>166</v>
      </c>
      <c r="N103" s="42" t="s">
        <v>67</v>
      </c>
      <c r="O103" s="42">
        <v>1</v>
      </c>
      <c r="P103" s="228">
        <v>4950000</v>
      </c>
      <c r="Q103" s="229"/>
      <c r="R103" s="76">
        <v>0</v>
      </c>
      <c r="S103" s="71">
        <f t="shared" ref="S103:S118" si="43">SUM(P103-R103)</f>
        <v>4950000</v>
      </c>
      <c r="T103" s="72">
        <v>5</v>
      </c>
      <c r="U103" s="71">
        <f t="shared" ref="U103:U114" si="44">SUM(S103/T103)</f>
        <v>990000</v>
      </c>
      <c r="V103" s="73">
        <v>0</v>
      </c>
      <c r="W103" s="71">
        <f t="shared" ref="W103:W104" si="45">SUM(U103*V103)</f>
        <v>0</v>
      </c>
      <c r="X103" s="74">
        <v>0</v>
      </c>
      <c r="Y103" s="71">
        <f t="shared" ref="Y103:Y106" si="46">SUM(U103*X103)</f>
        <v>0</v>
      </c>
      <c r="Z103" s="71">
        <f t="shared" ref="Z103:Z110" si="47">SUM(W103+Y103)</f>
        <v>0</v>
      </c>
      <c r="AA103" s="72">
        <v>5</v>
      </c>
      <c r="AB103" s="71">
        <f t="shared" ref="AB103" si="48">SUM(U103*AA103)</f>
        <v>4950000</v>
      </c>
      <c r="AC103" s="71">
        <f t="shared" ref="AC103:AC118" si="49">SUM(S103-AB103)</f>
        <v>0</v>
      </c>
      <c r="AD103" s="75" t="s">
        <v>244</v>
      </c>
      <c r="AF103" s="52" t="e">
        <f>'[3]BI INTRA 2025'!Z115+'S2 2024 - A'!Y103</f>
        <v>#REF!</v>
      </c>
      <c r="AG103" s="52" t="e">
        <f t="shared" si="32"/>
        <v>#REF!</v>
      </c>
    </row>
    <row r="104" spans="1:36" s="160" customFormat="1" ht="19.5" customHeight="1">
      <c r="A104" s="175"/>
      <c r="B104" s="133" t="s">
        <v>242</v>
      </c>
      <c r="C104" s="67" t="s">
        <v>245</v>
      </c>
      <c r="D104" s="67"/>
      <c r="E104" s="68" t="s">
        <v>246</v>
      </c>
      <c r="F104" s="69" t="str">
        <f>VLOOKUP(B104,[1]Sheet1!$H$4:$I$15682,2,FALSE)</f>
        <v>Meja Rapat</v>
      </c>
      <c r="G104" s="42" t="s">
        <v>179</v>
      </c>
      <c r="H104" s="42" t="s">
        <v>48</v>
      </c>
      <c r="I104" s="42" t="s">
        <v>191</v>
      </c>
      <c r="J104" s="42" t="s">
        <v>65</v>
      </c>
      <c r="K104" s="42">
        <v>2009</v>
      </c>
      <c r="L104" s="42" t="s">
        <v>48</v>
      </c>
      <c r="M104" s="42" t="s">
        <v>166</v>
      </c>
      <c r="N104" s="42" t="s">
        <v>67</v>
      </c>
      <c r="O104" s="42">
        <v>3</v>
      </c>
      <c r="P104" s="228">
        <v>4950000</v>
      </c>
      <c r="Q104" s="139"/>
      <c r="R104" s="76">
        <v>0</v>
      </c>
      <c r="S104" s="71">
        <f t="shared" si="43"/>
        <v>4950000</v>
      </c>
      <c r="T104" s="72">
        <v>5</v>
      </c>
      <c r="U104" s="71">
        <f t="shared" si="44"/>
        <v>990000</v>
      </c>
      <c r="V104" s="73">
        <v>0</v>
      </c>
      <c r="W104" s="71">
        <f t="shared" si="45"/>
        <v>0</v>
      </c>
      <c r="X104" s="74">
        <v>0</v>
      </c>
      <c r="Y104" s="71">
        <f t="shared" si="46"/>
        <v>0</v>
      </c>
      <c r="Z104" s="71">
        <f t="shared" si="47"/>
        <v>0</v>
      </c>
      <c r="AA104" s="72">
        <v>5</v>
      </c>
      <c r="AB104" s="71">
        <f>SUM(U104*AA104)</f>
        <v>4950000</v>
      </c>
      <c r="AC104" s="71">
        <f t="shared" si="49"/>
        <v>0</v>
      </c>
      <c r="AD104" s="55" t="s">
        <v>247</v>
      </c>
      <c r="AF104" s="52" t="e">
        <f>'[3]BI INTRA 2025'!Z116+'S2 2024 - A'!Y104</f>
        <v>#REF!</v>
      </c>
      <c r="AG104" s="52" t="e">
        <f t="shared" si="32"/>
        <v>#REF!</v>
      </c>
    </row>
    <row r="105" spans="1:36" s="160" customFormat="1" ht="19.5" customHeight="1">
      <c r="A105" s="175"/>
      <c r="B105" s="133" t="s">
        <v>242</v>
      </c>
      <c r="C105" s="67" t="s">
        <v>248</v>
      </c>
      <c r="D105" s="67"/>
      <c r="E105" s="68" t="s">
        <v>249</v>
      </c>
      <c r="F105" s="69" t="str">
        <f>VLOOKUP(B105,[1]Sheet1!$H$4:$I$15682,2,FALSE)</f>
        <v>Meja Rapat</v>
      </c>
      <c r="G105" s="42" t="s">
        <v>179</v>
      </c>
      <c r="H105" s="42" t="s">
        <v>48</v>
      </c>
      <c r="I105" s="42" t="s">
        <v>191</v>
      </c>
      <c r="J105" s="42" t="s">
        <v>65</v>
      </c>
      <c r="K105" s="42">
        <v>2012</v>
      </c>
      <c r="L105" s="42" t="s">
        <v>48</v>
      </c>
      <c r="M105" s="42" t="s">
        <v>166</v>
      </c>
      <c r="N105" s="42" t="s">
        <v>67</v>
      </c>
      <c r="O105" s="42">
        <v>16</v>
      </c>
      <c r="P105" s="228">
        <v>25600000</v>
      </c>
      <c r="Q105" s="139"/>
      <c r="R105" s="76">
        <v>0</v>
      </c>
      <c r="S105" s="71">
        <f t="shared" si="43"/>
        <v>25600000</v>
      </c>
      <c r="T105" s="72">
        <v>5</v>
      </c>
      <c r="U105" s="71">
        <f t="shared" si="44"/>
        <v>5120000</v>
      </c>
      <c r="V105" s="73">
        <v>0</v>
      </c>
      <c r="W105" s="71">
        <v>0</v>
      </c>
      <c r="X105" s="74">
        <v>0</v>
      </c>
      <c r="Y105" s="71">
        <f t="shared" si="46"/>
        <v>0</v>
      </c>
      <c r="Z105" s="71">
        <f t="shared" si="47"/>
        <v>0</v>
      </c>
      <c r="AA105" s="72">
        <v>5</v>
      </c>
      <c r="AB105" s="71">
        <f>SUM(U105*AA105)</f>
        <v>25600000</v>
      </c>
      <c r="AC105" s="71">
        <f t="shared" si="49"/>
        <v>0</v>
      </c>
      <c r="AD105" s="55" t="s">
        <v>247</v>
      </c>
      <c r="AF105" s="52" t="e">
        <f>'[3]BI INTRA 2025'!Z117+'S2 2024 - A'!Y105</f>
        <v>#REF!</v>
      </c>
      <c r="AG105" s="52" t="e">
        <f t="shared" si="32"/>
        <v>#REF!</v>
      </c>
    </row>
    <row r="106" spans="1:36" s="160" customFormat="1" ht="19.5" customHeight="1">
      <c r="A106" s="175"/>
      <c r="B106" s="133" t="s">
        <v>242</v>
      </c>
      <c r="C106" s="67" t="s">
        <v>112</v>
      </c>
      <c r="D106" s="67"/>
      <c r="E106" s="68" t="s">
        <v>250</v>
      </c>
      <c r="F106" s="69" t="str">
        <f>VLOOKUP(B106,[1]Sheet1!$H$4:$I$15682,2,FALSE)</f>
        <v>Meja Rapat</v>
      </c>
      <c r="G106" s="42" t="s">
        <v>179</v>
      </c>
      <c r="H106" s="42" t="s">
        <v>48</v>
      </c>
      <c r="I106" s="42" t="s">
        <v>191</v>
      </c>
      <c r="J106" s="42" t="s">
        <v>65</v>
      </c>
      <c r="K106" s="42">
        <v>2012</v>
      </c>
      <c r="L106" s="42" t="s">
        <v>48</v>
      </c>
      <c r="M106" s="42" t="s">
        <v>166</v>
      </c>
      <c r="N106" s="42" t="s">
        <v>67</v>
      </c>
      <c r="O106" s="42">
        <v>1</v>
      </c>
      <c r="P106" s="228">
        <v>5800000</v>
      </c>
      <c r="Q106" s="139"/>
      <c r="R106" s="76">
        <v>0</v>
      </c>
      <c r="S106" s="71">
        <f t="shared" si="43"/>
        <v>5800000</v>
      </c>
      <c r="T106" s="72">
        <v>5</v>
      </c>
      <c r="U106" s="71">
        <f t="shared" si="44"/>
        <v>1160000</v>
      </c>
      <c r="V106" s="73">
        <v>0</v>
      </c>
      <c r="W106" s="71">
        <f t="shared" ref="W106:W114" si="50">SUM(U106*V106)</f>
        <v>0</v>
      </c>
      <c r="X106" s="74">
        <v>0</v>
      </c>
      <c r="Y106" s="71">
        <f t="shared" si="46"/>
        <v>0</v>
      </c>
      <c r="Z106" s="71">
        <f t="shared" si="47"/>
        <v>0</v>
      </c>
      <c r="AA106" s="72">
        <v>5</v>
      </c>
      <c r="AB106" s="71">
        <f t="shared" ref="AB106:AB114" si="51">SUM(U106*AA106)</f>
        <v>5800000</v>
      </c>
      <c r="AC106" s="71">
        <f t="shared" si="49"/>
        <v>0</v>
      </c>
      <c r="AD106" s="55" t="s">
        <v>247</v>
      </c>
      <c r="AF106" s="52" t="e">
        <f>'[3]BI INTRA 2025'!Z118+'S2 2024 - A'!Y106</f>
        <v>#REF!</v>
      </c>
      <c r="AG106" s="52" t="e">
        <f t="shared" si="32"/>
        <v>#REF!</v>
      </c>
    </row>
    <row r="107" spans="1:36" s="210" customFormat="1" ht="19.5" customHeight="1">
      <c r="A107" s="204"/>
      <c r="B107" s="140" t="s">
        <v>251</v>
      </c>
      <c r="C107" s="98" t="s">
        <v>112</v>
      </c>
      <c r="D107" s="98"/>
      <c r="E107" s="99" t="s">
        <v>252</v>
      </c>
      <c r="F107" s="69" t="str">
        <f>VLOOKUP(B107,[1]Sheet1!$H$4:$I$15682,2,FALSE)</f>
        <v>Meja Kerja Kayu</v>
      </c>
      <c r="G107" s="100" t="s">
        <v>179</v>
      </c>
      <c r="H107" s="100" t="s">
        <v>48</v>
      </c>
      <c r="I107" s="100" t="s">
        <v>191</v>
      </c>
      <c r="J107" s="100" t="s">
        <v>65</v>
      </c>
      <c r="K107" s="100">
        <v>2019</v>
      </c>
      <c r="L107" s="100" t="s">
        <v>48</v>
      </c>
      <c r="M107" s="100" t="s">
        <v>166</v>
      </c>
      <c r="N107" s="100" t="s">
        <v>67</v>
      </c>
      <c r="O107" s="100">
        <v>1</v>
      </c>
      <c r="P107" s="230">
        <v>1300000</v>
      </c>
      <c r="Q107" s="141"/>
      <c r="R107" s="105">
        <v>0</v>
      </c>
      <c r="S107" s="106">
        <f t="shared" si="43"/>
        <v>1300000</v>
      </c>
      <c r="T107" s="107">
        <v>5</v>
      </c>
      <c r="U107" s="106">
        <f t="shared" si="44"/>
        <v>260000</v>
      </c>
      <c r="V107" s="142">
        <f>6/12</f>
        <v>0.5</v>
      </c>
      <c r="W107" s="106">
        <f t="shared" si="50"/>
        <v>130000</v>
      </c>
      <c r="X107" s="143">
        <f>4/12</f>
        <v>0.33333333333333331</v>
      </c>
      <c r="Y107" s="106">
        <f>U107*X107</f>
        <v>86666.666666666657</v>
      </c>
      <c r="Z107" s="106">
        <f t="shared" si="47"/>
        <v>216666.66666666666</v>
      </c>
      <c r="AA107" s="209">
        <f>2024-K107+V107+X107-10/12</f>
        <v>5</v>
      </c>
      <c r="AB107" s="106">
        <f t="shared" si="51"/>
        <v>1300000</v>
      </c>
      <c r="AC107" s="106">
        <f t="shared" si="49"/>
        <v>0</v>
      </c>
      <c r="AD107" s="231" t="s">
        <v>195</v>
      </c>
      <c r="AF107" s="52" t="e">
        <f>'[3]BI INTRA 2025'!Z119+'S2 2024 - A'!Y107</f>
        <v>#REF!</v>
      </c>
      <c r="AG107" s="52" t="e">
        <f t="shared" si="32"/>
        <v>#REF!</v>
      </c>
    </row>
    <row r="108" spans="1:36" s="210" customFormat="1" ht="19.5" customHeight="1">
      <c r="A108" s="204"/>
      <c r="B108" s="140" t="s">
        <v>251</v>
      </c>
      <c r="C108" s="98" t="s">
        <v>60</v>
      </c>
      <c r="D108" s="98"/>
      <c r="E108" s="99" t="s">
        <v>253</v>
      </c>
      <c r="F108" s="69" t="str">
        <f>VLOOKUP(B108,[1]Sheet1!$H$4:$I$15682,2,FALSE)</f>
        <v>Meja Kerja Kayu</v>
      </c>
      <c r="G108" s="100" t="s">
        <v>179</v>
      </c>
      <c r="H108" s="100" t="s">
        <v>48</v>
      </c>
      <c r="I108" s="100" t="s">
        <v>191</v>
      </c>
      <c r="J108" s="100" t="s">
        <v>65</v>
      </c>
      <c r="K108" s="100">
        <v>2019</v>
      </c>
      <c r="L108" s="100" t="s">
        <v>48</v>
      </c>
      <c r="M108" s="100" t="s">
        <v>166</v>
      </c>
      <c r="N108" s="100" t="s">
        <v>67</v>
      </c>
      <c r="O108" s="100">
        <v>1</v>
      </c>
      <c r="P108" s="230">
        <v>2000000</v>
      </c>
      <c r="Q108" s="141"/>
      <c r="R108" s="105">
        <v>0</v>
      </c>
      <c r="S108" s="106">
        <f t="shared" si="43"/>
        <v>2000000</v>
      </c>
      <c r="T108" s="107">
        <v>5</v>
      </c>
      <c r="U108" s="106">
        <f t="shared" si="44"/>
        <v>400000</v>
      </c>
      <c r="V108" s="142">
        <f>6/12</f>
        <v>0.5</v>
      </c>
      <c r="W108" s="106">
        <f t="shared" si="50"/>
        <v>200000</v>
      </c>
      <c r="X108" s="143">
        <f t="shared" ref="X108:X109" si="52">4/12</f>
        <v>0.33333333333333331</v>
      </c>
      <c r="Y108" s="106">
        <f t="shared" ref="Y108:Y109" si="53">U108*X108</f>
        <v>133333.33333333331</v>
      </c>
      <c r="Z108" s="106">
        <f t="shared" si="47"/>
        <v>333333.33333333331</v>
      </c>
      <c r="AA108" s="209">
        <f>2024-K108+V108+X108-10/12</f>
        <v>5</v>
      </c>
      <c r="AB108" s="106">
        <f t="shared" si="51"/>
        <v>2000000</v>
      </c>
      <c r="AC108" s="106">
        <f t="shared" si="49"/>
        <v>0</v>
      </c>
      <c r="AD108" s="231" t="s">
        <v>195</v>
      </c>
      <c r="AF108" s="52" t="e">
        <f>'[3]BI INTRA 2025'!Z120+'S2 2024 - A'!Y108</f>
        <v>#REF!</v>
      </c>
      <c r="AG108" s="52" t="e">
        <f t="shared" si="32"/>
        <v>#REF!</v>
      </c>
    </row>
    <row r="109" spans="1:36" s="210" customFormat="1" ht="19.5" customHeight="1">
      <c r="A109" s="204"/>
      <c r="B109" s="140" t="s">
        <v>251</v>
      </c>
      <c r="C109" s="98" t="s">
        <v>69</v>
      </c>
      <c r="D109" s="98"/>
      <c r="E109" s="99" t="s">
        <v>253</v>
      </c>
      <c r="F109" s="69" t="str">
        <f>VLOOKUP(B109,[1]Sheet1!$H$4:$I$15682,2,FALSE)</f>
        <v>Meja Kerja Kayu</v>
      </c>
      <c r="G109" s="100" t="s">
        <v>179</v>
      </c>
      <c r="H109" s="100" t="s">
        <v>48</v>
      </c>
      <c r="I109" s="100" t="s">
        <v>191</v>
      </c>
      <c r="J109" s="100" t="s">
        <v>65</v>
      </c>
      <c r="K109" s="100">
        <v>2019</v>
      </c>
      <c r="L109" s="100" t="s">
        <v>48</v>
      </c>
      <c r="M109" s="100" t="s">
        <v>166</v>
      </c>
      <c r="N109" s="100" t="s">
        <v>67</v>
      </c>
      <c r="O109" s="100">
        <v>1</v>
      </c>
      <c r="P109" s="230">
        <v>2000000</v>
      </c>
      <c r="Q109" s="141"/>
      <c r="R109" s="105">
        <v>0</v>
      </c>
      <c r="S109" s="106">
        <f t="shared" si="43"/>
        <v>2000000</v>
      </c>
      <c r="T109" s="107">
        <v>5</v>
      </c>
      <c r="U109" s="106">
        <f t="shared" si="44"/>
        <v>400000</v>
      </c>
      <c r="V109" s="142">
        <f>6/12</f>
        <v>0.5</v>
      </c>
      <c r="W109" s="106">
        <f t="shared" si="50"/>
        <v>200000</v>
      </c>
      <c r="X109" s="143">
        <f t="shared" si="52"/>
        <v>0.33333333333333331</v>
      </c>
      <c r="Y109" s="106">
        <f t="shared" si="53"/>
        <v>133333.33333333331</v>
      </c>
      <c r="Z109" s="106">
        <f t="shared" si="47"/>
        <v>333333.33333333331</v>
      </c>
      <c r="AA109" s="209">
        <f>2024-K109+V109+X109-10/12</f>
        <v>5</v>
      </c>
      <c r="AB109" s="106">
        <f t="shared" si="51"/>
        <v>2000000</v>
      </c>
      <c r="AC109" s="106">
        <f t="shared" si="49"/>
        <v>0</v>
      </c>
      <c r="AD109" s="231" t="s">
        <v>195</v>
      </c>
      <c r="AF109" s="52" t="e">
        <f>'[3]BI INTRA 2025'!Z121+'S2 2024 - A'!Y109</f>
        <v>#REF!</v>
      </c>
      <c r="AG109" s="52" t="e">
        <f t="shared" si="32"/>
        <v>#REF!</v>
      </c>
    </row>
    <row r="110" spans="1:36" s="160" customFormat="1" ht="19.5" customHeight="1">
      <c r="A110" s="148"/>
      <c r="B110" s="232" t="s">
        <v>254</v>
      </c>
      <c r="C110" s="233" t="s">
        <v>245</v>
      </c>
      <c r="D110" s="233"/>
      <c r="E110" s="234" t="s">
        <v>255</v>
      </c>
      <c r="F110" s="235" t="str">
        <f>VLOOKUP(B110,[1]Sheet1!$H$4:$I$15682,2,FALSE)</f>
        <v>Kursi Rapat</v>
      </c>
      <c r="G110" s="236" t="s">
        <v>179</v>
      </c>
      <c r="H110" s="236" t="s">
        <v>48</v>
      </c>
      <c r="I110" s="236" t="s">
        <v>256</v>
      </c>
      <c r="J110" s="236" t="s">
        <v>65</v>
      </c>
      <c r="K110" s="236">
        <v>2012</v>
      </c>
      <c r="L110" s="236" t="s">
        <v>48</v>
      </c>
      <c r="M110" s="236" t="s">
        <v>166</v>
      </c>
      <c r="N110" s="236" t="s">
        <v>67</v>
      </c>
      <c r="O110" s="237">
        <v>3</v>
      </c>
      <c r="P110" s="238">
        <v>4500000</v>
      </c>
      <c r="Q110" s="239"/>
      <c r="R110" s="240">
        <v>0</v>
      </c>
      <c r="S110" s="241">
        <f t="shared" si="43"/>
        <v>4500000</v>
      </c>
      <c r="T110" s="242">
        <v>5</v>
      </c>
      <c r="U110" s="241">
        <f t="shared" si="44"/>
        <v>900000</v>
      </c>
      <c r="V110" s="243">
        <v>0</v>
      </c>
      <c r="W110" s="241">
        <f t="shared" si="50"/>
        <v>0</v>
      </c>
      <c r="X110" s="244">
        <v>0</v>
      </c>
      <c r="Y110" s="241">
        <f t="shared" ref="Y110:Y111" si="54">SUM(U110*X110)</f>
        <v>0</v>
      </c>
      <c r="Z110" s="241">
        <f t="shared" si="47"/>
        <v>0</v>
      </c>
      <c r="AA110" s="242">
        <v>5</v>
      </c>
      <c r="AB110" s="241">
        <f t="shared" si="51"/>
        <v>4500000</v>
      </c>
      <c r="AC110" s="241">
        <f t="shared" si="49"/>
        <v>0</v>
      </c>
      <c r="AD110" s="245" t="s">
        <v>247</v>
      </c>
      <c r="AF110" s="52" t="e">
        <f>'[3]BI INTRA 2025'!Z129+'S2 2024 - A'!Y110</f>
        <v>#REF!</v>
      </c>
      <c r="AG110" s="52" t="e">
        <f t="shared" si="32"/>
        <v>#REF!</v>
      </c>
    </row>
    <row r="111" spans="1:36" s="160" customFormat="1" ht="19.5" customHeight="1">
      <c r="A111" s="175"/>
      <c r="B111" s="133" t="s">
        <v>257</v>
      </c>
      <c r="C111" s="43" t="s">
        <v>258</v>
      </c>
      <c r="D111" s="43"/>
      <c r="E111" s="68" t="s">
        <v>259</v>
      </c>
      <c r="F111" s="69" t="str">
        <f>VLOOKUP(B111,[1]Sheet1!$H$4:$I$15682,2,FALSE)</f>
        <v>Kursi Putar</v>
      </c>
      <c r="G111" s="42" t="s">
        <v>179</v>
      </c>
      <c r="H111" s="42" t="s">
        <v>48</v>
      </c>
      <c r="I111" s="42" t="s">
        <v>64</v>
      </c>
      <c r="J111" s="42" t="s">
        <v>65</v>
      </c>
      <c r="K111" s="42">
        <v>2008</v>
      </c>
      <c r="L111" s="42" t="s">
        <v>48</v>
      </c>
      <c r="M111" s="42" t="s">
        <v>166</v>
      </c>
      <c r="N111" s="42" t="s">
        <v>67</v>
      </c>
      <c r="O111" s="203">
        <v>4</v>
      </c>
      <c r="P111" s="70">
        <v>5000000</v>
      </c>
      <c r="Q111" s="139"/>
      <c r="R111" s="76">
        <v>0</v>
      </c>
      <c r="S111" s="71">
        <f t="shared" si="43"/>
        <v>5000000</v>
      </c>
      <c r="T111" s="72">
        <v>5</v>
      </c>
      <c r="U111" s="71">
        <f t="shared" si="44"/>
        <v>1000000</v>
      </c>
      <c r="V111" s="73">
        <v>0</v>
      </c>
      <c r="W111" s="71">
        <f t="shared" si="50"/>
        <v>0</v>
      </c>
      <c r="X111" s="74">
        <v>0</v>
      </c>
      <c r="Y111" s="71">
        <f t="shared" si="54"/>
        <v>0</v>
      </c>
      <c r="Z111" s="71">
        <f t="shared" ref="Z111:Z114" si="55">SUM(W111+Y111)</f>
        <v>0</v>
      </c>
      <c r="AA111" s="72">
        <v>5</v>
      </c>
      <c r="AB111" s="71">
        <f t="shared" si="51"/>
        <v>5000000</v>
      </c>
      <c r="AC111" s="71">
        <f t="shared" si="49"/>
        <v>0</v>
      </c>
      <c r="AD111" s="75" t="s">
        <v>190</v>
      </c>
      <c r="AF111" s="52" t="e">
        <f>'[3]BI INTRA 2025'!Z140+'S2 2024 - A'!Y111</f>
        <v>#REF!</v>
      </c>
      <c r="AG111" s="52" t="e">
        <f t="shared" si="32"/>
        <v>#REF!</v>
      </c>
    </row>
    <row r="112" spans="1:36" s="210" customFormat="1" ht="19.5" customHeight="1">
      <c r="A112" s="204"/>
      <c r="B112" s="140" t="s">
        <v>260</v>
      </c>
      <c r="C112" s="205" t="s">
        <v>88</v>
      </c>
      <c r="D112" s="205"/>
      <c r="E112" s="99" t="s">
        <v>261</v>
      </c>
      <c r="F112" s="69" t="str">
        <f>VLOOKUP(B112,[1]Sheet1!$H$4:$I$15682,2,FALSE)</f>
        <v>Kursi Tamu</v>
      </c>
      <c r="G112" s="100" t="s">
        <v>179</v>
      </c>
      <c r="H112" s="100" t="s">
        <v>48</v>
      </c>
      <c r="I112" s="100" t="s">
        <v>64</v>
      </c>
      <c r="J112" s="100" t="s">
        <v>65</v>
      </c>
      <c r="K112" s="100">
        <v>2019</v>
      </c>
      <c r="L112" s="100" t="s">
        <v>48</v>
      </c>
      <c r="M112" s="100" t="s">
        <v>262</v>
      </c>
      <c r="N112" s="100" t="s">
        <v>67</v>
      </c>
      <c r="O112" s="207">
        <v>1</v>
      </c>
      <c r="P112" s="103">
        <v>1862900</v>
      </c>
      <c r="Q112" s="141"/>
      <c r="R112" s="105">
        <v>0</v>
      </c>
      <c r="S112" s="106">
        <f t="shared" si="43"/>
        <v>1862900</v>
      </c>
      <c r="T112" s="107">
        <v>5</v>
      </c>
      <c r="U112" s="106">
        <f t="shared" si="44"/>
        <v>372580</v>
      </c>
      <c r="V112" s="142">
        <f>6/12</f>
        <v>0.5</v>
      </c>
      <c r="W112" s="106">
        <f t="shared" si="50"/>
        <v>186290</v>
      </c>
      <c r="X112" s="143">
        <f>4/12</f>
        <v>0.33333333333333331</v>
      </c>
      <c r="Y112" s="106">
        <f>U112*X112</f>
        <v>124193.33333333333</v>
      </c>
      <c r="Z112" s="106">
        <f t="shared" si="55"/>
        <v>310483.33333333331</v>
      </c>
      <c r="AA112" s="209">
        <f>2024-K112+V112+X112-10/12</f>
        <v>5</v>
      </c>
      <c r="AB112" s="106">
        <f t="shared" si="51"/>
        <v>1862900</v>
      </c>
      <c r="AC112" s="106">
        <f t="shared" si="49"/>
        <v>0</v>
      </c>
      <c r="AD112" s="109" t="s">
        <v>195</v>
      </c>
      <c r="AF112" s="52" t="e">
        <f>'[3]BI INTRA 2025'!Z154+'S2 2024 - A'!Y112</f>
        <v>#REF!</v>
      </c>
      <c r="AG112" s="52" t="e">
        <f t="shared" si="32"/>
        <v>#REF!</v>
      </c>
    </row>
    <row r="113" spans="1:36" s="210" customFormat="1" ht="19.5" customHeight="1">
      <c r="A113" s="204"/>
      <c r="B113" s="140" t="s">
        <v>260</v>
      </c>
      <c r="C113" s="205" t="s">
        <v>91</v>
      </c>
      <c r="D113" s="205"/>
      <c r="E113" s="99" t="s">
        <v>261</v>
      </c>
      <c r="F113" s="69" t="str">
        <f>VLOOKUP(B113,[1]Sheet1!$H$4:$I$15682,2,FALSE)</f>
        <v>Kursi Tamu</v>
      </c>
      <c r="G113" s="100" t="s">
        <v>179</v>
      </c>
      <c r="H113" s="100" t="s">
        <v>48</v>
      </c>
      <c r="I113" s="100" t="s">
        <v>64</v>
      </c>
      <c r="J113" s="100" t="s">
        <v>65</v>
      </c>
      <c r="K113" s="100">
        <v>2019</v>
      </c>
      <c r="L113" s="100" t="s">
        <v>48</v>
      </c>
      <c r="M113" s="100" t="s">
        <v>262</v>
      </c>
      <c r="N113" s="100" t="s">
        <v>67</v>
      </c>
      <c r="O113" s="207">
        <v>1</v>
      </c>
      <c r="P113" s="103">
        <v>1862900</v>
      </c>
      <c r="Q113" s="141"/>
      <c r="R113" s="105">
        <v>0</v>
      </c>
      <c r="S113" s="106">
        <f t="shared" si="43"/>
        <v>1862900</v>
      </c>
      <c r="T113" s="107">
        <v>5</v>
      </c>
      <c r="U113" s="106">
        <f t="shared" si="44"/>
        <v>372580</v>
      </c>
      <c r="V113" s="142">
        <f>6/12</f>
        <v>0.5</v>
      </c>
      <c r="W113" s="106">
        <f t="shared" si="50"/>
        <v>186290</v>
      </c>
      <c r="X113" s="143">
        <f>4/12</f>
        <v>0.33333333333333331</v>
      </c>
      <c r="Y113" s="106">
        <f>U113*X113</f>
        <v>124193.33333333333</v>
      </c>
      <c r="Z113" s="106">
        <f t="shared" si="55"/>
        <v>310483.33333333331</v>
      </c>
      <c r="AA113" s="209">
        <f>2024-K113+V113+X113-10/12</f>
        <v>5</v>
      </c>
      <c r="AB113" s="106">
        <f t="shared" si="51"/>
        <v>1862900</v>
      </c>
      <c r="AC113" s="106">
        <f t="shared" si="49"/>
        <v>0</v>
      </c>
      <c r="AD113" s="109" t="s">
        <v>195</v>
      </c>
      <c r="AF113" s="52" t="e">
        <f>'[3]BI INTRA 2025'!Z155+'S2 2024 - A'!Y113</f>
        <v>#REF!</v>
      </c>
      <c r="AG113" s="52" t="e">
        <f t="shared" si="32"/>
        <v>#REF!</v>
      </c>
    </row>
    <row r="114" spans="1:36" s="160" customFormat="1" ht="19.5" customHeight="1">
      <c r="A114" s="175"/>
      <c r="B114" s="215" t="s">
        <v>263</v>
      </c>
      <c r="C114" s="202" t="s">
        <v>112</v>
      </c>
      <c r="D114" s="202"/>
      <c r="E114" s="68" t="s">
        <v>264</v>
      </c>
      <c r="F114" s="69" t="str">
        <f>VLOOKUP(B114,[1]Sheet1!$H$4:$I$15682,2,FALSE)</f>
        <v>Sofa</v>
      </c>
      <c r="G114" s="42" t="s">
        <v>179</v>
      </c>
      <c r="H114" s="42" t="s">
        <v>48</v>
      </c>
      <c r="I114" s="42" t="s">
        <v>191</v>
      </c>
      <c r="J114" s="42" t="s">
        <v>65</v>
      </c>
      <c r="K114" s="42">
        <v>2009</v>
      </c>
      <c r="L114" s="42" t="s">
        <v>48</v>
      </c>
      <c r="M114" s="77" t="s">
        <v>166</v>
      </c>
      <c r="N114" s="42" t="s">
        <v>67</v>
      </c>
      <c r="O114" s="203">
        <v>1</v>
      </c>
      <c r="P114" s="70">
        <v>4982500</v>
      </c>
      <c r="Q114" s="76"/>
      <c r="R114" s="76">
        <v>0</v>
      </c>
      <c r="S114" s="71">
        <f t="shared" si="43"/>
        <v>4982500</v>
      </c>
      <c r="T114" s="72">
        <v>5</v>
      </c>
      <c r="U114" s="71">
        <f t="shared" si="44"/>
        <v>996500</v>
      </c>
      <c r="V114" s="73">
        <v>0</v>
      </c>
      <c r="W114" s="71">
        <f t="shared" si="50"/>
        <v>0</v>
      </c>
      <c r="X114" s="74">
        <v>0</v>
      </c>
      <c r="Y114" s="71">
        <f t="shared" ref="Y114" si="56">SUM(U114*X114)</f>
        <v>0</v>
      </c>
      <c r="Z114" s="71">
        <f t="shared" si="55"/>
        <v>0</v>
      </c>
      <c r="AA114" s="72">
        <v>5</v>
      </c>
      <c r="AB114" s="71">
        <f t="shared" si="51"/>
        <v>4982500</v>
      </c>
      <c r="AC114" s="71">
        <f t="shared" si="49"/>
        <v>0</v>
      </c>
      <c r="AD114" s="75" t="s">
        <v>265</v>
      </c>
      <c r="AF114" s="52" t="e">
        <f>'[3]BI INTRA 2025'!Z160+'S2 2024 - A'!Y114</f>
        <v>#REF!</v>
      </c>
      <c r="AG114" s="52" t="e">
        <f t="shared" si="32"/>
        <v>#REF!</v>
      </c>
    </row>
    <row r="115" spans="1:36" s="160" customFormat="1" ht="19.5" customHeight="1">
      <c r="A115" s="175"/>
      <c r="B115" s="215" t="s">
        <v>263</v>
      </c>
      <c r="C115" s="202" t="s">
        <v>112</v>
      </c>
      <c r="D115" s="202"/>
      <c r="E115" s="68" t="s">
        <v>266</v>
      </c>
      <c r="F115" s="69" t="str">
        <f>VLOOKUP(B115,[1]Sheet1!$H$4:$I$15682,2,FALSE)</f>
        <v>Sofa</v>
      </c>
      <c r="G115" s="42" t="s">
        <v>179</v>
      </c>
      <c r="H115" s="42" t="s">
        <v>48</v>
      </c>
      <c r="I115" s="42" t="s">
        <v>191</v>
      </c>
      <c r="J115" s="42" t="s">
        <v>65</v>
      </c>
      <c r="K115" s="43">
        <v>2009</v>
      </c>
      <c r="L115" s="42" t="s">
        <v>48</v>
      </c>
      <c r="M115" s="77" t="s">
        <v>166</v>
      </c>
      <c r="N115" s="42" t="s">
        <v>67</v>
      </c>
      <c r="O115" s="203">
        <v>1</v>
      </c>
      <c r="P115" s="70">
        <v>5000000</v>
      </c>
      <c r="Q115" s="139"/>
      <c r="R115" s="76">
        <v>0</v>
      </c>
      <c r="S115" s="71">
        <f t="shared" si="43"/>
        <v>5000000</v>
      </c>
      <c r="T115" s="72">
        <v>5</v>
      </c>
      <c r="U115" s="71"/>
      <c r="V115" s="73"/>
      <c r="W115" s="71"/>
      <c r="X115" s="74"/>
      <c r="Y115" s="71"/>
      <c r="Z115" s="71"/>
      <c r="AA115" s="72">
        <v>5</v>
      </c>
      <c r="AB115" s="71">
        <v>5000000</v>
      </c>
      <c r="AC115" s="71">
        <f t="shared" si="49"/>
        <v>0</v>
      </c>
      <c r="AD115" s="75" t="s">
        <v>265</v>
      </c>
      <c r="AF115" s="52" t="e">
        <f>'[3]BI INTRA 2025'!Z161+'S2 2024 - A'!Y115</f>
        <v>#REF!</v>
      </c>
      <c r="AG115" s="52" t="e">
        <f t="shared" si="32"/>
        <v>#REF!</v>
      </c>
    </row>
    <row r="116" spans="1:36" s="160" customFormat="1" ht="19.5" customHeight="1">
      <c r="A116" s="175"/>
      <c r="B116" s="133" t="s">
        <v>267</v>
      </c>
      <c r="C116" s="67" t="s">
        <v>112</v>
      </c>
      <c r="D116" s="67"/>
      <c r="E116" s="185" t="s">
        <v>268</v>
      </c>
      <c r="F116" s="69" t="str">
        <f>VLOOKUP(B116,[1]Sheet1!$H$4:$I$15682,2,FALSE)</f>
        <v>Meja Makan Kayu</v>
      </c>
      <c r="G116" s="42" t="s">
        <v>179</v>
      </c>
      <c r="H116" s="42" t="s">
        <v>48</v>
      </c>
      <c r="I116" s="42" t="s">
        <v>191</v>
      </c>
      <c r="J116" s="42" t="s">
        <v>65</v>
      </c>
      <c r="K116" s="43">
        <v>2011</v>
      </c>
      <c r="L116" s="42" t="s">
        <v>48</v>
      </c>
      <c r="M116" s="42" t="s">
        <v>66</v>
      </c>
      <c r="N116" s="42" t="s">
        <v>67</v>
      </c>
      <c r="O116" s="42">
        <v>1</v>
      </c>
      <c r="P116" s="70">
        <v>3150000</v>
      </c>
      <c r="Q116" s="78"/>
      <c r="R116" s="76">
        <v>0</v>
      </c>
      <c r="S116" s="71">
        <f t="shared" si="43"/>
        <v>3150000</v>
      </c>
      <c r="T116" s="72">
        <v>5</v>
      </c>
      <c r="U116" s="71"/>
      <c r="V116" s="73"/>
      <c r="W116" s="71"/>
      <c r="X116" s="74"/>
      <c r="Y116" s="71"/>
      <c r="Z116" s="71"/>
      <c r="AA116" s="72">
        <v>5</v>
      </c>
      <c r="AB116" s="71">
        <v>3150000</v>
      </c>
      <c r="AC116" s="71">
        <f t="shared" si="49"/>
        <v>0</v>
      </c>
      <c r="AD116" s="55" t="s">
        <v>213</v>
      </c>
      <c r="AF116" s="52" t="e">
        <f>'[3]BI INTRA 2025'!Z164+'S2 2024 - A'!Y116</f>
        <v>#REF!</v>
      </c>
      <c r="AG116" s="52" t="e">
        <f t="shared" si="32"/>
        <v>#REF!</v>
      </c>
    </row>
    <row r="117" spans="1:36" s="160" customFormat="1" ht="19.5" customHeight="1">
      <c r="A117" s="175"/>
      <c r="B117" s="133" t="s">
        <v>269</v>
      </c>
      <c r="C117" s="67" t="s">
        <v>258</v>
      </c>
      <c r="D117" s="67"/>
      <c r="E117" s="185" t="s">
        <v>270</v>
      </c>
      <c r="F117" s="69" t="str">
        <f>VLOOKUP(B117,[1]Sheet1!$H$4:$I$15682,2,FALSE)</f>
        <v>Tempat Tidur Kayu</v>
      </c>
      <c r="G117" s="42" t="s">
        <v>271</v>
      </c>
      <c r="H117" s="42" t="s">
        <v>48</v>
      </c>
      <c r="I117" s="42" t="s">
        <v>191</v>
      </c>
      <c r="J117" s="42" t="s">
        <v>65</v>
      </c>
      <c r="K117" s="43">
        <v>2011</v>
      </c>
      <c r="L117" s="42" t="s">
        <v>48</v>
      </c>
      <c r="M117" s="42" t="s">
        <v>66</v>
      </c>
      <c r="N117" s="42" t="s">
        <v>67</v>
      </c>
      <c r="O117" s="42">
        <v>4</v>
      </c>
      <c r="P117" s="70">
        <v>16400000</v>
      </c>
      <c r="Q117" s="139"/>
      <c r="R117" s="76">
        <v>0</v>
      </c>
      <c r="S117" s="71">
        <f t="shared" si="43"/>
        <v>16400000</v>
      </c>
      <c r="T117" s="72">
        <v>5</v>
      </c>
      <c r="U117" s="71"/>
      <c r="V117" s="73"/>
      <c r="W117" s="71"/>
      <c r="X117" s="74"/>
      <c r="Y117" s="71"/>
      <c r="Z117" s="71"/>
      <c r="AA117" s="72">
        <v>5</v>
      </c>
      <c r="AB117" s="71">
        <v>16400000</v>
      </c>
      <c r="AC117" s="71">
        <f t="shared" si="49"/>
        <v>0</v>
      </c>
      <c r="AD117" s="55" t="s">
        <v>213</v>
      </c>
      <c r="AF117" s="52" t="e">
        <f>'[3]BI INTRA 2025'!Z167+'S2 2024 - A'!Y117</f>
        <v>#REF!</v>
      </c>
      <c r="AG117" s="52" t="e">
        <f t="shared" si="32"/>
        <v>#REF!</v>
      </c>
    </row>
    <row r="118" spans="1:36" s="160" customFormat="1" ht="19.5" customHeight="1">
      <c r="A118" s="175"/>
      <c r="B118" s="133" t="s">
        <v>263</v>
      </c>
      <c r="C118" s="67" t="s">
        <v>112</v>
      </c>
      <c r="D118" s="67"/>
      <c r="E118" s="185" t="s">
        <v>272</v>
      </c>
      <c r="F118" s="69" t="str">
        <f>VLOOKUP(B118,[1]Sheet1!$H$4:$I$15682,2,FALSE)</f>
        <v>Sofa</v>
      </c>
      <c r="G118" s="42" t="s">
        <v>271</v>
      </c>
      <c r="H118" s="42" t="s">
        <v>48</v>
      </c>
      <c r="I118" s="42" t="s">
        <v>273</v>
      </c>
      <c r="J118" s="42" t="s">
        <v>65</v>
      </c>
      <c r="K118" s="43">
        <v>2011</v>
      </c>
      <c r="L118" s="42" t="s">
        <v>48</v>
      </c>
      <c r="M118" s="42" t="s">
        <v>66</v>
      </c>
      <c r="N118" s="42" t="s">
        <v>67</v>
      </c>
      <c r="O118" s="42">
        <v>1</v>
      </c>
      <c r="P118" s="70">
        <v>5000000</v>
      </c>
      <c r="Q118" s="139"/>
      <c r="R118" s="76">
        <v>0</v>
      </c>
      <c r="S118" s="71">
        <f t="shared" si="43"/>
        <v>5000000</v>
      </c>
      <c r="T118" s="72">
        <v>5</v>
      </c>
      <c r="U118" s="71"/>
      <c r="V118" s="73"/>
      <c r="W118" s="71"/>
      <c r="X118" s="74"/>
      <c r="Y118" s="71"/>
      <c r="Z118" s="71"/>
      <c r="AA118" s="72">
        <v>5</v>
      </c>
      <c r="AB118" s="71">
        <v>5000000</v>
      </c>
      <c r="AC118" s="71">
        <f t="shared" si="49"/>
        <v>0</v>
      </c>
      <c r="AD118" s="55" t="s">
        <v>213</v>
      </c>
      <c r="AF118" s="52" t="e">
        <f>'[3]BI INTRA 2025'!Z168+'S2 2024 - A'!Y118</f>
        <v>#REF!</v>
      </c>
      <c r="AG118" s="52" t="e">
        <f t="shared" si="32"/>
        <v>#REF!</v>
      </c>
    </row>
    <row r="119" spans="1:36" s="160" customFormat="1" ht="5.0999999999999996" customHeight="1">
      <c r="A119" s="175"/>
      <c r="B119" s="176"/>
      <c r="C119" s="222"/>
      <c r="D119" s="222"/>
      <c r="E119" s="226"/>
      <c r="F119" s="226"/>
      <c r="G119" s="226"/>
      <c r="H119" s="226"/>
      <c r="I119" s="175"/>
      <c r="J119" s="178"/>
      <c r="K119" s="177"/>
      <c r="L119" s="177"/>
      <c r="M119" s="177"/>
      <c r="N119" s="177"/>
      <c r="O119" s="179"/>
      <c r="P119" s="180"/>
      <c r="Q119" s="181"/>
      <c r="R119" s="182"/>
      <c r="S119" s="180"/>
      <c r="T119" s="182"/>
      <c r="U119" s="64"/>
      <c r="V119" s="182"/>
      <c r="W119" s="64"/>
      <c r="X119" s="183"/>
      <c r="Y119" s="180"/>
      <c r="Z119" s="64"/>
      <c r="AA119" s="182"/>
      <c r="AB119" s="64"/>
      <c r="AC119" s="64"/>
      <c r="AD119" s="184"/>
      <c r="AF119" s="52" t="e">
        <f>'[3]BI INTRA 2025'!Z177+'S2 2024 - A'!Y119</f>
        <v>#REF!</v>
      </c>
      <c r="AG119" s="52" t="e">
        <f t="shared" si="32"/>
        <v>#REF!</v>
      </c>
    </row>
    <row r="120" spans="1:36" s="160" customFormat="1" ht="15" customHeight="1">
      <c r="A120" s="175"/>
      <c r="B120" s="54" t="s">
        <v>274</v>
      </c>
      <c r="C120" s="60" t="s">
        <v>275</v>
      </c>
      <c r="D120" s="60"/>
      <c r="E120" s="135"/>
      <c r="F120" s="135"/>
      <c r="G120" s="226"/>
      <c r="H120" s="226"/>
      <c r="I120" s="175"/>
      <c r="J120" s="178"/>
      <c r="K120" s="177"/>
      <c r="L120" s="177"/>
      <c r="M120" s="177"/>
      <c r="N120" s="177"/>
      <c r="O120" s="179">
        <f>SUM(O121:O121)</f>
        <v>0</v>
      </c>
      <c r="P120" s="180">
        <f>SUM(P121:P121)</f>
        <v>0</v>
      </c>
      <c r="Q120" s="181"/>
      <c r="R120" s="182"/>
      <c r="S120" s="180">
        <f>SUM(S121:S121)</f>
        <v>0</v>
      </c>
      <c r="T120" s="180">
        <f>SUM(T121:T121)</f>
        <v>0</v>
      </c>
      <c r="U120" s="64">
        <f>SUM(U121:U121)</f>
        <v>0</v>
      </c>
      <c r="V120" s="182"/>
      <c r="W120" s="64">
        <f>SUM(W121:W121)</f>
        <v>0</v>
      </c>
      <c r="X120" s="183"/>
      <c r="Y120" s="180">
        <f>SUM(Y121:Y121)</f>
        <v>0</v>
      </c>
      <c r="Z120" s="64">
        <f>SUM(Z121:Z121)</f>
        <v>0</v>
      </c>
      <c r="AA120" s="182"/>
      <c r="AB120" s="64">
        <f>SUM(AB121:AB121)</f>
        <v>0</v>
      </c>
      <c r="AC120" s="64">
        <f>SUM(AC121:AC121)</f>
        <v>0</v>
      </c>
      <c r="AD120" s="184"/>
      <c r="AF120" s="52" t="e">
        <f>'[3]BI INTRA 2025'!Z178+'S2 2024 - A'!Y120</f>
        <v>#REF!</v>
      </c>
      <c r="AG120" s="52" t="e">
        <f t="shared" si="32"/>
        <v>#REF!</v>
      </c>
    </row>
    <row r="121" spans="1:36" s="160" customFormat="1" ht="5.0999999999999996" customHeight="1">
      <c r="A121" s="175"/>
      <c r="B121" s="176"/>
      <c r="C121" s="226"/>
      <c r="D121" s="226"/>
      <c r="E121" s="226"/>
      <c r="F121" s="69"/>
      <c r="G121" s="226"/>
      <c r="H121" s="226"/>
      <c r="I121" s="175"/>
      <c r="J121" s="178"/>
      <c r="K121" s="177"/>
      <c r="L121" s="177"/>
      <c r="M121" s="177"/>
      <c r="N121" s="177"/>
      <c r="O121" s="179"/>
      <c r="P121" s="180"/>
      <c r="Q121" s="181"/>
      <c r="R121" s="182"/>
      <c r="S121" s="180"/>
      <c r="T121" s="182"/>
      <c r="U121" s="64"/>
      <c r="V121" s="182"/>
      <c r="W121" s="64"/>
      <c r="X121" s="183"/>
      <c r="Y121" s="180"/>
      <c r="Z121" s="64"/>
      <c r="AA121" s="182"/>
      <c r="AB121" s="64"/>
      <c r="AC121" s="64"/>
      <c r="AD121" s="184"/>
      <c r="AF121" s="52" t="e">
        <f>'[3]BI INTRA 2025'!Z186+'S2 2024 - A'!Y121</f>
        <v>#REF!</v>
      </c>
      <c r="AG121" s="52" t="e">
        <f t="shared" si="32"/>
        <v>#REF!</v>
      </c>
    </row>
    <row r="122" spans="1:36" s="160" customFormat="1" ht="15" customHeight="1">
      <c r="A122" s="175"/>
      <c r="B122" s="54" t="s">
        <v>276</v>
      </c>
      <c r="C122" s="60" t="s">
        <v>277</v>
      </c>
      <c r="D122" s="60"/>
      <c r="E122" s="135"/>
      <c r="F122" s="69"/>
      <c r="G122" s="226"/>
      <c r="H122" s="226"/>
      <c r="I122" s="175"/>
      <c r="J122" s="178"/>
      <c r="K122" s="177"/>
      <c r="L122" s="177"/>
      <c r="M122" s="177"/>
      <c r="N122" s="177"/>
      <c r="O122" s="179">
        <f>O123</f>
        <v>1</v>
      </c>
      <c r="P122" s="180">
        <f>P123</f>
        <v>2000000</v>
      </c>
      <c r="Q122" s="181"/>
      <c r="R122" s="182"/>
      <c r="S122" s="180">
        <f>S123</f>
        <v>2000000</v>
      </c>
      <c r="T122" s="182"/>
      <c r="U122" s="64">
        <f>U123</f>
        <v>0</v>
      </c>
      <c r="V122" s="182"/>
      <c r="W122" s="64">
        <f>W123</f>
        <v>0</v>
      </c>
      <c r="X122" s="183"/>
      <c r="Y122" s="180">
        <f>Y123</f>
        <v>0</v>
      </c>
      <c r="Z122" s="64">
        <f>Z123</f>
        <v>0</v>
      </c>
      <c r="AA122" s="182"/>
      <c r="AB122" s="64">
        <f>AB123</f>
        <v>2000000</v>
      </c>
      <c r="AC122" s="64">
        <f>AC123</f>
        <v>0</v>
      </c>
      <c r="AD122" s="184"/>
      <c r="AF122" s="52" t="e">
        <f>'[3]BI INTRA 2025'!Z187+'S2 2024 - A'!Y122</f>
        <v>#REF!</v>
      </c>
      <c r="AG122" s="52" t="e">
        <f t="shared" si="32"/>
        <v>#REF!</v>
      </c>
    </row>
    <row r="123" spans="1:36" s="160" customFormat="1" ht="19.5" customHeight="1">
      <c r="A123" s="175"/>
      <c r="B123" s="133" t="s">
        <v>278</v>
      </c>
      <c r="C123" s="67" t="s">
        <v>112</v>
      </c>
      <c r="D123" s="67"/>
      <c r="E123" s="185" t="s">
        <v>279</v>
      </c>
      <c r="F123" s="69" t="str">
        <f>VLOOKUP(B123,[1]Sheet1!$H$4:$I$15682,2,FALSE)</f>
        <v>Mesin Cuci</v>
      </c>
      <c r="G123" s="42" t="s">
        <v>280</v>
      </c>
      <c r="H123" s="42" t="s">
        <v>48</v>
      </c>
      <c r="I123" s="42" t="s">
        <v>64</v>
      </c>
      <c r="J123" s="42" t="s">
        <v>65</v>
      </c>
      <c r="K123" s="43">
        <v>2011</v>
      </c>
      <c r="L123" s="42" t="s">
        <v>48</v>
      </c>
      <c r="M123" s="42" t="s">
        <v>66</v>
      </c>
      <c r="N123" s="42" t="s">
        <v>67</v>
      </c>
      <c r="O123" s="42">
        <v>1</v>
      </c>
      <c r="P123" s="70">
        <v>2000000</v>
      </c>
      <c r="Q123" s="78"/>
      <c r="R123" s="76">
        <v>0</v>
      </c>
      <c r="S123" s="71">
        <f t="shared" ref="S123" si="57">SUM(P123-R123)</f>
        <v>2000000</v>
      </c>
      <c r="T123" s="72">
        <v>5</v>
      </c>
      <c r="U123" s="71"/>
      <c r="V123" s="73"/>
      <c r="W123" s="71"/>
      <c r="X123" s="74"/>
      <c r="Y123" s="71"/>
      <c r="Z123" s="71"/>
      <c r="AA123" s="72">
        <v>5</v>
      </c>
      <c r="AB123" s="71">
        <v>2000000</v>
      </c>
      <c r="AC123" s="71">
        <f t="shared" ref="AC123" si="58">SUM(S123-AB123)</f>
        <v>0</v>
      </c>
      <c r="AD123" s="55" t="s">
        <v>213</v>
      </c>
      <c r="AF123" s="52" t="e">
        <f>'[3]BI INTRA 2025'!Z188+'S2 2024 - A'!Y123</f>
        <v>#REF!</v>
      </c>
      <c r="AG123" s="52" t="e">
        <f t="shared" si="32"/>
        <v>#REF!</v>
      </c>
    </row>
    <row r="124" spans="1:36" s="160" customFormat="1" ht="5.0999999999999996" customHeight="1">
      <c r="A124" s="175"/>
      <c r="B124" s="176"/>
      <c r="C124" s="222"/>
      <c r="D124" s="222"/>
      <c r="E124" s="226"/>
      <c r="F124" s="69"/>
      <c r="G124" s="226"/>
      <c r="H124" s="226"/>
      <c r="I124" s="175"/>
      <c r="J124" s="178"/>
      <c r="K124" s="177"/>
      <c r="L124" s="177"/>
      <c r="M124" s="177"/>
      <c r="N124" s="177"/>
      <c r="O124" s="179"/>
      <c r="P124" s="180"/>
      <c r="Q124" s="181"/>
      <c r="R124" s="182"/>
      <c r="S124" s="180"/>
      <c r="T124" s="182"/>
      <c r="U124" s="64"/>
      <c r="V124" s="182"/>
      <c r="W124" s="64"/>
      <c r="X124" s="183"/>
      <c r="Y124" s="180"/>
      <c r="Z124" s="64"/>
      <c r="AA124" s="182"/>
      <c r="AB124" s="64"/>
      <c r="AC124" s="64"/>
      <c r="AD124" s="184"/>
      <c r="AF124" s="52" t="e">
        <f>'[3]BI INTRA 2025'!Z189+'S2 2024 - A'!Y124</f>
        <v>#REF!</v>
      </c>
      <c r="AG124" s="52" t="e">
        <f t="shared" si="32"/>
        <v>#REF!</v>
      </c>
    </row>
    <row r="125" spans="1:36" s="160" customFormat="1" ht="15" customHeight="1">
      <c r="A125" s="175"/>
      <c r="B125" s="54" t="s">
        <v>281</v>
      </c>
      <c r="C125" s="60" t="s">
        <v>282</v>
      </c>
      <c r="D125" s="60"/>
      <c r="E125" s="135"/>
      <c r="F125" s="69"/>
      <c r="G125" s="226"/>
      <c r="H125" s="226"/>
      <c r="I125" s="175"/>
      <c r="J125" s="178"/>
      <c r="K125" s="177"/>
      <c r="L125" s="177"/>
      <c r="M125" s="177"/>
      <c r="N125" s="177"/>
      <c r="O125" s="179">
        <f>SUM(O126:O144)</f>
        <v>26</v>
      </c>
      <c r="P125" s="180">
        <f>SUM(P126:P144)</f>
        <v>174212000</v>
      </c>
      <c r="Q125" s="181"/>
      <c r="R125" s="182"/>
      <c r="S125" s="180">
        <f>SUM(S126:S144)</f>
        <v>174212000</v>
      </c>
      <c r="T125" s="182"/>
      <c r="U125" s="64">
        <f>SUM(U126:U144)</f>
        <v>34442400</v>
      </c>
      <c r="V125" s="182"/>
      <c r="W125" s="64">
        <f>SUM(W126:W144)</f>
        <v>1151200</v>
      </c>
      <c r="X125" s="183"/>
      <c r="Y125" s="180">
        <f>SUM(Y126:Y144)</f>
        <v>767466.66666666663</v>
      </c>
      <c r="Z125" s="64">
        <f>SUM(Z126:Z144)</f>
        <v>1918666.6666666665</v>
      </c>
      <c r="AA125" s="182"/>
      <c r="AB125" s="64">
        <f>SUM(AB126:AB144)</f>
        <v>174212000</v>
      </c>
      <c r="AC125" s="64">
        <f>SUM(AC126:AC144)</f>
        <v>0</v>
      </c>
      <c r="AD125" s="184">
        <f>P125-AB125</f>
        <v>0</v>
      </c>
      <c r="AF125" s="52" t="e">
        <f>'[3]BI INTRA 2025'!Z190+'S2 2024 - A'!Y125</f>
        <v>#REF!</v>
      </c>
      <c r="AG125" s="52" t="e">
        <f t="shared" si="32"/>
        <v>#REF!</v>
      </c>
      <c r="AH125" s="160" t="s">
        <v>283</v>
      </c>
      <c r="AJ125" s="227"/>
    </row>
    <row r="126" spans="1:36" s="160" customFormat="1" ht="19.5" customHeight="1">
      <c r="A126" s="175"/>
      <c r="B126" s="133" t="s">
        <v>284</v>
      </c>
      <c r="C126" s="202" t="s">
        <v>199</v>
      </c>
      <c r="D126" s="202"/>
      <c r="E126" s="68" t="s">
        <v>285</v>
      </c>
      <c r="F126" s="69" t="str">
        <f>VLOOKUP(B126,[1]Sheet1!$H$4:$I$15682,2,FALSE)</f>
        <v>A.C. Split</v>
      </c>
      <c r="G126" s="42" t="s">
        <v>286</v>
      </c>
      <c r="H126" s="42" t="s">
        <v>48</v>
      </c>
      <c r="I126" s="42" t="s">
        <v>64</v>
      </c>
      <c r="J126" s="42" t="s">
        <v>65</v>
      </c>
      <c r="K126" s="42">
        <v>2009</v>
      </c>
      <c r="L126" s="42" t="s">
        <v>48</v>
      </c>
      <c r="M126" s="77" t="s">
        <v>166</v>
      </c>
      <c r="N126" s="42" t="s">
        <v>67</v>
      </c>
      <c r="O126" s="203">
        <v>2</v>
      </c>
      <c r="P126" s="70">
        <v>7337000</v>
      </c>
      <c r="Q126" s="139"/>
      <c r="R126" s="76">
        <v>0</v>
      </c>
      <c r="S126" s="71">
        <f t="shared" ref="S126:S143" si="59">SUM(P126-R126)</f>
        <v>7337000</v>
      </c>
      <c r="T126" s="72">
        <v>5</v>
      </c>
      <c r="U126" s="71">
        <f t="shared" ref="U126:U143" si="60">SUM(S126/T126)</f>
        <v>1467400</v>
      </c>
      <c r="V126" s="73">
        <v>0</v>
      </c>
      <c r="W126" s="71">
        <f t="shared" ref="W126:W134" si="61">SUM(U126*V126)</f>
        <v>0</v>
      </c>
      <c r="X126" s="74">
        <v>0</v>
      </c>
      <c r="Y126" s="71">
        <f t="shared" ref="Y126:Y138" si="62">SUM(U126*X126)</f>
        <v>0</v>
      </c>
      <c r="Z126" s="71">
        <f t="shared" ref="Z126:Z143" si="63">SUM(W126+Y126)</f>
        <v>0</v>
      </c>
      <c r="AA126" s="72">
        <v>5</v>
      </c>
      <c r="AB126" s="71">
        <f t="shared" ref="AB126:AB136" si="64">SUM(U126*AA126)</f>
        <v>7337000</v>
      </c>
      <c r="AC126" s="71">
        <f t="shared" ref="AC126:AC136" si="65">SUM(S126-AB126)</f>
        <v>0</v>
      </c>
      <c r="AD126" s="75" t="s">
        <v>167</v>
      </c>
      <c r="AF126" s="52" t="e">
        <f>'[3]BI INTRA 2025'!Z201+'S2 2024 - A'!Y126</f>
        <v>#REF!</v>
      </c>
      <c r="AG126" s="52" t="e">
        <f t="shared" si="32"/>
        <v>#REF!</v>
      </c>
    </row>
    <row r="127" spans="1:36" s="160" customFormat="1" ht="19.5" customHeight="1">
      <c r="A127" s="175"/>
      <c r="B127" s="133" t="s">
        <v>284</v>
      </c>
      <c r="C127" s="202" t="s">
        <v>69</v>
      </c>
      <c r="D127" s="202"/>
      <c r="E127" s="68" t="s">
        <v>285</v>
      </c>
      <c r="F127" s="69" t="str">
        <f>VLOOKUP(B127,[1]Sheet1!$H$4:$I$15682,2,FALSE)</f>
        <v>A.C. Split</v>
      </c>
      <c r="G127" s="42" t="s">
        <v>286</v>
      </c>
      <c r="H127" s="42" t="s">
        <v>48</v>
      </c>
      <c r="I127" s="42" t="s">
        <v>64</v>
      </c>
      <c r="J127" s="42" t="s">
        <v>65</v>
      </c>
      <c r="K127" s="42">
        <v>2009</v>
      </c>
      <c r="L127" s="42" t="s">
        <v>48</v>
      </c>
      <c r="M127" s="77" t="s">
        <v>166</v>
      </c>
      <c r="N127" s="42" t="s">
        <v>67</v>
      </c>
      <c r="O127" s="203">
        <v>1</v>
      </c>
      <c r="P127" s="70">
        <v>3668500</v>
      </c>
      <c r="Q127" s="139"/>
      <c r="R127" s="76">
        <v>0</v>
      </c>
      <c r="S127" s="71">
        <f t="shared" si="59"/>
        <v>3668500</v>
      </c>
      <c r="T127" s="72">
        <v>5</v>
      </c>
      <c r="U127" s="71">
        <f t="shared" si="60"/>
        <v>733700</v>
      </c>
      <c r="V127" s="73">
        <v>0</v>
      </c>
      <c r="W127" s="71">
        <f t="shared" si="61"/>
        <v>0</v>
      </c>
      <c r="X127" s="74">
        <v>0</v>
      </c>
      <c r="Y127" s="71">
        <f t="shared" si="62"/>
        <v>0</v>
      </c>
      <c r="Z127" s="71">
        <f t="shared" si="63"/>
        <v>0</v>
      </c>
      <c r="AA127" s="72">
        <v>5</v>
      </c>
      <c r="AB127" s="71">
        <f t="shared" si="64"/>
        <v>3668500</v>
      </c>
      <c r="AC127" s="71">
        <f t="shared" si="65"/>
        <v>0</v>
      </c>
      <c r="AD127" s="75" t="s">
        <v>132</v>
      </c>
      <c r="AF127" s="52" t="e">
        <f>'[3]BI INTRA 2025'!Z202+'S2 2024 - A'!Y127</f>
        <v>#REF!</v>
      </c>
      <c r="AG127" s="52" t="e">
        <f t="shared" si="32"/>
        <v>#REF!</v>
      </c>
    </row>
    <row r="128" spans="1:36" s="160" customFormat="1" ht="19.5" customHeight="1">
      <c r="A128" s="175"/>
      <c r="B128" s="133" t="s">
        <v>284</v>
      </c>
      <c r="C128" s="202" t="s">
        <v>73</v>
      </c>
      <c r="D128" s="202"/>
      <c r="E128" s="68" t="s">
        <v>285</v>
      </c>
      <c r="F128" s="69" t="str">
        <f>VLOOKUP(B128,[1]Sheet1!$H$4:$I$15682,2,FALSE)</f>
        <v>A.C. Split</v>
      </c>
      <c r="G128" s="42" t="s">
        <v>286</v>
      </c>
      <c r="H128" s="42" t="s">
        <v>48</v>
      </c>
      <c r="I128" s="42" t="s">
        <v>64</v>
      </c>
      <c r="J128" s="42" t="s">
        <v>65</v>
      </c>
      <c r="K128" s="42">
        <v>2009</v>
      </c>
      <c r="L128" s="42" t="s">
        <v>48</v>
      </c>
      <c r="M128" s="77" t="s">
        <v>166</v>
      </c>
      <c r="N128" s="42" t="s">
        <v>67</v>
      </c>
      <c r="O128" s="203">
        <v>1</v>
      </c>
      <c r="P128" s="70">
        <v>3668500</v>
      </c>
      <c r="Q128" s="139"/>
      <c r="R128" s="76">
        <v>0</v>
      </c>
      <c r="S128" s="71">
        <f t="shared" si="59"/>
        <v>3668500</v>
      </c>
      <c r="T128" s="72">
        <v>5</v>
      </c>
      <c r="U128" s="71">
        <f t="shared" si="60"/>
        <v>733700</v>
      </c>
      <c r="V128" s="73">
        <v>0</v>
      </c>
      <c r="W128" s="71">
        <f t="shared" si="61"/>
        <v>0</v>
      </c>
      <c r="X128" s="74">
        <v>0</v>
      </c>
      <c r="Y128" s="71">
        <f t="shared" si="62"/>
        <v>0</v>
      </c>
      <c r="Z128" s="71">
        <f t="shared" si="63"/>
        <v>0</v>
      </c>
      <c r="AA128" s="72">
        <v>5</v>
      </c>
      <c r="AB128" s="71">
        <f t="shared" si="64"/>
        <v>3668500</v>
      </c>
      <c r="AC128" s="71">
        <f t="shared" si="65"/>
        <v>0</v>
      </c>
      <c r="AD128" s="75" t="s">
        <v>244</v>
      </c>
      <c r="AF128" s="52" t="e">
        <f>'[3]BI INTRA 2025'!Z203+'S2 2024 - A'!Y128</f>
        <v>#REF!</v>
      </c>
      <c r="AG128" s="52" t="e">
        <f t="shared" si="32"/>
        <v>#REF!</v>
      </c>
    </row>
    <row r="129" spans="1:36" s="160" customFormat="1" ht="19.5" customHeight="1">
      <c r="A129" s="175"/>
      <c r="B129" s="133" t="s">
        <v>284</v>
      </c>
      <c r="C129" s="202" t="s">
        <v>77</v>
      </c>
      <c r="D129" s="202"/>
      <c r="E129" s="68" t="s">
        <v>285</v>
      </c>
      <c r="F129" s="69" t="str">
        <f>VLOOKUP(B129,[1]Sheet1!$H$4:$I$15682,2,FALSE)</f>
        <v>A.C. Split</v>
      </c>
      <c r="G129" s="42" t="s">
        <v>286</v>
      </c>
      <c r="H129" s="42" t="s">
        <v>48</v>
      </c>
      <c r="I129" s="42" t="s">
        <v>64</v>
      </c>
      <c r="J129" s="42" t="s">
        <v>65</v>
      </c>
      <c r="K129" s="42">
        <v>2009</v>
      </c>
      <c r="L129" s="42" t="s">
        <v>48</v>
      </c>
      <c r="M129" s="77" t="s">
        <v>166</v>
      </c>
      <c r="N129" s="42" t="s">
        <v>67</v>
      </c>
      <c r="O129" s="203">
        <v>1</v>
      </c>
      <c r="P129" s="70">
        <v>3668500</v>
      </c>
      <c r="Q129" s="139"/>
      <c r="R129" s="76">
        <v>0</v>
      </c>
      <c r="S129" s="71">
        <f t="shared" si="59"/>
        <v>3668500</v>
      </c>
      <c r="T129" s="72">
        <v>5</v>
      </c>
      <c r="U129" s="71">
        <f t="shared" si="60"/>
        <v>733700</v>
      </c>
      <c r="V129" s="73">
        <v>0</v>
      </c>
      <c r="W129" s="71">
        <f t="shared" si="61"/>
        <v>0</v>
      </c>
      <c r="X129" s="74">
        <v>0</v>
      </c>
      <c r="Y129" s="71">
        <f t="shared" si="62"/>
        <v>0</v>
      </c>
      <c r="Z129" s="71">
        <f t="shared" si="63"/>
        <v>0</v>
      </c>
      <c r="AA129" s="72">
        <v>5</v>
      </c>
      <c r="AB129" s="71">
        <f t="shared" si="64"/>
        <v>3668500</v>
      </c>
      <c r="AC129" s="71">
        <f t="shared" si="65"/>
        <v>0</v>
      </c>
      <c r="AD129" s="55" t="s">
        <v>226</v>
      </c>
      <c r="AF129" s="52" t="e">
        <f>'[3]BI INTRA 2025'!Z204+'S2 2024 - A'!Y129</f>
        <v>#REF!</v>
      </c>
      <c r="AG129" s="52" t="e">
        <f t="shared" si="32"/>
        <v>#REF!</v>
      </c>
    </row>
    <row r="130" spans="1:36" s="160" customFormat="1" ht="19.5" customHeight="1">
      <c r="A130" s="175"/>
      <c r="B130" s="133" t="s">
        <v>284</v>
      </c>
      <c r="C130" s="202" t="s">
        <v>80</v>
      </c>
      <c r="D130" s="202"/>
      <c r="E130" s="68" t="s">
        <v>285</v>
      </c>
      <c r="F130" s="69" t="str">
        <f>VLOOKUP(B130,[1]Sheet1!$H$4:$I$15682,2,FALSE)</f>
        <v>A.C. Split</v>
      </c>
      <c r="G130" s="42" t="s">
        <v>286</v>
      </c>
      <c r="H130" s="42" t="s">
        <v>48</v>
      </c>
      <c r="I130" s="42" t="s">
        <v>64</v>
      </c>
      <c r="J130" s="42" t="s">
        <v>65</v>
      </c>
      <c r="K130" s="42">
        <v>2009</v>
      </c>
      <c r="L130" s="42" t="s">
        <v>48</v>
      </c>
      <c r="M130" s="77" t="s">
        <v>166</v>
      </c>
      <c r="N130" s="42" t="s">
        <v>67</v>
      </c>
      <c r="O130" s="203">
        <v>1</v>
      </c>
      <c r="P130" s="70">
        <v>3668500</v>
      </c>
      <c r="Q130" s="139"/>
      <c r="R130" s="76">
        <v>0</v>
      </c>
      <c r="S130" s="71">
        <f t="shared" si="59"/>
        <v>3668500</v>
      </c>
      <c r="T130" s="72">
        <v>5</v>
      </c>
      <c r="U130" s="71">
        <f t="shared" si="60"/>
        <v>733700</v>
      </c>
      <c r="V130" s="73">
        <v>0</v>
      </c>
      <c r="W130" s="71">
        <f t="shared" si="61"/>
        <v>0</v>
      </c>
      <c r="X130" s="74">
        <v>0</v>
      </c>
      <c r="Y130" s="71">
        <f t="shared" si="62"/>
        <v>0</v>
      </c>
      <c r="Z130" s="71">
        <f t="shared" si="63"/>
        <v>0</v>
      </c>
      <c r="AA130" s="72">
        <v>5</v>
      </c>
      <c r="AB130" s="71">
        <f t="shared" si="64"/>
        <v>3668500</v>
      </c>
      <c r="AC130" s="71">
        <f t="shared" si="65"/>
        <v>0</v>
      </c>
      <c r="AD130" s="75" t="s">
        <v>174</v>
      </c>
      <c r="AF130" s="52" t="e">
        <f>'[3]BI INTRA 2025'!Z205+'S2 2024 - A'!Y130</f>
        <v>#REF!</v>
      </c>
      <c r="AG130" s="52" t="e">
        <f t="shared" si="32"/>
        <v>#REF!</v>
      </c>
    </row>
    <row r="131" spans="1:36" s="160" customFormat="1" ht="19.5" customHeight="1">
      <c r="A131" s="246"/>
      <c r="B131" s="247" t="s">
        <v>284</v>
      </c>
      <c r="C131" s="248" t="s">
        <v>106</v>
      </c>
      <c r="D131" s="248"/>
      <c r="E131" s="249" t="s">
        <v>285</v>
      </c>
      <c r="F131" s="69" t="str">
        <f>VLOOKUP(B131,[1]Sheet1!$H$4:$I$15682,2,FALSE)</f>
        <v>A.C. Split</v>
      </c>
      <c r="G131" s="250" t="s">
        <v>286</v>
      </c>
      <c r="H131" s="250" t="s">
        <v>48</v>
      </c>
      <c r="I131" s="250" t="s">
        <v>64</v>
      </c>
      <c r="J131" s="250" t="s">
        <v>65</v>
      </c>
      <c r="K131" s="250">
        <v>2009</v>
      </c>
      <c r="L131" s="250" t="s">
        <v>48</v>
      </c>
      <c r="M131" s="251" t="s">
        <v>166</v>
      </c>
      <c r="N131" s="250" t="s">
        <v>67</v>
      </c>
      <c r="O131" s="252">
        <v>1</v>
      </c>
      <c r="P131" s="253">
        <v>3668500</v>
      </c>
      <c r="Q131" s="254"/>
      <c r="R131" s="255">
        <v>0</v>
      </c>
      <c r="S131" s="256">
        <f t="shared" si="59"/>
        <v>3668500</v>
      </c>
      <c r="T131" s="257">
        <v>5</v>
      </c>
      <c r="U131" s="256">
        <f t="shared" si="60"/>
        <v>733700</v>
      </c>
      <c r="V131" s="258">
        <v>0</v>
      </c>
      <c r="W131" s="256">
        <f t="shared" si="61"/>
        <v>0</v>
      </c>
      <c r="X131" s="259">
        <v>0</v>
      </c>
      <c r="Y131" s="256">
        <f t="shared" si="62"/>
        <v>0</v>
      </c>
      <c r="Z131" s="256">
        <f t="shared" si="63"/>
        <v>0</v>
      </c>
      <c r="AA131" s="257">
        <v>5</v>
      </c>
      <c r="AB131" s="256">
        <f t="shared" si="64"/>
        <v>3668500</v>
      </c>
      <c r="AC131" s="256">
        <f t="shared" si="65"/>
        <v>0</v>
      </c>
      <c r="AD131" s="260" t="s">
        <v>177</v>
      </c>
      <c r="AF131" s="52" t="e">
        <f>'[3]BI INTRA 2025'!Z206+'S2 2024 - A'!Y131</f>
        <v>#REF!</v>
      </c>
      <c r="AG131" s="52" t="e">
        <f t="shared" si="32"/>
        <v>#REF!</v>
      </c>
    </row>
    <row r="132" spans="1:36" s="160" customFormat="1" ht="19.5" customHeight="1">
      <c r="A132" s="175"/>
      <c r="B132" s="133" t="s">
        <v>284</v>
      </c>
      <c r="C132" s="43" t="s">
        <v>287</v>
      </c>
      <c r="D132" s="43"/>
      <c r="E132" s="68" t="s">
        <v>285</v>
      </c>
      <c r="F132" s="69" t="str">
        <f>VLOOKUP(B132,[1]Sheet1!$H$4:$I$15682,2,FALSE)</f>
        <v>A.C. Split</v>
      </c>
      <c r="G132" s="42" t="s">
        <v>286</v>
      </c>
      <c r="H132" s="42" t="s">
        <v>48</v>
      </c>
      <c r="I132" s="42" t="s">
        <v>64</v>
      </c>
      <c r="J132" s="42" t="s">
        <v>65</v>
      </c>
      <c r="K132" s="42">
        <v>2009</v>
      </c>
      <c r="L132" s="42" t="s">
        <v>48</v>
      </c>
      <c r="M132" s="77" t="s">
        <v>166</v>
      </c>
      <c r="N132" s="42" t="s">
        <v>67</v>
      </c>
      <c r="O132" s="203">
        <v>6</v>
      </c>
      <c r="P132" s="70">
        <v>22011000</v>
      </c>
      <c r="Q132" s="139"/>
      <c r="R132" s="76">
        <v>0</v>
      </c>
      <c r="S132" s="71">
        <f t="shared" si="59"/>
        <v>22011000</v>
      </c>
      <c r="T132" s="72">
        <v>5</v>
      </c>
      <c r="U132" s="71">
        <f t="shared" si="60"/>
        <v>4402200</v>
      </c>
      <c r="V132" s="73">
        <v>0</v>
      </c>
      <c r="W132" s="71">
        <f t="shared" si="61"/>
        <v>0</v>
      </c>
      <c r="X132" s="74">
        <v>0</v>
      </c>
      <c r="Y132" s="71">
        <f t="shared" si="62"/>
        <v>0</v>
      </c>
      <c r="Z132" s="71">
        <f t="shared" si="63"/>
        <v>0</v>
      </c>
      <c r="AA132" s="72">
        <v>5</v>
      </c>
      <c r="AB132" s="71">
        <f t="shared" si="64"/>
        <v>22011000</v>
      </c>
      <c r="AC132" s="71">
        <f t="shared" si="65"/>
        <v>0</v>
      </c>
      <c r="AD132" s="55" t="s">
        <v>247</v>
      </c>
      <c r="AF132" s="52" t="e">
        <f>'[3]BI INTRA 2025'!Z207+'S2 2024 - A'!Y132</f>
        <v>#REF!</v>
      </c>
      <c r="AG132" s="52" t="e">
        <f t="shared" si="32"/>
        <v>#REF!</v>
      </c>
    </row>
    <row r="133" spans="1:36" s="160" customFormat="1" ht="19.5" customHeight="1">
      <c r="A133" s="175"/>
      <c r="B133" s="133" t="s">
        <v>284</v>
      </c>
      <c r="C133" s="202" t="s">
        <v>77</v>
      </c>
      <c r="D133" s="202"/>
      <c r="E133" s="68" t="s">
        <v>288</v>
      </c>
      <c r="F133" s="69" t="str">
        <f>VLOOKUP(B133,[1]Sheet1!$H$4:$I$15682,2,FALSE)</f>
        <v>A.C. Split</v>
      </c>
      <c r="G133" s="42" t="s">
        <v>289</v>
      </c>
      <c r="H133" s="42" t="s">
        <v>48</v>
      </c>
      <c r="I133" s="42" t="s">
        <v>64</v>
      </c>
      <c r="J133" s="42" t="s">
        <v>290</v>
      </c>
      <c r="K133" s="42">
        <v>2009</v>
      </c>
      <c r="L133" s="42" t="s">
        <v>48</v>
      </c>
      <c r="M133" s="77" t="s">
        <v>66</v>
      </c>
      <c r="N133" s="42" t="s">
        <v>67</v>
      </c>
      <c r="O133" s="203">
        <v>1</v>
      </c>
      <c r="P133" s="76">
        <v>3867000</v>
      </c>
      <c r="Q133" s="139"/>
      <c r="R133" s="76">
        <v>0</v>
      </c>
      <c r="S133" s="71">
        <f>SUM(P133-R133)</f>
        <v>3867000</v>
      </c>
      <c r="T133" s="72">
        <v>5</v>
      </c>
      <c r="U133" s="71">
        <f t="shared" si="60"/>
        <v>773400</v>
      </c>
      <c r="V133" s="261"/>
      <c r="W133" s="71"/>
      <c r="X133" s="74"/>
      <c r="Y133" s="71"/>
      <c r="Z133" s="71"/>
      <c r="AA133" s="71">
        <v>5</v>
      </c>
      <c r="AB133" s="71">
        <f>SUM(U133*AA133)</f>
        <v>3867000</v>
      </c>
      <c r="AC133" s="71">
        <f t="shared" si="65"/>
        <v>0</v>
      </c>
      <c r="AD133" s="75" t="s">
        <v>291</v>
      </c>
      <c r="AF133" s="52" t="e">
        <f>'[3]BI INTRA 2025'!Z208+'S2 2024 - A'!Y133</f>
        <v>#REF!</v>
      </c>
      <c r="AG133" s="52" t="e">
        <f t="shared" si="32"/>
        <v>#REF!</v>
      </c>
    </row>
    <row r="134" spans="1:36" s="160" customFormat="1" ht="19.5" customHeight="1">
      <c r="A134" s="175"/>
      <c r="B134" s="133" t="s">
        <v>284</v>
      </c>
      <c r="C134" s="202" t="s">
        <v>199</v>
      </c>
      <c r="D134" s="202"/>
      <c r="E134" s="68" t="s">
        <v>292</v>
      </c>
      <c r="F134" s="69" t="str">
        <f>VLOOKUP(B134,[1]Sheet1!$H$4:$I$15682,2,FALSE)</f>
        <v>A.C. Split</v>
      </c>
      <c r="G134" s="42" t="s">
        <v>293</v>
      </c>
      <c r="H134" s="42" t="s">
        <v>48</v>
      </c>
      <c r="I134" s="42" t="s">
        <v>64</v>
      </c>
      <c r="J134" s="42" t="s">
        <v>65</v>
      </c>
      <c r="K134" s="42">
        <v>2010</v>
      </c>
      <c r="L134" s="42" t="s">
        <v>48</v>
      </c>
      <c r="M134" s="77" t="s">
        <v>166</v>
      </c>
      <c r="N134" s="42" t="s">
        <v>67</v>
      </c>
      <c r="O134" s="203">
        <v>2</v>
      </c>
      <c r="P134" s="70">
        <v>43642500</v>
      </c>
      <c r="Q134" s="139"/>
      <c r="R134" s="76">
        <v>0</v>
      </c>
      <c r="S134" s="71">
        <f t="shared" si="59"/>
        <v>43642500</v>
      </c>
      <c r="T134" s="72">
        <v>5</v>
      </c>
      <c r="U134" s="71">
        <f t="shared" si="60"/>
        <v>8728500</v>
      </c>
      <c r="V134" s="73">
        <v>0</v>
      </c>
      <c r="W134" s="71">
        <f t="shared" si="61"/>
        <v>0</v>
      </c>
      <c r="X134" s="74">
        <v>0</v>
      </c>
      <c r="Y134" s="71">
        <f t="shared" si="62"/>
        <v>0</v>
      </c>
      <c r="Z134" s="71">
        <f t="shared" si="63"/>
        <v>0</v>
      </c>
      <c r="AA134" s="72">
        <v>5</v>
      </c>
      <c r="AB134" s="71">
        <f t="shared" si="64"/>
        <v>43642500</v>
      </c>
      <c r="AC134" s="71">
        <f t="shared" si="65"/>
        <v>0</v>
      </c>
      <c r="AD134" s="55" t="s">
        <v>247</v>
      </c>
      <c r="AF134" s="52" t="e">
        <f>'[3]BI INTRA 2025'!Z209+'S2 2024 - A'!Y134</f>
        <v>#REF!</v>
      </c>
      <c r="AG134" s="52" t="e">
        <f t="shared" si="32"/>
        <v>#REF!</v>
      </c>
    </row>
    <row r="135" spans="1:36" s="160" customFormat="1" ht="19.5" customHeight="1">
      <c r="A135" s="175"/>
      <c r="B135" s="133" t="s">
        <v>294</v>
      </c>
      <c r="C135" s="67" t="s">
        <v>112</v>
      </c>
      <c r="D135" s="67"/>
      <c r="E135" s="185" t="s">
        <v>295</v>
      </c>
      <c r="F135" s="69" t="str">
        <f>VLOOKUP(B135,[1]Sheet1!$H$4:$I$15682,2,FALSE)</f>
        <v>Lemari Es</v>
      </c>
      <c r="G135" s="42" t="s">
        <v>293</v>
      </c>
      <c r="H135" s="42" t="s">
        <v>48</v>
      </c>
      <c r="I135" s="42" t="s">
        <v>64</v>
      </c>
      <c r="J135" s="42" t="s">
        <v>65</v>
      </c>
      <c r="K135" s="43">
        <v>2011</v>
      </c>
      <c r="L135" s="42" t="s">
        <v>48</v>
      </c>
      <c r="M135" s="42" t="s">
        <v>66</v>
      </c>
      <c r="N135" s="42" t="s">
        <v>67</v>
      </c>
      <c r="O135" s="42">
        <v>1</v>
      </c>
      <c r="P135" s="70">
        <v>2000000</v>
      </c>
      <c r="Q135" s="139"/>
      <c r="R135" s="76">
        <v>0</v>
      </c>
      <c r="S135" s="71">
        <f t="shared" si="59"/>
        <v>2000000</v>
      </c>
      <c r="T135" s="72">
        <v>5</v>
      </c>
      <c r="U135" s="71"/>
      <c r="V135" s="73"/>
      <c r="W135" s="71"/>
      <c r="X135" s="74"/>
      <c r="Y135" s="71"/>
      <c r="Z135" s="71"/>
      <c r="AA135" s="72">
        <v>5</v>
      </c>
      <c r="AB135" s="71">
        <v>2000000</v>
      </c>
      <c r="AC135" s="71">
        <f t="shared" si="65"/>
        <v>0</v>
      </c>
      <c r="AD135" s="55" t="s">
        <v>213</v>
      </c>
      <c r="AF135" s="52" t="e">
        <f>'[3]BI INTRA 2025'!Z210+'S2 2024 - A'!Y135</f>
        <v>#REF!</v>
      </c>
      <c r="AG135" s="52" t="e">
        <f t="shared" si="32"/>
        <v>#REF!</v>
      </c>
    </row>
    <row r="136" spans="1:36" s="160" customFormat="1" ht="19.5" customHeight="1">
      <c r="A136" s="175"/>
      <c r="B136" s="133" t="s">
        <v>284</v>
      </c>
      <c r="C136" s="202" t="s">
        <v>199</v>
      </c>
      <c r="D136" s="202"/>
      <c r="E136" s="68" t="s">
        <v>296</v>
      </c>
      <c r="F136" s="69" t="str">
        <f>VLOOKUP(B136,[1]Sheet1!$H$4:$I$15682,2,FALSE)</f>
        <v>A.C. Split</v>
      </c>
      <c r="G136" s="42" t="s">
        <v>293</v>
      </c>
      <c r="H136" s="42" t="s">
        <v>48</v>
      </c>
      <c r="I136" s="42" t="s">
        <v>64</v>
      </c>
      <c r="J136" s="42" t="s">
        <v>65</v>
      </c>
      <c r="K136" s="42">
        <v>2012</v>
      </c>
      <c r="L136" s="42" t="s">
        <v>48</v>
      </c>
      <c r="M136" s="77" t="s">
        <v>166</v>
      </c>
      <c r="N136" s="42" t="s">
        <v>67</v>
      </c>
      <c r="O136" s="203">
        <v>2</v>
      </c>
      <c r="P136" s="70">
        <v>46100000</v>
      </c>
      <c r="Q136" s="139"/>
      <c r="R136" s="76">
        <v>0</v>
      </c>
      <c r="S136" s="71">
        <f t="shared" si="59"/>
        <v>46100000</v>
      </c>
      <c r="T136" s="72">
        <v>5</v>
      </c>
      <c r="U136" s="71">
        <f t="shared" si="60"/>
        <v>9220000</v>
      </c>
      <c r="V136" s="73">
        <v>0</v>
      </c>
      <c r="W136" s="71">
        <v>0</v>
      </c>
      <c r="X136" s="74">
        <v>0</v>
      </c>
      <c r="Y136" s="71">
        <f t="shared" si="62"/>
        <v>0</v>
      </c>
      <c r="Z136" s="71">
        <f t="shared" si="63"/>
        <v>0</v>
      </c>
      <c r="AA136" s="72">
        <v>5</v>
      </c>
      <c r="AB136" s="71">
        <f t="shared" si="64"/>
        <v>46100000</v>
      </c>
      <c r="AC136" s="71">
        <f t="shared" si="65"/>
        <v>0</v>
      </c>
      <c r="AD136" s="55" t="s">
        <v>247</v>
      </c>
      <c r="AF136" s="52" t="e">
        <f>'[3]BI INTRA 2025'!Z211+'S2 2024 - A'!Y136</f>
        <v>#REF!</v>
      </c>
      <c r="AG136" s="52" t="e">
        <f t="shared" si="32"/>
        <v>#REF!</v>
      </c>
    </row>
    <row r="137" spans="1:36" s="160" customFormat="1" ht="19.5" customHeight="1">
      <c r="A137" s="175"/>
      <c r="B137" s="133" t="s">
        <v>284</v>
      </c>
      <c r="C137" s="202" t="s">
        <v>112</v>
      </c>
      <c r="D137" s="202"/>
      <c r="E137" s="68" t="s">
        <v>297</v>
      </c>
      <c r="F137" s="69" t="str">
        <f>VLOOKUP(B137,[1]Sheet1!$H$4:$I$15682,2,FALSE)</f>
        <v>A.C. Split</v>
      </c>
      <c r="G137" s="42" t="s">
        <v>286</v>
      </c>
      <c r="H137" s="42" t="s">
        <v>48</v>
      </c>
      <c r="I137" s="42" t="s">
        <v>64</v>
      </c>
      <c r="J137" s="42" t="s">
        <v>65</v>
      </c>
      <c r="K137" s="42">
        <v>2013</v>
      </c>
      <c r="L137" s="42" t="s">
        <v>48</v>
      </c>
      <c r="M137" s="77" t="s">
        <v>66</v>
      </c>
      <c r="N137" s="42" t="s">
        <v>67</v>
      </c>
      <c r="O137" s="203">
        <v>1</v>
      </c>
      <c r="P137" s="76">
        <v>3700000</v>
      </c>
      <c r="Q137" s="139"/>
      <c r="R137" s="76">
        <v>0</v>
      </c>
      <c r="S137" s="71">
        <f t="shared" si="59"/>
        <v>3700000</v>
      </c>
      <c r="T137" s="72">
        <v>5</v>
      </c>
      <c r="U137" s="71">
        <f t="shared" si="60"/>
        <v>740000</v>
      </c>
      <c r="V137" s="73">
        <v>0</v>
      </c>
      <c r="W137" s="71">
        <v>0</v>
      </c>
      <c r="X137" s="74">
        <v>0</v>
      </c>
      <c r="Y137" s="71">
        <f t="shared" si="62"/>
        <v>0</v>
      </c>
      <c r="Z137" s="71">
        <f t="shared" si="63"/>
        <v>0</v>
      </c>
      <c r="AA137" s="72">
        <v>5</v>
      </c>
      <c r="AB137" s="71">
        <v>3700000</v>
      </c>
      <c r="AC137" s="71"/>
      <c r="AD137" s="75" t="s">
        <v>167</v>
      </c>
      <c r="AF137" s="52" t="e">
        <f>'[3]BI INTRA 2025'!Z212+'S2 2024 - A'!Y137</f>
        <v>#REF!</v>
      </c>
      <c r="AG137" s="52" t="e">
        <f t="shared" si="32"/>
        <v>#REF!</v>
      </c>
    </row>
    <row r="138" spans="1:36" s="160" customFormat="1" ht="19.5" customHeight="1">
      <c r="A138" s="175"/>
      <c r="B138" s="133" t="s">
        <v>284</v>
      </c>
      <c r="C138" s="202" t="s">
        <v>60</v>
      </c>
      <c r="D138" s="202"/>
      <c r="E138" s="68" t="s">
        <v>297</v>
      </c>
      <c r="F138" s="69" t="str">
        <f>VLOOKUP(B138,[1]Sheet1!$H$4:$I$15682,2,FALSE)</f>
        <v>A.C. Split</v>
      </c>
      <c r="G138" s="42" t="s">
        <v>286</v>
      </c>
      <c r="H138" s="42" t="s">
        <v>48</v>
      </c>
      <c r="I138" s="42" t="s">
        <v>64</v>
      </c>
      <c r="J138" s="42" t="s">
        <v>65</v>
      </c>
      <c r="K138" s="42">
        <v>2013</v>
      </c>
      <c r="L138" s="42" t="s">
        <v>48</v>
      </c>
      <c r="M138" s="77" t="s">
        <v>66</v>
      </c>
      <c r="N138" s="42" t="s">
        <v>67</v>
      </c>
      <c r="O138" s="203">
        <v>1</v>
      </c>
      <c r="P138" s="76">
        <v>3700000</v>
      </c>
      <c r="Q138" s="139"/>
      <c r="R138" s="76">
        <v>0</v>
      </c>
      <c r="S138" s="71">
        <f t="shared" si="59"/>
        <v>3700000</v>
      </c>
      <c r="T138" s="72">
        <v>5</v>
      </c>
      <c r="U138" s="71">
        <f t="shared" si="60"/>
        <v>740000</v>
      </c>
      <c r="V138" s="73">
        <v>0</v>
      </c>
      <c r="W138" s="71">
        <v>0</v>
      </c>
      <c r="X138" s="74">
        <v>0</v>
      </c>
      <c r="Y138" s="71">
        <f t="shared" si="62"/>
        <v>0</v>
      </c>
      <c r="Z138" s="71">
        <f t="shared" si="63"/>
        <v>0</v>
      </c>
      <c r="AA138" s="72">
        <v>5</v>
      </c>
      <c r="AB138" s="71">
        <v>3700000</v>
      </c>
      <c r="AC138" s="71"/>
      <c r="AD138" s="75" t="s">
        <v>298</v>
      </c>
      <c r="AF138" s="52" t="e">
        <f>'[3]BI INTRA 2025'!Z213+'S2 2024 - A'!Y138</f>
        <v>#REF!</v>
      </c>
      <c r="AG138" s="52" t="e">
        <f t="shared" si="32"/>
        <v>#REF!</v>
      </c>
    </row>
    <row r="139" spans="1:36" s="160" customFormat="1" ht="19.5" customHeight="1">
      <c r="A139" s="175"/>
      <c r="B139" s="133" t="s">
        <v>284</v>
      </c>
      <c r="C139" s="114" t="s">
        <v>112</v>
      </c>
      <c r="D139" s="114"/>
      <c r="E139" s="113" t="s">
        <v>299</v>
      </c>
      <c r="F139" s="69" t="str">
        <f>VLOOKUP(B139,[1]Sheet1!$H$4:$I$15682,2,FALSE)</f>
        <v>A.C. Split</v>
      </c>
      <c r="G139" s="117" t="s">
        <v>289</v>
      </c>
      <c r="H139" s="116" t="s">
        <v>48</v>
      </c>
      <c r="I139" s="116" t="s">
        <v>64</v>
      </c>
      <c r="J139" s="116" t="s">
        <v>290</v>
      </c>
      <c r="K139" s="116">
        <v>2018</v>
      </c>
      <c r="L139" s="116" t="s">
        <v>48</v>
      </c>
      <c r="M139" s="116" t="s">
        <v>66</v>
      </c>
      <c r="N139" s="116" t="s">
        <v>67</v>
      </c>
      <c r="O139" s="116">
        <v>1</v>
      </c>
      <c r="P139" s="121">
        <v>6000000</v>
      </c>
      <c r="Q139" s="262"/>
      <c r="R139" s="121">
        <v>0</v>
      </c>
      <c r="S139" s="122">
        <f t="shared" si="59"/>
        <v>6000000</v>
      </c>
      <c r="T139" s="123">
        <v>5</v>
      </c>
      <c r="U139" s="122">
        <f t="shared" si="60"/>
        <v>1200000</v>
      </c>
      <c r="V139" s="263"/>
      <c r="W139" s="122"/>
      <c r="X139" s="264"/>
      <c r="Y139" s="122"/>
      <c r="Z139" s="122">
        <f>W139+Y139</f>
        <v>0</v>
      </c>
      <c r="AA139" s="264">
        <v>5</v>
      </c>
      <c r="AB139" s="122">
        <f>U139*AA139</f>
        <v>6000000</v>
      </c>
      <c r="AC139" s="122">
        <f>P139-AB139</f>
        <v>0</v>
      </c>
      <c r="AD139" s="265" t="s">
        <v>300</v>
      </c>
      <c r="AF139" s="52" t="e">
        <f>'[3]BI INTRA 2025'!Z214+'S2 2024 - A'!Y139</f>
        <v>#REF!</v>
      </c>
      <c r="AG139" s="52" t="e">
        <f t="shared" si="32"/>
        <v>#REF!</v>
      </c>
      <c r="AJ139" s="227"/>
    </row>
    <row r="140" spans="1:36" s="160" customFormat="1" ht="19.5" customHeight="1">
      <c r="A140" s="175"/>
      <c r="B140" s="133" t="s">
        <v>284</v>
      </c>
      <c r="C140" s="114" t="s">
        <v>60</v>
      </c>
      <c r="D140" s="114"/>
      <c r="E140" s="113" t="s">
        <v>299</v>
      </c>
      <c r="F140" s="69" t="str">
        <f>VLOOKUP(B140,[1]Sheet1!$H$4:$I$15682,2,FALSE)</f>
        <v>A.C. Split</v>
      </c>
      <c r="G140" s="117" t="s">
        <v>289</v>
      </c>
      <c r="H140" s="116" t="s">
        <v>48</v>
      </c>
      <c r="I140" s="116" t="s">
        <v>64</v>
      </c>
      <c r="J140" s="116" t="s">
        <v>290</v>
      </c>
      <c r="K140" s="116">
        <v>2018</v>
      </c>
      <c r="L140" s="116" t="s">
        <v>48</v>
      </c>
      <c r="M140" s="116" t="s">
        <v>66</v>
      </c>
      <c r="N140" s="116" t="s">
        <v>67</v>
      </c>
      <c r="O140" s="116">
        <v>1</v>
      </c>
      <c r="P140" s="121">
        <v>6000000</v>
      </c>
      <c r="Q140" s="262"/>
      <c r="R140" s="121">
        <v>0</v>
      </c>
      <c r="S140" s="122">
        <f t="shared" si="59"/>
        <v>6000000</v>
      </c>
      <c r="T140" s="123">
        <v>5</v>
      </c>
      <c r="U140" s="122">
        <f t="shared" si="60"/>
        <v>1200000</v>
      </c>
      <c r="V140" s="263"/>
      <c r="W140" s="122"/>
      <c r="X140" s="264"/>
      <c r="Y140" s="122"/>
      <c r="Z140" s="122"/>
      <c r="AA140" s="264">
        <v>5</v>
      </c>
      <c r="AB140" s="122">
        <f>U140*AA140</f>
        <v>6000000</v>
      </c>
      <c r="AC140" s="122">
        <f>P140-AB140</f>
        <v>0</v>
      </c>
      <c r="AD140" s="265" t="s">
        <v>300</v>
      </c>
      <c r="AF140" s="52" t="e">
        <f>'[3]BI INTRA 2025'!Z215+'S2 2024 - A'!Y140</f>
        <v>#REF!</v>
      </c>
      <c r="AG140" s="52" t="e">
        <f t="shared" si="32"/>
        <v>#REF!</v>
      </c>
      <c r="AJ140" s="227"/>
    </row>
    <row r="141" spans="1:36" s="210" customFormat="1" ht="19.5" customHeight="1">
      <c r="A141" s="204"/>
      <c r="B141" s="140" t="s">
        <v>301</v>
      </c>
      <c r="C141" s="205" t="s">
        <v>112</v>
      </c>
      <c r="D141" s="205"/>
      <c r="E141" s="266" t="s">
        <v>302</v>
      </c>
      <c r="F141" s="69" t="str">
        <f>VLOOKUP(B141,[1]Sheet1!$H$4:$I$15682,2,FALSE)</f>
        <v>Up Right Chiller/Frezzer</v>
      </c>
      <c r="G141" s="100" t="s">
        <v>303</v>
      </c>
      <c r="H141" s="100" t="s">
        <v>48</v>
      </c>
      <c r="I141" s="100" t="s">
        <v>64</v>
      </c>
      <c r="J141" s="100" t="s">
        <v>65</v>
      </c>
      <c r="K141" s="100">
        <v>2019</v>
      </c>
      <c r="L141" s="100" t="s">
        <v>48</v>
      </c>
      <c r="M141" s="206" t="s">
        <v>166</v>
      </c>
      <c r="N141" s="100" t="s">
        <v>67</v>
      </c>
      <c r="O141" s="207">
        <v>1</v>
      </c>
      <c r="P141" s="103">
        <v>3577000</v>
      </c>
      <c r="Q141" s="141"/>
      <c r="R141" s="105">
        <v>0</v>
      </c>
      <c r="S141" s="106">
        <f t="shared" si="59"/>
        <v>3577000</v>
      </c>
      <c r="T141" s="107">
        <v>5</v>
      </c>
      <c r="U141" s="106">
        <f t="shared" si="60"/>
        <v>715400</v>
      </c>
      <c r="V141" s="142">
        <f>6/12</f>
        <v>0.5</v>
      </c>
      <c r="W141" s="106">
        <f>U141*V141</f>
        <v>357700</v>
      </c>
      <c r="X141" s="143">
        <f>4/12</f>
        <v>0.33333333333333331</v>
      </c>
      <c r="Y141" s="106">
        <f>U141*X141</f>
        <v>238466.66666666666</v>
      </c>
      <c r="Z141" s="106">
        <f t="shared" si="63"/>
        <v>596166.66666666663</v>
      </c>
      <c r="AA141" s="106">
        <f>2024-K141+V141+X141-10/12</f>
        <v>5</v>
      </c>
      <c r="AB141" s="106">
        <f t="shared" ref="AB141" si="66">SUM(U141*AA141)</f>
        <v>3577000</v>
      </c>
      <c r="AC141" s="106">
        <f t="shared" ref="AC141:AC143" si="67">SUM(S141-AB141)</f>
        <v>0</v>
      </c>
      <c r="AD141" s="109" t="s">
        <v>195</v>
      </c>
      <c r="AF141" s="52" t="e">
        <f>'[3]BI INTRA 2025'!Z216+'S2 2024 - A'!Y141</f>
        <v>#REF!</v>
      </c>
      <c r="AG141" s="52" t="e">
        <f t="shared" si="32"/>
        <v>#REF!</v>
      </c>
    </row>
    <row r="142" spans="1:36" s="210" customFormat="1" ht="19.5" customHeight="1">
      <c r="A142" s="204"/>
      <c r="B142" s="140" t="s">
        <v>284</v>
      </c>
      <c r="C142" s="205" t="s">
        <v>69</v>
      </c>
      <c r="D142" s="205"/>
      <c r="E142" s="99" t="s">
        <v>304</v>
      </c>
      <c r="F142" s="69" t="str">
        <f>VLOOKUP(B142,[1]Sheet1!$H$4:$I$15682,2,FALSE)</f>
        <v>A.C. Split</v>
      </c>
      <c r="G142" s="100" t="s">
        <v>305</v>
      </c>
      <c r="H142" s="100" t="s">
        <v>48</v>
      </c>
      <c r="I142" s="100" t="s">
        <v>64</v>
      </c>
      <c r="J142" s="100" t="s">
        <v>65</v>
      </c>
      <c r="K142" s="100">
        <v>2019</v>
      </c>
      <c r="L142" s="100" t="s">
        <v>48</v>
      </c>
      <c r="M142" s="206" t="s">
        <v>66</v>
      </c>
      <c r="N142" s="100" t="s">
        <v>67</v>
      </c>
      <c r="O142" s="207">
        <v>1</v>
      </c>
      <c r="P142" s="105">
        <v>3967500</v>
      </c>
      <c r="Q142" s="141"/>
      <c r="R142" s="105">
        <v>0</v>
      </c>
      <c r="S142" s="106">
        <f t="shared" si="59"/>
        <v>3967500</v>
      </c>
      <c r="T142" s="107">
        <v>5</v>
      </c>
      <c r="U142" s="106">
        <f t="shared" si="60"/>
        <v>793500</v>
      </c>
      <c r="V142" s="267">
        <f>6/12</f>
        <v>0.5</v>
      </c>
      <c r="W142" s="106">
        <f t="shared" ref="W142:W143" si="68">SUM(U142*V142)</f>
        <v>396750</v>
      </c>
      <c r="X142" s="143">
        <f t="shared" ref="X142:X143" si="69">4/12</f>
        <v>0.33333333333333331</v>
      </c>
      <c r="Y142" s="106">
        <f t="shared" ref="Y142:Y143" si="70">U142*X142</f>
        <v>264500</v>
      </c>
      <c r="Z142" s="106">
        <f t="shared" si="63"/>
        <v>661250</v>
      </c>
      <c r="AA142" s="106">
        <f>2024-K142+V142+X142-10/12</f>
        <v>5</v>
      </c>
      <c r="AB142" s="106">
        <f>SUM(U142*AA142)</f>
        <v>3967500</v>
      </c>
      <c r="AC142" s="106">
        <f t="shared" si="67"/>
        <v>0</v>
      </c>
      <c r="AD142" s="109" t="s">
        <v>195</v>
      </c>
      <c r="AF142" s="52" t="e">
        <f>'[3]BI INTRA 2025'!Z217+'S2 2024 - A'!Y142</f>
        <v>#REF!</v>
      </c>
      <c r="AG142" s="52" t="e">
        <f t="shared" si="32"/>
        <v>#REF!</v>
      </c>
    </row>
    <row r="143" spans="1:36" s="210" customFormat="1" ht="19.5" customHeight="1">
      <c r="A143" s="204"/>
      <c r="B143" s="140" t="s">
        <v>284</v>
      </c>
      <c r="C143" s="205" t="s">
        <v>73</v>
      </c>
      <c r="D143" s="205"/>
      <c r="E143" s="99" t="s">
        <v>304</v>
      </c>
      <c r="F143" s="69" t="str">
        <f>VLOOKUP(B143,[1]Sheet1!$H$4:$I$15682,2,FALSE)</f>
        <v>A.C. Split</v>
      </c>
      <c r="G143" s="100" t="s">
        <v>305</v>
      </c>
      <c r="H143" s="100" t="s">
        <v>48</v>
      </c>
      <c r="I143" s="100" t="s">
        <v>64</v>
      </c>
      <c r="J143" s="100" t="s">
        <v>65</v>
      </c>
      <c r="K143" s="100">
        <v>2019</v>
      </c>
      <c r="L143" s="100" t="s">
        <v>48</v>
      </c>
      <c r="M143" s="206" t="s">
        <v>66</v>
      </c>
      <c r="N143" s="100" t="s">
        <v>67</v>
      </c>
      <c r="O143" s="207">
        <v>1</v>
      </c>
      <c r="P143" s="105">
        <v>3967500</v>
      </c>
      <c r="Q143" s="141"/>
      <c r="R143" s="105">
        <v>0</v>
      </c>
      <c r="S143" s="106">
        <f t="shared" si="59"/>
        <v>3967500</v>
      </c>
      <c r="T143" s="107">
        <v>5</v>
      </c>
      <c r="U143" s="106">
        <f t="shared" si="60"/>
        <v>793500</v>
      </c>
      <c r="V143" s="267">
        <f>6/12</f>
        <v>0.5</v>
      </c>
      <c r="W143" s="106">
        <f t="shared" si="68"/>
        <v>396750</v>
      </c>
      <c r="X143" s="143">
        <f t="shared" si="69"/>
        <v>0.33333333333333331</v>
      </c>
      <c r="Y143" s="106">
        <f t="shared" si="70"/>
        <v>264500</v>
      </c>
      <c r="Z143" s="106">
        <f t="shared" si="63"/>
        <v>661250</v>
      </c>
      <c r="AA143" s="106">
        <f>2024-K143+V143+X143-10/12</f>
        <v>5</v>
      </c>
      <c r="AB143" s="106">
        <f>SUM(U143*AA143)</f>
        <v>3967500</v>
      </c>
      <c r="AC143" s="106">
        <f t="shared" si="67"/>
        <v>0</v>
      </c>
      <c r="AD143" s="109" t="s">
        <v>195</v>
      </c>
      <c r="AF143" s="52" t="e">
        <f>'[3]BI INTRA 2025'!Z218+'S2 2024 - A'!Y143</f>
        <v>#REF!</v>
      </c>
      <c r="AG143" s="52" t="e">
        <f t="shared" si="32"/>
        <v>#REF!</v>
      </c>
    </row>
    <row r="144" spans="1:36" s="160" customFormat="1" ht="5.0999999999999996" customHeight="1">
      <c r="A144" s="175"/>
      <c r="B144" s="176"/>
      <c r="C144" s="222"/>
      <c r="D144" s="222"/>
      <c r="E144" s="226"/>
      <c r="F144" s="226"/>
      <c r="G144" s="226"/>
      <c r="H144" s="226"/>
      <c r="I144" s="175"/>
      <c r="J144" s="178"/>
      <c r="K144" s="177"/>
      <c r="L144" s="177"/>
      <c r="M144" s="177"/>
      <c r="N144" s="177"/>
      <c r="O144" s="179"/>
      <c r="P144" s="180"/>
      <c r="Q144" s="181"/>
      <c r="R144" s="182"/>
      <c r="S144" s="180"/>
      <c r="T144" s="182"/>
      <c r="U144" s="64"/>
      <c r="V144" s="182"/>
      <c r="W144" s="64"/>
      <c r="X144" s="264"/>
      <c r="Y144" s="180"/>
      <c r="Z144" s="64"/>
      <c r="AA144" s="182"/>
      <c r="AB144" s="64"/>
      <c r="AC144" s="64"/>
      <c r="AD144" s="184"/>
      <c r="AF144" s="52" t="e">
        <f>'[3]BI INTRA 2025'!Z219+'S2 2024 - A'!Y144</f>
        <v>#REF!</v>
      </c>
      <c r="AG144" s="52" t="e">
        <f t="shared" si="32"/>
        <v>#REF!</v>
      </c>
    </row>
    <row r="145" spans="1:33" s="160" customFormat="1" ht="15" customHeight="1">
      <c r="A145" s="175"/>
      <c r="B145" s="54" t="s">
        <v>306</v>
      </c>
      <c r="C145" s="135" t="s">
        <v>307</v>
      </c>
      <c r="D145" s="135"/>
      <c r="E145" s="135"/>
      <c r="F145" s="135"/>
      <c r="G145" s="226"/>
      <c r="H145" s="226"/>
      <c r="I145" s="175"/>
      <c r="J145" s="178"/>
      <c r="K145" s="177"/>
      <c r="L145" s="177"/>
      <c r="M145" s="177"/>
      <c r="N145" s="177"/>
      <c r="O145" s="179">
        <f>SUM(O146:O146)</f>
        <v>0</v>
      </c>
      <c r="P145" s="180">
        <f>SUM(P146:P146)</f>
        <v>0</v>
      </c>
      <c r="Q145" s="181"/>
      <c r="R145" s="182"/>
      <c r="S145" s="180">
        <f>SUM(S146:S146)</f>
        <v>0</v>
      </c>
      <c r="T145" s="182"/>
      <c r="U145" s="64">
        <f>SUM(U146:U146)</f>
        <v>0</v>
      </c>
      <c r="V145" s="182"/>
      <c r="W145" s="64">
        <f>SUM(W146:W146)</f>
        <v>0</v>
      </c>
      <c r="X145" s="183"/>
      <c r="Y145" s="180">
        <f>SUM(Y146:Y146)</f>
        <v>0</v>
      </c>
      <c r="Z145" s="64">
        <f>SUM(Z146:Z146)</f>
        <v>0</v>
      </c>
      <c r="AA145" s="182"/>
      <c r="AB145" s="64">
        <f>SUM(AB146:AB146)</f>
        <v>0</v>
      </c>
      <c r="AC145" s="64">
        <f>SUM(AC146:AC146)</f>
        <v>0</v>
      </c>
      <c r="AD145" s="184"/>
      <c r="AF145" s="52" t="e">
        <f>'[3]BI INTRA 2025'!Z220+'S2 2024 - A'!Y145</f>
        <v>#REF!</v>
      </c>
      <c r="AG145" s="52" t="e">
        <f t="shared" ref="AG145:AG208" si="71">AB145-AF145</f>
        <v>#REF!</v>
      </c>
    </row>
    <row r="146" spans="1:33" s="160" customFormat="1" ht="5.0999999999999996" customHeight="1">
      <c r="A146" s="175"/>
      <c r="B146" s="176"/>
      <c r="C146" s="222"/>
      <c r="D146" s="223"/>
      <c r="E146" s="223"/>
      <c r="F146" s="223"/>
      <c r="G146" s="223"/>
      <c r="H146" s="224"/>
      <c r="I146" s="175"/>
      <c r="J146" s="178"/>
      <c r="K146" s="177"/>
      <c r="L146" s="177"/>
      <c r="M146" s="177"/>
      <c r="N146" s="177"/>
      <c r="O146" s="179"/>
      <c r="P146" s="180"/>
      <c r="Q146" s="181"/>
      <c r="R146" s="182"/>
      <c r="S146" s="180"/>
      <c r="T146" s="182"/>
      <c r="U146" s="64"/>
      <c r="V146" s="182"/>
      <c r="W146" s="64"/>
      <c r="X146" s="183"/>
      <c r="Y146" s="180"/>
      <c r="Z146" s="64"/>
      <c r="AA146" s="182"/>
      <c r="AB146" s="64"/>
      <c r="AC146" s="64"/>
      <c r="AD146" s="184"/>
      <c r="AF146" s="52" t="e">
        <f>'[3]BI INTRA 2025'!Z224+'S2 2024 - A'!Y146</f>
        <v>#REF!</v>
      </c>
      <c r="AG146" s="52" t="e">
        <f t="shared" si="71"/>
        <v>#REF!</v>
      </c>
    </row>
    <row r="147" spans="1:33" s="160" customFormat="1" ht="15" customHeight="1">
      <c r="A147" s="175"/>
      <c r="B147" s="54" t="s">
        <v>308</v>
      </c>
      <c r="C147" s="135" t="s">
        <v>309</v>
      </c>
      <c r="D147" s="135"/>
      <c r="E147" s="135"/>
      <c r="F147" s="135"/>
      <c r="G147" s="135"/>
      <c r="H147" s="135"/>
      <c r="I147" s="175"/>
      <c r="J147" s="178"/>
      <c r="K147" s="177"/>
      <c r="L147" s="177"/>
      <c r="M147" s="177"/>
      <c r="N147" s="177"/>
      <c r="O147" s="179">
        <f>SUM(O148:O170)</f>
        <v>28</v>
      </c>
      <c r="P147" s="180">
        <f>SUM(P148:P171)</f>
        <v>161070000</v>
      </c>
      <c r="Q147" s="181"/>
      <c r="R147" s="182"/>
      <c r="S147" s="180">
        <f>SUM(S148:S171)</f>
        <v>161070000</v>
      </c>
      <c r="T147" s="182"/>
      <c r="U147" s="64">
        <f>SUM(U148:U171)</f>
        <v>26414000</v>
      </c>
      <c r="V147" s="182"/>
      <c r="W147" s="64">
        <f>SUM(W148:W171)</f>
        <v>559000</v>
      </c>
      <c r="X147" s="183"/>
      <c r="Y147" s="180">
        <f>SUM(Y148:Y171)</f>
        <v>107166.66666666666</v>
      </c>
      <c r="Z147" s="64">
        <f>SUM(Z148:Z171)</f>
        <v>666166.66666666663</v>
      </c>
      <c r="AA147" s="182"/>
      <c r="AB147" s="64">
        <f>SUM(AB148:AB171)</f>
        <v>161070000</v>
      </c>
      <c r="AC147" s="64">
        <f>SUM(AC148:AC171)</f>
        <v>0</v>
      </c>
      <c r="AD147" s="184">
        <f>P147-AB147</f>
        <v>0</v>
      </c>
      <c r="AF147" s="52" t="e">
        <f>'[3]BI INTRA 2025'!Z225+'S2 2024 - A'!Y147</f>
        <v>#REF!</v>
      </c>
      <c r="AG147" s="52" t="e">
        <f t="shared" si="71"/>
        <v>#REF!</v>
      </c>
    </row>
    <row r="148" spans="1:33" s="160" customFormat="1" ht="19.5" customHeight="1">
      <c r="A148" s="175"/>
      <c r="B148" s="133" t="s">
        <v>310</v>
      </c>
      <c r="C148" s="202" t="s">
        <v>112</v>
      </c>
      <c r="D148" s="202"/>
      <c r="E148" s="68" t="s">
        <v>311</v>
      </c>
      <c r="F148" s="69" t="str">
        <f>VLOOKUP(B148,[1]Sheet1!$H$4:$I$15682,2,FALSE)</f>
        <v>Dispenser</v>
      </c>
      <c r="G148" s="42" t="s">
        <v>312</v>
      </c>
      <c r="H148" s="42" t="s">
        <v>48</v>
      </c>
      <c r="I148" s="42" t="s">
        <v>313</v>
      </c>
      <c r="J148" s="42" t="s">
        <v>65</v>
      </c>
      <c r="K148" s="67" t="s">
        <v>314</v>
      </c>
      <c r="L148" s="42" t="s">
        <v>48</v>
      </c>
      <c r="M148" s="77" t="s">
        <v>262</v>
      </c>
      <c r="N148" s="42" t="s">
        <v>67</v>
      </c>
      <c r="O148" s="203">
        <v>1</v>
      </c>
      <c r="P148" s="70">
        <v>1325000</v>
      </c>
      <c r="Q148" s="139"/>
      <c r="R148" s="76">
        <v>0</v>
      </c>
      <c r="S148" s="71">
        <f t="shared" ref="S148:S170" si="72">SUM(P148-R148)</f>
        <v>1325000</v>
      </c>
      <c r="T148" s="72">
        <v>5</v>
      </c>
      <c r="U148" s="71">
        <f t="shared" ref="U148:U156" si="73">SUM(S148/T148)</f>
        <v>265000</v>
      </c>
      <c r="V148" s="73">
        <v>0</v>
      </c>
      <c r="W148" s="71">
        <f t="shared" ref="W148:W156" si="74">SUM(U148*V148)</f>
        <v>0</v>
      </c>
      <c r="X148" s="74">
        <v>0</v>
      </c>
      <c r="Y148" s="71">
        <f t="shared" ref="Y148:Y156" si="75">SUM(U148*X148)</f>
        <v>0</v>
      </c>
      <c r="Z148" s="71">
        <f t="shared" ref="Z148:Z156" si="76">SUM(W148+Y148)</f>
        <v>0</v>
      </c>
      <c r="AA148" s="72">
        <v>5</v>
      </c>
      <c r="AB148" s="71">
        <f t="shared" ref="AB148:AB156" si="77">SUM(U148*AA148)</f>
        <v>1325000</v>
      </c>
      <c r="AC148" s="71">
        <f t="shared" ref="AC148:AC165" si="78">SUM(S148-AB148)</f>
        <v>0</v>
      </c>
      <c r="AD148" s="75" t="s">
        <v>167</v>
      </c>
      <c r="AF148" s="52" t="e">
        <f>'[3]BI INTRA 2025'!Z226+'S2 2024 - A'!Y148</f>
        <v>#REF!</v>
      </c>
      <c r="AG148" s="52" t="e">
        <f t="shared" si="71"/>
        <v>#REF!</v>
      </c>
    </row>
    <row r="149" spans="1:33" s="160" customFormat="1" ht="19.5" customHeight="1">
      <c r="A149" s="175"/>
      <c r="B149" s="133" t="s">
        <v>310</v>
      </c>
      <c r="C149" s="67" t="s">
        <v>60</v>
      </c>
      <c r="D149" s="67"/>
      <c r="E149" s="58" t="s">
        <v>311</v>
      </c>
      <c r="F149" s="69" t="str">
        <f>VLOOKUP(B149,[1]Sheet1!$H$4:$I$15682,2,FALSE)</f>
        <v>Dispenser</v>
      </c>
      <c r="G149" s="42" t="s">
        <v>312</v>
      </c>
      <c r="H149" s="42" t="s">
        <v>48</v>
      </c>
      <c r="I149" s="42" t="s">
        <v>313</v>
      </c>
      <c r="J149" s="42" t="s">
        <v>65</v>
      </c>
      <c r="K149" s="42">
        <v>2009</v>
      </c>
      <c r="L149" s="42" t="s">
        <v>48</v>
      </c>
      <c r="M149" s="42" t="s">
        <v>262</v>
      </c>
      <c r="N149" s="42" t="s">
        <v>222</v>
      </c>
      <c r="O149" s="42">
        <v>1</v>
      </c>
      <c r="P149" s="216">
        <v>1325000</v>
      </c>
      <c r="Q149" s="139"/>
      <c r="R149" s="76">
        <v>0</v>
      </c>
      <c r="S149" s="71">
        <f t="shared" si="72"/>
        <v>1325000</v>
      </c>
      <c r="T149" s="72">
        <v>5</v>
      </c>
      <c r="U149" s="71">
        <f t="shared" si="73"/>
        <v>265000</v>
      </c>
      <c r="V149" s="73">
        <v>0</v>
      </c>
      <c r="W149" s="71">
        <f t="shared" si="74"/>
        <v>0</v>
      </c>
      <c r="X149" s="74">
        <v>0</v>
      </c>
      <c r="Y149" s="71">
        <f t="shared" si="75"/>
        <v>0</v>
      </c>
      <c r="Z149" s="71">
        <f t="shared" si="76"/>
        <v>0</v>
      </c>
      <c r="AA149" s="72">
        <v>5</v>
      </c>
      <c r="AB149" s="71">
        <f t="shared" si="77"/>
        <v>1325000</v>
      </c>
      <c r="AC149" s="71">
        <f t="shared" si="78"/>
        <v>0</v>
      </c>
      <c r="AD149" s="186" t="s">
        <v>183</v>
      </c>
      <c r="AF149" s="52" t="e">
        <f>'[3]BI INTRA 2025'!Z227+'S2 2024 - A'!Y149</f>
        <v>#REF!</v>
      </c>
      <c r="AG149" s="52" t="e">
        <f t="shared" si="71"/>
        <v>#REF!</v>
      </c>
    </row>
    <row r="150" spans="1:33" s="160" customFormat="1" ht="19.5" customHeight="1">
      <c r="A150" s="175"/>
      <c r="B150" s="133" t="s">
        <v>310</v>
      </c>
      <c r="C150" s="202" t="s">
        <v>69</v>
      </c>
      <c r="D150" s="202"/>
      <c r="E150" s="68" t="s">
        <v>311</v>
      </c>
      <c r="F150" s="69" t="str">
        <f>VLOOKUP(B150,[1]Sheet1!$H$4:$I$15682,2,FALSE)</f>
        <v>Dispenser</v>
      </c>
      <c r="G150" s="42" t="s">
        <v>312</v>
      </c>
      <c r="H150" s="42" t="s">
        <v>48</v>
      </c>
      <c r="I150" s="42" t="s">
        <v>313</v>
      </c>
      <c r="J150" s="42" t="s">
        <v>65</v>
      </c>
      <c r="K150" s="67" t="s">
        <v>314</v>
      </c>
      <c r="L150" s="42" t="s">
        <v>48</v>
      </c>
      <c r="M150" s="77" t="s">
        <v>262</v>
      </c>
      <c r="N150" s="42" t="s">
        <v>67</v>
      </c>
      <c r="O150" s="203">
        <v>1</v>
      </c>
      <c r="P150" s="70">
        <v>1325000</v>
      </c>
      <c r="Q150" s="139"/>
      <c r="R150" s="76">
        <v>0</v>
      </c>
      <c r="S150" s="71">
        <f t="shared" si="72"/>
        <v>1325000</v>
      </c>
      <c r="T150" s="72">
        <v>5</v>
      </c>
      <c r="U150" s="71">
        <f t="shared" si="73"/>
        <v>265000</v>
      </c>
      <c r="V150" s="73">
        <v>0</v>
      </c>
      <c r="W150" s="71">
        <f t="shared" si="74"/>
        <v>0</v>
      </c>
      <c r="X150" s="74">
        <v>0</v>
      </c>
      <c r="Y150" s="71">
        <f t="shared" si="75"/>
        <v>0</v>
      </c>
      <c r="Z150" s="71">
        <f t="shared" si="76"/>
        <v>0</v>
      </c>
      <c r="AA150" s="72">
        <v>5</v>
      </c>
      <c r="AB150" s="71">
        <f t="shared" si="77"/>
        <v>1325000</v>
      </c>
      <c r="AC150" s="71">
        <f t="shared" si="78"/>
        <v>0</v>
      </c>
      <c r="AD150" s="75" t="s">
        <v>185</v>
      </c>
      <c r="AF150" s="52" t="e">
        <f>'[3]BI INTRA 2025'!Z228+'S2 2024 - A'!Y150</f>
        <v>#REF!</v>
      </c>
      <c r="AG150" s="52" t="e">
        <f t="shared" si="71"/>
        <v>#REF!</v>
      </c>
    </row>
    <row r="151" spans="1:33" s="160" customFormat="1" ht="19.5" customHeight="1">
      <c r="A151" s="175"/>
      <c r="B151" s="133" t="s">
        <v>310</v>
      </c>
      <c r="C151" s="202" t="s">
        <v>73</v>
      </c>
      <c r="D151" s="202"/>
      <c r="E151" s="68" t="s">
        <v>311</v>
      </c>
      <c r="F151" s="69" t="str">
        <f>VLOOKUP(B151,[1]Sheet1!$H$4:$I$15682,2,FALSE)</f>
        <v>Dispenser</v>
      </c>
      <c r="G151" s="42" t="s">
        <v>312</v>
      </c>
      <c r="H151" s="42" t="s">
        <v>48</v>
      </c>
      <c r="I151" s="42" t="s">
        <v>313</v>
      </c>
      <c r="J151" s="42" t="s">
        <v>65</v>
      </c>
      <c r="K151" s="67" t="s">
        <v>314</v>
      </c>
      <c r="L151" s="42" t="s">
        <v>48</v>
      </c>
      <c r="M151" s="77" t="s">
        <v>262</v>
      </c>
      <c r="N151" s="42" t="s">
        <v>67</v>
      </c>
      <c r="O151" s="203">
        <v>1</v>
      </c>
      <c r="P151" s="70">
        <v>1325000</v>
      </c>
      <c r="Q151" s="139"/>
      <c r="R151" s="76">
        <v>0</v>
      </c>
      <c r="S151" s="71">
        <f t="shared" si="72"/>
        <v>1325000</v>
      </c>
      <c r="T151" s="72">
        <v>5</v>
      </c>
      <c r="U151" s="71">
        <f t="shared" si="73"/>
        <v>265000</v>
      </c>
      <c r="V151" s="73">
        <v>0</v>
      </c>
      <c r="W151" s="71">
        <f t="shared" si="74"/>
        <v>0</v>
      </c>
      <c r="X151" s="74">
        <v>0</v>
      </c>
      <c r="Y151" s="71">
        <f t="shared" si="75"/>
        <v>0</v>
      </c>
      <c r="Z151" s="71">
        <f t="shared" si="76"/>
        <v>0</v>
      </c>
      <c r="AA151" s="72">
        <v>5</v>
      </c>
      <c r="AB151" s="71">
        <f t="shared" si="77"/>
        <v>1325000</v>
      </c>
      <c r="AC151" s="71">
        <f t="shared" si="78"/>
        <v>0</v>
      </c>
      <c r="AD151" s="75" t="s">
        <v>187</v>
      </c>
      <c r="AF151" s="52" t="e">
        <f>'[3]BI INTRA 2025'!Z229+'S2 2024 - A'!Y151</f>
        <v>#REF!</v>
      </c>
      <c r="AG151" s="52" t="e">
        <f t="shared" si="71"/>
        <v>#REF!</v>
      </c>
    </row>
    <row r="152" spans="1:33" s="160" customFormat="1" ht="19.5" customHeight="1">
      <c r="A152" s="175"/>
      <c r="B152" s="133" t="s">
        <v>310</v>
      </c>
      <c r="C152" s="202" t="s">
        <v>77</v>
      </c>
      <c r="D152" s="202"/>
      <c r="E152" s="68" t="s">
        <v>311</v>
      </c>
      <c r="F152" s="69" t="str">
        <f>VLOOKUP(B152,[1]Sheet1!$H$4:$I$15682,2,FALSE)</f>
        <v>Dispenser</v>
      </c>
      <c r="G152" s="42" t="s">
        <v>312</v>
      </c>
      <c r="H152" s="42" t="s">
        <v>48</v>
      </c>
      <c r="I152" s="42" t="s">
        <v>313</v>
      </c>
      <c r="J152" s="42" t="s">
        <v>65</v>
      </c>
      <c r="K152" s="67" t="s">
        <v>314</v>
      </c>
      <c r="L152" s="42" t="s">
        <v>48</v>
      </c>
      <c r="M152" s="77" t="s">
        <v>262</v>
      </c>
      <c r="N152" s="42" t="s">
        <v>67</v>
      </c>
      <c r="O152" s="203">
        <v>1</v>
      </c>
      <c r="P152" s="70">
        <v>1325000</v>
      </c>
      <c r="Q152" s="139"/>
      <c r="R152" s="76">
        <v>0</v>
      </c>
      <c r="S152" s="71">
        <f t="shared" si="72"/>
        <v>1325000</v>
      </c>
      <c r="T152" s="72">
        <v>5</v>
      </c>
      <c r="U152" s="71">
        <f t="shared" si="73"/>
        <v>265000</v>
      </c>
      <c r="V152" s="73">
        <v>0</v>
      </c>
      <c r="W152" s="71">
        <f t="shared" si="74"/>
        <v>0</v>
      </c>
      <c r="X152" s="74">
        <v>0</v>
      </c>
      <c r="Y152" s="71">
        <f t="shared" si="75"/>
        <v>0</v>
      </c>
      <c r="Z152" s="71">
        <f t="shared" si="76"/>
        <v>0</v>
      </c>
      <c r="AA152" s="72">
        <v>5</v>
      </c>
      <c r="AB152" s="71">
        <f t="shared" si="77"/>
        <v>1325000</v>
      </c>
      <c r="AC152" s="71">
        <f t="shared" si="78"/>
        <v>0</v>
      </c>
      <c r="AD152" s="75" t="s">
        <v>189</v>
      </c>
      <c r="AF152" s="52" t="e">
        <f>'[3]BI INTRA 2025'!Z230+'S2 2024 - A'!Y152</f>
        <v>#REF!</v>
      </c>
      <c r="AG152" s="52" t="e">
        <f t="shared" si="71"/>
        <v>#REF!</v>
      </c>
    </row>
    <row r="153" spans="1:33" s="160" customFormat="1" ht="19.5" customHeight="1">
      <c r="A153" s="175"/>
      <c r="B153" s="133" t="s">
        <v>310</v>
      </c>
      <c r="C153" s="202" t="s">
        <v>80</v>
      </c>
      <c r="D153" s="202"/>
      <c r="E153" s="68" t="s">
        <v>311</v>
      </c>
      <c r="F153" s="69" t="str">
        <f>VLOOKUP(B153,[1]Sheet1!$H$4:$I$15682,2,FALSE)</f>
        <v>Dispenser</v>
      </c>
      <c r="G153" s="42" t="s">
        <v>312</v>
      </c>
      <c r="H153" s="42" t="s">
        <v>48</v>
      </c>
      <c r="I153" s="42" t="s">
        <v>313</v>
      </c>
      <c r="J153" s="42" t="s">
        <v>65</v>
      </c>
      <c r="K153" s="67" t="s">
        <v>314</v>
      </c>
      <c r="L153" s="42" t="s">
        <v>48</v>
      </c>
      <c r="M153" s="77" t="s">
        <v>262</v>
      </c>
      <c r="N153" s="42" t="s">
        <v>67</v>
      </c>
      <c r="O153" s="203">
        <v>1</v>
      </c>
      <c r="P153" s="70">
        <v>1325000</v>
      </c>
      <c r="Q153" s="78"/>
      <c r="R153" s="76">
        <v>0</v>
      </c>
      <c r="S153" s="71">
        <f t="shared" si="72"/>
        <v>1325000</v>
      </c>
      <c r="T153" s="72">
        <v>5</v>
      </c>
      <c r="U153" s="71">
        <f t="shared" si="73"/>
        <v>265000</v>
      </c>
      <c r="V153" s="73">
        <v>0</v>
      </c>
      <c r="W153" s="71">
        <f t="shared" si="74"/>
        <v>0</v>
      </c>
      <c r="X153" s="74">
        <v>0</v>
      </c>
      <c r="Y153" s="71">
        <f t="shared" si="75"/>
        <v>0</v>
      </c>
      <c r="Z153" s="71">
        <f t="shared" si="76"/>
        <v>0</v>
      </c>
      <c r="AA153" s="72">
        <v>5</v>
      </c>
      <c r="AB153" s="71">
        <f t="shared" si="77"/>
        <v>1325000</v>
      </c>
      <c r="AC153" s="71">
        <f t="shared" si="78"/>
        <v>0</v>
      </c>
      <c r="AD153" s="75" t="s">
        <v>190</v>
      </c>
      <c r="AF153" s="52" t="e">
        <f>'[3]BI INTRA 2025'!Z231+'S2 2024 - A'!Y153</f>
        <v>#REF!</v>
      </c>
      <c r="AG153" s="52" t="e">
        <f t="shared" si="71"/>
        <v>#REF!</v>
      </c>
    </row>
    <row r="154" spans="1:33" s="160" customFormat="1" ht="19.5" customHeight="1">
      <c r="A154" s="175"/>
      <c r="B154" s="133" t="s">
        <v>310</v>
      </c>
      <c r="C154" s="67" t="s">
        <v>106</v>
      </c>
      <c r="D154" s="67"/>
      <c r="E154" s="58" t="s">
        <v>311</v>
      </c>
      <c r="F154" s="69" t="str">
        <f>VLOOKUP(B154,[1]Sheet1!$H$4:$I$15682,2,FALSE)</f>
        <v>Dispenser</v>
      </c>
      <c r="G154" s="42" t="s">
        <v>312</v>
      </c>
      <c r="H154" s="42" t="s">
        <v>48</v>
      </c>
      <c r="I154" s="42" t="s">
        <v>313</v>
      </c>
      <c r="J154" s="42" t="s">
        <v>65</v>
      </c>
      <c r="K154" s="42">
        <v>2009</v>
      </c>
      <c r="L154" s="42" t="s">
        <v>48</v>
      </c>
      <c r="M154" s="42" t="s">
        <v>262</v>
      </c>
      <c r="N154" s="42" t="s">
        <v>222</v>
      </c>
      <c r="O154" s="42">
        <v>1</v>
      </c>
      <c r="P154" s="216">
        <v>1325000</v>
      </c>
      <c r="Q154" s="78"/>
      <c r="R154" s="76">
        <v>0</v>
      </c>
      <c r="S154" s="71">
        <f t="shared" si="72"/>
        <v>1325000</v>
      </c>
      <c r="T154" s="72">
        <v>5</v>
      </c>
      <c r="U154" s="71">
        <f t="shared" si="73"/>
        <v>265000</v>
      </c>
      <c r="V154" s="73">
        <v>0</v>
      </c>
      <c r="W154" s="71">
        <f t="shared" si="74"/>
        <v>0</v>
      </c>
      <c r="X154" s="74">
        <v>0</v>
      </c>
      <c r="Y154" s="71">
        <f t="shared" si="75"/>
        <v>0</v>
      </c>
      <c r="Z154" s="71">
        <f t="shared" si="76"/>
        <v>0</v>
      </c>
      <c r="AA154" s="72">
        <v>5</v>
      </c>
      <c r="AB154" s="71">
        <f t="shared" si="77"/>
        <v>1325000</v>
      </c>
      <c r="AC154" s="71">
        <f t="shared" si="78"/>
        <v>0</v>
      </c>
      <c r="AD154" s="186" t="s">
        <v>190</v>
      </c>
      <c r="AF154" s="52" t="e">
        <f>'[3]BI INTRA 2025'!Z232+'S2 2024 - A'!Y154</f>
        <v>#REF!</v>
      </c>
      <c r="AG154" s="52" t="e">
        <f t="shared" si="71"/>
        <v>#REF!</v>
      </c>
    </row>
    <row r="155" spans="1:33" s="160" customFormat="1" ht="19.5" customHeight="1">
      <c r="A155" s="175"/>
      <c r="B155" s="133" t="s">
        <v>310</v>
      </c>
      <c r="C155" s="202" t="s">
        <v>84</v>
      </c>
      <c r="D155" s="202"/>
      <c r="E155" s="68" t="s">
        <v>311</v>
      </c>
      <c r="F155" s="69" t="str">
        <f>VLOOKUP(B155,[1]Sheet1!$H$4:$I$15682,2,FALSE)</f>
        <v>Dispenser</v>
      </c>
      <c r="G155" s="42" t="s">
        <v>312</v>
      </c>
      <c r="H155" s="42" t="s">
        <v>48</v>
      </c>
      <c r="I155" s="42" t="s">
        <v>313</v>
      </c>
      <c r="J155" s="42" t="s">
        <v>65</v>
      </c>
      <c r="K155" s="67" t="s">
        <v>314</v>
      </c>
      <c r="L155" s="42" t="s">
        <v>48</v>
      </c>
      <c r="M155" s="77" t="s">
        <v>262</v>
      </c>
      <c r="N155" s="42" t="s">
        <v>67</v>
      </c>
      <c r="O155" s="203">
        <v>1</v>
      </c>
      <c r="P155" s="70">
        <v>1325000</v>
      </c>
      <c r="Q155" s="78"/>
      <c r="R155" s="76">
        <v>0</v>
      </c>
      <c r="S155" s="71">
        <f t="shared" si="72"/>
        <v>1325000</v>
      </c>
      <c r="T155" s="72">
        <v>5</v>
      </c>
      <c r="U155" s="71">
        <f t="shared" si="73"/>
        <v>265000</v>
      </c>
      <c r="V155" s="73">
        <v>0</v>
      </c>
      <c r="W155" s="71">
        <f t="shared" si="74"/>
        <v>0</v>
      </c>
      <c r="X155" s="74">
        <v>0</v>
      </c>
      <c r="Y155" s="71">
        <f t="shared" si="75"/>
        <v>0</v>
      </c>
      <c r="Z155" s="71">
        <f t="shared" si="76"/>
        <v>0</v>
      </c>
      <c r="AA155" s="72">
        <v>5</v>
      </c>
      <c r="AB155" s="71">
        <f t="shared" si="77"/>
        <v>1325000</v>
      </c>
      <c r="AC155" s="71">
        <f t="shared" si="78"/>
        <v>0</v>
      </c>
      <c r="AD155" s="75" t="s">
        <v>207</v>
      </c>
      <c r="AF155" s="52" t="e">
        <f>'[3]BI INTRA 2025'!Z233+'S2 2024 - A'!Y155</f>
        <v>#REF!</v>
      </c>
      <c r="AG155" s="52" t="e">
        <f t="shared" si="71"/>
        <v>#REF!</v>
      </c>
    </row>
    <row r="156" spans="1:33" s="160" customFormat="1" ht="19.5" customHeight="1">
      <c r="A156" s="175"/>
      <c r="B156" s="133" t="s">
        <v>315</v>
      </c>
      <c r="C156" s="202" t="s">
        <v>112</v>
      </c>
      <c r="D156" s="202"/>
      <c r="E156" s="68" t="s">
        <v>316</v>
      </c>
      <c r="F156" s="69" t="str">
        <f>VLOOKUP(B156,[1]Sheet1!$H$4:$I$15682,2,FALSE)</f>
        <v>Mimbar/Podium</v>
      </c>
      <c r="G156" s="42" t="s">
        <v>179</v>
      </c>
      <c r="H156" s="42" t="s">
        <v>48</v>
      </c>
      <c r="I156" s="42" t="s">
        <v>191</v>
      </c>
      <c r="J156" s="42" t="s">
        <v>65</v>
      </c>
      <c r="K156" s="42">
        <v>2009</v>
      </c>
      <c r="L156" s="42" t="s">
        <v>48</v>
      </c>
      <c r="M156" s="77" t="s">
        <v>166</v>
      </c>
      <c r="N156" s="42" t="s">
        <v>67</v>
      </c>
      <c r="O156" s="203">
        <v>1</v>
      </c>
      <c r="P156" s="70">
        <v>1500000</v>
      </c>
      <c r="Q156" s="139"/>
      <c r="R156" s="76">
        <v>0</v>
      </c>
      <c r="S156" s="71">
        <f t="shared" si="72"/>
        <v>1500000</v>
      </c>
      <c r="T156" s="72">
        <v>5</v>
      </c>
      <c r="U156" s="71">
        <f t="shared" si="73"/>
        <v>300000</v>
      </c>
      <c r="V156" s="73">
        <v>0</v>
      </c>
      <c r="W156" s="71">
        <f t="shared" si="74"/>
        <v>0</v>
      </c>
      <c r="X156" s="74">
        <v>0</v>
      </c>
      <c r="Y156" s="71">
        <f t="shared" si="75"/>
        <v>0</v>
      </c>
      <c r="Z156" s="71">
        <f t="shared" si="76"/>
        <v>0</v>
      </c>
      <c r="AA156" s="72">
        <v>5</v>
      </c>
      <c r="AB156" s="71">
        <f t="shared" si="77"/>
        <v>1500000</v>
      </c>
      <c r="AC156" s="71">
        <f t="shared" si="78"/>
        <v>0</v>
      </c>
      <c r="AD156" s="55" t="s">
        <v>247</v>
      </c>
      <c r="AF156" s="52" t="e">
        <f>'[3]BI INTRA 2025'!Z235+'S2 2024 - A'!Y156</f>
        <v>#REF!</v>
      </c>
      <c r="AG156" s="52" t="e">
        <f t="shared" si="71"/>
        <v>#REF!</v>
      </c>
    </row>
    <row r="157" spans="1:33" s="160" customFormat="1" ht="19.5" customHeight="1">
      <c r="A157" s="175"/>
      <c r="B157" s="133" t="s">
        <v>317</v>
      </c>
      <c r="C157" s="202" t="s">
        <v>147</v>
      </c>
      <c r="D157" s="202"/>
      <c r="E157" s="68" t="s">
        <v>318</v>
      </c>
      <c r="F157" s="69" t="str">
        <f>VLOOKUP(B157,[1]Sheet1!$H$4:$I$15682,2,FALSE)</f>
        <v>Unit Power Supply</v>
      </c>
      <c r="G157" s="42" t="s">
        <v>319</v>
      </c>
      <c r="H157" s="42" t="s">
        <v>48</v>
      </c>
      <c r="I157" s="42" t="s">
        <v>64</v>
      </c>
      <c r="J157" s="42" t="s">
        <v>65</v>
      </c>
      <c r="K157" s="43">
        <v>2009</v>
      </c>
      <c r="L157" s="42" t="s">
        <v>48</v>
      </c>
      <c r="M157" s="77" t="s">
        <v>166</v>
      </c>
      <c r="N157" s="42" t="s">
        <v>67</v>
      </c>
      <c r="O157" s="203">
        <v>1</v>
      </c>
      <c r="P157" s="70">
        <v>1500000</v>
      </c>
      <c r="Q157" s="78"/>
      <c r="R157" s="76">
        <v>0</v>
      </c>
      <c r="S157" s="71">
        <f t="shared" si="72"/>
        <v>1500000</v>
      </c>
      <c r="T157" s="72">
        <v>5</v>
      </c>
      <c r="U157" s="71"/>
      <c r="V157" s="73"/>
      <c r="W157" s="71"/>
      <c r="X157" s="74"/>
      <c r="Y157" s="71"/>
      <c r="Z157" s="71"/>
      <c r="AA157" s="72">
        <v>5</v>
      </c>
      <c r="AB157" s="71">
        <v>1500000</v>
      </c>
      <c r="AC157" s="71">
        <f t="shared" si="78"/>
        <v>0</v>
      </c>
      <c r="AD157" s="75" t="s">
        <v>183</v>
      </c>
      <c r="AF157" s="52" t="e">
        <f>'[3]BI INTRA 2025'!Z245+'S2 2024 - A'!Y157</f>
        <v>#REF!</v>
      </c>
      <c r="AG157" s="52" t="e">
        <f t="shared" si="71"/>
        <v>#REF!</v>
      </c>
    </row>
    <row r="158" spans="1:33" s="160" customFormat="1" ht="19.5" customHeight="1">
      <c r="A158" s="175"/>
      <c r="B158" s="133" t="s">
        <v>320</v>
      </c>
      <c r="C158" s="67" t="s">
        <v>112</v>
      </c>
      <c r="D158" s="67"/>
      <c r="E158" s="58" t="s">
        <v>321</v>
      </c>
      <c r="F158" s="69" t="str">
        <f>VLOOKUP(B158,[1]Sheet1!$H$4:$I$15682,2,FALSE)</f>
        <v>Sound System</v>
      </c>
      <c r="G158" s="42" t="s">
        <v>322</v>
      </c>
      <c r="H158" s="42" t="s">
        <v>48</v>
      </c>
      <c r="I158" s="42" t="s">
        <v>64</v>
      </c>
      <c r="J158" s="42" t="s">
        <v>65</v>
      </c>
      <c r="K158" s="42">
        <v>2009</v>
      </c>
      <c r="L158" s="42" t="s">
        <v>48</v>
      </c>
      <c r="M158" s="42" t="s">
        <v>66</v>
      </c>
      <c r="N158" s="42" t="s">
        <v>67</v>
      </c>
      <c r="O158" s="43">
        <v>1</v>
      </c>
      <c r="P158" s="70">
        <v>40310000</v>
      </c>
      <c r="Q158" s="78"/>
      <c r="R158" s="76">
        <v>0</v>
      </c>
      <c r="S158" s="71">
        <f t="shared" si="72"/>
        <v>40310000</v>
      </c>
      <c r="T158" s="72">
        <v>5</v>
      </c>
      <c r="U158" s="71">
        <f t="shared" ref="U158:U162" si="79">SUM(S158/T158)</f>
        <v>8062000</v>
      </c>
      <c r="V158" s="73">
        <v>0</v>
      </c>
      <c r="W158" s="71">
        <f t="shared" ref="W158:W162" si="80">SUM(U158*V158)</f>
        <v>0</v>
      </c>
      <c r="X158" s="74">
        <v>0</v>
      </c>
      <c r="Y158" s="71">
        <f t="shared" ref="Y158:Y162" si="81">SUM(U158*X158)</f>
        <v>0</v>
      </c>
      <c r="Z158" s="71">
        <f t="shared" ref="Z158:Z162" si="82">SUM(W158+Y158)</f>
        <v>0</v>
      </c>
      <c r="AA158" s="72">
        <v>5</v>
      </c>
      <c r="AB158" s="71">
        <f t="shared" ref="AB158:AB162" si="83">SUM(U158*AA158)</f>
        <v>40310000</v>
      </c>
      <c r="AC158" s="71">
        <f t="shared" si="78"/>
        <v>0</v>
      </c>
      <c r="AD158" s="219" t="s">
        <v>247</v>
      </c>
      <c r="AF158" s="52" t="e">
        <f>'[3]BI INTRA 2025'!Z254+'S2 2024 - A'!Y158</f>
        <v>#REF!</v>
      </c>
      <c r="AG158" s="52" t="e">
        <f t="shared" si="71"/>
        <v>#REF!</v>
      </c>
    </row>
    <row r="159" spans="1:33" s="160" customFormat="1" ht="19.5" customHeight="1">
      <c r="A159" s="175"/>
      <c r="B159" s="133" t="s">
        <v>323</v>
      </c>
      <c r="C159" s="67" t="s">
        <v>112</v>
      </c>
      <c r="D159" s="67"/>
      <c r="E159" s="58" t="s">
        <v>324</v>
      </c>
      <c r="F159" s="69" t="str">
        <f>VLOOKUP(B159,[1]Sheet1!$H$4:$I$15682,2,FALSE)</f>
        <v>Wireless</v>
      </c>
      <c r="G159" s="42" t="s">
        <v>325</v>
      </c>
      <c r="H159" s="42" t="s">
        <v>48</v>
      </c>
      <c r="I159" s="42" t="s">
        <v>64</v>
      </c>
      <c r="J159" s="42" t="s">
        <v>65</v>
      </c>
      <c r="K159" s="42">
        <v>2009</v>
      </c>
      <c r="L159" s="42" t="s">
        <v>48</v>
      </c>
      <c r="M159" s="42" t="s">
        <v>66</v>
      </c>
      <c r="N159" s="42" t="s">
        <v>67</v>
      </c>
      <c r="O159" s="43">
        <v>1</v>
      </c>
      <c r="P159" s="70">
        <v>2300000</v>
      </c>
      <c r="Q159" s="268"/>
      <c r="R159" s="76">
        <v>0</v>
      </c>
      <c r="S159" s="71">
        <f t="shared" si="72"/>
        <v>2300000</v>
      </c>
      <c r="T159" s="72">
        <v>5</v>
      </c>
      <c r="U159" s="71">
        <f t="shared" si="79"/>
        <v>460000</v>
      </c>
      <c r="V159" s="73">
        <v>0</v>
      </c>
      <c r="W159" s="71">
        <f t="shared" si="80"/>
        <v>0</v>
      </c>
      <c r="X159" s="74">
        <v>0</v>
      </c>
      <c r="Y159" s="71">
        <f t="shared" si="81"/>
        <v>0</v>
      </c>
      <c r="Z159" s="71">
        <f t="shared" si="82"/>
        <v>0</v>
      </c>
      <c r="AA159" s="72">
        <v>5</v>
      </c>
      <c r="AB159" s="71">
        <f t="shared" si="83"/>
        <v>2300000</v>
      </c>
      <c r="AC159" s="74">
        <f t="shared" si="78"/>
        <v>0</v>
      </c>
      <c r="AD159" s="219" t="s">
        <v>247</v>
      </c>
      <c r="AF159" s="52" t="e">
        <f>'[3]BI INTRA 2025'!Z255+'S2 2024 - A'!Y159</f>
        <v>#REF!</v>
      </c>
      <c r="AG159" s="52" t="e">
        <f t="shared" si="71"/>
        <v>#REF!</v>
      </c>
    </row>
    <row r="160" spans="1:33" s="160" customFormat="1" ht="19.5" customHeight="1">
      <c r="A160" s="175"/>
      <c r="B160" s="133" t="s">
        <v>326</v>
      </c>
      <c r="C160" s="67" t="s">
        <v>258</v>
      </c>
      <c r="D160" s="67"/>
      <c r="E160" s="58" t="s">
        <v>327</v>
      </c>
      <c r="F160" s="69" t="str">
        <f>VLOOKUP(B160,[1]Sheet1!$H$4:$I$15682,2,FALSE)</f>
        <v>Microphone</v>
      </c>
      <c r="G160" s="42" t="s">
        <v>328</v>
      </c>
      <c r="H160" s="42" t="s">
        <v>48</v>
      </c>
      <c r="I160" s="42" t="s">
        <v>64</v>
      </c>
      <c r="J160" s="42" t="s">
        <v>65</v>
      </c>
      <c r="K160" s="42">
        <v>2009</v>
      </c>
      <c r="L160" s="42" t="s">
        <v>48</v>
      </c>
      <c r="M160" s="42" t="s">
        <v>66</v>
      </c>
      <c r="N160" s="42" t="s">
        <v>67</v>
      </c>
      <c r="O160" s="43">
        <v>4</v>
      </c>
      <c r="P160" s="70">
        <v>8000000</v>
      </c>
      <c r="Q160" s="269"/>
      <c r="R160" s="76">
        <v>0</v>
      </c>
      <c r="S160" s="71">
        <f t="shared" si="72"/>
        <v>8000000</v>
      </c>
      <c r="T160" s="72">
        <v>5</v>
      </c>
      <c r="U160" s="71">
        <f t="shared" si="79"/>
        <v>1600000</v>
      </c>
      <c r="V160" s="73">
        <v>0</v>
      </c>
      <c r="W160" s="71">
        <f t="shared" si="80"/>
        <v>0</v>
      </c>
      <c r="X160" s="74">
        <v>0</v>
      </c>
      <c r="Y160" s="71">
        <f t="shared" si="81"/>
        <v>0</v>
      </c>
      <c r="Z160" s="71">
        <f t="shared" si="82"/>
        <v>0</v>
      </c>
      <c r="AA160" s="72">
        <v>5</v>
      </c>
      <c r="AB160" s="71">
        <f t="shared" si="83"/>
        <v>8000000</v>
      </c>
      <c r="AC160" s="74">
        <f t="shared" si="78"/>
        <v>0</v>
      </c>
      <c r="AD160" s="219" t="s">
        <v>247</v>
      </c>
      <c r="AF160" s="52" t="e">
        <f>'[3]BI INTRA 2025'!Z256+'S2 2024 - A'!Y160</f>
        <v>#REF!</v>
      </c>
      <c r="AG160" s="52" t="e">
        <f t="shared" si="71"/>
        <v>#REF!</v>
      </c>
    </row>
    <row r="161" spans="1:36" s="160" customFormat="1" ht="19.5" customHeight="1">
      <c r="A161" s="175"/>
      <c r="B161" s="133" t="s">
        <v>329</v>
      </c>
      <c r="C161" s="67" t="s">
        <v>112</v>
      </c>
      <c r="D161" s="67"/>
      <c r="E161" s="58" t="s">
        <v>330</v>
      </c>
      <c r="F161" s="69" t="str">
        <f>VLOOKUP(B161,[1]Sheet1!$H$4:$I$15682,2,FALSE)</f>
        <v>Televisi</v>
      </c>
      <c r="G161" s="43" t="s">
        <v>331</v>
      </c>
      <c r="H161" s="42" t="s">
        <v>48</v>
      </c>
      <c r="I161" s="42" t="s">
        <v>64</v>
      </c>
      <c r="J161" s="42" t="s">
        <v>65</v>
      </c>
      <c r="K161" s="42">
        <v>2010</v>
      </c>
      <c r="L161" s="42" t="s">
        <v>48</v>
      </c>
      <c r="M161" s="42" t="s">
        <v>66</v>
      </c>
      <c r="N161" s="42" t="s">
        <v>67</v>
      </c>
      <c r="O161" s="43">
        <v>1</v>
      </c>
      <c r="P161" s="70">
        <v>7795000</v>
      </c>
      <c r="Q161" s="139"/>
      <c r="R161" s="76">
        <v>0</v>
      </c>
      <c r="S161" s="71">
        <f t="shared" si="72"/>
        <v>7795000</v>
      </c>
      <c r="T161" s="72">
        <v>5</v>
      </c>
      <c r="U161" s="71">
        <f t="shared" si="79"/>
        <v>1559000</v>
      </c>
      <c r="V161" s="73">
        <v>0</v>
      </c>
      <c r="W161" s="71">
        <f t="shared" si="80"/>
        <v>0</v>
      </c>
      <c r="X161" s="74">
        <v>0</v>
      </c>
      <c r="Y161" s="71">
        <f t="shared" si="81"/>
        <v>0</v>
      </c>
      <c r="Z161" s="71">
        <f t="shared" si="82"/>
        <v>0</v>
      </c>
      <c r="AA161" s="72">
        <v>5</v>
      </c>
      <c r="AB161" s="71">
        <f t="shared" si="83"/>
        <v>7795000</v>
      </c>
      <c r="AC161" s="71">
        <f t="shared" si="78"/>
        <v>0</v>
      </c>
      <c r="AD161" s="219" t="s">
        <v>265</v>
      </c>
      <c r="AF161" s="52" t="e">
        <f>'[3]BI INTRA 2025'!Z259+'S2 2024 - A'!Y161</f>
        <v>#REF!</v>
      </c>
      <c r="AG161" s="52" t="e">
        <f t="shared" si="71"/>
        <v>#REF!</v>
      </c>
    </row>
    <row r="162" spans="1:36" s="160" customFormat="1" ht="19.5" customHeight="1">
      <c r="A162" s="175"/>
      <c r="B162" s="133" t="s">
        <v>332</v>
      </c>
      <c r="C162" s="42" t="s">
        <v>199</v>
      </c>
      <c r="D162" s="42"/>
      <c r="E162" s="58" t="s">
        <v>333</v>
      </c>
      <c r="F162" s="69" t="str">
        <f>VLOOKUP(B162,[1]Sheet1!$H$4:$I$15682,2,FALSE)</f>
        <v>Handy Cam</v>
      </c>
      <c r="G162" s="43" t="s">
        <v>334</v>
      </c>
      <c r="H162" s="42" t="s">
        <v>48</v>
      </c>
      <c r="I162" s="42" t="s">
        <v>64</v>
      </c>
      <c r="J162" s="42" t="s">
        <v>65</v>
      </c>
      <c r="K162" s="42">
        <v>2010</v>
      </c>
      <c r="L162" s="42" t="s">
        <v>48</v>
      </c>
      <c r="M162" s="42" t="s">
        <v>66</v>
      </c>
      <c r="N162" s="42" t="s">
        <v>67</v>
      </c>
      <c r="O162" s="43">
        <v>2</v>
      </c>
      <c r="P162" s="70">
        <v>19800000</v>
      </c>
      <c r="Q162" s="218"/>
      <c r="R162" s="76">
        <v>0</v>
      </c>
      <c r="S162" s="71">
        <f t="shared" si="72"/>
        <v>19800000</v>
      </c>
      <c r="T162" s="72">
        <v>5</v>
      </c>
      <c r="U162" s="71">
        <f t="shared" si="79"/>
        <v>3960000</v>
      </c>
      <c r="V162" s="73">
        <v>0</v>
      </c>
      <c r="W162" s="71">
        <f t="shared" si="80"/>
        <v>0</v>
      </c>
      <c r="X162" s="74">
        <v>0</v>
      </c>
      <c r="Y162" s="71">
        <f t="shared" si="81"/>
        <v>0</v>
      </c>
      <c r="Z162" s="71">
        <f t="shared" si="82"/>
        <v>0</v>
      </c>
      <c r="AA162" s="72">
        <v>5</v>
      </c>
      <c r="AB162" s="71">
        <f t="shared" si="83"/>
        <v>19800000</v>
      </c>
      <c r="AC162" s="71">
        <f t="shared" si="78"/>
        <v>0</v>
      </c>
      <c r="AD162" s="219" t="s">
        <v>230</v>
      </c>
      <c r="AF162" s="52" t="e">
        <f>'[3]BI INTRA 2025'!Z260+'S2 2024 - A'!Y162</f>
        <v>#REF!</v>
      </c>
      <c r="AG162" s="52" t="e">
        <f t="shared" si="71"/>
        <v>#REF!</v>
      </c>
    </row>
    <row r="163" spans="1:36" s="160" customFormat="1" ht="19.5" customHeight="1">
      <c r="A163" s="175"/>
      <c r="B163" s="133" t="s">
        <v>329</v>
      </c>
      <c r="C163" s="67" t="s">
        <v>60</v>
      </c>
      <c r="D163" s="67"/>
      <c r="E163" s="185" t="s">
        <v>335</v>
      </c>
      <c r="F163" s="69" t="str">
        <f>VLOOKUP(B163,[1]Sheet1!$H$4:$I$15682,2,FALSE)</f>
        <v>Televisi</v>
      </c>
      <c r="G163" s="43" t="s">
        <v>336</v>
      </c>
      <c r="H163" s="42" t="s">
        <v>48</v>
      </c>
      <c r="I163" s="42" t="s">
        <v>64</v>
      </c>
      <c r="J163" s="42" t="s">
        <v>65</v>
      </c>
      <c r="K163" s="43">
        <v>2011</v>
      </c>
      <c r="L163" s="42" t="s">
        <v>48</v>
      </c>
      <c r="M163" s="42" t="s">
        <v>66</v>
      </c>
      <c r="N163" s="42" t="s">
        <v>67</v>
      </c>
      <c r="O163" s="42">
        <v>1</v>
      </c>
      <c r="P163" s="70">
        <v>2500000</v>
      </c>
      <c r="Q163" s="139"/>
      <c r="R163" s="76">
        <v>0</v>
      </c>
      <c r="S163" s="71">
        <f t="shared" si="72"/>
        <v>2500000</v>
      </c>
      <c r="T163" s="72">
        <v>5</v>
      </c>
      <c r="U163" s="71"/>
      <c r="V163" s="73"/>
      <c r="W163" s="71"/>
      <c r="X163" s="74"/>
      <c r="Y163" s="71"/>
      <c r="Z163" s="71"/>
      <c r="AA163" s="72">
        <v>5</v>
      </c>
      <c r="AB163" s="71">
        <v>2500000</v>
      </c>
      <c r="AC163" s="71">
        <f t="shared" si="78"/>
        <v>0</v>
      </c>
      <c r="AD163" s="55" t="s">
        <v>213</v>
      </c>
      <c r="AF163" s="52" t="e">
        <f>'[3]BI INTRA 2025'!Z265+'S2 2024 - A'!Y163</f>
        <v>#REF!</v>
      </c>
      <c r="AG163" s="52" t="e">
        <f t="shared" si="71"/>
        <v>#REF!</v>
      </c>
    </row>
    <row r="164" spans="1:36" s="160" customFormat="1" ht="19.5" customHeight="1">
      <c r="A164" s="175"/>
      <c r="B164" s="133" t="s">
        <v>320</v>
      </c>
      <c r="C164" s="67" t="s">
        <v>337</v>
      </c>
      <c r="D164" s="67"/>
      <c r="E164" s="58" t="s">
        <v>321</v>
      </c>
      <c r="F164" s="69" t="str">
        <f>VLOOKUP(B164,[1]Sheet1!$H$4:$I$15682,2,FALSE)</f>
        <v>Sound System</v>
      </c>
      <c r="G164" s="42" t="s">
        <v>322</v>
      </c>
      <c r="H164" s="42" t="s">
        <v>48</v>
      </c>
      <c r="I164" s="42" t="s">
        <v>64</v>
      </c>
      <c r="J164" s="42" t="s">
        <v>65</v>
      </c>
      <c r="K164" s="42">
        <v>2012</v>
      </c>
      <c r="L164" s="42" t="s">
        <v>48</v>
      </c>
      <c r="M164" s="42" t="s">
        <v>66</v>
      </c>
      <c r="N164" s="42" t="s">
        <v>67</v>
      </c>
      <c r="O164" s="43">
        <v>2</v>
      </c>
      <c r="P164" s="70">
        <v>19500000</v>
      </c>
      <c r="Q164" s="78"/>
      <c r="R164" s="76">
        <v>0</v>
      </c>
      <c r="S164" s="71">
        <f t="shared" si="72"/>
        <v>19500000</v>
      </c>
      <c r="T164" s="72">
        <v>5</v>
      </c>
      <c r="U164" s="71">
        <f t="shared" ref="U164:U165" si="84">SUM(S164/T164)</f>
        <v>3900000</v>
      </c>
      <c r="V164" s="73">
        <v>0</v>
      </c>
      <c r="W164" s="71">
        <f t="shared" ref="W164" si="85">SUM(U164*V164)</f>
        <v>0</v>
      </c>
      <c r="X164" s="74">
        <v>0</v>
      </c>
      <c r="Y164" s="71">
        <f t="shared" ref="Y164:Y165" si="86">SUM(U164*X164)</f>
        <v>0</v>
      </c>
      <c r="Z164" s="71">
        <f t="shared" ref="Z164" si="87">SUM(W164+Y164)</f>
        <v>0</v>
      </c>
      <c r="AA164" s="72">
        <v>5</v>
      </c>
      <c r="AB164" s="71">
        <f t="shared" ref="AB164:AB165" si="88">SUM(U164*AA164)</f>
        <v>19500000</v>
      </c>
      <c r="AC164" s="71">
        <f t="shared" si="78"/>
        <v>0</v>
      </c>
      <c r="AD164" s="219" t="s">
        <v>247</v>
      </c>
      <c r="AF164" s="52" t="e">
        <f>'[3]BI INTRA 2025'!Z272+'S2 2024 - A'!Y164</f>
        <v>#REF!</v>
      </c>
      <c r="AG164" s="52" t="e">
        <f t="shared" si="71"/>
        <v>#REF!</v>
      </c>
    </row>
    <row r="165" spans="1:36" s="160" customFormat="1" ht="19.5" customHeight="1">
      <c r="A165" s="175"/>
      <c r="B165" s="133" t="s">
        <v>338</v>
      </c>
      <c r="C165" s="42" t="s">
        <v>48</v>
      </c>
      <c r="D165" s="42"/>
      <c r="E165" s="58" t="s">
        <v>339</v>
      </c>
      <c r="F165" s="69" t="str">
        <f>VLOOKUP(B165,[1]Sheet1!$H$4:$I$15682,2,FALSE)</f>
        <v>Mic Conference</v>
      </c>
      <c r="G165" s="42" t="s">
        <v>179</v>
      </c>
      <c r="H165" s="42" t="s">
        <v>48</v>
      </c>
      <c r="I165" s="42" t="s">
        <v>64</v>
      </c>
      <c r="J165" s="42" t="s">
        <v>65</v>
      </c>
      <c r="K165" s="42">
        <v>2013</v>
      </c>
      <c r="L165" s="42" t="s">
        <v>48</v>
      </c>
      <c r="M165" s="42" t="s">
        <v>262</v>
      </c>
      <c r="N165" s="42" t="s">
        <v>67</v>
      </c>
      <c r="O165" s="43">
        <v>1</v>
      </c>
      <c r="P165" s="70">
        <v>8500000</v>
      </c>
      <c r="Q165" s="269"/>
      <c r="R165" s="76">
        <v>0</v>
      </c>
      <c r="S165" s="71">
        <f t="shared" si="72"/>
        <v>8500000</v>
      </c>
      <c r="T165" s="72">
        <v>5</v>
      </c>
      <c r="U165" s="71">
        <f t="shared" si="84"/>
        <v>1700000</v>
      </c>
      <c r="V165" s="73">
        <f>6/12</f>
        <v>0.5</v>
      </c>
      <c r="W165" s="71"/>
      <c r="X165" s="74">
        <v>0</v>
      </c>
      <c r="Y165" s="71">
        <f t="shared" si="86"/>
        <v>0</v>
      </c>
      <c r="Z165" s="71"/>
      <c r="AA165" s="72">
        <v>5</v>
      </c>
      <c r="AB165" s="71">
        <f t="shared" si="88"/>
        <v>8500000</v>
      </c>
      <c r="AC165" s="74">
        <f t="shared" si="78"/>
        <v>0</v>
      </c>
      <c r="AD165" s="219" t="s">
        <v>247</v>
      </c>
      <c r="AF165" s="52" t="e">
        <f>'[3]BI INTRA 2025'!Z273+'S2 2024 - A'!Y165</f>
        <v>#REF!</v>
      </c>
      <c r="AG165" s="52" t="e">
        <f t="shared" si="71"/>
        <v>#REF!</v>
      </c>
    </row>
    <row r="166" spans="1:36" s="160" customFormat="1" ht="19.5" customHeight="1">
      <c r="A166" s="246"/>
      <c r="B166" s="247" t="s">
        <v>340</v>
      </c>
      <c r="C166" s="250" t="s">
        <v>48</v>
      </c>
      <c r="D166" s="250"/>
      <c r="E166" s="270" t="s">
        <v>341</v>
      </c>
      <c r="F166" s="69" t="str">
        <f>VLOOKUP(B166,[1]Sheet1!$H$4:$I$15682,2,FALSE)</f>
        <v>Gorden</v>
      </c>
      <c r="G166" s="250" t="s">
        <v>179</v>
      </c>
      <c r="H166" s="250" t="s">
        <v>48</v>
      </c>
      <c r="I166" s="250" t="s">
        <v>342</v>
      </c>
      <c r="J166" s="250" t="s">
        <v>65</v>
      </c>
      <c r="K166" s="271">
        <v>2013</v>
      </c>
      <c r="L166" s="250" t="s">
        <v>48</v>
      </c>
      <c r="M166" s="250" t="s">
        <v>262</v>
      </c>
      <c r="N166" s="250" t="s">
        <v>67</v>
      </c>
      <c r="O166" s="250">
        <v>1</v>
      </c>
      <c r="P166" s="255">
        <v>25000000</v>
      </c>
      <c r="Q166" s="272"/>
      <c r="R166" s="255">
        <v>0</v>
      </c>
      <c r="S166" s="256">
        <f t="shared" si="72"/>
        <v>25000000</v>
      </c>
      <c r="T166" s="257">
        <v>5</v>
      </c>
      <c r="U166" s="256"/>
      <c r="V166" s="258"/>
      <c r="W166" s="256"/>
      <c r="X166" s="259"/>
      <c r="Y166" s="256"/>
      <c r="Z166" s="256"/>
      <c r="AA166" s="257">
        <v>5</v>
      </c>
      <c r="AB166" s="256">
        <v>25000000</v>
      </c>
      <c r="AC166" s="256"/>
      <c r="AD166" s="260" t="s">
        <v>343</v>
      </c>
      <c r="AF166" s="52" t="e">
        <f>'[3]BI INTRA 2025'!Z275+'S2 2024 - A'!Y166</f>
        <v>#REF!</v>
      </c>
      <c r="AG166" s="52" t="e">
        <f t="shared" si="71"/>
        <v>#REF!</v>
      </c>
    </row>
    <row r="167" spans="1:36" s="160" customFormat="1" ht="19.5" customHeight="1">
      <c r="A167" s="175"/>
      <c r="B167" s="133" t="s">
        <v>344</v>
      </c>
      <c r="C167" s="67" t="s">
        <v>112</v>
      </c>
      <c r="D167" s="67"/>
      <c r="E167" s="185" t="s">
        <v>345</v>
      </c>
      <c r="F167" s="69" t="str">
        <f>VLOOKUP(B167,[1]Sheet1!$H$4:$I$15682,2,FALSE)</f>
        <v>Tedmon</v>
      </c>
      <c r="G167" s="42" t="s">
        <v>345</v>
      </c>
      <c r="H167" s="42" t="s">
        <v>48</v>
      </c>
      <c r="I167" s="42" t="s">
        <v>346</v>
      </c>
      <c r="J167" s="42" t="s">
        <v>290</v>
      </c>
      <c r="K167" s="43">
        <v>2014</v>
      </c>
      <c r="L167" s="42" t="s">
        <v>48</v>
      </c>
      <c r="M167" s="42" t="s">
        <v>166</v>
      </c>
      <c r="N167" s="42" t="s">
        <v>67</v>
      </c>
      <c r="O167" s="42">
        <v>1</v>
      </c>
      <c r="P167" s="76">
        <v>2450000</v>
      </c>
      <c r="Q167" s="139"/>
      <c r="R167" s="76">
        <v>0</v>
      </c>
      <c r="S167" s="71">
        <f t="shared" si="72"/>
        <v>2450000</v>
      </c>
      <c r="T167" s="72">
        <v>5</v>
      </c>
      <c r="U167" s="71">
        <f>S167/T167</f>
        <v>490000</v>
      </c>
      <c r="V167" s="73"/>
      <c r="W167" s="71"/>
      <c r="X167" s="74"/>
      <c r="Y167" s="71"/>
      <c r="Z167" s="71"/>
      <c r="AA167" s="72">
        <v>5</v>
      </c>
      <c r="AB167" s="71">
        <v>2450000</v>
      </c>
      <c r="AC167" s="71">
        <f t="shared" ref="AC167:AC168" si="89">SUM(S167-AB167)</f>
        <v>0</v>
      </c>
      <c r="AD167" s="186"/>
      <c r="AF167" s="52" t="e">
        <f>'[3]BI INTRA 2025'!Z276+'S2 2024 - A'!Y167</f>
        <v>#REF!</v>
      </c>
      <c r="AG167" s="52" t="e">
        <f t="shared" si="71"/>
        <v>#REF!</v>
      </c>
    </row>
    <row r="168" spans="1:36" s="160" customFormat="1" ht="19.5" customHeight="1">
      <c r="A168" s="175"/>
      <c r="B168" s="133" t="s">
        <v>315</v>
      </c>
      <c r="C168" s="67" t="s">
        <v>60</v>
      </c>
      <c r="D168" s="67"/>
      <c r="E168" s="58" t="s">
        <v>347</v>
      </c>
      <c r="F168" s="69" t="str">
        <f>VLOOKUP(B168,[1]Sheet1!$H$4:$I$15682,2,FALSE)</f>
        <v>Mimbar/Podium</v>
      </c>
      <c r="G168" s="43" t="s">
        <v>179</v>
      </c>
      <c r="H168" s="42" t="s">
        <v>48</v>
      </c>
      <c r="I168" s="42" t="s">
        <v>64</v>
      </c>
      <c r="J168" s="42" t="s">
        <v>65</v>
      </c>
      <c r="K168" s="42">
        <v>2015</v>
      </c>
      <c r="L168" s="42" t="s">
        <v>48</v>
      </c>
      <c r="M168" s="42" t="s">
        <v>66</v>
      </c>
      <c r="N168" s="42" t="s">
        <v>67</v>
      </c>
      <c r="O168" s="42">
        <v>1</v>
      </c>
      <c r="P168" s="76">
        <v>3350000</v>
      </c>
      <c r="Q168" s="78"/>
      <c r="R168" s="76">
        <v>0</v>
      </c>
      <c r="S168" s="71">
        <f t="shared" si="72"/>
        <v>3350000</v>
      </c>
      <c r="T168" s="72">
        <v>5</v>
      </c>
      <c r="U168" s="71">
        <f t="shared" ref="U168:U170" si="90">SUM(S168/T168)</f>
        <v>670000</v>
      </c>
      <c r="V168" s="73"/>
      <c r="W168" s="71"/>
      <c r="X168" s="74"/>
      <c r="Y168" s="71"/>
      <c r="Z168" s="71"/>
      <c r="AA168" s="74">
        <v>5</v>
      </c>
      <c r="AB168" s="71">
        <v>3350000</v>
      </c>
      <c r="AC168" s="71">
        <f t="shared" si="89"/>
        <v>0</v>
      </c>
      <c r="AD168" s="186" t="s">
        <v>167</v>
      </c>
      <c r="AF168" s="52" t="e">
        <f>'[3]BI INTRA 2025'!Z279+'S2 2024 - A'!Y168</f>
        <v>#REF!</v>
      </c>
      <c r="AG168" s="52" t="e">
        <f t="shared" si="71"/>
        <v>#REF!</v>
      </c>
    </row>
    <row r="169" spans="1:36" s="210" customFormat="1" ht="19.5" customHeight="1">
      <c r="A169" s="204"/>
      <c r="B169" s="140" t="s">
        <v>317</v>
      </c>
      <c r="C169" s="205" t="s">
        <v>348</v>
      </c>
      <c r="D169" s="205"/>
      <c r="E169" s="99" t="s">
        <v>349</v>
      </c>
      <c r="F169" s="69" t="str">
        <f>VLOOKUP(B169,[1]Sheet1!$H$4:$I$15682,2,FALSE)</f>
        <v>Unit Power Supply</v>
      </c>
      <c r="G169" s="100" t="s">
        <v>350</v>
      </c>
      <c r="H169" s="100" t="s">
        <v>48</v>
      </c>
      <c r="I169" s="100" t="s">
        <v>64</v>
      </c>
      <c r="J169" s="100" t="s">
        <v>65</v>
      </c>
      <c r="K169" s="101">
        <v>2019</v>
      </c>
      <c r="L169" s="100" t="s">
        <v>48</v>
      </c>
      <c r="M169" s="206" t="s">
        <v>166</v>
      </c>
      <c r="N169" s="100" t="s">
        <v>67</v>
      </c>
      <c r="O169" s="207">
        <v>1</v>
      </c>
      <c r="P169" s="103">
        <v>3215000</v>
      </c>
      <c r="Q169" s="208"/>
      <c r="R169" s="105">
        <v>0</v>
      </c>
      <c r="S169" s="106">
        <f t="shared" si="72"/>
        <v>3215000</v>
      </c>
      <c r="T169" s="107">
        <v>5</v>
      </c>
      <c r="U169" s="106">
        <f t="shared" si="90"/>
        <v>643000</v>
      </c>
      <c r="V169" s="142">
        <f>6/12</f>
        <v>0.5</v>
      </c>
      <c r="W169" s="106">
        <f t="shared" ref="W169:W170" si="91">SUM(U169*V169)</f>
        <v>321500</v>
      </c>
      <c r="X169" s="143">
        <f>2/12</f>
        <v>0.16666666666666666</v>
      </c>
      <c r="Y169" s="106">
        <f>U169*X169</f>
        <v>107166.66666666666</v>
      </c>
      <c r="Z169" s="106">
        <f t="shared" ref="Z169:Z170" si="92">SUM(W169+Y169)</f>
        <v>428666.66666666663</v>
      </c>
      <c r="AA169" s="209">
        <f>2024-K169+V169+X169-8/12</f>
        <v>5</v>
      </c>
      <c r="AB169" s="106">
        <f t="shared" ref="AB169:AB170" si="93">SUM(U169*AA169)</f>
        <v>3215000</v>
      </c>
      <c r="AC169" s="106">
        <f t="shared" ref="AC169:AC170" si="94">SUM(S169-AB169)</f>
        <v>0</v>
      </c>
      <c r="AD169" s="109" t="s">
        <v>132</v>
      </c>
      <c r="AF169" s="52" t="e">
        <f>'[3]BI INTRA 2025'!Z280+'S2 2024 - A'!Y169</f>
        <v>#REF!</v>
      </c>
      <c r="AG169" s="52" t="e">
        <f t="shared" si="71"/>
        <v>#REF!</v>
      </c>
    </row>
    <row r="170" spans="1:36" s="210" customFormat="1" ht="19.5" customHeight="1">
      <c r="A170" s="204"/>
      <c r="B170" s="140" t="s">
        <v>310</v>
      </c>
      <c r="C170" s="98" t="s">
        <v>60</v>
      </c>
      <c r="D170" s="98"/>
      <c r="E170" s="273" t="s">
        <v>351</v>
      </c>
      <c r="F170" s="69" t="str">
        <f>VLOOKUP(B170,[1]Sheet1!$H$4:$I$15682,2,FALSE)</f>
        <v>Dispenser</v>
      </c>
      <c r="G170" s="100" t="s">
        <v>352</v>
      </c>
      <c r="H170" s="100" t="s">
        <v>48</v>
      </c>
      <c r="I170" s="100" t="s">
        <v>64</v>
      </c>
      <c r="J170" s="100" t="s">
        <v>65</v>
      </c>
      <c r="K170" s="101">
        <v>2019</v>
      </c>
      <c r="L170" s="100" t="s">
        <v>48</v>
      </c>
      <c r="M170" s="100" t="s">
        <v>66</v>
      </c>
      <c r="N170" s="100" t="s">
        <v>67</v>
      </c>
      <c r="O170" s="100">
        <v>1</v>
      </c>
      <c r="P170" s="103">
        <v>4750000</v>
      </c>
      <c r="Q170" s="141"/>
      <c r="R170" s="105">
        <v>0</v>
      </c>
      <c r="S170" s="106">
        <f t="shared" si="72"/>
        <v>4750000</v>
      </c>
      <c r="T170" s="107">
        <v>5</v>
      </c>
      <c r="U170" s="106">
        <f t="shared" si="90"/>
        <v>950000</v>
      </c>
      <c r="V170" s="142">
        <f>3/12</f>
        <v>0.25</v>
      </c>
      <c r="W170" s="106">
        <f t="shared" si="91"/>
        <v>237500</v>
      </c>
      <c r="X170" s="143"/>
      <c r="Y170" s="106">
        <f t="shared" ref="Y170" si="95">U170*X170</f>
        <v>0</v>
      </c>
      <c r="Z170" s="106">
        <f t="shared" si="92"/>
        <v>237500</v>
      </c>
      <c r="AA170" s="209">
        <f>2024-K170+V170+X170-3/12</f>
        <v>5</v>
      </c>
      <c r="AB170" s="106">
        <f t="shared" si="93"/>
        <v>4750000</v>
      </c>
      <c r="AC170" s="106">
        <f t="shared" si="94"/>
        <v>0</v>
      </c>
      <c r="AD170" s="231" t="s">
        <v>195</v>
      </c>
      <c r="AF170" s="52" t="e">
        <f>'[3]BI INTRA 2025'!Z283+'S2 2024 - A'!Y170</f>
        <v>#REF!</v>
      </c>
      <c r="AG170" s="52" t="e">
        <f t="shared" si="71"/>
        <v>#REF!</v>
      </c>
    </row>
    <row r="171" spans="1:36" s="160" customFormat="1" ht="5.0999999999999996" customHeight="1">
      <c r="A171" s="175"/>
      <c r="B171" s="176"/>
      <c r="C171" s="226"/>
      <c r="D171" s="226"/>
      <c r="E171" s="226"/>
      <c r="F171" s="226"/>
      <c r="G171" s="226"/>
      <c r="H171" s="226"/>
      <c r="I171" s="175"/>
      <c r="J171" s="178"/>
      <c r="K171" s="177"/>
      <c r="L171" s="177"/>
      <c r="M171" s="177"/>
      <c r="N171" s="177"/>
      <c r="O171" s="179"/>
      <c r="P171" s="180"/>
      <c r="Q171" s="181"/>
      <c r="R171" s="182"/>
      <c r="S171" s="180"/>
      <c r="T171" s="182"/>
      <c r="U171" s="64"/>
      <c r="V171" s="182"/>
      <c r="W171" s="64"/>
      <c r="X171" s="183"/>
      <c r="Y171" s="180"/>
      <c r="Z171" s="64"/>
      <c r="AA171" s="182"/>
      <c r="AB171" s="64"/>
      <c r="AC171" s="64"/>
      <c r="AD171" s="184"/>
      <c r="AF171" s="52" t="e">
        <f>'[3]BI INTRA 2025'!Z284+'S2 2024 - A'!Y171</f>
        <v>#REF!</v>
      </c>
      <c r="AG171" s="52" t="e">
        <f t="shared" si="71"/>
        <v>#REF!</v>
      </c>
    </row>
    <row r="172" spans="1:36" s="160" customFormat="1" ht="15" customHeight="1">
      <c r="A172" s="175"/>
      <c r="B172" s="54" t="s">
        <v>353</v>
      </c>
      <c r="C172" s="1538" t="s">
        <v>354</v>
      </c>
      <c r="D172" s="1538"/>
      <c r="E172" s="1538"/>
      <c r="F172" s="225"/>
      <c r="G172" s="226"/>
      <c r="H172" s="226"/>
      <c r="I172" s="175"/>
      <c r="J172" s="178"/>
      <c r="K172" s="177"/>
      <c r="L172" s="177"/>
      <c r="M172" s="177"/>
      <c r="N172" s="177"/>
      <c r="O172" s="179"/>
      <c r="P172" s="180"/>
      <c r="Q172" s="181"/>
      <c r="R172" s="182"/>
      <c r="S172" s="180"/>
      <c r="T172" s="182"/>
      <c r="U172" s="64"/>
      <c r="V172" s="182"/>
      <c r="W172" s="64"/>
      <c r="X172" s="183"/>
      <c r="Y172" s="180"/>
      <c r="Z172" s="64"/>
      <c r="AA172" s="182"/>
      <c r="AB172" s="64"/>
      <c r="AC172" s="64"/>
      <c r="AD172" s="184"/>
      <c r="AF172" s="52" t="e">
        <f>'[3]BI INTRA 2025'!Z285+'S2 2024 - A'!Y172</f>
        <v>#REF!</v>
      </c>
      <c r="AG172" s="52" t="e">
        <f t="shared" si="71"/>
        <v>#REF!</v>
      </c>
    </row>
    <row r="173" spans="1:36" s="279" customFormat="1" ht="19.5" customHeight="1">
      <c r="A173" s="175"/>
      <c r="B173" s="177" t="s">
        <v>48</v>
      </c>
      <c r="C173" s="274" t="s">
        <v>48</v>
      </c>
      <c r="D173" s="274"/>
      <c r="E173" s="274" t="s">
        <v>48</v>
      </c>
      <c r="F173" s="274"/>
      <c r="G173" s="274" t="s">
        <v>48</v>
      </c>
      <c r="H173" s="274" t="s">
        <v>48</v>
      </c>
      <c r="I173" s="175" t="s">
        <v>48</v>
      </c>
      <c r="J173" s="178" t="s">
        <v>48</v>
      </c>
      <c r="K173" s="175" t="s">
        <v>48</v>
      </c>
      <c r="L173" s="175" t="s">
        <v>48</v>
      </c>
      <c r="M173" s="175" t="s">
        <v>48</v>
      </c>
      <c r="N173" s="175" t="s">
        <v>48</v>
      </c>
      <c r="O173" s="179" t="s">
        <v>48</v>
      </c>
      <c r="P173" s="180" t="s">
        <v>48</v>
      </c>
      <c r="Q173" s="275" t="s">
        <v>48</v>
      </c>
      <c r="R173" s="276" t="s">
        <v>48</v>
      </c>
      <c r="S173" s="180" t="s">
        <v>48</v>
      </c>
      <c r="T173" s="276" t="s">
        <v>48</v>
      </c>
      <c r="U173" s="64" t="s">
        <v>48</v>
      </c>
      <c r="V173" s="276" t="s">
        <v>48</v>
      </c>
      <c r="W173" s="64" t="s">
        <v>48</v>
      </c>
      <c r="X173" s="277" t="s">
        <v>48</v>
      </c>
      <c r="Y173" s="180" t="s">
        <v>48</v>
      </c>
      <c r="Z173" s="64" t="s">
        <v>48</v>
      </c>
      <c r="AA173" s="276" t="s">
        <v>48</v>
      </c>
      <c r="AB173" s="64" t="s">
        <v>48</v>
      </c>
      <c r="AC173" s="64" t="s">
        <v>48</v>
      </c>
      <c r="AD173" s="278" t="s">
        <v>48</v>
      </c>
      <c r="AF173" s="52"/>
      <c r="AG173" s="52"/>
    </row>
    <row r="174" spans="1:36" s="160" customFormat="1" ht="5.0999999999999996" customHeight="1">
      <c r="A174" s="175"/>
      <c r="B174" s="176"/>
      <c r="C174" s="226"/>
      <c r="D174" s="226"/>
      <c r="E174" s="226"/>
      <c r="F174" s="226"/>
      <c r="G174" s="226"/>
      <c r="H174" s="226"/>
      <c r="I174" s="175"/>
      <c r="J174" s="178"/>
      <c r="K174" s="177"/>
      <c r="L174" s="177"/>
      <c r="M174" s="177"/>
      <c r="N174" s="177"/>
      <c r="O174" s="179"/>
      <c r="P174" s="180"/>
      <c r="Q174" s="181"/>
      <c r="R174" s="182"/>
      <c r="S174" s="180"/>
      <c r="T174" s="182"/>
      <c r="U174" s="64"/>
      <c r="V174" s="182"/>
      <c r="W174" s="64"/>
      <c r="X174" s="183"/>
      <c r="Y174" s="180"/>
      <c r="Z174" s="64"/>
      <c r="AA174" s="182"/>
      <c r="AB174" s="64"/>
      <c r="AC174" s="64"/>
      <c r="AD174" s="184"/>
      <c r="AF174" s="52" t="e">
        <f>'[3]BI INTRA 2025'!Z287+'S2 2024 - A'!Y174</f>
        <v>#REF!</v>
      </c>
      <c r="AG174" s="52" t="e">
        <f t="shared" si="71"/>
        <v>#REF!</v>
      </c>
    </row>
    <row r="175" spans="1:36" s="160" customFormat="1" ht="15" customHeight="1">
      <c r="A175" s="175"/>
      <c r="B175" s="54" t="s">
        <v>355</v>
      </c>
      <c r="C175" s="135" t="s">
        <v>356</v>
      </c>
      <c r="D175" s="135"/>
      <c r="E175" s="135"/>
      <c r="F175" s="135"/>
      <c r="G175" s="135"/>
      <c r="H175" s="280"/>
      <c r="I175" s="175"/>
      <c r="J175" s="178"/>
      <c r="K175" s="177"/>
      <c r="L175" s="177"/>
      <c r="M175" s="177"/>
      <c r="N175" s="177"/>
      <c r="O175" s="179">
        <f>O176+O183+O185+O187+O190</f>
        <v>23</v>
      </c>
      <c r="P175" s="180">
        <f>P176+P183+P185+P187+P190</f>
        <v>60600000</v>
      </c>
      <c r="Q175" s="181"/>
      <c r="R175" s="182"/>
      <c r="S175" s="180">
        <f>S176+S183+S185+S187+S190</f>
        <v>60600000</v>
      </c>
      <c r="T175" s="182"/>
      <c r="U175" s="64">
        <f>U176+U183+U185+U187+U190</f>
        <v>12120000</v>
      </c>
      <c r="V175" s="182"/>
      <c r="W175" s="64">
        <f>W176+W183+W185+W187+W190</f>
        <v>0</v>
      </c>
      <c r="X175" s="183"/>
      <c r="Y175" s="180">
        <f>Y176+Y183+Y185+Y187+Y190</f>
        <v>0</v>
      </c>
      <c r="Z175" s="64">
        <f>Z176+Z183+Z185+Z187+Z190</f>
        <v>0</v>
      </c>
      <c r="AA175" s="182"/>
      <c r="AB175" s="64">
        <f>AB176+AB183+AB185+AB187+AB190</f>
        <v>60600000</v>
      </c>
      <c r="AC175" s="64">
        <f>AC176+AC183+AC185+AC187+AC190</f>
        <v>0</v>
      </c>
      <c r="AD175" s="184">
        <f>P175-AB175</f>
        <v>0</v>
      </c>
      <c r="AF175" s="52" t="e">
        <f>'[3]BI INTRA 2025'!Z288+'S2 2024 - A'!Y175</f>
        <v>#REF!</v>
      </c>
      <c r="AG175" s="52" t="e">
        <f t="shared" si="71"/>
        <v>#REF!</v>
      </c>
      <c r="AJ175" s="227"/>
    </row>
    <row r="176" spans="1:36" s="160" customFormat="1" ht="15" customHeight="1">
      <c r="A176" s="175"/>
      <c r="B176" s="54" t="s">
        <v>357</v>
      </c>
      <c r="C176" s="135" t="s">
        <v>358</v>
      </c>
      <c r="D176" s="135"/>
      <c r="E176" s="135"/>
      <c r="F176" s="135"/>
      <c r="G176" s="280"/>
      <c r="H176" s="280"/>
      <c r="I176" s="175"/>
      <c r="J176" s="178"/>
      <c r="K176" s="177"/>
      <c r="L176" s="177"/>
      <c r="M176" s="177"/>
      <c r="N176" s="177"/>
      <c r="O176" s="179">
        <f>SUM(O177:O182)</f>
        <v>14</v>
      </c>
      <c r="P176" s="180">
        <f>SUM(P177:P182)</f>
        <v>36600000</v>
      </c>
      <c r="Q176" s="181"/>
      <c r="R176" s="182"/>
      <c r="S176" s="180">
        <f>SUM(S177:S182)</f>
        <v>36600000</v>
      </c>
      <c r="T176" s="182"/>
      <c r="U176" s="64">
        <f>SUM(U177:U182)</f>
        <v>7320000</v>
      </c>
      <c r="V176" s="182"/>
      <c r="W176" s="64">
        <f>SUM(W177:W182)</f>
        <v>0</v>
      </c>
      <c r="X176" s="183"/>
      <c r="Y176" s="180">
        <f>SUM(Y177:Y182)</f>
        <v>0</v>
      </c>
      <c r="Z176" s="64">
        <f>SUM(Z177:Z182)</f>
        <v>0</v>
      </c>
      <c r="AA176" s="182"/>
      <c r="AB176" s="64">
        <f>SUM(AB177:AB182)</f>
        <v>36600000</v>
      </c>
      <c r="AC176" s="64">
        <f>SUM(AC177:AC182)</f>
        <v>0</v>
      </c>
      <c r="AD176" s="184"/>
      <c r="AF176" s="52" t="e">
        <f>'[3]BI INTRA 2025'!Z289+'S2 2024 - A'!Y176</f>
        <v>#REF!</v>
      </c>
      <c r="AG176" s="52" t="e">
        <f t="shared" si="71"/>
        <v>#REF!</v>
      </c>
    </row>
    <row r="177" spans="1:36" ht="15" customHeight="1">
      <c r="A177" s="42"/>
      <c r="B177" s="133" t="s">
        <v>359</v>
      </c>
      <c r="C177" s="67" t="s">
        <v>112</v>
      </c>
      <c r="D177" s="67"/>
      <c r="E177" s="68" t="s">
        <v>360</v>
      </c>
      <c r="F177" s="69" t="str">
        <f>VLOOKUP(B177,[1]Sheet1!$H$4:$I$15682,2,FALSE)</f>
        <v>Meja Kerja Pejabat Eselon II</v>
      </c>
      <c r="G177" s="42" t="s">
        <v>179</v>
      </c>
      <c r="H177" s="42" t="s">
        <v>48</v>
      </c>
      <c r="I177" s="42" t="s">
        <v>191</v>
      </c>
      <c r="J177" s="42" t="s">
        <v>65</v>
      </c>
      <c r="K177" s="42">
        <v>2009</v>
      </c>
      <c r="L177" s="42" t="s">
        <v>48</v>
      </c>
      <c r="M177" s="42" t="s">
        <v>166</v>
      </c>
      <c r="N177" s="42" t="s">
        <v>67</v>
      </c>
      <c r="O177" s="42">
        <v>1</v>
      </c>
      <c r="P177" s="228">
        <v>3800000</v>
      </c>
      <c r="Q177" s="139"/>
      <c r="R177" s="76">
        <v>0</v>
      </c>
      <c r="S177" s="71">
        <f>SUM(P177-R177)</f>
        <v>3800000</v>
      </c>
      <c r="T177" s="72">
        <v>5</v>
      </c>
      <c r="U177" s="71">
        <f>SUM(S177/T177)</f>
        <v>760000</v>
      </c>
      <c r="V177" s="73">
        <v>0</v>
      </c>
      <c r="W177" s="71">
        <f>SUM(U177*V177)</f>
        <v>0</v>
      </c>
      <c r="X177" s="74">
        <v>0</v>
      </c>
      <c r="Y177" s="71">
        <f>SUM(U177*X177)</f>
        <v>0</v>
      </c>
      <c r="Z177" s="71">
        <f>SUM(W177+Y177)</f>
        <v>0</v>
      </c>
      <c r="AA177" s="72">
        <v>5</v>
      </c>
      <c r="AB177" s="71">
        <f>SUM(U177*AA177)</f>
        <v>3800000</v>
      </c>
      <c r="AC177" s="71">
        <f>SUM(S177-AB177)</f>
        <v>0</v>
      </c>
      <c r="AD177" s="40" t="s">
        <v>180</v>
      </c>
      <c r="AF177" s="52" t="e">
        <f>'[3]BI INTRA 2025'!Z290+'S2 2024 - A'!Y177</f>
        <v>#REF!</v>
      </c>
      <c r="AG177" s="52" t="e">
        <f t="shared" si="71"/>
        <v>#REF!</v>
      </c>
    </row>
    <row r="178" spans="1:36" ht="27" customHeight="1">
      <c r="A178" s="42"/>
      <c r="B178" s="133" t="s">
        <v>361</v>
      </c>
      <c r="C178" s="67" t="s">
        <v>60</v>
      </c>
      <c r="D178" s="67"/>
      <c r="E178" s="68" t="s">
        <v>362</v>
      </c>
      <c r="F178" s="69" t="str">
        <f>VLOOKUP(B178,[1]Sheet1!$H$4:$I$15682,2,FALSE)</f>
        <v>Meja Kerja Pejabat Eselon III</v>
      </c>
      <c r="G178" s="42" t="s">
        <v>179</v>
      </c>
      <c r="H178" s="42" t="s">
        <v>48</v>
      </c>
      <c r="I178" s="42" t="s">
        <v>191</v>
      </c>
      <c r="J178" s="42" t="s">
        <v>65</v>
      </c>
      <c r="K178" s="42">
        <v>2009</v>
      </c>
      <c r="L178" s="42" t="s">
        <v>48</v>
      </c>
      <c r="M178" s="42" t="s">
        <v>166</v>
      </c>
      <c r="N178" s="42" t="s">
        <v>67</v>
      </c>
      <c r="O178" s="42">
        <v>1</v>
      </c>
      <c r="P178" s="228">
        <v>1600000</v>
      </c>
      <c r="Q178" s="139"/>
      <c r="R178" s="76">
        <v>0</v>
      </c>
      <c r="S178" s="71">
        <f>SUM(P178-R178)</f>
        <v>1600000</v>
      </c>
      <c r="T178" s="72">
        <v>5</v>
      </c>
      <c r="U178" s="71">
        <f>SUM(S178/T178)</f>
        <v>320000</v>
      </c>
      <c r="V178" s="73">
        <v>0</v>
      </c>
      <c r="W178" s="71">
        <f>SUM(U178*V178)</f>
        <v>0</v>
      </c>
      <c r="X178" s="74">
        <v>0</v>
      </c>
      <c r="Y178" s="71">
        <f>SUM(U178*X178)</f>
        <v>0</v>
      </c>
      <c r="Z178" s="71">
        <f>SUM(W178+Y178)</f>
        <v>0</v>
      </c>
      <c r="AA178" s="72">
        <v>5</v>
      </c>
      <c r="AB178" s="71">
        <f>SUM(U178*AA178)</f>
        <v>1600000</v>
      </c>
      <c r="AC178" s="71">
        <f>SUM(S178-AB178)</f>
        <v>0</v>
      </c>
      <c r="AD178" s="40" t="s">
        <v>181</v>
      </c>
      <c r="AF178" s="52" t="e">
        <f>'[3]BI INTRA 2025'!Z291+'S2 2024 - A'!Y178</f>
        <v>#REF!</v>
      </c>
      <c r="AG178" s="52" t="e">
        <f t="shared" si="71"/>
        <v>#REF!</v>
      </c>
    </row>
    <row r="179" spans="1:36" ht="27" customHeight="1">
      <c r="A179" s="40"/>
      <c r="B179" s="133" t="s">
        <v>363</v>
      </c>
      <c r="C179" s="67" t="s">
        <v>364</v>
      </c>
      <c r="D179" s="67"/>
      <c r="E179" s="68" t="s">
        <v>365</v>
      </c>
      <c r="F179" s="69" t="str">
        <f>VLOOKUP(B179,[1]Sheet1!$H$4:$I$15682,2,FALSE)</f>
        <v>Meja Kerja Pegawai Non Struktural</v>
      </c>
      <c r="G179" s="42" t="s">
        <v>179</v>
      </c>
      <c r="H179" s="42" t="s">
        <v>48</v>
      </c>
      <c r="I179" s="42" t="s">
        <v>191</v>
      </c>
      <c r="J179" s="42" t="s">
        <v>65</v>
      </c>
      <c r="K179" s="42">
        <v>2013</v>
      </c>
      <c r="L179" s="42" t="s">
        <v>48</v>
      </c>
      <c r="M179" s="42" t="s">
        <v>66</v>
      </c>
      <c r="N179" s="42" t="s">
        <v>67</v>
      </c>
      <c r="O179" s="42">
        <v>1</v>
      </c>
      <c r="P179" s="76">
        <v>2600000</v>
      </c>
      <c r="Q179" s="78"/>
      <c r="R179" s="76">
        <v>0</v>
      </c>
      <c r="S179" s="71">
        <f t="shared" ref="S179:S181" si="96">SUM(P179-R179)</f>
        <v>2600000</v>
      </c>
      <c r="T179" s="72">
        <v>5</v>
      </c>
      <c r="U179" s="71">
        <f t="shared" ref="U179:U181" si="97">SUM(S179/T179)</f>
        <v>520000</v>
      </c>
      <c r="V179" s="73"/>
      <c r="W179" s="71"/>
      <c r="X179" s="74">
        <v>0</v>
      </c>
      <c r="Y179" s="71">
        <f t="shared" ref="Y179" si="98">SUM(U179*X179)</f>
        <v>0</v>
      </c>
      <c r="Z179" s="71"/>
      <c r="AA179" s="72">
        <v>5</v>
      </c>
      <c r="AB179" s="71">
        <f t="shared" ref="AB179" si="99">SUM(U179*AA179)</f>
        <v>2600000</v>
      </c>
      <c r="AC179" s="71"/>
      <c r="AD179" s="75" t="s">
        <v>207</v>
      </c>
      <c r="AF179" s="52" t="e">
        <f>'[3]BI INTRA 2025'!Z308+'S2 2024 - A'!Y179</f>
        <v>#REF!</v>
      </c>
      <c r="AG179" s="52" t="e">
        <f t="shared" si="71"/>
        <v>#REF!</v>
      </c>
    </row>
    <row r="180" spans="1:36" ht="27" customHeight="1">
      <c r="A180" s="40"/>
      <c r="B180" s="133" t="s">
        <v>363</v>
      </c>
      <c r="C180" s="42" t="s">
        <v>366</v>
      </c>
      <c r="D180" s="42"/>
      <c r="E180" s="68" t="s">
        <v>365</v>
      </c>
      <c r="F180" s="69" t="str">
        <f>VLOOKUP(B180,[1]Sheet1!$H$4:$I$15682,2,FALSE)</f>
        <v>Meja Kerja Pegawai Non Struktural</v>
      </c>
      <c r="G180" s="42" t="s">
        <v>179</v>
      </c>
      <c r="H180" s="42" t="s">
        <v>48</v>
      </c>
      <c r="I180" s="42" t="s">
        <v>191</v>
      </c>
      <c r="J180" s="42" t="s">
        <v>65</v>
      </c>
      <c r="K180" s="42">
        <v>2013</v>
      </c>
      <c r="L180" s="42" t="s">
        <v>48</v>
      </c>
      <c r="M180" s="42" t="s">
        <v>66</v>
      </c>
      <c r="N180" s="42" t="s">
        <v>67</v>
      </c>
      <c r="O180" s="42">
        <v>2</v>
      </c>
      <c r="P180" s="228">
        <v>5200000</v>
      </c>
      <c r="Q180" s="78"/>
      <c r="R180" s="76">
        <v>0</v>
      </c>
      <c r="S180" s="71">
        <f t="shared" si="96"/>
        <v>5200000</v>
      </c>
      <c r="T180" s="72">
        <v>5</v>
      </c>
      <c r="U180" s="71">
        <f t="shared" si="97"/>
        <v>1040000</v>
      </c>
      <c r="V180" s="73">
        <v>0.5</v>
      </c>
      <c r="W180" s="71"/>
      <c r="X180" s="74"/>
      <c r="Y180" s="71"/>
      <c r="Z180" s="71"/>
      <c r="AA180" s="72">
        <v>5</v>
      </c>
      <c r="AB180" s="71">
        <v>5200000</v>
      </c>
      <c r="AC180" s="71"/>
      <c r="AD180" s="75" t="s">
        <v>185</v>
      </c>
      <c r="AF180" s="52" t="e">
        <f>'[3]BI INTRA 2025'!Z309+'S2 2024 - A'!Y180</f>
        <v>#REF!</v>
      </c>
      <c r="AG180" s="52" t="e">
        <f t="shared" si="71"/>
        <v>#REF!</v>
      </c>
    </row>
    <row r="181" spans="1:36" ht="27" customHeight="1">
      <c r="A181" s="42"/>
      <c r="B181" s="133" t="s">
        <v>363</v>
      </c>
      <c r="C181" s="67" t="s">
        <v>367</v>
      </c>
      <c r="D181" s="67"/>
      <c r="E181" s="68" t="s">
        <v>365</v>
      </c>
      <c r="F181" s="69" t="str">
        <f>VLOOKUP(B181,[1]Sheet1!$H$4:$I$15682,2,FALSE)</f>
        <v>Meja Kerja Pegawai Non Struktural</v>
      </c>
      <c r="G181" s="42" t="s">
        <v>179</v>
      </c>
      <c r="H181" s="42" t="s">
        <v>48</v>
      </c>
      <c r="I181" s="42" t="s">
        <v>191</v>
      </c>
      <c r="J181" s="42" t="s">
        <v>65</v>
      </c>
      <c r="K181" s="42">
        <v>2013</v>
      </c>
      <c r="L181" s="42" t="s">
        <v>48</v>
      </c>
      <c r="M181" s="42" t="s">
        <v>66</v>
      </c>
      <c r="N181" s="42" t="s">
        <v>67</v>
      </c>
      <c r="O181" s="42">
        <v>9</v>
      </c>
      <c r="P181" s="228">
        <v>23400000</v>
      </c>
      <c r="Q181" s="78"/>
      <c r="R181" s="76">
        <v>0</v>
      </c>
      <c r="S181" s="71">
        <f t="shared" si="96"/>
        <v>23400000</v>
      </c>
      <c r="T181" s="72">
        <v>5</v>
      </c>
      <c r="U181" s="71">
        <f t="shared" si="97"/>
        <v>4680000</v>
      </c>
      <c r="V181" s="73">
        <v>0.5</v>
      </c>
      <c r="W181" s="71"/>
      <c r="X181" s="74"/>
      <c r="Y181" s="71"/>
      <c r="Z181" s="71"/>
      <c r="AA181" s="72">
        <v>5</v>
      </c>
      <c r="AB181" s="71">
        <v>23400000</v>
      </c>
      <c r="AC181" s="71"/>
      <c r="AD181" s="75" t="s">
        <v>167</v>
      </c>
      <c r="AF181" s="52" t="e">
        <f>'[3]BI INTRA 2025'!Z310+'S2 2024 - A'!Y181</f>
        <v>#REF!</v>
      </c>
      <c r="AG181" s="52" t="e">
        <f t="shared" si="71"/>
        <v>#REF!</v>
      </c>
    </row>
    <row r="182" spans="1:36" ht="5.0999999999999996" customHeight="1">
      <c r="A182" s="42"/>
      <c r="B182" s="215"/>
      <c r="C182" s="67"/>
      <c r="D182" s="67"/>
      <c r="E182" s="68"/>
      <c r="F182" s="68"/>
      <c r="G182" s="42"/>
      <c r="H182" s="42"/>
      <c r="I182" s="42"/>
      <c r="J182" s="42"/>
      <c r="K182" s="42"/>
      <c r="L182" s="42"/>
      <c r="M182" s="42"/>
      <c r="N182" s="42"/>
      <c r="O182" s="42"/>
      <c r="P182" s="228"/>
      <c r="Q182" s="78"/>
      <c r="R182" s="76"/>
      <c r="S182" s="71"/>
      <c r="T182" s="72"/>
      <c r="U182" s="71"/>
      <c r="V182" s="73"/>
      <c r="W182" s="71"/>
      <c r="X182" s="74"/>
      <c r="Y182" s="71"/>
      <c r="Z182" s="71"/>
      <c r="AA182" s="72"/>
      <c r="AB182" s="71"/>
      <c r="AC182" s="71"/>
      <c r="AD182" s="75"/>
      <c r="AF182" s="52" t="e">
        <f>'[3]BI INTRA 2025'!Z311+'S2 2024 - A'!Y182</f>
        <v>#REF!</v>
      </c>
      <c r="AG182" s="52" t="e">
        <f t="shared" si="71"/>
        <v>#REF!</v>
      </c>
    </row>
    <row r="183" spans="1:36" ht="15" hidden="1" customHeight="1">
      <c r="A183" s="42"/>
      <c r="B183" s="54" t="s">
        <v>368</v>
      </c>
      <c r="C183" s="135" t="s">
        <v>369</v>
      </c>
      <c r="D183" s="135"/>
      <c r="E183" s="135"/>
      <c r="F183" s="135"/>
      <c r="G183" s="135"/>
      <c r="H183" s="42"/>
      <c r="I183" s="42"/>
      <c r="J183" s="42"/>
      <c r="K183" s="42"/>
      <c r="L183" s="42"/>
      <c r="M183" s="42"/>
      <c r="N183" s="42"/>
      <c r="O183" s="42"/>
      <c r="P183" s="228"/>
      <c r="Q183" s="78"/>
      <c r="R183" s="76"/>
      <c r="S183" s="71"/>
      <c r="T183" s="72"/>
      <c r="U183" s="71"/>
      <c r="V183" s="73"/>
      <c r="W183" s="71"/>
      <c r="X183" s="74"/>
      <c r="Y183" s="71"/>
      <c r="Z183" s="71"/>
      <c r="AA183" s="72"/>
      <c r="AB183" s="71"/>
      <c r="AC183" s="71"/>
      <c r="AD183" s="75"/>
      <c r="AF183" s="52" t="e">
        <f>'[3]BI INTRA 2025'!Z312+'S2 2024 - A'!Y183</f>
        <v>#REF!</v>
      </c>
      <c r="AG183" s="52" t="e">
        <f t="shared" si="71"/>
        <v>#REF!</v>
      </c>
    </row>
    <row r="184" spans="1:36" ht="15" customHeight="1">
      <c r="A184" s="42"/>
      <c r="B184" s="58" t="s">
        <v>48</v>
      </c>
      <c r="C184" s="42" t="s">
        <v>48</v>
      </c>
      <c r="D184" s="42"/>
      <c r="E184" s="42" t="s">
        <v>48</v>
      </c>
      <c r="F184" s="42"/>
      <c r="G184" s="42" t="s">
        <v>48</v>
      </c>
      <c r="H184" s="42" t="s">
        <v>48</v>
      </c>
      <c r="I184" s="42" t="s">
        <v>48</v>
      </c>
      <c r="J184" s="42" t="s">
        <v>48</v>
      </c>
      <c r="K184" s="42" t="s">
        <v>48</v>
      </c>
      <c r="L184" s="42" t="s">
        <v>48</v>
      </c>
      <c r="M184" s="42" t="s">
        <v>48</v>
      </c>
      <c r="N184" s="42" t="s">
        <v>48</v>
      </c>
      <c r="O184" s="42" t="s">
        <v>48</v>
      </c>
      <c r="P184" s="42" t="s">
        <v>48</v>
      </c>
      <c r="Q184" s="42" t="s">
        <v>48</v>
      </c>
      <c r="R184" s="42" t="s">
        <v>48</v>
      </c>
      <c r="S184" s="42" t="s">
        <v>48</v>
      </c>
      <c r="T184" s="42" t="s">
        <v>48</v>
      </c>
      <c r="U184" s="42" t="s">
        <v>48</v>
      </c>
      <c r="V184" s="42" t="s">
        <v>48</v>
      </c>
      <c r="W184" s="42" t="s">
        <v>48</v>
      </c>
      <c r="X184" s="42" t="s">
        <v>48</v>
      </c>
      <c r="Y184" s="42" t="s">
        <v>48</v>
      </c>
      <c r="Z184" s="42" t="s">
        <v>48</v>
      </c>
      <c r="AA184" s="42" t="s">
        <v>48</v>
      </c>
      <c r="AB184" s="42" t="s">
        <v>48</v>
      </c>
      <c r="AC184" s="42" t="s">
        <v>48</v>
      </c>
      <c r="AD184" s="42" t="s">
        <v>48</v>
      </c>
      <c r="AF184" s="52" t="e">
        <f>'[3]BI INTRA 2025'!Z313+'S2 2024 - A'!Y184</f>
        <v>#REF!</v>
      </c>
      <c r="AG184" s="52" t="e">
        <f t="shared" si="71"/>
        <v>#VALUE!</v>
      </c>
    </row>
    <row r="185" spans="1:36" s="285" customFormat="1" ht="15" customHeight="1">
      <c r="A185" s="40"/>
      <c r="B185" s="54" t="s">
        <v>370</v>
      </c>
      <c r="C185" s="60" t="s">
        <v>371</v>
      </c>
      <c r="D185" s="60"/>
      <c r="E185" s="135"/>
      <c r="F185" s="135"/>
      <c r="G185" s="211"/>
      <c r="H185" s="40"/>
      <c r="I185" s="40"/>
      <c r="J185" s="40"/>
      <c r="K185" s="40"/>
      <c r="L185" s="40"/>
      <c r="M185" s="40"/>
      <c r="N185" s="40"/>
      <c r="O185" s="40">
        <f>SUM(O186:O186)</f>
        <v>0</v>
      </c>
      <c r="P185" s="281">
        <f>SUM(P186:P186)</f>
        <v>0</v>
      </c>
      <c r="Q185" s="218"/>
      <c r="R185" s="64"/>
      <c r="S185" s="281">
        <f>SUM(S186:S186)</f>
        <v>0</v>
      </c>
      <c r="T185" s="51"/>
      <c r="U185" s="281">
        <f>SUM(U186:U186)</f>
        <v>0</v>
      </c>
      <c r="V185" s="282"/>
      <c r="W185" s="281">
        <f>SUM(W186:W186)</f>
        <v>0</v>
      </c>
      <c r="X185" s="283"/>
      <c r="Y185" s="281">
        <f>SUM(Y186:Y186)</f>
        <v>0</v>
      </c>
      <c r="Z185" s="281">
        <f>SUM(Z186:Z186)</f>
        <v>0</v>
      </c>
      <c r="AA185" s="51"/>
      <c r="AB185" s="281">
        <f>SUM(AB186:AB186)</f>
        <v>0</v>
      </c>
      <c r="AC185" s="281">
        <f>SUM(AC186:AC186)</f>
        <v>0</v>
      </c>
      <c r="AD185" s="75"/>
      <c r="AE185" s="284"/>
      <c r="AF185" s="52" t="e">
        <f>'[3]BI INTRA 2025'!Z314+'S2 2024 - A'!Y185</f>
        <v>#REF!</v>
      </c>
      <c r="AG185" s="52" t="e">
        <f t="shared" si="71"/>
        <v>#REF!</v>
      </c>
      <c r="AH185" s="2" t="s">
        <v>283</v>
      </c>
      <c r="AJ185" s="52"/>
    </row>
    <row r="186" spans="1:36" s="127" customFormat="1" ht="5.0999999999999996" customHeight="1">
      <c r="A186" s="116"/>
      <c r="B186" s="215"/>
      <c r="C186" s="114"/>
      <c r="D186" s="114"/>
      <c r="E186" s="115"/>
      <c r="F186" s="115"/>
      <c r="G186" s="116"/>
      <c r="H186" s="116"/>
      <c r="I186" s="116"/>
      <c r="J186" s="116"/>
      <c r="K186" s="116"/>
      <c r="L186" s="116"/>
      <c r="M186" s="116"/>
      <c r="N186" s="116"/>
      <c r="O186" s="116"/>
      <c r="P186" s="286"/>
      <c r="Q186" s="287"/>
      <c r="R186" s="121"/>
      <c r="S186" s="122"/>
      <c r="T186" s="123"/>
      <c r="U186" s="122"/>
      <c r="V186" s="263"/>
      <c r="W186" s="122"/>
      <c r="X186" s="264"/>
      <c r="Y186" s="122"/>
      <c r="Z186" s="122"/>
      <c r="AA186" s="288"/>
      <c r="AB186" s="122"/>
      <c r="AC186" s="122"/>
      <c r="AD186" s="289"/>
      <c r="AE186" s="290"/>
      <c r="AF186" s="52" t="e">
        <f>'[3]BI INTRA 2025'!Z355+'S2 2024 - A'!Y186</f>
        <v>#REF!</v>
      </c>
      <c r="AG186" s="52" t="e">
        <f t="shared" si="71"/>
        <v>#REF!</v>
      </c>
    </row>
    <row r="187" spans="1:36" s="300" customFormat="1" ht="15" customHeight="1">
      <c r="A187" s="112"/>
      <c r="B187" s="54" t="s">
        <v>372</v>
      </c>
      <c r="C187" s="54" t="s">
        <v>373</v>
      </c>
      <c r="D187" s="54"/>
      <c r="E187" s="291"/>
      <c r="F187" s="291"/>
      <c r="G187" s="112"/>
      <c r="H187" s="112"/>
      <c r="I187" s="112"/>
      <c r="J187" s="112"/>
      <c r="K187" s="112"/>
      <c r="L187" s="112"/>
      <c r="M187" s="112"/>
      <c r="N187" s="112"/>
      <c r="O187" s="112">
        <f>O188</f>
        <v>0</v>
      </c>
      <c r="P187" s="292">
        <f>P188</f>
        <v>0</v>
      </c>
      <c r="Q187" s="293"/>
      <c r="R187" s="294"/>
      <c r="S187" s="292">
        <f>S188</f>
        <v>0</v>
      </c>
      <c r="T187" s="295"/>
      <c r="U187" s="292">
        <f>U188</f>
        <v>0</v>
      </c>
      <c r="V187" s="296"/>
      <c r="W187" s="292">
        <f>W188</f>
        <v>0</v>
      </c>
      <c r="X187" s="297"/>
      <c r="Y187" s="292">
        <f>Y188</f>
        <v>0</v>
      </c>
      <c r="Z187" s="292">
        <f>Z188</f>
        <v>0</v>
      </c>
      <c r="AA187" s="298"/>
      <c r="AB187" s="292">
        <f>AB188</f>
        <v>0</v>
      </c>
      <c r="AC187" s="292">
        <f>AC188</f>
        <v>0</v>
      </c>
      <c r="AD187" s="289"/>
      <c r="AE187" s="299"/>
      <c r="AF187" s="52" t="e">
        <f>'[3]BI INTRA 2025'!Z356+'S2 2024 - A'!Y187</f>
        <v>#REF!</v>
      </c>
      <c r="AG187" s="52" t="e">
        <f t="shared" si="71"/>
        <v>#REF!</v>
      </c>
    </row>
    <row r="188" spans="1:36" s="127" customFormat="1" ht="15" customHeight="1">
      <c r="A188" s="116"/>
      <c r="B188" s="133"/>
      <c r="C188" s="67"/>
      <c r="D188" s="67"/>
      <c r="E188" s="68"/>
      <c r="F188" s="235"/>
      <c r="G188" s="42"/>
      <c r="H188" s="42"/>
      <c r="I188" s="42"/>
      <c r="J188" s="42"/>
      <c r="K188" s="42"/>
      <c r="L188" s="42"/>
      <c r="M188" s="42"/>
      <c r="N188" s="42"/>
      <c r="O188" s="42"/>
      <c r="P188" s="228">
        <v>0</v>
      </c>
      <c r="Q188" s="139"/>
      <c r="R188" s="76">
        <v>0</v>
      </c>
      <c r="S188" s="71">
        <f t="shared" ref="S188" si="100">SUM(P188-R188)</f>
        <v>0</v>
      </c>
      <c r="T188" s="72"/>
      <c r="U188" s="71"/>
      <c r="V188" s="73"/>
      <c r="W188" s="71">
        <f t="shared" ref="W188" si="101">SUM(U188*V188)</f>
        <v>0</v>
      </c>
      <c r="X188" s="74">
        <v>0</v>
      </c>
      <c r="Y188" s="71">
        <f t="shared" ref="Y188" si="102">SUM(U188*X188)</f>
        <v>0</v>
      </c>
      <c r="Z188" s="71">
        <f t="shared" ref="Z188" si="103">SUM(W188+Y188)</f>
        <v>0</v>
      </c>
      <c r="AA188" s="72"/>
      <c r="AB188" s="71">
        <f t="shared" ref="AB188" si="104">SUM(U188*AA188)</f>
        <v>0</v>
      </c>
      <c r="AC188" s="71">
        <f t="shared" ref="AC188" si="105">SUM(S188-AB188)</f>
        <v>0</v>
      </c>
      <c r="AD188" s="75"/>
      <c r="AE188" s="290"/>
      <c r="AF188" s="52" t="e">
        <f>'[3]BI INTRA 2025'!Z357+'S2 2024 - A'!Y188</f>
        <v>#REF!</v>
      </c>
      <c r="AG188" s="52" t="e">
        <f t="shared" si="71"/>
        <v>#REF!</v>
      </c>
    </row>
    <row r="189" spans="1:36" s="127" customFormat="1" ht="5.0999999999999996" customHeight="1">
      <c r="A189" s="116"/>
      <c r="B189" s="215"/>
      <c r="C189" s="114"/>
      <c r="D189" s="114"/>
      <c r="E189" s="115"/>
      <c r="F189" s="115"/>
      <c r="G189" s="116"/>
      <c r="H189" s="116"/>
      <c r="I189" s="116"/>
      <c r="J189" s="116"/>
      <c r="K189" s="116"/>
      <c r="L189" s="116"/>
      <c r="M189" s="116"/>
      <c r="N189" s="116"/>
      <c r="O189" s="116"/>
      <c r="P189" s="286"/>
      <c r="Q189" s="287"/>
      <c r="R189" s="121"/>
      <c r="S189" s="122"/>
      <c r="T189" s="123"/>
      <c r="U189" s="122"/>
      <c r="V189" s="263"/>
      <c r="W189" s="122"/>
      <c r="X189" s="264"/>
      <c r="Y189" s="122"/>
      <c r="Z189" s="122"/>
      <c r="AA189" s="288"/>
      <c r="AB189" s="122"/>
      <c r="AC189" s="122"/>
      <c r="AD189" s="289"/>
      <c r="AE189" s="290"/>
      <c r="AF189" s="52" t="e">
        <f>'[3]BI INTRA 2025'!Z358+'S2 2024 - A'!Y189</f>
        <v>#REF!</v>
      </c>
      <c r="AG189" s="52" t="e">
        <f t="shared" si="71"/>
        <v>#REF!</v>
      </c>
    </row>
    <row r="190" spans="1:36" s="300" customFormat="1" ht="15" customHeight="1">
      <c r="A190" s="112"/>
      <c r="B190" s="54" t="s">
        <v>374</v>
      </c>
      <c r="C190" s="135" t="s">
        <v>375</v>
      </c>
      <c r="D190" s="135"/>
      <c r="E190" s="135"/>
      <c r="F190" s="135"/>
      <c r="G190" s="135"/>
      <c r="H190" s="112"/>
      <c r="I190" s="112"/>
      <c r="J190" s="112"/>
      <c r="K190" s="112"/>
      <c r="L190" s="112"/>
      <c r="M190" s="112"/>
      <c r="N190" s="112"/>
      <c r="O190" s="112">
        <f>SUM(O191:O199)</f>
        <v>9</v>
      </c>
      <c r="P190" s="294">
        <f>SUM(P191:P199)</f>
        <v>24000000</v>
      </c>
      <c r="Q190" s="293"/>
      <c r="R190" s="294"/>
      <c r="S190" s="294">
        <f>SUM(S191:S199)</f>
        <v>24000000</v>
      </c>
      <c r="T190" s="295"/>
      <c r="U190" s="294">
        <f>SUM(U191:U199)</f>
        <v>4800000</v>
      </c>
      <c r="V190" s="296"/>
      <c r="W190" s="112">
        <f>SUM(W191:W199)</f>
        <v>0</v>
      </c>
      <c r="X190" s="297"/>
      <c r="Y190" s="112">
        <f>SUM(Y191:Y199)</f>
        <v>0</v>
      </c>
      <c r="Z190" s="112">
        <f>SUM(Z191:Z199)</f>
        <v>0</v>
      </c>
      <c r="AA190" s="298"/>
      <c r="AB190" s="294">
        <f>SUM(AB191:AB199)</f>
        <v>24000000</v>
      </c>
      <c r="AC190" s="112">
        <v>0</v>
      </c>
      <c r="AD190" s="289"/>
      <c r="AE190" s="299"/>
      <c r="AF190" s="52" t="e">
        <f>'[3]BI INTRA 2025'!Z359+'S2 2024 - A'!Y190</f>
        <v>#REF!</v>
      </c>
      <c r="AG190" s="52" t="e">
        <f t="shared" si="71"/>
        <v>#REF!</v>
      </c>
    </row>
    <row r="191" spans="1:36" s="127" customFormat="1" ht="27" customHeight="1">
      <c r="A191" s="116"/>
      <c r="B191" s="133" t="s">
        <v>376</v>
      </c>
      <c r="C191" s="202" t="s">
        <v>112</v>
      </c>
      <c r="D191" s="202"/>
      <c r="E191" s="68" t="s">
        <v>377</v>
      </c>
      <c r="F191" s="69" t="str">
        <f>VLOOKUP(B191,[1]Sheet1!$H$4:$I$15682,2,FALSE)</f>
        <v>Kursi Tamu di Ruangan Pejabat Eselon III</v>
      </c>
      <c r="G191" s="42" t="s">
        <v>179</v>
      </c>
      <c r="H191" s="42" t="s">
        <v>48</v>
      </c>
      <c r="I191" s="42" t="s">
        <v>191</v>
      </c>
      <c r="J191" s="42" t="s">
        <v>65</v>
      </c>
      <c r="K191" s="42">
        <v>2009</v>
      </c>
      <c r="L191" s="42" t="s">
        <v>48</v>
      </c>
      <c r="M191" s="42" t="s">
        <v>262</v>
      </c>
      <c r="N191" s="42" t="s">
        <v>67</v>
      </c>
      <c r="O191" s="203">
        <v>1</v>
      </c>
      <c r="P191" s="70">
        <v>2375000</v>
      </c>
      <c r="Q191" s="139"/>
      <c r="R191" s="76">
        <v>0</v>
      </c>
      <c r="S191" s="71">
        <f t="shared" ref="S191:S198" si="106">SUM(P191-R191)</f>
        <v>2375000</v>
      </c>
      <c r="T191" s="72">
        <v>5</v>
      </c>
      <c r="U191" s="71">
        <f t="shared" ref="U191:U198" si="107">SUM(S191/T191)</f>
        <v>475000</v>
      </c>
      <c r="V191" s="73">
        <v>0</v>
      </c>
      <c r="W191" s="71">
        <f t="shared" ref="W191:W198" si="108">SUM(U191*V191)</f>
        <v>0</v>
      </c>
      <c r="X191" s="74">
        <v>0</v>
      </c>
      <c r="Y191" s="71">
        <f t="shared" ref="Y191:Y198" si="109">SUM(U191*X191)</f>
        <v>0</v>
      </c>
      <c r="Z191" s="71">
        <f t="shared" ref="Z191:Z198" si="110">SUM(W191+Y191)</f>
        <v>0</v>
      </c>
      <c r="AA191" s="72">
        <v>5</v>
      </c>
      <c r="AB191" s="71">
        <f t="shared" ref="AB191:AB198" si="111">SUM(U191*AA191)</f>
        <v>2375000</v>
      </c>
      <c r="AC191" s="71">
        <f t="shared" ref="AC191:AC198" si="112">SUM(S191-AB191)</f>
        <v>0</v>
      </c>
      <c r="AD191" s="75" t="s">
        <v>181</v>
      </c>
      <c r="AE191" s="290"/>
      <c r="AF191" s="52" t="e">
        <f>'[3]BI INTRA 2025'!Z360+'S2 2024 - A'!Y191</f>
        <v>#REF!</v>
      </c>
      <c r="AG191" s="52" t="e">
        <f t="shared" si="71"/>
        <v>#REF!</v>
      </c>
    </row>
    <row r="192" spans="1:36" s="127" customFormat="1" ht="27" customHeight="1">
      <c r="A192" s="116"/>
      <c r="B192" s="133" t="s">
        <v>378</v>
      </c>
      <c r="C192" s="202" t="s">
        <v>60</v>
      </c>
      <c r="D192" s="202"/>
      <c r="E192" s="68" t="s">
        <v>377</v>
      </c>
      <c r="F192" s="69" t="str">
        <f>VLOOKUP(B192,[1]Sheet1!$H$4:$I$15682,2,FALSE)</f>
        <v>Kursi Tamu di Ruangan Pejabat Lain-lain</v>
      </c>
      <c r="G192" s="42" t="s">
        <v>179</v>
      </c>
      <c r="H192" s="42" t="s">
        <v>48</v>
      </c>
      <c r="I192" s="42" t="s">
        <v>191</v>
      </c>
      <c r="J192" s="42" t="s">
        <v>65</v>
      </c>
      <c r="K192" s="42">
        <v>2009</v>
      </c>
      <c r="L192" s="42" t="s">
        <v>48</v>
      </c>
      <c r="M192" s="42" t="s">
        <v>262</v>
      </c>
      <c r="N192" s="42" t="s">
        <v>67</v>
      </c>
      <c r="O192" s="203">
        <v>1</v>
      </c>
      <c r="P192" s="70">
        <v>2375000</v>
      </c>
      <c r="Q192" s="139"/>
      <c r="R192" s="76">
        <v>0</v>
      </c>
      <c r="S192" s="71">
        <f t="shared" si="106"/>
        <v>2375000</v>
      </c>
      <c r="T192" s="72">
        <v>5</v>
      </c>
      <c r="U192" s="71">
        <f t="shared" si="107"/>
        <v>475000</v>
      </c>
      <c r="V192" s="73">
        <v>0</v>
      </c>
      <c r="W192" s="71">
        <f t="shared" si="108"/>
        <v>0</v>
      </c>
      <c r="X192" s="74">
        <v>0</v>
      </c>
      <c r="Y192" s="71">
        <f t="shared" si="109"/>
        <v>0</v>
      </c>
      <c r="Z192" s="71">
        <f t="shared" si="110"/>
        <v>0</v>
      </c>
      <c r="AA192" s="72">
        <v>5</v>
      </c>
      <c r="AB192" s="71">
        <f t="shared" si="111"/>
        <v>2375000</v>
      </c>
      <c r="AC192" s="71">
        <f t="shared" si="112"/>
        <v>0</v>
      </c>
      <c r="AD192" s="75" t="s">
        <v>167</v>
      </c>
      <c r="AE192" s="290"/>
      <c r="AF192" s="52" t="e">
        <f>'[3]BI INTRA 2025'!Z361+'S2 2024 - A'!Y192</f>
        <v>#REF!</v>
      </c>
      <c r="AG192" s="52" t="e">
        <f t="shared" si="71"/>
        <v>#REF!</v>
      </c>
    </row>
    <row r="193" spans="1:33" s="127" customFormat="1" ht="27" customHeight="1">
      <c r="A193" s="116"/>
      <c r="B193" s="133" t="s">
        <v>376</v>
      </c>
      <c r="C193" s="202" t="s">
        <v>69</v>
      </c>
      <c r="D193" s="202"/>
      <c r="E193" s="68" t="s">
        <v>377</v>
      </c>
      <c r="F193" s="69" t="str">
        <f>VLOOKUP(B193,[1]Sheet1!$H$4:$I$15682,2,FALSE)</f>
        <v>Kursi Tamu di Ruangan Pejabat Eselon III</v>
      </c>
      <c r="G193" s="42" t="s">
        <v>179</v>
      </c>
      <c r="H193" s="42" t="s">
        <v>48</v>
      </c>
      <c r="I193" s="42" t="s">
        <v>191</v>
      </c>
      <c r="J193" s="42" t="s">
        <v>65</v>
      </c>
      <c r="K193" s="42">
        <v>2009</v>
      </c>
      <c r="L193" s="42" t="s">
        <v>48</v>
      </c>
      <c r="M193" s="42" t="s">
        <v>262</v>
      </c>
      <c r="N193" s="42" t="s">
        <v>67</v>
      </c>
      <c r="O193" s="203">
        <v>1</v>
      </c>
      <c r="P193" s="70">
        <v>2375000</v>
      </c>
      <c r="Q193" s="139"/>
      <c r="R193" s="76">
        <v>0</v>
      </c>
      <c r="S193" s="71">
        <f t="shared" si="106"/>
        <v>2375000</v>
      </c>
      <c r="T193" s="72">
        <v>5</v>
      </c>
      <c r="U193" s="71">
        <f t="shared" si="107"/>
        <v>475000</v>
      </c>
      <c r="V193" s="73">
        <v>0</v>
      </c>
      <c r="W193" s="71">
        <f t="shared" si="108"/>
        <v>0</v>
      </c>
      <c r="X193" s="74">
        <v>0</v>
      </c>
      <c r="Y193" s="71">
        <f t="shared" si="109"/>
        <v>0</v>
      </c>
      <c r="Z193" s="71">
        <f t="shared" si="110"/>
        <v>0</v>
      </c>
      <c r="AA193" s="72">
        <v>5</v>
      </c>
      <c r="AB193" s="71">
        <f t="shared" si="111"/>
        <v>2375000</v>
      </c>
      <c r="AC193" s="71">
        <f t="shared" si="112"/>
        <v>0</v>
      </c>
      <c r="AD193" s="75" t="s">
        <v>174</v>
      </c>
      <c r="AE193" s="290"/>
      <c r="AF193" s="52" t="e">
        <f>'[3]BI INTRA 2025'!Z362+'S2 2024 - A'!Y193</f>
        <v>#REF!</v>
      </c>
      <c r="AG193" s="52" t="e">
        <f t="shared" si="71"/>
        <v>#REF!</v>
      </c>
    </row>
    <row r="194" spans="1:33" s="127" customFormat="1" ht="27" customHeight="1">
      <c r="A194" s="116"/>
      <c r="B194" s="133" t="s">
        <v>376</v>
      </c>
      <c r="C194" s="202" t="s">
        <v>73</v>
      </c>
      <c r="D194" s="202"/>
      <c r="E194" s="68" t="s">
        <v>377</v>
      </c>
      <c r="F194" s="69" t="str">
        <f>VLOOKUP(B194,[1]Sheet1!$H$4:$I$15682,2,FALSE)</f>
        <v>Kursi Tamu di Ruangan Pejabat Eselon III</v>
      </c>
      <c r="G194" s="42" t="s">
        <v>179</v>
      </c>
      <c r="H194" s="42" t="s">
        <v>48</v>
      </c>
      <c r="I194" s="42" t="s">
        <v>191</v>
      </c>
      <c r="J194" s="42" t="s">
        <v>65</v>
      </c>
      <c r="K194" s="42">
        <v>2009</v>
      </c>
      <c r="L194" s="42" t="s">
        <v>48</v>
      </c>
      <c r="M194" s="42" t="s">
        <v>262</v>
      </c>
      <c r="N194" s="42" t="s">
        <v>67</v>
      </c>
      <c r="O194" s="203">
        <v>1</v>
      </c>
      <c r="P194" s="70">
        <v>2375000</v>
      </c>
      <c r="Q194" s="139"/>
      <c r="R194" s="76">
        <v>0</v>
      </c>
      <c r="S194" s="71">
        <f t="shared" si="106"/>
        <v>2375000</v>
      </c>
      <c r="T194" s="72">
        <v>5</v>
      </c>
      <c r="U194" s="71">
        <f t="shared" si="107"/>
        <v>475000</v>
      </c>
      <c r="V194" s="73">
        <v>0</v>
      </c>
      <c r="W194" s="71">
        <f t="shared" si="108"/>
        <v>0</v>
      </c>
      <c r="X194" s="74">
        <v>0</v>
      </c>
      <c r="Y194" s="71">
        <f t="shared" si="109"/>
        <v>0</v>
      </c>
      <c r="Z194" s="71">
        <f t="shared" si="110"/>
        <v>0</v>
      </c>
      <c r="AA194" s="72">
        <v>5</v>
      </c>
      <c r="AB194" s="71">
        <f t="shared" si="111"/>
        <v>2375000</v>
      </c>
      <c r="AC194" s="71">
        <f t="shared" si="112"/>
        <v>0</v>
      </c>
      <c r="AD194" s="75" t="s">
        <v>175</v>
      </c>
      <c r="AE194" s="290"/>
      <c r="AF194" s="52" t="e">
        <f>'[3]BI INTRA 2025'!Z363+'S2 2024 - A'!Y194</f>
        <v>#REF!</v>
      </c>
      <c r="AG194" s="52" t="e">
        <f t="shared" si="71"/>
        <v>#REF!</v>
      </c>
    </row>
    <row r="195" spans="1:33" s="127" customFormat="1" ht="27" customHeight="1">
      <c r="A195" s="116"/>
      <c r="B195" s="133" t="s">
        <v>376</v>
      </c>
      <c r="C195" s="202" t="s">
        <v>77</v>
      </c>
      <c r="D195" s="202"/>
      <c r="E195" s="68" t="s">
        <v>377</v>
      </c>
      <c r="F195" s="69" t="str">
        <f>VLOOKUP(B195,[1]Sheet1!$H$4:$I$15682,2,FALSE)</f>
        <v>Kursi Tamu di Ruangan Pejabat Eselon III</v>
      </c>
      <c r="G195" s="42" t="s">
        <v>179</v>
      </c>
      <c r="H195" s="42" t="s">
        <v>48</v>
      </c>
      <c r="I195" s="42" t="s">
        <v>191</v>
      </c>
      <c r="J195" s="42" t="s">
        <v>65</v>
      </c>
      <c r="K195" s="42">
        <v>2009</v>
      </c>
      <c r="L195" s="42" t="s">
        <v>48</v>
      </c>
      <c r="M195" s="42" t="s">
        <v>262</v>
      </c>
      <c r="N195" s="42" t="s">
        <v>67</v>
      </c>
      <c r="O195" s="203">
        <v>1</v>
      </c>
      <c r="P195" s="70">
        <v>2375000</v>
      </c>
      <c r="Q195" s="139"/>
      <c r="R195" s="76">
        <v>0</v>
      </c>
      <c r="S195" s="71">
        <f t="shared" si="106"/>
        <v>2375000</v>
      </c>
      <c r="T195" s="72">
        <v>5</v>
      </c>
      <c r="U195" s="71">
        <f t="shared" si="107"/>
        <v>475000</v>
      </c>
      <c r="V195" s="73">
        <v>0</v>
      </c>
      <c r="W195" s="71">
        <f t="shared" si="108"/>
        <v>0</v>
      </c>
      <c r="X195" s="74">
        <v>0</v>
      </c>
      <c r="Y195" s="71">
        <f t="shared" si="109"/>
        <v>0</v>
      </c>
      <c r="Z195" s="71">
        <f t="shared" si="110"/>
        <v>0</v>
      </c>
      <c r="AA195" s="72">
        <v>5</v>
      </c>
      <c r="AB195" s="71">
        <f t="shared" si="111"/>
        <v>2375000</v>
      </c>
      <c r="AC195" s="71">
        <f t="shared" si="112"/>
        <v>0</v>
      </c>
      <c r="AD195" s="75" t="s">
        <v>176</v>
      </c>
      <c r="AE195" s="290"/>
      <c r="AF195" s="52" t="e">
        <f>'[3]BI INTRA 2025'!Z364+'S2 2024 - A'!Y195</f>
        <v>#REF!</v>
      </c>
      <c r="AG195" s="52" t="e">
        <f t="shared" si="71"/>
        <v>#REF!</v>
      </c>
    </row>
    <row r="196" spans="1:33" s="127" customFormat="1" ht="27" customHeight="1">
      <c r="A196" s="116"/>
      <c r="B196" s="133" t="s">
        <v>376</v>
      </c>
      <c r="C196" s="202" t="s">
        <v>379</v>
      </c>
      <c r="D196" s="202"/>
      <c r="E196" s="68" t="s">
        <v>377</v>
      </c>
      <c r="F196" s="69" t="str">
        <f>VLOOKUP(B196,[1]Sheet1!$H$4:$I$15682,2,FALSE)</f>
        <v>Kursi Tamu di Ruangan Pejabat Eselon III</v>
      </c>
      <c r="G196" s="42" t="s">
        <v>179</v>
      </c>
      <c r="H196" s="42" t="s">
        <v>48</v>
      </c>
      <c r="I196" s="42" t="s">
        <v>191</v>
      </c>
      <c r="J196" s="42" t="s">
        <v>65</v>
      </c>
      <c r="K196" s="42">
        <v>2009</v>
      </c>
      <c r="L196" s="42" t="s">
        <v>48</v>
      </c>
      <c r="M196" s="42" t="s">
        <v>262</v>
      </c>
      <c r="N196" s="42" t="s">
        <v>67</v>
      </c>
      <c r="O196" s="203">
        <v>2</v>
      </c>
      <c r="P196" s="70">
        <v>4750000</v>
      </c>
      <c r="Q196" s="78"/>
      <c r="R196" s="76">
        <v>0</v>
      </c>
      <c r="S196" s="71">
        <f t="shared" si="106"/>
        <v>4750000</v>
      </c>
      <c r="T196" s="72">
        <v>5</v>
      </c>
      <c r="U196" s="71">
        <f t="shared" si="107"/>
        <v>950000</v>
      </c>
      <c r="V196" s="73">
        <v>0</v>
      </c>
      <c r="W196" s="71">
        <f t="shared" si="108"/>
        <v>0</v>
      </c>
      <c r="X196" s="74">
        <v>0</v>
      </c>
      <c r="Y196" s="71">
        <f t="shared" si="109"/>
        <v>0</v>
      </c>
      <c r="Z196" s="71">
        <f t="shared" si="110"/>
        <v>0</v>
      </c>
      <c r="AA196" s="72">
        <v>5</v>
      </c>
      <c r="AB196" s="71">
        <f t="shared" si="111"/>
        <v>4750000</v>
      </c>
      <c r="AC196" s="71">
        <f t="shared" si="112"/>
        <v>0</v>
      </c>
      <c r="AD196" s="75" t="s">
        <v>380</v>
      </c>
      <c r="AE196" s="290"/>
      <c r="AF196" s="52" t="e">
        <f>'[3]BI INTRA 2025'!Z365+'S2 2024 - A'!Y196</f>
        <v>#REF!</v>
      </c>
      <c r="AG196" s="52" t="e">
        <f t="shared" si="71"/>
        <v>#REF!</v>
      </c>
    </row>
    <row r="197" spans="1:33" s="127" customFormat="1" ht="27" customHeight="1">
      <c r="A197" s="116"/>
      <c r="B197" s="133" t="s">
        <v>376</v>
      </c>
      <c r="C197" s="202" t="s">
        <v>84</v>
      </c>
      <c r="D197" s="202"/>
      <c r="E197" s="68" t="s">
        <v>377</v>
      </c>
      <c r="F197" s="69" t="str">
        <f>VLOOKUP(B197,[1]Sheet1!$H$4:$I$15682,2,FALSE)</f>
        <v>Kursi Tamu di Ruangan Pejabat Eselon III</v>
      </c>
      <c r="G197" s="42" t="s">
        <v>179</v>
      </c>
      <c r="H197" s="42" t="s">
        <v>48</v>
      </c>
      <c r="I197" s="42" t="s">
        <v>191</v>
      </c>
      <c r="J197" s="42" t="s">
        <v>65</v>
      </c>
      <c r="K197" s="42">
        <v>2009</v>
      </c>
      <c r="L197" s="42" t="s">
        <v>48</v>
      </c>
      <c r="M197" s="42" t="s">
        <v>262</v>
      </c>
      <c r="N197" s="42" t="s">
        <v>67</v>
      </c>
      <c r="O197" s="203">
        <v>1</v>
      </c>
      <c r="P197" s="70">
        <v>2375000</v>
      </c>
      <c r="Q197" s="139"/>
      <c r="R197" s="76">
        <v>0</v>
      </c>
      <c r="S197" s="71">
        <f t="shared" si="106"/>
        <v>2375000</v>
      </c>
      <c r="T197" s="72">
        <v>5</v>
      </c>
      <c r="U197" s="71">
        <f t="shared" si="107"/>
        <v>475000</v>
      </c>
      <c r="V197" s="73">
        <v>0</v>
      </c>
      <c r="W197" s="71">
        <f t="shared" si="108"/>
        <v>0</v>
      </c>
      <c r="X197" s="74">
        <v>0</v>
      </c>
      <c r="Y197" s="71">
        <f t="shared" si="109"/>
        <v>0</v>
      </c>
      <c r="Z197" s="71">
        <f t="shared" si="110"/>
        <v>0</v>
      </c>
      <c r="AA197" s="72">
        <v>5</v>
      </c>
      <c r="AB197" s="71">
        <f t="shared" si="111"/>
        <v>2375000</v>
      </c>
      <c r="AC197" s="71">
        <f t="shared" si="112"/>
        <v>0</v>
      </c>
      <c r="AD197" s="75" t="s">
        <v>177</v>
      </c>
      <c r="AE197" s="290"/>
      <c r="AF197" s="52" t="e">
        <f>'[3]BI INTRA 2025'!Z366+'S2 2024 - A'!Y197</f>
        <v>#REF!</v>
      </c>
      <c r="AG197" s="52" t="e">
        <f t="shared" si="71"/>
        <v>#REF!</v>
      </c>
    </row>
    <row r="198" spans="1:33" s="127" customFormat="1" ht="27" customHeight="1">
      <c r="A198" s="116"/>
      <c r="B198" s="133" t="s">
        <v>381</v>
      </c>
      <c r="C198" s="202" t="s">
        <v>112</v>
      </c>
      <c r="D198" s="202"/>
      <c r="E198" s="68" t="s">
        <v>382</v>
      </c>
      <c r="F198" s="69" t="str">
        <f>VLOOKUP(B198,[1]Sheet1!$H$4:$I$15682,2,FALSE)</f>
        <v>Kursi Tamu di Ruangan Pejabat Eselon II</v>
      </c>
      <c r="G198" s="42" t="s">
        <v>179</v>
      </c>
      <c r="H198" s="42" t="s">
        <v>48</v>
      </c>
      <c r="I198" s="42" t="s">
        <v>191</v>
      </c>
      <c r="J198" s="42" t="s">
        <v>65</v>
      </c>
      <c r="K198" s="43">
        <v>2009</v>
      </c>
      <c r="L198" s="42" t="s">
        <v>48</v>
      </c>
      <c r="M198" s="77" t="s">
        <v>262</v>
      </c>
      <c r="N198" s="42" t="s">
        <v>67</v>
      </c>
      <c r="O198" s="203">
        <v>1</v>
      </c>
      <c r="P198" s="70">
        <v>5000000</v>
      </c>
      <c r="Q198" s="139"/>
      <c r="R198" s="76">
        <v>0</v>
      </c>
      <c r="S198" s="71">
        <f t="shared" si="106"/>
        <v>5000000</v>
      </c>
      <c r="T198" s="72">
        <v>5</v>
      </c>
      <c r="U198" s="71">
        <f t="shared" si="107"/>
        <v>1000000</v>
      </c>
      <c r="V198" s="73">
        <v>0</v>
      </c>
      <c r="W198" s="71">
        <f t="shared" si="108"/>
        <v>0</v>
      </c>
      <c r="X198" s="74">
        <v>0</v>
      </c>
      <c r="Y198" s="71">
        <f t="shared" si="109"/>
        <v>0</v>
      </c>
      <c r="Z198" s="71">
        <f t="shared" si="110"/>
        <v>0</v>
      </c>
      <c r="AA198" s="72">
        <v>5</v>
      </c>
      <c r="AB198" s="71">
        <f t="shared" si="111"/>
        <v>5000000</v>
      </c>
      <c r="AC198" s="71">
        <f t="shared" si="112"/>
        <v>0</v>
      </c>
      <c r="AD198" s="75" t="s">
        <v>265</v>
      </c>
      <c r="AE198" s="290"/>
      <c r="AF198" s="52" t="e">
        <f>'[3]BI INTRA 2025'!Z367+'S2 2024 - A'!Y198</f>
        <v>#REF!</v>
      </c>
      <c r="AG198" s="52" t="e">
        <f t="shared" si="71"/>
        <v>#REF!</v>
      </c>
    </row>
    <row r="199" spans="1:33" s="127" customFormat="1" ht="5.0999999999999996" customHeight="1">
      <c r="A199" s="116"/>
      <c r="B199" s="215"/>
      <c r="C199" s="114"/>
      <c r="D199" s="114"/>
      <c r="E199" s="115"/>
      <c r="F199" s="115"/>
      <c r="G199" s="116"/>
      <c r="H199" s="116"/>
      <c r="I199" s="116"/>
      <c r="J199" s="116"/>
      <c r="K199" s="116"/>
      <c r="L199" s="116"/>
      <c r="M199" s="116"/>
      <c r="N199" s="116"/>
      <c r="O199" s="116"/>
      <c r="P199" s="286"/>
      <c r="Q199" s="287"/>
      <c r="R199" s="121"/>
      <c r="S199" s="122"/>
      <c r="T199" s="123"/>
      <c r="U199" s="122"/>
      <c r="V199" s="263"/>
      <c r="W199" s="122"/>
      <c r="X199" s="264"/>
      <c r="Y199" s="122"/>
      <c r="Z199" s="122"/>
      <c r="AA199" s="288"/>
      <c r="AB199" s="122"/>
      <c r="AC199" s="122"/>
      <c r="AD199" s="289"/>
      <c r="AE199" s="290"/>
      <c r="AF199" s="52" t="e">
        <f>'[3]BI INTRA 2025'!Z368+'S2 2024 - A'!Y199</f>
        <v>#REF!</v>
      </c>
      <c r="AG199" s="52" t="e">
        <f t="shared" si="71"/>
        <v>#REF!</v>
      </c>
    </row>
    <row r="200" spans="1:33" ht="15" customHeight="1">
      <c r="A200" s="42"/>
      <c r="B200" s="54" t="s">
        <v>383</v>
      </c>
      <c r="C200" s="135" t="s">
        <v>384</v>
      </c>
      <c r="D200" s="135"/>
      <c r="E200" s="135"/>
      <c r="F200" s="135"/>
      <c r="G200" s="135"/>
      <c r="H200" s="135"/>
      <c r="I200" s="301"/>
      <c r="J200" s="301"/>
      <c r="K200" s="301"/>
      <c r="L200" s="301"/>
      <c r="M200" s="301"/>
      <c r="N200" s="301"/>
      <c r="O200" s="219">
        <f>O201+O215</f>
        <v>12</v>
      </c>
      <c r="P200" s="302">
        <f>P201+P215</f>
        <v>82003999</v>
      </c>
      <c r="Q200" s="78"/>
      <c r="R200" s="76"/>
      <c r="S200" s="302">
        <f>S201+S215</f>
        <v>82003999</v>
      </c>
      <c r="T200" s="72"/>
      <c r="U200" s="302">
        <f>U201+U215</f>
        <v>16400799.800000001</v>
      </c>
      <c r="V200" s="73"/>
      <c r="W200" s="302">
        <f>W201+W215</f>
        <v>0</v>
      </c>
      <c r="X200" s="74"/>
      <c r="Y200" s="302">
        <f>Y201+Y215</f>
        <v>0</v>
      </c>
      <c r="Z200" s="302">
        <f>Z201+Z215</f>
        <v>0</v>
      </c>
      <c r="AA200" s="72"/>
      <c r="AB200" s="302">
        <f>AB201+AB215</f>
        <v>82003999</v>
      </c>
      <c r="AC200" s="302">
        <f>AC201+AC215</f>
        <v>0</v>
      </c>
      <c r="AD200" s="303">
        <f>P200-AB200</f>
        <v>0</v>
      </c>
      <c r="AF200" s="52" t="e">
        <f>'[3]BI INTRA 2025'!Z369+'S2 2024 - A'!Y200</f>
        <v>#REF!</v>
      </c>
      <c r="AG200" s="52" t="e">
        <f t="shared" si="71"/>
        <v>#REF!</v>
      </c>
    </row>
    <row r="201" spans="1:33" ht="15" customHeight="1">
      <c r="A201" s="42"/>
      <c r="B201" s="54" t="s">
        <v>385</v>
      </c>
      <c r="C201" s="135" t="s">
        <v>386</v>
      </c>
      <c r="D201" s="135"/>
      <c r="E201" s="135"/>
      <c r="F201" s="135"/>
      <c r="G201" s="301"/>
      <c r="H201" s="301"/>
      <c r="I201" s="301"/>
      <c r="J201" s="301"/>
      <c r="K201" s="301"/>
      <c r="L201" s="301"/>
      <c r="M201" s="301"/>
      <c r="N201" s="301"/>
      <c r="O201" s="219">
        <f>O202+O208</f>
        <v>11</v>
      </c>
      <c r="P201" s="186">
        <f>P202+P208</f>
        <v>59003999</v>
      </c>
      <c r="Q201" s="78"/>
      <c r="R201" s="76"/>
      <c r="S201" s="186">
        <f>S202+S208</f>
        <v>59003999</v>
      </c>
      <c r="T201" s="72"/>
      <c r="U201" s="186">
        <f>U202+U208</f>
        <v>11800799.800000001</v>
      </c>
      <c r="V201" s="73"/>
      <c r="W201" s="186">
        <f>W202+W208</f>
        <v>0</v>
      </c>
      <c r="X201" s="74"/>
      <c r="Y201" s="186">
        <f>Y202+Y208</f>
        <v>0</v>
      </c>
      <c r="Z201" s="186">
        <f>Z202+Z208</f>
        <v>0</v>
      </c>
      <c r="AA201" s="72"/>
      <c r="AB201" s="186">
        <f>AB202+AB208</f>
        <v>59003999</v>
      </c>
      <c r="AC201" s="186">
        <f>AC202+AC208</f>
        <v>0</v>
      </c>
      <c r="AD201" s="304"/>
      <c r="AF201" s="52" t="e">
        <f>'[3]BI INTRA 2025'!Z370+'S2 2024 - A'!Y201</f>
        <v>#REF!</v>
      </c>
      <c r="AG201" s="52" t="e">
        <f t="shared" si="71"/>
        <v>#REF!</v>
      </c>
    </row>
    <row r="202" spans="1:33" ht="15" customHeight="1">
      <c r="A202" s="42"/>
      <c r="B202" s="54" t="s">
        <v>387</v>
      </c>
      <c r="C202" s="135" t="s">
        <v>388</v>
      </c>
      <c r="D202" s="135"/>
      <c r="E202" s="135"/>
      <c r="F202" s="135"/>
      <c r="G202" s="135"/>
      <c r="H202" s="301"/>
      <c r="I202" s="301"/>
      <c r="J202" s="301"/>
      <c r="K202" s="301"/>
      <c r="L202" s="301"/>
      <c r="M202" s="301"/>
      <c r="N202" s="301"/>
      <c r="O202" s="219">
        <f>SUM(O203:O207)</f>
        <v>4</v>
      </c>
      <c r="P202" s="186">
        <f>SUM(P203:P207)</f>
        <v>26781999</v>
      </c>
      <c r="Q202" s="78"/>
      <c r="R202" s="76"/>
      <c r="S202" s="186">
        <f>SUM(S203:S207)</f>
        <v>26781999</v>
      </c>
      <c r="T202" s="72"/>
      <c r="U202" s="186">
        <f>SUM(U203:U207)</f>
        <v>5356399.8</v>
      </c>
      <c r="V202" s="73"/>
      <c r="W202" s="186">
        <f>SUM(W203:W207)</f>
        <v>0</v>
      </c>
      <c r="X202" s="74"/>
      <c r="Y202" s="186">
        <f>SUM(Y203:Y207)</f>
        <v>0</v>
      </c>
      <c r="Z202" s="186">
        <f>SUM(Z203:Z207)</f>
        <v>0</v>
      </c>
      <c r="AA202" s="72"/>
      <c r="AB202" s="186">
        <f>SUM(AB203:AB207)</f>
        <v>26781999</v>
      </c>
      <c r="AC202" s="186">
        <f>SUM(AC203:AC207)</f>
        <v>0</v>
      </c>
      <c r="AD202" s="304"/>
      <c r="AF202" s="52" t="e">
        <f>'[3]BI INTRA 2025'!Z371+'S2 2024 - A'!Y202</f>
        <v>#REF!</v>
      </c>
      <c r="AG202" s="52" t="e">
        <f t="shared" si="71"/>
        <v>#REF!</v>
      </c>
    </row>
    <row r="203" spans="1:33" ht="27" customHeight="1">
      <c r="A203" s="42"/>
      <c r="B203" s="133" t="s">
        <v>389</v>
      </c>
      <c r="C203" s="67" t="s">
        <v>112</v>
      </c>
      <c r="D203" s="67"/>
      <c r="E203" s="68" t="s">
        <v>390</v>
      </c>
      <c r="F203" s="69" t="str">
        <f>VLOOKUP(B203,[1]Sheet1!$H$4:$I$15682,2,FALSE)</f>
        <v>Audio Video Selector (Peralatan Studio Audio)</v>
      </c>
      <c r="G203" s="42" t="s">
        <v>179</v>
      </c>
      <c r="H203" s="42" t="s">
        <v>48</v>
      </c>
      <c r="I203" s="42" t="s">
        <v>64</v>
      </c>
      <c r="J203" s="42" t="s">
        <v>65</v>
      </c>
      <c r="K203" s="42">
        <v>2009</v>
      </c>
      <c r="L203" s="42" t="s">
        <v>48</v>
      </c>
      <c r="M203" s="42" t="s">
        <v>66</v>
      </c>
      <c r="N203" s="42" t="s">
        <v>67</v>
      </c>
      <c r="O203" s="43">
        <v>1</v>
      </c>
      <c r="P203" s="70">
        <v>4138000</v>
      </c>
      <c r="Q203" s="139"/>
      <c r="R203" s="76">
        <v>0</v>
      </c>
      <c r="S203" s="71">
        <f t="shared" ref="S203:S213" si="113">SUM(P203-R203)</f>
        <v>4138000</v>
      </c>
      <c r="T203" s="72">
        <v>5</v>
      </c>
      <c r="U203" s="71">
        <f t="shared" ref="U203:U213" si="114">SUM(S203/T203)</f>
        <v>827600</v>
      </c>
      <c r="V203" s="73">
        <v>0</v>
      </c>
      <c r="W203" s="71">
        <f t="shared" ref="W203:W212" si="115">SUM(U203*V203)</f>
        <v>0</v>
      </c>
      <c r="X203" s="74">
        <v>0</v>
      </c>
      <c r="Y203" s="71">
        <f t="shared" ref="Y203:Y213" si="116">SUM(U203*X203)</f>
        <v>0</v>
      </c>
      <c r="Z203" s="71">
        <f t="shared" ref="Z203:Z213" si="117">SUM(W203+Y203)</f>
        <v>0</v>
      </c>
      <c r="AA203" s="72">
        <v>5</v>
      </c>
      <c r="AB203" s="71">
        <f t="shared" ref="AB203:AB213" si="118">SUM(U203*AA203)</f>
        <v>4138000</v>
      </c>
      <c r="AC203" s="74">
        <f t="shared" ref="AC203:AC212" si="119">SUM(S203-AB203)</f>
        <v>0</v>
      </c>
      <c r="AD203" s="219" t="s">
        <v>247</v>
      </c>
      <c r="AF203" s="52" t="e">
        <f>'[3]BI INTRA 2025'!Z373+'S2 2024 - A'!Y203</f>
        <v>#REF!</v>
      </c>
      <c r="AG203" s="52" t="e">
        <f t="shared" si="71"/>
        <v>#REF!</v>
      </c>
    </row>
    <row r="204" spans="1:33" ht="15" customHeight="1">
      <c r="A204" s="42"/>
      <c r="B204" s="133" t="s">
        <v>389</v>
      </c>
      <c r="C204" s="67" t="s">
        <v>112</v>
      </c>
      <c r="D204" s="67"/>
      <c r="E204" s="68" t="s">
        <v>391</v>
      </c>
      <c r="F204" s="69" t="str">
        <f>VLOOKUP(B204,[1]Sheet1!$H$4:$I$15682,2,FALSE)</f>
        <v>Audio Video Selector (Peralatan Studio Audio)</v>
      </c>
      <c r="G204" s="42" t="s">
        <v>392</v>
      </c>
      <c r="H204" s="42" t="s">
        <v>48</v>
      </c>
      <c r="I204" s="42" t="s">
        <v>64</v>
      </c>
      <c r="J204" s="42" t="s">
        <v>65</v>
      </c>
      <c r="K204" s="42">
        <v>2009</v>
      </c>
      <c r="L204" s="42" t="s">
        <v>48</v>
      </c>
      <c r="M204" s="42" t="s">
        <v>66</v>
      </c>
      <c r="N204" s="42" t="s">
        <v>67</v>
      </c>
      <c r="O204" s="43">
        <v>1</v>
      </c>
      <c r="P204" s="70">
        <v>10800000</v>
      </c>
      <c r="Q204" s="139"/>
      <c r="R204" s="76">
        <v>0</v>
      </c>
      <c r="S204" s="71">
        <f t="shared" si="113"/>
        <v>10800000</v>
      </c>
      <c r="T204" s="72">
        <v>5</v>
      </c>
      <c r="U204" s="71">
        <f t="shared" si="114"/>
        <v>2160000</v>
      </c>
      <c r="V204" s="73">
        <v>0</v>
      </c>
      <c r="W204" s="71">
        <f t="shared" si="115"/>
        <v>0</v>
      </c>
      <c r="X204" s="74">
        <v>0</v>
      </c>
      <c r="Y204" s="71">
        <f t="shared" si="116"/>
        <v>0</v>
      </c>
      <c r="Z204" s="71">
        <f t="shared" si="117"/>
        <v>0</v>
      </c>
      <c r="AA204" s="72">
        <v>5</v>
      </c>
      <c r="AB204" s="71">
        <f t="shared" si="118"/>
        <v>10800000</v>
      </c>
      <c r="AC204" s="74">
        <f t="shared" si="119"/>
        <v>0</v>
      </c>
      <c r="AD204" s="219" t="s">
        <v>247</v>
      </c>
      <c r="AF204" s="52" t="e">
        <f>'[3]BI INTRA 2025'!Z374+'S2 2024 - A'!Y204</f>
        <v>#REF!</v>
      </c>
      <c r="AG204" s="52" t="e">
        <f t="shared" si="71"/>
        <v>#REF!</v>
      </c>
    </row>
    <row r="205" spans="1:33" ht="27" customHeight="1">
      <c r="A205" s="42"/>
      <c r="B205" s="133" t="s">
        <v>389</v>
      </c>
      <c r="C205" s="67" t="s">
        <v>112</v>
      </c>
      <c r="D205" s="67"/>
      <c r="E205" s="68" t="s">
        <v>393</v>
      </c>
      <c r="F205" s="69" t="str">
        <f>VLOOKUP(B205,[1]Sheet1!$H$4:$I$15682,2,FALSE)</f>
        <v>Audio Video Selector (Peralatan Studio Audio)</v>
      </c>
      <c r="G205" s="42" t="s">
        <v>394</v>
      </c>
      <c r="H205" s="42" t="s">
        <v>48</v>
      </c>
      <c r="I205" s="42" t="s">
        <v>64</v>
      </c>
      <c r="J205" s="42" t="s">
        <v>65</v>
      </c>
      <c r="K205" s="42">
        <v>2009</v>
      </c>
      <c r="L205" s="42" t="s">
        <v>48</v>
      </c>
      <c r="M205" s="42" t="s">
        <v>66</v>
      </c>
      <c r="N205" s="42" t="s">
        <v>67</v>
      </c>
      <c r="O205" s="43">
        <v>1</v>
      </c>
      <c r="P205" s="70">
        <v>9100000</v>
      </c>
      <c r="Q205" s="268"/>
      <c r="R205" s="76">
        <v>0</v>
      </c>
      <c r="S205" s="71">
        <f t="shared" si="113"/>
        <v>9100000</v>
      </c>
      <c r="T205" s="72">
        <v>5</v>
      </c>
      <c r="U205" s="71">
        <f t="shared" si="114"/>
        <v>1820000</v>
      </c>
      <c r="V205" s="73">
        <v>0</v>
      </c>
      <c r="W205" s="71">
        <f t="shared" si="115"/>
        <v>0</v>
      </c>
      <c r="X205" s="74">
        <v>0</v>
      </c>
      <c r="Y205" s="71">
        <f t="shared" si="116"/>
        <v>0</v>
      </c>
      <c r="Z205" s="71">
        <f t="shared" si="117"/>
        <v>0</v>
      </c>
      <c r="AA205" s="72">
        <v>5</v>
      </c>
      <c r="AB205" s="71">
        <f t="shared" si="118"/>
        <v>9100000</v>
      </c>
      <c r="AC205" s="74">
        <f t="shared" si="119"/>
        <v>0</v>
      </c>
      <c r="AD205" s="219" t="s">
        <v>247</v>
      </c>
      <c r="AF205" s="52" t="e">
        <f>'[3]BI INTRA 2025'!Z375+'S2 2024 - A'!Y205</f>
        <v>#REF!</v>
      </c>
      <c r="AG205" s="52" t="e">
        <f t="shared" si="71"/>
        <v>#REF!</v>
      </c>
    </row>
    <row r="206" spans="1:33" ht="27" customHeight="1">
      <c r="A206" s="42"/>
      <c r="B206" s="133" t="s">
        <v>389</v>
      </c>
      <c r="C206" s="202" t="s">
        <v>112</v>
      </c>
      <c r="D206" s="202"/>
      <c r="E206" s="68" t="s">
        <v>395</v>
      </c>
      <c r="F206" s="69" t="str">
        <f>VLOOKUP(B206,[1]Sheet1!$H$4:$I$15682,2,FALSE)</f>
        <v>Audio Video Selector (Peralatan Studio Audio)</v>
      </c>
      <c r="G206" s="42" t="s">
        <v>396</v>
      </c>
      <c r="H206" s="42" t="s">
        <v>48</v>
      </c>
      <c r="I206" s="42" t="s">
        <v>64</v>
      </c>
      <c r="J206" s="42" t="s">
        <v>65</v>
      </c>
      <c r="K206" s="43">
        <v>2009</v>
      </c>
      <c r="L206" s="42" t="s">
        <v>48</v>
      </c>
      <c r="M206" s="77" t="s">
        <v>66</v>
      </c>
      <c r="N206" s="42" t="s">
        <v>67</v>
      </c>
      <c r="O206" s="203">
        <v>1</v>
      </c>
      <c r="P206" s="70">
        <v>2743999</v>
      </c>
      <c r="Q206" s="139"/>
      <c r="R206" s="76">
        <v>0</v>
      </c>
      <c r="S206" s="71">
        <f t="shared" si="113"/>
        <v>2743999</v>
      </c>
      <c r="T206" s="72">
        <v>5</v>
      </c>
      <c r="U206" s="71">
        <f t="shared" si="114"/>
        <v>548799.80000000005</v>
      </c>
      <c r="V206" s="73">
        <v>0</v>
      </c>
      <c r="W206" s="71">
        <f t="shared" si="115"/>
        <v>0</v>
      </c>
      <c r="X206" s="74">
        <v>0</v>
      </c>
      <c r="Y206" s="71">
        <f t="shared" si="116"/>
        <v>0</v>
      </c>
      <c r="Z206" s="71">
        <f t="shared" si="117"/>
        <v>0</v>
      </c>
      <c r="AA206" s="72">
        <v>5</v>
      </c>
      <c r="AB206" s="71">
        <f t="shared" si="118"/>
        <v>2743999</v>
      </c>
      <c r="AC206" s="71">
        <f t="shared" si="119"/>
        <v>0</v>
      </c>
      <c r="AD206" s="55" t="s">
        <v>247</v>
      </c>
      <c r="AF206" s="52" t="e">
        <f>'[3]BI INTRA 2025'!Z376+'S2 2024 - A'!Y206</f>
        <v>#REF!</v>
      </c>
      <c r="AG206" s="52" t="e">
        <f t="shared" si="71"/>
        <v>#REF!</v>
      </c>
    </row>
    <row r="207" spans="1:33" ht="5.0999999999999996" customHeight="1">
      <c r="A207" s="42"/>
      <c r="B207" s="58"/>
      <c r="C207" s="67"/>
      <c r="D207" s="67"/>
      <c r="E207" s="68"/>
      <c r="F207" s="68"/>
      <c r="G207" s="42"/>
      <c r="H207" s="42"/>
      <c r="I207" s="42"/>
      <c r="J207" s="42"/>
      <c r="K207" s="42"/>
      <c r="L207" s="42"/>
      <c r="M207" s="42"/>
      <c r="N207" s="42"/>
      <c r="O207" s="43"/>
      <c r="P207" s="70"/>
      <c r="Q207" s="218"/>
      <c r="R207" s="76"/>
      <c r="S207" s="71"/>
      <c r="T207" s="72"/>
      <c r="U207" s="71"/>
      <c r="V207" s="73"/>
      <c r="W207" s="71"/>
      <c r="X207" s="74"/>
      <c r="Y207" s="71"/>
      <c r="Z207" s="71"/>
      <c r="AA207" s="72"/>
      <c r="AB207" s="71"/>
      <c r="AC207" s="71"/>
      <c r="AD207" s="219"/>
      <c r="AF207" s="52" t="e">
        <f>'[3]BI INTRA 2025'!Z383+'S2 2024 - A'!Y207</f>
        <v>#REF!</v>
      </c>
      <c r="AG207" s="52" t="e">
        <f t="shared" si="71"/>
        <v>#REF!</v>
      </c>
    </row>
    <row r="208" spans="1:33" ht="15" customHeight="1">
      <c r="A208" s="40"/>
      <c r="B208" s="54" t="s">
        <v>397</v>
      </c>
      <c r="C208" s="54" t="s">
        <v>398</v>
      </c>
      <c r="D208" s="54"/>
      <c r="E208" s="48"/>
      <c r="F208" s="48"/>
      <c r="G208" s="40"/>
      <c r="H208" s="40"/>
      <c r="I208" s="40"/>
      <c r="J208" s="40"/>
      <c r="K208" s="40"/>
      <c r="L208" s="40"/>
      <c r="M208" s="40"/>
      <c r="N208" s="40"/>
      <c r="O208" s="219">
        <f>SUM(O209:O214)</f>
        <v>7</v>
      </c>
      <c r="P208" s="130">
        <f>SUM(P209:P214)</f>
        <v>32222000</v>
      </c>
      <c r="Q208" s="218"/>
      <c r="R208" s="64"/>
      <c r="S208" s="130">
        <f>SUM(S209:S214)</f>
        <v>32222000</v>
      </c>
      <c r="T208" s="51"/>
      <c r="U208" s="130">
        <f>SUM(U209:U214)</f>
        <v>6444400</v>
      </c>
      <c r="V208" s="282"/>
      <c r="W208" s="130">
        <f>SUM(W209:W214)</f>
        <v>0</v>
      </c>
      <c r="X208" s="283"/>
      <c r="Y208" s="130">
        <f>SUM(Y209:Y214)</f>
        <v>0</v>
      </c>
      <c r="Z208" s="130">
        <f>SUM(Z209:Z214)</f>
        <v>0</v>
      </c>
      <c r="AA208" s="51"/>
      <c r="AB208" s="130">
        <f>SUM(AB209:AB214)</f>
        <v>32222000</v>
      </c>
      <c r="AC208" s="130">
        <f>SUM(AC209:AC214)</f>
        <v>0</v>
      </c>
      <c r="AD208" s="219"/>
      <c r="AF208" s="52" t="e">
        <f>'[3]BI INTRA 2025'!Z384+'S2 2024 - A'!Y208</f>
        <v>#REF!</v>
      </c>
      <c r="AG208" s="52" t="e">
        <f t="shared" si="71"/>
        <v>#REF!</v>
      </c>
    </row>
    <row r="209" spans="1:33" ht="15" customHeight="1">
      <c r="A209" s="40"/>
      <c r="B209" s="133" t="s">
        <v>399</v>
      </c>
      <c r="C209" s="67" t="s">
        <v>112</v>
      </c>
      <c r="D209" s="67"/>
      <c r="E209" s="58" t="s">
        <v>400</v>
      </c>
      <c r="F209" s="69" t="str">
        <f>VLOOKUP(B209,[1]Sheet1!$H$4:$I$15682,2,FALSE)</f>
        <v>Mixer PVC</v>
      </c>
      <c r="G209" s="42">
        <v>3700</v>
      </c>
      <c r="H209" s="42" t="s">
        <v>48</v>
      </c>
      <c r="I209" s="42" t="s">
        <v>64</v>
      </c>
      <c r="J209" s="42" t="s">
        <v>65</v>
      </c>
      <c r="K209" s="42">
        <v>2009</v>
      </c>
      <c r="L209" s="42" t="s">
        <v>48</v>
      </c>
      <c r="M209" s="42" t="s">
        <v>66</v>
      </c>
      <c r="N209" s="42" t="s">
        <v>67</v>
      </c>
      <c r="O209" s="43">
        <v>1</v>
      </c>
      <c r="P209" s="70">
        <v>3700000</v>
      </c>
      <c r="Q209" s="139"/>
      <c r="R209" s="76">
        <v>0</v>
      </c>
      <c r="S209" s="71">
        <f t="shared" ref="S209" si="120">SUM(P209-R209)</f>
        <v>3700000</v>
      </c>
      <c r="T209" s="72">
        <v>5</v>
      </c>
      <c r="U209" s="71">
        <f t="shared" ref="U209" si="121">SUM(S209/T209)</f>
        <v>740000</v>
      </c>
      <c r="V209" s="73">
        <v>0</v>
      </c>
      <c r="W209" s="71">
        <f t="shared" ref="W209" si="122">SUM(U209*V209)</f>
        <v>0</v>
      </c>
      <c r="X209" s="74">
        <v>0</v>
      </c>
      <c r="Y209" s="71">
        <f t="shared" ref="Y209" si="123">SUM(U209*X209)</f>
        <v>0</v>
      </c>
      <c r="Z209" s="71">
        <f t="shared" ref="Z209" si="124">SUM(W209+Y209)</f>
        <v>0</v>
      </c>
      <c r="AA209" s="72">
        <v>5</v>
      </c>
      <c r="AB209" s="71">
        <f t="shared" ref="AB209" si="125">SUM(U209*AA209)</f>
        <v>3700000</v>
      </c>
      <c r="AC209" s="74">
        <f t="shared" ref="AC209" si="126">SUM(S209-AB209)</f>
        <v>0</v>
      </c>
      <c r="AD209" s="219" t="s">
        <v>247</v>
      </c>
      <c r="AF209" s="52" t="e">
        <f>'[3]BI INTRA 2025'!Z385+'S2 2024 - A'!Y209</f>
        <v>#REF!</v>
      </c>
      <c r="AG209" s="52" t="e">
        <f t="shared" ref="AG209:AG272" si="127">AB209-AF209</f>
        <v>#REF!</v>
      </c>
    </row>
    <row r="210" spans="1:33" ht="15" customHeight="1">
      <c r="A210" s="42"/>
      <c r="B210" s="133" t="s">
        <v>401</v>
      </c>
      <c r="C210" s="42" t="s">
        <v>199</v>
      </c>
      <c r="D210" s="42"/>
      <c r="E210" s="58" t="s">
        <v>402</v>
      </c>
      <c r="F210" s="69" t="str">
        <f>VLOOKUP(B210,[1]Sheet1!$H$4:$I$15682,2,FALSE)</f>
        <v>Camera Digital</v>
      </c>
      <c r="G210" s="42" t="s">
        <v>403</v>
      </c>
      <c r="H210" s="42" t="s">
        <v>48</v>
      </c>
      <c r="I210" s="42" t="s">
        <v>64</v>
      </c>
      <c r="J210" s="42" t="s">
        <v>65</v>
      </c>
      <c r="K210" s="42">
        <v>2010</v>
      </c>
      <c r="L210" s="42" t="s">
        <v>48</v>
      </c>
      <c r="M210" s="42" t="s">
        <v>66</v>
      </c>
      <c r="N210" s="42" t="s">
        <v>67</v>
      </c>
      <c r="O210" s="43">
        <v>2</v>
      </c>
      <c r="P210" s="70">
        <v>9100000</v>
      </c>
      <c r="Q210" s="218"/>
      <c r="R210" s="76">
        <v>0</v>
      </c>
      <c r="S210" s="71">
        <f t="shared" si="113"/>
        <v>9100000</v>
      </c>
      <c r="T210" s="72">
        <v>5</v>
      </c>
      <c r="U210" s="71">
        <f t="shared" si="114"/>
        <v>1820000</v>
      </c>
      <c r="V210" s="73">
        <v>0</v>
      </c>
      <c r="W210" s="71">
        <f t="shared" si="115"/>
        <v>0</v>
      </c>
      <c r="X210" s="74">
        <v>0</v>
      </c>
      <c r="Y210" s="71">
        <f t="shared" si="116"/>
        <v>0</v>
      </c>
      <c r="Z210" s="71">
        <f t="shared" si="117"/>
        <v>0</v>
      </c>
      <c r="AA210" s="72">
        <v>5</v>
      </c>
      <c r="AB210" s="71">
        <f t="shared" si="118"/>
        <v>9100000</v>
      </c>
      <c r="AC210" s="71">
        <f t="shared" si="119"/>
        <v>0</v>
      </c>
      <c r="AD210" s="219" t="s">
        <v>230</v>
      </c>
      <c r="AF210" s="52" t="e">
        <f>'[3]BI INTRA 2025'!Z386+'S2 2024 - A'!Y210</f>
        <v>#REF!</v>
      </c>
      <c r="AG210" s="52" t="e">
        <f t="shared" si="127"/>
        <v>#REF!</v>
      </c>
    </row>
    <row r="211" spans="1:33" ht="15" customHeight="1">
      <c r="A211" s="236"/>
      <c r="B211" s="232" t="s">
        <v>401</v>
      </c>
      <c r="C211" s="305" t="s">
        <v>112</v>
      </c>
      <c r="D211" s="305"/>
      <c r="E211" s="306" t="s">
        <v>402</v>
      </c>
      <c r="F211" s="69" t="str">
        <f>VLOOKUP(B211,[1]Sheet1!$H$4:$I$15682,2,FALSE)</f>
        <v>Camera Digital</v>
      </c>
      <c r="G211" s="236" t="s">
        <v>165</v>
      </c>
      <c r="H211" s="236" t="s">
        <v>48</v>
      </c>
      <c r="I211" s="236" t="s">
        <v>64</v>
      </c>
      <c r="J211" s="236" t="s">
        <v>65</v>
      </c>
      <c r="K211" s="236">
        <v>2013</v>
      </c>
      <c r="L211" s="236" t="s">
        <v>48</v>
      </c>
      <c r="M211" s="236" t="s">
        <v>66</v>
      </c>
      <c r="N211" s="236" t="s">
        <v>67</v>
      </c>
      <c r="O211" s="307">
        <v>1</v>
      </c>
      <c r="P211" s="238">
        <v>5700000</v>
      </c>
      <c r="Q211" s="308"/>
      <c r="R211" s="240">
        <v>0</v>
      </c>
      <c r="S211" s="241">
        <f t="shared" si="113"/>
        <v>5700000</v>
      </c>
      <c r="T211" s="242">
        <v>5</v>
      </c>
      <c r="U211" s="241">
        <f t="shared" si="114"/>
        <v>1140000</v>
      </c>
      <c r="V211" s="243">
        <v>0.5</v>
      </c>
      <c r="W211" s="241"/>
      <c r="X211" s="244"/>
      <c r="Y211" s="241"/>
      <c r="Z211" s="241">
        <f t="shared" si="117"/>
        <v>0</v>
      </c>
      <c r="AA211" s="242">
        <v>5</v>
      </c>
      <c r="AB211" s="241">
        <v>5700000</v>
      </c>
      <c r="AC211" s="241"/>
      <c r="AD211" s="309" t="s">
        <v>230</v>
      </c>
      <c r="AF211" s="52" t="e">
        <f>'[3]BI INTRA 2025'!Z387+'S2 2024 - A'!Y211</f>
        <v>#REF!</v>
      </c>
      <c r="AG211" s="52" t="e">
        <f t="shared" si="127"/>
        <v>#REF!</v>
      </c>
    </row>
    <row r="212" spans="1:33" ht="15" customHeight="1">
      <c r="A212" s="310"/>
      <c r="B212" s="311" t="s">
        <v>401</v>
      </c>
      <c r="C212" s="310" t="s">
        <v>199</v>
      </c>
      <c r="D212" s="310"/>
      <c r="E212" s="312" t="s">
        <v>404</v>
      </c>
      <c r="F212" s="69" t="str">
        <f>VLOOKUP(B212,[1]Sheet1!$H$4:$I$15682,2,FALSE)</f>
        <v>Camera Digital</v>
      </c>
      <c r="G212" s="313" t="s">
        <v>405</v>
      </c>
      <c r="H212" s="310" t="s">
        <v>48</v>
      </c>
      <c r="I212" s="310" t="s">
        <v>64</v>
      </c>
      <c r="J212" s="310" t="s">
        <v>65</v>
      </c>
      <c r="K212" s="310">
        <v>2012</v>
      </c>
      <c r="L212" s="310" t="s">
        <v>48</v>
      </c>
      <c r="M212" s="310" t="s">
        <v>66</v>
      </c>
      <c r="N212" s="310" t="s">
        <v>67</v>
      </c>
      <c r="O212" s="313">
        <v>2</v>
      </c>
      <c r="P212" s="314">
        <v>10622000</v>
      </c>
      <c r="Q212" s="315"/>
      <c r="R212" s="316">
        <v>0</v>
      </c>
      <c r="S212" s="317">
        <f t="shared" si="113"/>
        <v>10622000</v>
      </c>
      <c r="T212" s="318">
        <v>5</v>
      </c>
      <c r="U212" s="317">
        <f t="shared" si="114"/>
        <v>2124400</v>
      </c>
      <c r="V212" s="319">
        <v>0</v>
      </c>
      <c r="W212" s="317">
        <f t="shared" si="115"/>
        <v>0</v>
      </c>
      <c r="X212" s="320">
        <v>0</v>
      </c>
      <c r="Y212" s="317">
        <f t="shared" si="116"/>
        <v>0</v>
      </c>
      <c r="Z212" s="317">
        <f t="shared" si="117"/>
        <v>0</v>
      </c>
      <c r="AA212" s="318">
        <v>5</v>
      </c>
      <c r="AB212" s="317">
        <f t="shared" si="118"/>
        <v>10622000</v>
      </c>
      <c r="AC212" s="317">
        <f t="shared" si="119"/>
        <v>0</v>
      </c>
      <c r="AD212" s="321" t="s">
        <v>230</v>
      </c>
      <c r="AF212" s="52" t="e">
        <f>'[3]BI INTRA 2025'!Z388+'S2 2024 - A'!Y212</f>
        <v>#REF!</v>
      </c>
      <c r="AG212" s="52" t="e">
        <f t="shared" si="127"/>
        <v>#REF!</v>
      </c>
    </row>
    <row r="213" spans="1:33" ht="15" customHeight="1">
      <c r="A213" s="42"/>
      <c r="B213" s="133" t="s">
        <v>401</v>
      </c>
      <c r="C213" s="67" t="s">
        <v>112</v>
      </c>
      <c r="D213" s="67"/>
      <c r="E213" s="58" t="s">
        <v>406</v>
      </c>
      <c r="F213" s="69" t="str">
        <f>VLOOKUP(B213,[1]Sheet1!$H$4:$I$15682,2,FALSE)</f>
        <v>Camera Digital</v>
      </c>
      <c r="G213" s="43" t="s">
        <v>165</v>
      </c>
      <c r="H213" s="42" t="s">
        <v>48</v>
      </c>
      <c r="I213" s="42" t="s">
        <v>64</v>
      </c>
      <c r="J213" s="42" t="s">
        <v>65</v>
      </c>
      <c r="K213" s="42">
        <v>2013</v>
      </c>
      <c r="L213" s="42" t="s">
        <v>48</v>
      </c>
      <c r="M213" s="42" t="s">
        <v>66</v>
      </c>
      <c r="N213" s="42" t="s">
        <v>67</v>
      </c>
      <c r="O213" s="43">
        <v>1</v>
      </c>
      <c r="P213" s="70">
        <v>3100000</v>
      </c>
      <c r="Q213" s="218"/>
      <c r="R213" s="76">
        <v>0</v>
      </c>
      <c r="S213" s="71">
        <f t="shared" si="113"/>
        <v>3100000</v>
      </c>
      <c r="T213" s="72">
        <v>5</v>
      </c>
      <c r="U213" s="71">
        <f t="shared" si="114"/>
        <v>620000</v>
      </c>
      <c r="V213" s="73">
        <f>6/12</f>
        <v>0.5</v>
      </c>
      <c r="W213" s="71"/>
      <c r="X213" s="74">
        <v>0</v>
      </c>
      <c r="Y213" s="71">
        <f t="shared" si="116"/>
        <v>0</v>
      </c>
      <c r="Z213" s="71">
        <f t="shared" si="117"/>
        <v>0</v>
      </c>
      <c r="AA213" s="72">
        <v>5</v>
      </c>
      <c r="AB213" s="71">
        <f t="shared" si="118"/>
        <v>3100000</v>
      </c>
      <c r="AC213" s="71"/>
      <c r="AD213" s="219" t="s">
        <v>230</v>
      </c>
      <c r="AF213" s="52" t="e">
        <f>'[3]BI INTRA 2025'!Z389+'S2 2024 - A'!Y213</f>
        <v>#REF!</v>
      </c>
      <c r="AG213" s="52" t="e">
        <f t="shared" si="127"/>
        <v>#REF!</v>
      </c>
    </row>
    <row r="214" spans="1:33" ht="5.0999999999999996" customHeight="1">
      <c r="A214" s="42"/>
      <c r="B214" s="58"/>
      <c r="C214" s="67"/>
      <c r="D214" s="67"/>
      <c r="E214" s="58"/>
      <c r="F214" s="58"/>
      <c r="G214" s="43"/>
      <c r="H214" s="42"/>
      <c r="I214" s="42"/>
      <c r="J214" s="42"/>
      <c r="K214" s="42"/>
      <c r="L214" s="42"/>
      <c r="M214" s="42"/>
      <c r="N214" s="42"/>
      <c r="O214" s="43"/>
      <c r="P214" s="70"/>
      <c r="Q214" s="218"/>
      <c r="R214" s="76"/>
      <c r="S214" s="71"/>
      <c r="T214" s="72"/>
      <c r="U214" s="71"/>
      <c r="V214" s="73"/>
      <c r="W214" s="71"/>
      <c r="X214" s="74"/>
      <c r="Y214" s="71"/>
      <c r="Z214" s="71"/>
      <c r="AA214" s="72"/>
      <c r="AB214" s="71"/>
      <c r="AC214" s="71"/>
      <c r="AD214" s="219"/>
      <c r="AF214" s="52" t="e">
        <f>'[3]BI INTRA 2025'!Z390+'S2 2024 - A'!Y214</f>
        <v>#REF!</v>
      </c>
      <c r="AG214" s="52" t="e">
        <f t="shared" si="127"/>
        <v>#REF!</v>
      </c>
    </row>
    <row r="215" spans="1:33" ht="15" customHeight="1">
      <c r="A215" s="42"/>
      <c r="B215" s="54" t="s">
        <v>407</v>
      </c>
      <c r="C215" s="135" t="s">
        <v>408</v>
      </c>
      <c r="D215" s="135"/>
      <c r="E215" s="135"/>
      <c r="F215" s="135"/>
      <c r="G215" s="42"/>
      <c r="H215" s="42"/>
      <c r="I215" s="42"/>
      <c r="J215" s="42"/>
      <c r="K215" s="42"/>
      <c r="L215" s="42"/>
      <c r="M215" s="42"/>
      <c r="N215" s="42"/>
      <c r="O215" s="219">
        <f>O216</f>
        <v>1</v>
      </c>
      <c r="P215" s="130">
        <f>P216</f>
        <v>23000000</v>
      </c>
      <c r="Q215" s="218"/>
      <c r="R215" s="64"/>
      <c r="S215" s="50">
        <f>S216</f>
        <v>23000000</v>
      </c>
      <c r="T215" s="51"/>
      <c r="U215" s="50">
        <f>U216</f>
        <v>4600000</v>
      </c>
      <c r="V215" s="282"/>
      <c r="W215" s="50">
        <f>W216</f>
        <v>0</v>
      </c>
      <c r="X215" s="283"/>
      <c r="Y215" s="50">
        <f>Y216</f>
        <v>0</v>
      </c>
      <c r="Z215" s="50">
        <f>Z216</f>
        <v>0</v>
      </c>
      <c r="AA215" s="50"/>
      <c r="AB215" s="50">
        <f>AB216</f>
        <v>23000000</v>
      </c>
      <c r="AC215" s="50">
        <f>AC216</f>
        <v>0</v>
      </c>
      <c r="AD215" s="219"/>
      <c r="AF215" s="52" t="e">
        <f>'[3]BI INTRA 2025'!Z391+'S2 2024 - A'!Y215</f>
        <v>#REF!</v>
      </c>
      <c r="AG215" s="52" t="e">
        <f t="shared" si="127"/>
        <v>#REF!</v>
      </c>
    </row>
    <row r="216" spans="1:33" s="285" customFormat="1" ht="15" customHeight="1">
      <c r="A216" s="40"/>
      <c r="B216" s="54" t="s">
        <v>409</v>
      </c>
      <c r="C216" s="135" t="s">
        <v>410</v>
      </c>
      <c r="D216" s="135"/>
      <c r="E216" s="135"/>
      <c r="F216" s="135"/>
      <c r="G216" s="135"/>
      <c r="H216" s="40"/>
      <c r="I216" s="40"/>
      <c r="J216" s="40"/>
      <c r="K216" s="40"/>
      <c r="L216" s="40"/>
      <c r="M216" s="40"/>
      <c r="N216" s="40"/>
      <c r="O216" s="219">
        <f>O217</f>
        <v>1</v>
      </c>
      <c r="P216" s="130">
        <f>P217</f>
        <v>23000000</v>
      </c>
      <c r="Q216" s="218"/>
      <c r="R216" s="64"/>
      <c r="S216" s="130">
        <f>S217</f>
        <v>23000000</v>
      </c>
      <c r="T216" s="51"/>
      <c r="U216" s="130">
        <f>U217</f>
        <v>4600000</v>
      </c>
      <c r="V216" s="282"/>
      <c r="W216" s="130">
        <f>W217</f>
        <v>0</v>
      </c>
      <c r="X216" s="283"/>
      <c r="Y216" s="130">
        <f>Y217</f>
        <v>0</v>
      </c>
      <c r="Z216" s="130">
        <f>Z217</f>
        <v>0</v>
      </c>
      <c r="AA216" s="51"/>
      <c r="AB216" s="130">
        <f>AB217</f>
        <v>23000000</v>
      </c>
      <c r="AC216" s="130">
        <f>AC217</f>
        <v>0</v>
      </c>
      <c r="AD216" s="219"/>
      <c r="AE216" s="284"/>
      <c r="AF216" s="52" t="e">
        <f>'[3]BI INTRA 2025'!Z392+'S2 2024 - A'!Y216</f>
        <v>#REF!</v>
      </c>
      <c r="AG216" s="52" t="e">
        <f t="shared" si="127"/>
        <v>#REF!</v>
      </c>
    </row>
    <row r="217" spans="1:33" ht="15" customHeight="1">
      <c r="A217" s="42"/>
      <c r="B217" s="322" t="s">
        <v>411</v>
      </c>
      <c r="C217" s="67" t="s">
        <v>112</v>
      </c>
      <c r="D217" s="67"/>
      <c r="E217" s="58" t="s">
        <v>412</v>
      </c>
      <c r="F217" s="69" t="str">
        <f>VLOOKUP(B217,[1]Sheet1!$H$4:$I$15682,2,FALSE)</f>
        <v>Telephone (PABX)</v>
      </c>
      <c r="G217" s="42" t="s">
        <v>293</v>
      </c>
      <c r="H217" s="42" t="s">
        <v>48</v>
      </c>
      <c r="I217" s="42" t="s">
        <v>64</v>
      </c>
      <c r="J217" s="42" t="s">
        <v>65</v>
      </c>
      <c r="K217" s="42">
        <v>2009</v>
      </c>
      <c r="L217" s="42" t="s">
        <v>48</v>
      </c>
      <c r="M217" s="42" t="s">
        <v>413</v>
      </c>
      <c r="N217" s="42" t="s">
        <v>67</v>
      </c>
      <c r="O217" s="43">
        <v>1</v>
      </c>
      <c r="P217" s="70">
        <v>23000000</v>
      </c>
      <c r="Q217" s="218"/>
      <c r="R217" s="76">
        <v>0</v>
      </c>
      <c r="S217" s="71">
        <f t="shared" ref="S217" si="128">SUM(P217-R217)</f>
        <v>23000000</v>
      </c>
      <c r="T217" s="72">
        <v>5</v>
      </c>
      <c r="U217" s="71">
        <f t="shared" ref="U217" si="129">SUM(S217/T217)</f>
        <v>4600000</v>
      </c>
      <c r="V217" s="73">
        <v>0</v>
      </c>
      <c r="W217" s="71">
        <f t="shared" ref="W217" si="130">SUM(U217*V217)</f>
        <v>0</v>
      </c>
      <c r="X217" s="74">
        <v>0</v>
      </c>
      <c r="Y217" s="71">
        <f t="shared" ref="Y217" si="131">SUM(U217*X217)</f>
        <v>0</v>
      </c>
      <c r="Z217" s="71">
        <f t="shared" ref="Z217" si="132">SUM(W217+Y217)</f>
        <v>0</v>
      </c>
      <c r="AA217" s="72">
        <v>5</v>
      </c>
      <c r="AB217" s="71">
        <f t="shared" ref="AB217" si="133">SUM(U217*AA217)</f>
        <v>23000000</v>
      </c>
      <c r="AC217" s="71">
        <f t="shared" ref="AC217" si="134">SUM(S217-AB217)</f>
        <v>0</v>
      </c>
      <c r="AD217" s="219" t="s">
        <v>226</v>
      </c>
      <c r="AF217" s="52" t="e">
        <f>'[3]BI INTRA 2025'!Z393+'S2 2024 - A'!Y217</f>
        <v>#REF!</v>
      </c>
      <c r="AG217" s="52" t="e">
        <f t="shared" si="127"/>
        <v>#REF!</v>
      </c>
    </row>
    <row r="218" spans="1:33" ht="5.0999999999999996" customHeight="1">
      <c r="A218" s="42"/>
      <c r="B218" s="58"/>
      <c r="C218" s="67"/>
      <c r="D218" s="67"/>
      <c r="E218" s="58"/>
      <c r="F218" s="58"/>
      <c r="G218" s="43"/>
      <c r="H218" s="42"/>
      <c r="I218" s="42"/>
      <c r="J218" s="42"/>
      <c r="K218" s="42"/>
      <c r="L218" s="42"/>
      <c r="M218" s="42"/>
      <c r="N218" s="42"/>
      <c r="O218" s="43"/>
      <c r="P218" s="70"/>
      <c r="Q218" s="218"/>
      <c r="R218" s="76"/>
      <c r="S218" s="71"/>
      <c r="T218" s="72"/>
      <c r="U218" s="71"/>
      <c r="V218" s="73"/>
      <c r="W218" s="71"/>
      <c r="X218" s="74"/>
      <c r="Y218" s="71"/>
      <c r="Z218" s="71"/>
      <c r="AA218" s="72"/>
      <c r="AB218" s="71"/>
      <c r="AC218" s="71"/>
      <c r="AD218" s="219"/>
      <c r="AF218" s="52" t="e">
        <f>'[3]BI INTRA 2025'!Z394+'S2 2024 - A'!Y218</f>
        <v>#REF!</v>
      </c>
      <c r="AG218" s="52" t="e">
        <f t="shared" si="127"/>
        <v>#REF!</v>
      </c>
    </row>
    <row r="219" spans="1:33" ht="15" customHeight="1">
      <c r="A219" s="40"/>
      <c r="B219" s="54" t="s">
        <v>414</v>
      </c>
      <c r="C219" s="135" t="s">
        <v>415</v>
      </c>
      <c r="D219" s="135"/>
      <c r="E219" s="135"/>
      <c r="F219" s="135"/>
      <c r="G219" s="135"/>
      <c r="H219" s="301"/>
      <c r="I219" s="301"/>
      <c r="J219" s="301"/>
      <c r="K219" s="301"/>
      <c r="L219" s="301"/>
      <c r="M219" s="301"/>
      <c r="N219" s="301"/>
      <c r="O219" s="219">
        <f>O220</f>
        <v>2</v>
      </c>
      <c r="P219" s="186">
        <f>P220</f>
        <v>2600000</v>
      </c>
      <c r="Q219" s="218"/>
      <c r="R219" s="64"/>
      <c r="S219" s="186">
        <f>S220</f>
        <v>2600000</v>
      </c>
      <c r="T219" s="51"/>
      <c r="U219" s="186">
        <f>U220</f>
        <v>520000</v>
      </c>
      <c r="V219" s="282"/>
      <c r="W219" s="186">
        <f>W220</f>
        <v>260000</v>
      </c>
      <c r="X219" s="283"/>
      <c r="Y219" s="186">
        <f>Y220</f>
        <v>260000</v>
      </c>
      <c r="Z219" s="186">
        <f>Z220</f>
        <v>520000</v>
      </c>
      <c r="AA219" s="51"/>
      <c r="AB219" s="186">
        <f>AB220</f>
        <v>2470000</v>
      </c>
      <c r="AC219" s="186">
        <f>AC220</f>
        <v>130000</v>
      </c>
      <c r="AD219" s="323">
        <f>P219-AB219</f>
        <v>130000</v>
      </c>
      <c r="AF219" s="52" t="e">
        <f>'[3]BI INTRA 2025'!Z395+'S2 2024 - A'!Y219</f>
        <v>#REF!</v>
      </c>
      <c r="AG219" s="52" t="e">
        <f t="shared" si="127"/>
        <v>#REF!</v>
      </c>
    </row>
    <row r="220" spans="1:33" ht="15" customHeight="1">
      <c r="A220" s="40"/>
      <c r="B220" s="54" t="s">
        <v>416</v>
      </c>
      <c r="C220" s="135" t="s">
        <v>417</v>
      </c>
      <c r="D220" s="135"/>
      <c r="E220" s="135"/>
      <c r="F220" s="135"/>
      <c r="G220" s="301"/>
      <c r="H220" s="301"/>
      <c r="I220" s="301"/>
      <c r="J220" s="301"/>
      <c r="K220" s="301"/>
      <c r="L220" s="301"/>
      <c r="M220" s="301"/>
      <c r="N220" s="301"/>
      <c r="O220" s="219">
        <f>O221</f>
        <v>2</v>
      </c>
      <c r="P220" s="186">
        <f>P221</f>
        <v>2600000</v>
      </c>
      <c r="Q220" s="218"/>
      <c r="R220" s="64"/>
      <c r="S220" s="186">
        <f>S221</f>
        <v>2600000</v>
      </c>
      <c r="T220" s="51"/>
      <c r="U220" s="186">
        <f>U221</f>
        <v>520000</v>
      </c>
      <c r="V220" s="282"/>
      <c r="W220" s="186">
        <f>W221</f>
        <v>260000</v>
      </c>
      <c r="X220" s="283"/>
      <c r="Y220" s="186">
        <f>Y221</f>
        <v>260000</v>
      </c>
      <c r="Z220" s="186">
        <f>Z221</f>
        <v>520000</v>
      </c>
      <c r="AA220" s="51"/>
      <c r="AB220" s="186">
        <f>AB221</f>
        <v>2470000</v>
      </c>
      <c r="AC220" s="186">
        <f>AC221</f>
        <v>130000</v>
      </c>
      <c r="AD220" s="324"/>
      <c r="AF220" s="52" t="e">
        <f>'[3]BI INTRA 2025'!Z396+'S2 2024 - A'!Y220</f>
        <v>#REF!</v>
      </c>
      <c r="AG220" s="52" t="e">
        <f t="shared" si="127"/>
        <v>#REF!</v>
      </c>
    </row>
    <row r="221" spans="1:33" ht="15" customHeight="1">
      <c r="A221" s="40"/>
      <c r="B221" s="54" t="s">
        <v>418</v>
      </c>
      <c r="C221" s="135" t="s">
        <v>419</v>
      </c>
      <c r="D221" s="135"/>
      <c r="E221" s="135"/>
      <c r="F221" s="135"/>
      <c r="G221" s="301"/>
      <c r="H221" s="301"/>
      <c r="I221" s="301"/>
      <c r="J221" s="301"/>
      <c r="K221" s="301"/>
      <c r="L221" s="301"/>
      <c r="M221" s="301"/>
      <c r="N221" s="301"/>
      <c r="O221" s="219">
        <f>SUM(O222:O223)</f>
        <v>2</v>
      </c>
      <c r="P221" s="186">
        <f>SUM(P222:P223)</f>
        <v>2600000</v>
      </c>
      <c r="Q221" s="218"/>
      <c r="R221" s="64"/>
      <c r="S221" s="186">
        <f>SUM(S222:S223)</f>
        <v>2600000</v>
      </c>
      <c r="T221" s="51"/>
      <c r="U221" s="186">
        <f>SUM(U222:U223)</f>
        <v>520000</v>
      </c>
      <c r="V221" s="282"/>
      <c r="W221" s="186">
        <f>SUM(W222:W223)</f>
        <v>260000</v>
      </c>
      <c r="X221" s="283"/>
      <c r="Y221" s="186">
        <f>SUM(Y222:Y223)</f>
        <v>260000</v>
      </c>
      <c r="Z221" s="186">
        <f>SUM(Z222:Z223)</f>
        <v>520000</v>
      </c>
      <c r="AA221" s="51"/>
      <c r="AB221" s="186">
        <f>SUM(AB222:AB223)</f>
        <v>2470000</v>
      </c>
      <c r="AC221" s="186">
        <f>SUM(AC222:AC223)</f>
        <v>130000</v>
      </c>
      <c r="AD221" s="324"/>
      <c r="AF221" s="52" t="e">
        <f>'[3]BI INTRA 2025'!Z397+'S2 2024 - A'!Y221</f>
        <v>#REF!</v>
      </c>
      <c r="AG221" s="52" t="e">
        <f t="shared" si="127"/>
        <v>#REF!</v>
      </c>
    </row>
    <row r="222" spans="1:33" s="111" customFormat="1" ht="27" customHeight="1">
      <c r="A222" s="100"/>
      <c r="B222" s="325" t="s">
        <v>420</v>
      </c>
      <c r="C222" s="98" t="s">
        <v>112</v>
      </c>
      <c r="D222" s="98"/>
      <c r="E222" s="266" t="s">
        <v>421</v>
      </c>
      <c r="F222" s="69" t="str">
        <f>VLOOKUP(B222,[1]Sheet1!$H$4:$I$15682,2,FALSE)</f>
        <v>Clinical Thermometer (Alat Kedokteran Umum)</v>
      </c>
      <c r="G222" s="101" t="s">
        <v>422</v>
      </c>
      <c r="H222" s="100"/>
      <c r="I222" s="100" t="s">
        <v>313</v>
      </c>
      <c r="J222" s="100" t="s">
        <v>290</v>
      </c>
      <c r="K222" s="100">
        <v>2020</v>
      </c>
      <c r="L222" s="100" t="s">
        <v>48</v>
      </c>
      <c r="M222" s="100" t="s">
        <v>166</v>
      </c>
      <c r="N222" s="100" t="s">
        <v>67</v>
      </c>
      <c r="O222" s="100">
        <v>1</v>
      </c>
      <c r="P222" s="105">
        <v>1300000</v>
      </c>
      <c r="Q222" s="208"/>
      <c r="R222" s="105">
        <v>0</v>
      </c>
      <c r="S222" s="106">
        <f t="shared" ref="S222:S223" si="135">SUM(P222-R222)</f>
        <v>1300000</v>
      </c>
      <c r="T222" s="107">
        <v>5</v>
      </c>
      <c r="U222" s="106">
        <f t="shared" ref="U222:U223" si="136">SUM(S222/T222)</f>
        <v>260000</v>
      </c>
      <c r="V222" s="142">
        <f>6/12</f>
        <v>0.5</v>
      </c>
      <c r="W222" s="106">
        <f t="shared" ref="W222:W223" si="137">SUM(U222*V222)</f>
        <v>130000</v>
      </c>
      <c r="X222" s="143">
        <f t="shared" ref="X222:X223" si="138">6/12</f>
        <v>0.5</v>
      </c>
      <c r="Y222" s="106">
        <f t="shared" ref="Y222:Y223" si="139">U222*X222</f>
        <v>130000</v>
      </c>
      <c r="Z222" s="106">
        <f t="shared" ref="Z222:Z223" si="140">SUM(W222+Y222)</f>
        <v>260000</v>
      </c>
      <c r="AA222" s="108">
        <f>2024-K222+V222+X222-3/12</f>
        <v>4.75</v>
      </c>
      <c r="AB222" s="106">
        <f t="shared" ref="AB222:AB223" si="141">SUM(U222*AA222)</f>
        <v>1235000</v>
      </c>
      <c r="AC222" s="106">
        <f t="shared" ref="AC222:AC223" si="142">SUM(S222-AB222)</f>
        <v>65000</v>
      </c>
      <c r="AD222" s="326" t="s">
        <v>167</v>
      </c>
      <c r="AE222" s="327"/>
      <c r="AF222" s="52" t="e">
        <f>'[3]BI INTRA 2025'!Z399+'S2 2024 - A'!Y222</f>
        <v>#REF!</v>
      </c>
      <c r="AG222" s="52" t="e">
        <f t="shared" si="127"/>
        <v>#REF!</v>
      </c>
    </row>
    <row r="223" spans="1:33" s="111" customFormat="1" ht="27" customHeight="1">
      <c r="A223" s="100"/>
      <c r="B223" s="325" t="s">
        <v>420</v>
      </c>
      <c r="C223" s="98" t="s">
        <v>60</v>
      </c>
      <c r="D223" s="98"/>
      <c r="E223" s="266" t="s">
        <v>421</v>
      </c>
      <c r="F223" s="69" t="str">
        <f>VLOOKUP(B223,[1]Sheet1!$H$4:$I$15682,2,FALSE)</f>
        <v>Clinical Thermometer (Alat Kedokteran Umum)</v>
      </c>
      <c r="G223" s="101" t="s">
        <v>422</v>
      </c>
      <c r="H223" s="100"/>
      <c r="I223" s="100" t="s">
        <v>313</v>
      </c>
      <c r="J223" s="100" t="s">
        <v>290</v>
      </c>
      <c r="K223" s="100">
        <v>2020</v>
      </c>
      <c r="L223" s="100" t="s">
        <v>48</v>
      </c>
      <c r="M223" s="100" t="s">
        <v>166</v>
      </c>
      <c r="N223" s="100" t="s">
        <v>67</v>
      </c>
      <c r="O223" s="100">
        <v>1</v>
      </c>
      <c r="P223" s="105">
        <v>1300000</v>
      </c>
      <c r="Q223" s="208"/>
      <c r="R223" s="105">
        <v>0</v>
      </c>
      <c r="S223" s="106">
        <f t="shared" si="135"/>
        <v>1300000</v>
      </c>
      <c r="T223" s="107">
        <v>5</v>
      </c>
      <c r="U223" s="106">
        <f t="shared" si="136"/>
        <v>260000</v>
      </c>
      <c r="V223" s="142">
        <f>6/12</f>
        <v>0.5</v>
      </c>
      <c r="W223" s="106">
        <f t="shared" si="137"/>
        <v>130000</v>
      </c>
      <c r="X223" s="143">
        <f t="shared" si="138"/>
        <v>0.5</v>
      </c>
      <c r="Y223" s="106">
        <f t="shared" si="139"/>
        <v>130000</v>
      </c>
      <c r="Z223" s="106">
        <f t="shared" si="140"/>
        <v>260000</v>
      </c>
      <c r="AA223" s="108">
        <f>2024-K223+V223+X223-3/12</f>
        <v>4.75</v>
      </c>
      <c r="AB223" s="106">
        <f t="shared" si="141"/>
        <v>1235000</v>
      </c>
      <c r="AC223" s="106">
        <f t="shared" si="142"/>
        <v>65000</v>
      </c>
      <c r="AD223" s="326" t="s">
        <v>167</v>
      </c>
      <c r="AE223" s="327"/>
      <c r="AF223" s="52" t="e">
        <f>'[3]BI INTRA 2025'!Z400+'S2 2024 - A'!Y223</f>
        <v>#REF!</v>
      </c>
      <c r="AG223" s="52" t="e">
        <f t="shared" si="127"/>
        <v>#REF!</v>
      </c>
    </row>
    <row r="224" spans="1:33" ht="15" customHeight="1">
      <c r="A224" s="42"/>
      <c r="B224" s="54" t="s">
        <v>423</v>
      </c>
      <c r="C224" s="328" t="s">
        <v>424</v>
      </c>
      <c r="D224" s="328"/>
      <c r="E224" s="301"/>
      <c r="F224" s="301"/>
      <c r="G224" s="301"/>
      <c r="H224" s="301"/>
      <c r="I224" s="301"/>
      <c r="J224" s="301"/>
      <c r="K224" s="301"/>
      <c r="L224" s="301"/>
      <c r="M224" s="301"/>
      <c r="N224" s="301"/>
      <c r="O224" s="329"/>
      <c r="P224" s="78"/>
      <c r="Q224" s="218"/>
      <c r="R224" s="76"/>
      <c r="S224" s="146"/>
      <c r="T224" s="145"/>
      <c r="U224" s="146"/>
      <c r="V224" s="145"/>
      <c r="W224" s="146"/>
      <c r="X224" s="145"/>
      <c r="Y224" s="146"/>
      <c r="Z224" s="146"/>
      <c r="AA224" s="145"/>
      <c r="AB224" s="146"/>
      <c r="AC224" s="146"/>
      <c r="AD224" s="78"/>
      <c r="AF224" s="52" t="e">
        <f>'[3]BI INTRA 2025'!Z401+'S2 2024 - A'!Y224</f>
        <v>#REF!</v>
      </c>
      <c r="AG224" s="52" t="e">
        <f t="shared" si="127"/>
        <v>#REF!</v>
      </c>
    </row>
    <row r="225" spans="1:34" ht="15" customHeight="1">
      <c r="A225" s="42"/>
      <c r="B225" s="41"/>
      <c r="C225" s="301"/>
      <c r="D225" s="301"/>
      <c r="E225" s="301"/>
      <c r="F225" s="301"/>
      <c r="G225" s="301"/>
      <c r="H225" s="301"/>
      <c r="I225" s="301"/>
      <c r="J225" s="301"/>
      <c r="K225" s="301"/>
      <c r="L225" s="301"/>
      <c r="M225" s="301"/>
      <c r="N225" s="301"/>
      <c r="O225" s="329"/>
      <c r="P225" s="78"/>
      <c r="Q225" s="218"/>
      <c r="R225" s="76"/>
      <c r="S225" s="146"/>
      <c r="T225" s="145"/>
      <c r="U225" s="146"/>
      <c r="V225" s="145"/>
      <c r="W225" s="146"/>
      <c r="X225" s="145"/>
      <c r="Y225" s="146"/>
      <c r="Z225" s="146"/>
      <c r="AA225" s="145"/>
      <c r="AB225" s="146"/>
      <c r="AC225" s="146"/>
      <c r="AD225" s="78"/>
      <c r="AF225" s="52" t="e">
        <f>'[3]BI INTRA 2025'!Z402+'S2 2024 - A'!Y225</f>
        <v>#REF!</v>
      </c>
      <c r="AG225" s="52" t="e">
        <f t="shared" si="127"/>
        <v>#REF!</v>
      </c>
    </row>
    <row r="226" spans="1:34" ht="15" customHeight="1">
      <c r="A226" s="42"/>
      <c r="B226" s="54" t="s">
        <v>425</v>
      </c>
      <c r="C226" s="1526" t="s">
        <v>426</v>
      </c>
      <c r="D226" s="1527"/>
      <c r="E226" s="1528"/>
      <c r="F226" s="128"/>
      <c r="G226" s="301"/>
      <c r="H226" s="301"/>
      <c r="I226" s="301"/>
      <c r="J226" s="301"/>
      <c r="K226" s="301"/>
      <c r="L226" s="301"/>
      <c r="M226" s="301"/>
      <c r="N226" s="301"/>
      <c r="O226" s="329"/>
      <c r="P226" s="78"/>
      <c r="Q226" s="218"/>
      <c r="R226" s="76"/>
      <c r="S226" s="146"/>
      <c r="T226" s="145"/>
      <c r="U226" s="146"/>
      <c r="V226" s="145"/>
      <c r="W226" s="146"/>
      <c r="X226" s="145"/>
      <c r="Y226" s="146"/>
      <c r="Z226" s="146"/>
      <c r="AA226" s="145"/>
      <c r="AB226" s="146"/>
      <c r="AC226" s="146"/>
      <c r="AD226" s="78"/>
      <c r="AF226" s="52" t="e">
        <f>'[3]BI INTRA 2025'!Z403+'S2 2024 - A'!Y226</f>
        <v>#REF!</v>
      </c>
      <c r="AG226" s="52" t="e">
        <f t="shared" si="127"/>
        <v>#REF!</v>
      </c>
    </row>
    <row r="227" spans="1:34" ht="15" customHeight="1">
      <c r="A227" s="42"/>
      <c r="B227" s="41"/>
      <c r="C227" s="301"/>
      <c r="D227" s="301"/>
      <c r="E227" s="301"/>
      <c r="F227" s="301"/>
      <c r="G227" s="301"/>
      <c r="H227" s="301"/>
      <c r="I227" s="301"/>
      <c r="J227" s="301"/>
      <c r="K227" s="301"/>
      <c r="L227" s="301"/>
      <c r="M227" s="301"/>
      <c r="N227" s="301"/>
      <c r="O227" s="329"/>
      <c r="P227" s="78"/>
      <c r="Q227" s="218"/>
      <c r="R227" s="76"/>
      <c r="S227" s="146"/>
      <c r="T227" s="145"/>
      <c r="U227" s="146"/>
      <c r="V227" s="145"/>
      <c r="W227" s="146"/>
      <c r="X227" s="145"/>
      <c r="Y227" s="146"/>
      <c r="Z227" s="146"/>
      <c r="AA227" s="145"/>
      <c r="AB227" s="146"/>
      <c r="AC227" s="146"/>
      <c r="AD227" s="78"/>
      <c r="AF227" s="52" t="e">
        <f>'[3]BI INTRA 2025'!Z404+'S2 2024 - A'!Y227</f>
        <v>#REF!</v>
      </c>
      <c r="AG227" s="52" t="e">
        <f t="shared" si="127"/>
        <v>#REF!</v>
      </c>
    </row>
    <row r="228" spans="1:34" ht="15" customHeight="1">
      <c r="A228" s="42"/>
      <c r="B228" s="54" t="s">
        <v>427</v>
      </c>
      <c r="C228" s="135" t="s">
        <v>428</v>
      </c>
      <c r="D228" s="135"/>
      <c r="E228" s="135"/>
      <c r="F228" s="135"/>
      <c r="G228" s="301"/>
      <c r="H228" s="301"/>
      <c r="I228" s="301"/>
      <c r="J228" s="301"/>
      <c r="K228" s="301"/>
      <c r="L228" s="301"/>
      <c r="M228" s="301"/>
      <c r="N228" s="301"/>
      <c r="O228" s="330">
        <f>O229+O270</f>
        <v>55</v>
      </c>
      <c r="P228" s="218">
        <f>P229+P270</f>
        <v>550709720</v>
      </c>
      <c r="Q228" s="218"/>
      <c r="R228" s="64"/>
      <c r="S228" s="218">
        <f>S229+S270</f>
        <v>550709720</v>
      </c>
      <c r="T228" s="331"/>
      <c r="U228" s="218">
        <f>U229+U270</f>
        <v>69960944</v>
      </c>
      <c r="V228" s="331"/>
      <c r="W228" s="218">
        <f>W229+W270</f>
        <v>4058312</v>
      </c>
      <c r="X228" s="331"/>
      <c r="Y228" s="218">
        <f>Y229+Y270</f>
        <v>2607949</v>
      </c>
      <c r="Z228" s="218">
        <f>Z229+Z270</f>
        <v>6666260.9999999991</v>
      </c>
      <c r="AA228" s="331"/>
      <c r="AB228" s="218">
        <f>AB229+AB270</f>
        <v>550709720</v>
      </c>
      <c r="AC228" s="218">
        <f>AC229+AC270</f>
        <v>0</v>
      </c>
      <c r="AD228" s="218">
        <f>P228-AB228</f>
        <v>0</v>
      </c>
      <c r="AF228" s="52" t="e">
        <f>'[3]BI INTRA 2025'!Z405+'S2 2024 - A'!Y228</f>
        <v>#REF!</v>
      </c>
      <c r="AG228" s="52" t="e">
        <f t="shared" si="127"/>
        <v>#REF!</v>
      </c>
    </row>
    <row r="229" spans="1:34" ht="15" customHeight="1">
      <c r="A229" s="42"/>
      <c r="B229" s="54" t="s">
        <v>429</v>
      </c>
      <c r="C229" s="135" t="s">
        <v>430</v>
      </c>
      <c r="D229" s="135"/>
      <c r="E229" s="135"/>
      <c r="F229" s="135"/>
      <c r="G229" s="301"/>
      <c r="H229" s="301"/>
      <c r="I229" s="301"/>
      <c r="J229" s="301"/>
      <c r="K229" s="301"/>
      <c r="L229" s="301"/>
      <c r="M229" s="301"/>
      <c r="N229" s="301"/>
      <c r="O229" s="330">
        <f>O230</f>
        <v>51</v>
      </c>
      <c r="P229" s="218">
        <f>P230</f>
        <v>512749950</v>
      </c>
      <c r="Q229" s="218"/>
      <c r="R229" s="64"/>
      <c r="S229" s="218">
        <f>S230</f>
        <v>512749950</v>
      </c>
      <c r="T229" s="331"/>
      <c r="U229" s="218">
        <f>U230</f>
        <v>62368990</v>
      </c>
      <c r="V229" s="331"/>
      <c r="W229" s="218">
        <f>W230</f>
        <v>3765535</v>
      </c>
      <c r="X229" s="331"/>
      <c r="Y229" s="218">
        <f>Y230</f>
        <v>2510356.6666666665</v>
      </c>
      <c r="Z229" s="218">
        <f>Z230</f>
        <v>6275891.666666666</v>
      </c>
      <c r="AA229" s="331"/>
      <c r="AB229" s="218">
        <f>AB230</f>
        <v>512749950</v>
      </c>
      <c r="AC229" s="218">
        <f>AC230</f>
        <v>0</v>
      </c>
      <c r="AD229" s="218"/>
      <c r="AF229" s="52" t="e">
        <f>'[3]BI INTRA 2025'!Z406+'S2 2024 - A'!Y229</f>
        <v>#REF!</v>
      </c>
      <c r="AG229" s="52" t="e">
        <f t="shared" si="127"/>
        <v>#REF!</v>
      </c>
    </row>
    <row r="230" spans="1:34" ht="15" customHeight="1">
      <c r="A230" s="42"/>
      <c r="B230" s="54" t="s">
        <v>431</v>
      </c>
      <c r="C230" s="135" t="s">
        <v>432</v>
      </c>
      <c r="D230" s="135"/>
      <c r="E230" s="135"/>
      <c r="F230" s="135"/>
      <c r="G230" s="301"/>
      <c r="H230" s="301"/>
      <c r="I230" s="301"/>
      <c r="J230" s="301"/>
      <c r="K230" s="301"/>
      <c r="L230" s="301"/>
      <c r="M230" s="301"/>
      <c r="N230" s="301"/>
      <c r="O230" s="330">
        <f>SUM(O231:O269)</f>
        <v>51</v>
      </c>
      <c r="P230" s="218">
        <f>SUM(P231:P269)</f>
        <v>512749950</v>
      </c>
      <c r="Q230" s="218"/>
      <c r="R230" s="64"/>
      <c r="S230" s="218">
        <f>SUM(S231:S269)</f>
        <v>512749950</v>
      </c>
      <c r="T230" s="331"/>
      <c r="U230" s="218">
        <f>SUM(U231:U269)</f>
        <v>62368990</v>
      </c>
      <c r="V230" s="331"/>
      <c r="W230" s="218">
        <f>SUM(W231:W269)</f>
        <v>3765535</v>
      </c>
      <c r="X230" s="331"/>
      <c r="Y230" s="218">
        <f>SUM(Y231:Y269)</f>
        <v>2510356.6666666665</v>
      </c>
      <c r="Z230" s="218">
        <f>SUM(Z231:Z269)</f>
        <v>6275891.666666666</v>
      </c>
      <c r="AA230" s="331"/>
      <c r="AB230" s="218">
        <f>SUM(AB231:AB269)</f>
        <v>512749950</v>
      </c>
      <c r="AC230" s="218">
        <f>SUM(AC231:AC269)</f>
        <v>0</v>
      </c>
      <c r="AD230" s="218"/>
      <c r="AF230" s="52" t="e">
        <f>'[3]BI INTRA 2025'!Z407+'S2 2024 - A'!Y230</f>
        <v>#REF!</v>
      </c>
      <c r="AG230" s="52" t="e">
        <f t="shared" si="127"/>
        <v>#REF!</v>
      </c>
      <c r="AH230" s="2" t="s">
        <v>283</v>
      </c>
    </row>
    <row r="231" spans="1:34" ht="15" customHeight="1">
      <c r="A231" s="42"/>
      <c r="B231" s="133" t="s">
        <v>433</v>
      </c>
      <c r="C231" s="202" t="s">
        <v>112</v>
      </c>
      <c r="D231" s="202"/>
      <c r="E231" s="68" t="s">
        <v>434</v>
      </c>
      <c r="F231" s="69" t="str">
        <f>VLOOKUP(B231,[1]Sheet1!$H$4:$I$15682,2,FALSE)</f>
        <v>Lap Top</v>
      </c>
      <c r="G231" s="43" t="s">
        <v>435</v>
      </c>
      <c r="H231" s="42" t="s">
        <v>48</v>
      </c>
      <c r="I231" s="42" t="s">
        <v>64</v>
      </c>
      <c r="J231" s="42" t="s">
        <v>65</v>
      </c>
      <c r="K231" s="42">
        <v>2007</v>
      </c>
      <c r="L231" s="42" t="s">
        <v>48</v>
      </c>
      <c r="M231" s="77" t="s">
        <v>166</v>
      </c>
      <c r="N231" s="42" t="s">
        <v>67</v>
      </c>
      <c r="O231" s="203">
        <v>1</v>
      </c>
      <c r="P231" s="70">
        <v>16550000</v>
      </c>
      <c r="Q231" s="78"/>
      <c r="R231" s="76">
        <v>0</v>
      </c>
      <c r="S231" s="71">
        <f t="shared" ref="S231:S259" si="143">SUM(P231-R231)</f>
        <v>16550000</v>
      </c>
      <c r="T231" s="72">
        <v>5</v>
      </c>
      <c r="U231" s="71">
        <f t="shared" ref="U231:U237" si="144">SUM(S231/T231)</f>
        <v>3310000</v>
      </c>
      <c r="V231" s="73">
        <v>0</v>
      </c>
      <c r="W231" s="71">
        <f t="shared" ref="W231:W237" si="145">SUM(U231*V231)</f>
        <v>0</v>
      </c>
      <c r="X231" s="74">
        <v>0</v>
      </c>
      <c r="Y231" s="71">
        <f t="shared" ref="Y231:Y237" si="146">SUM(U231*X231)</f>
        <v>0</v>
      </c>
      <c r="Z231" s="71">
        <f t="shared" ref="Z231:Z237" si="147">SUM(W231+Y231)</f>
        <v>0</v>
      </c>
      <c r="AA231" s="72">
        <v>5</v>
      </c>
      <c r="AB231" s="71">
        <f t="shared" ref="AB231:AB237" si="148">SUM(U231*AA231)</f>
        <v>16550000</v>
      </c>
      <c r="AC231" s="71">
        <f t="shared" ref="AC231:AC254" si="149">SUM(S231-AB231)</f>
        <v>0</v>
      </c>
      <c r="AD231" s="75" t="s">
        <v>167</v>
      </c>
      <c r="AF231" s="52" t="e">
        <f>'[3]BI INTRA 2025'!Z408+'S2 2024 - A'!Y231</f>
        <v>#REF!</v>
      </c>
      <c r="AG231" s="52" t="e">
        <f t="shared" si="127"/>
        <v>#REF!</v>
      </c>
    </row>
    <row r="232" spans="1:34" ht="15" customHeight="1">
      <c r="A232" s="42"/>
      <c r="B232" s="133" t="s">
        <v>433</v>
      </c>
      <c r="C232" s="202" t="s">
        <v>60</v>
      </c>
      <c r="D232" s="202"/>
      <c r="E232" s="68" t="s">
        <v>434</v>
      </c>
      <c r="F232" s="69" t="str">
        <f>VLOOKUP(B232,[1]Sheet1!$H$4:$I$15682,2,FALSE)</f>
        <v>Lap Top</v>
      </c>
      <c r="G232" s="43" t="s">
        <v>435</v>
      </c>
      <c r="H232" s="42" t="s">
        <v>48</v>
      </c>
      <c r="I232" s="42" t="s">
        <v>64</v>
      </c>
      <c r="J232" s="42" t="s">
        <v>65</v>
      </c>
      <c r="K232" s="42">
        <v>2007</v>
      </c>
      <c r="L232" s="42" t="s">
        <v>48</v>
      </c>
      <c r="M232" s="77" t="s">
        <v>166</v>
      </c>
      <c r="N232" s="42" t="s">
        <v>67</v>
      </c>
      <c r="O232" s="203">
        <v>1</v>
      </c>
      <c r="P232" s="70">
        <v>16550000</v>
      </c>
      <c r="Q232" s="78"/>
      <c r="R232" s="76">
        <v>0</v>
      </c>
      <c r="S232" s="71">
        <f t="shared" si="143"/>
        <v>16550000</v>
      </c>
      <c r="T232" s="72">
        <v>5</v>
      </c>
      <c r="U232" s="71">
        <f t="shared" si="144"/>
        <v>3310000</v>
      </c>
      <c r="V232" s="73">
        <v>0</v>
      </c>
      <c r="W232" s="71">
        <f t="shared" si="145"/>
        <v>0</v>
      </c>
      <c r="X232" s="74">
        <v>0</v>
      </c>
      <c r="Y232" s="71">
        <f t="shared" si="146"/>
        <v>0</v>
      </c>
      <c r="Z232" s="71">
        <f t="shared" si="147"/>
        <v>0</v>
      </c>
      <c r="AA232" s="72">
        <v>5</v>
      </c>
      <c r="AB232" s="71">
        <f t="shared" si="148"/>
        <v>16550000</v>
      </c>
      <c r="AC232" s="71">
        <f t="shared" si="149"/>
        <v>0</v>
      </c>
      <c r="AD232" s="75" t="s">
        <v>132</v>
      </c>
      <c r="AF232" s="52" t="e">
        <f>'[3]BI INTRA 2025'!Z409+'S2 2024 - A'!Y232</f>
        <v>#REF!</v>
      </c>
      <c r="AG232" s="52" t="e">
        <f t="shared" si="127"/>
        <v>#REF!</v>
      </c>
    </row>
    <row r="233" spans="1:34" ht="15" customHeight="1">
      <c r="A233" s="42"/>
      <c r="B233" s="133" t="s">
        <v>433</v>
      </c>
      <c r="C233" s="202" t="s">
        <v>112</v>
      </c>
      <c r="D233" s="202"/>
      <c r="E233" s="68" t="s">
        <v>434</v>
      </c>
      <c r="F233" s="69" t="str">
        <f>VLOOKUP(B233,[1]Sheet1!$H$4:$I$15682,2,FALSE)</f>
        <v>Lap Top</v>
      </c>
      <c r="G233" s="43" t="s">
        <v>435</v>
      </c>
      <c r="H233" s="42" t="s">
        <v>48</v>
      </c>
      <c r="I233" s="42" t="s">
        <v>64</v>
      </c>
      <c r="J233" s="42" t="s">
        <v>65</v>
      </c>
      <c r="K233" s="42">
        <v>2009</v>
      </c>
      <c r="L233" s="42" t="s">
        <v>48</v>
      </c>
      <c r="M233" s="77" t="s">
        <v>166</v>
      </c>
      <c r="N233" s="42" t="s">
        <v>67</v>
      </c>
      <c r="O233" s="203">
        <v>1</v>
      </c>
      <c r="P233" s="70">
        <v>11800000</v>
      </c>
      <c r="Q233" s="78"/>
      <c r="R233" s="76">
        <v>0</v>
      </c>
      <c r="S233" s="71">
        <f t="shared" si="143"/>
        <v>11800000</v>
      </c>
      <c r="T233" s="72">
        <v>5</v>
      </c>
      <c r="U233" s="71">
        <f t="shared" si="144"/>
        <v>2360000</v>
      </c>
      <c r="V233" s="73">
        <v>0</v>
      </c>
      <c r="W233" s="71">
        <f t="shared" si="145"/>
        <v>0</v>
      </c>
      <c r="X233" s="74">
        <v>0</v>
      </c>
      <c r="Y233" s="71">
        <f t="shared" si="146"/>
        <v>0</v>
      </c>
      <c r="Z233" s="71">
        <f t="shared" si="147"/>
        <v>0</v>
      </c>
      <c r="AA233" s="72">
        <v>5</v>
      </c>
      <c r="AB233" s="71">
        <f t="shared" si="148"/>
        <v>11800000</v>
      </c>
      <c r="AC233" s="71">
        <f t="shared" si="149"/>
        <v>0</v>
      </c>
      <c r="AD233" s="75" t="s">
        <v>174</v>
      </c>
      <c r="AF233" s="52" t="e">
        <f>'[3]BI INTRA 2025'!Z410+'S2 2024 - A'!Y233</f>
        <v>#REF!</v>
      </c>
      <c r="AG233" s="52" t="e">
        <f t="shared" si="127"/>
        <v>#REF!</v>
      </c>
    </row>
    <row r="234" spans="1:34" ht="15" customHeight="1">
      <c r="A234" s="42"/>
      <c r="B234" s="133" t="s">
        <v>433</v>
      </c>
      <c r="C234" s="332" t="s">
        <v>337</v>
      </c>
      <c r="D234" s="332"/>
      <c r="E234" s="68" t="s">
        <v>434</v>
      </c>
      <c r="F234" s="69" t="str">
        <f>VLOOKUP(B234,[1]Sheet1!$H$4:$I$15682,2,FALSE)</f>
        <v>Lap Top</v>
      </c>
      <c r="G234" s="43" t="s">
        <v>435</v>
      </c>
      <c r="H234" s="42" t="s">
        <v>48</v>
      </c>
      <c r="I234" s="42" t="s">
        <v>64</v>
      </c>
      <c r="J234" s="42" t="s">
        <v>65</v>
      </c>
      <c r="K234" s="42">
        <v>2009</v>
      </c>
      <c r="L234" s="42" t="s">
        <v>48</v>
      </c>
      <c r="M234" s="77" t="s">
        <v>166</v>
      </c>
      <c r="N234" s="42" t="s">
        <v>67</v>
      </c>
      <c r="O234" s="203">
        <v>2</v>
      </c>
      <c r="P234" s="70">
        <v>23600000</v>
      </c>
      <c r="Q234" s="78"/>
      <c r="R234" s="76">
        <v>0</v>
      </c>
      <c r="S234" s="71">
        <f t="shared" si="143"/>
        <v>23600000</v>
      </c>
      <c r="T234" s="72">
        <v>5</v>
      </c>
      <c r="U234" s="71">
        <f t="shared" si="144"/>
        <v>4720000</v>
      </c>
      <c r="V234" s="73">
        <v>0</v>
      </c>
      <c r="W234" s="71">
        <f t="shared" si="145"/>
        <v>0</v>
      </c>
      <c r="X234" s="74">
        <v>0</v>
      </c>
      <c r="Y234" s="71">
        <f t="shared" si="146"/>
        <v>0</v>
      </c>
      <c r="Z234" s="71">
        <f t="shared" si="147"/>
        <v>0</v>
      </c>
      <c r="AA234" s="72">
        <v>5</v>
      </c>
      <c r="AB234" s="71">
        <f t="shared" si="148"/>
        <v>23600000</v>
      </c>
      <c r="AC234" s="71">
        <f t="shared" si="149"/>
        <v>0</v>
      </c>
      <c r="AD234" s="75" t="s">
        <v>175</v>
      </c>
      <c r="AF234" s="52" t="e">
        <f>'[3]BI INTRA 2025'!Z411+'S2 2024 - A'!Y234</f>
        <v>#REF!</v>
      </c>
      <c r="AG234" s="52" t="e">
        <f t="shared" si="127"/>
        <v>#REF!</v>
      </c>
    </row>
    <row r="235" spans="1:34" ht="15" customHeight="1">
      <c r="A235" s="250"/>
      <c r="B235" s="247" t="s">
        <v>433</v>
      </c>
      <c r="C235" s="333" t="s">
        <v>436</v>
      </c>
      <c r="D235" s="333"/>
      <c r="E235" s="249" t="s">
        <v>434</v>
      </c>
      <c r="F235" s="69" t="str">
        <f>VLOOKUP(B235,[1]Sheet1!$H$4:$I$15682,2,FALSE)</f>
        <v>Lap Top</v>
      </c>
      <c r="G235" s="271" t="s">
        <v>435</v>
      </c>
      <c r="H235" s="250" t="s">
        <v>48</v>
      </c>
      <c r="I235" s="250" t="s">
        <v>64</v>
      </c>
      <c r="J235" s="250" t="s">
        <v>65</v>
      </c>
      <c r="K235" s="250">
        <v>2009</v>
      </c>
      <c r="L235" s="250" t="s">
        <v>48</v>
      </c>
      <c r="M235" s="251" t="s">
        <v>166</v>
      </c>
      <c r="N235" s="250" t="s">
        <v>67</v>
      </c>
      <c r="O235" s="252">
        <v>2</v>
      </c>
      <c r="P235" s="253">
        <v>23600000</v>
      </c>
      <c r="Q235" s="272"/>
      <c r="R235" s="255">
        <v>0</v>
      </c>
      <c r="S235" s="256">
        <f t="shared" si="143"/>
        <v>23600000</v>
      </c>
      <c r="T235" s="257">
        <v>5</v>
      </c>
      <c r="U235" s="256">
        <f t="shared" si="144"/>
        <v>4720000</v>
      </c>
      <c r="V235" s="258">
        <v>0</v>
      </c>
      <c r="W235" s="256">
        <f t="shared" si="145"/>
        <v>0</v>
      </c>
      <c r="X235" s="259">
        <v>0</v>
      </c>
      <c r="Y235" s="256">
        <f t="shared" si="146"/>
        <v>0</v>
      </c>
      <c r="Z235" s="256">
        <f t="shared" si="147"/>
        <v>0</v>
      </c>
      <c r="AA235" s="257">
        <v>5</v>
      </c>
      <c r="AB235" s="256">
        <f t="shared" si="148"/>
        <v>23600000</v>
      </c>
      <c r="AC235" s="256">
        <f t="shared" si="149"/>
        <v>0</v>
      </c>
      <c r="AD235" s="260" t="s">
        <v>176</v>
      </c>
      <c r="AF235" s="52" t="e">
        <f>'[3]BI INTRA 2025'!Z412+'S2 2024 - A'!Y235</f>
        <v>#REF!</v>
      </c>
      <c r="AG235" s="52" t="e">
        <f t="shared" si="127"/>
        <v>#REF!</v>
      </c>
    </row>
    <row r="236" spans="1:34" ht="15" customHeight="1">
      <c r="A236" s="42"/>
      <c r="B236" s="133" t="s">
        <v>433</v>
      </c>
      <c r="C236" s="202" t="s">
        <v>80</v>
      </c>
      <c r="D236" s="202"/>
      <c r="E236" s="68" t="s">
        <v>434</v>
      </c>
      <c r="F236" s="69" t="str">
        <f>VLOOKUP(B236,[1]Sheet1!$H$4:$I$15682,2,FALSE)</f>
        <v>Lap Top</v>
      </c>
      <c r="G236" s="43" t="s">
        <v>435</v>
      </c>
      <c r="H236" s="42" t="s">
        <v>48</v>
      </c>
      <c r="I236" s="42" t="s">
        <v>64</v>
      </c>
      <c r="J236" s="42" t="s">
        <v>65</v>
      </c>
      <c r="K236" s="42">
        <v>2009</v>
      </c>
      <c r="L236" s="42" t="s">
        <v>48</v>
      </c>
      <c r="M236" s="77" t="s">
        <v>166</v>
      </c>
      <c r="N236" s="42" t="s">
        <v>67</v>
      </c>
      <c r="O236" s="203">
        <v>1</v>
      </c>
      <c r="P236" s="70">
        <v>11800000</v>
      </c>
      <c r="Q236" s="78"/>
      <c r="R236" s="76">
        <v>0</v>
      </c>
      <c r="S236" s="71">
        <f t="shared" si="143"/>
        <v>11800000</v>
      </c>
      <c r="T236" s="72">
        <v>5</v>
      </c>
      <c r="U236" s="71">
        <f t="shared" si="144"/>
        <v>2360000</v>
      </c>
      <c r="V236" s="73">
        <v>0</v>
      </c>
      <c r="W236" s="71">
        <f t="shared" si="145"/>
        <v>0</v>
      </c>
      <c r="X236" s="74">
        <v>0</v>
      </c>
      <c r="Y236" s="71">
        <f t="shared" si="146"/>
        <v>0</v>
      </c>
      <c r="Z236" s="71">
        <f t="shared" si="147"/>
        <v>0</v>
      </c>
      <c r="AA236" s="72">
        <v>5</v>
      </c>
      <c r="AB236" s="71">
        <f t="shared" si="148"/>
        <v>11800000</v>
      </c>
      <c r="AC236" s="71">
        <f t="shared" si="149"/>
        <v>0</v>
      </c>
      <c r="AD236" s="75" t="s">
        <v>190</v>
      </c>
      <c r="AF236" s="52" t="e">
        <f>'[3]BI INTRA 2025'!Z413+'S2 2024 - A'!Y236</f>
        <v>#REF!</v>
      </c>
      <c r="AG236" s="52" t="e">
        <f t="shared" si="127"/>
        <v>#REF!</v>
      </c>
    </row>
    <row r="237" spans="1:34" ht="15" customHeight="1">
      <c r="A237" s="42"/>
      <c r="B237" s="133" t="s">
        <v>433</v>
      </c>
      <c r="C237" s="332" t="s">
        <v>184</v>
      </c>
      <c r="D237" s="332"/>
      <c r="E237" s="68" t="s">
        <v>434</v>
      </c>
      <c r="F237" s="69" t="str">
        <f>VLOOKUP(B237,[1]Sheet1!$H$4:$I$15682,2,FALSE)</f>
        <v>Lap Top</v>
      </c>
      <c r="G237" s="43" t="s">
        <v>435</v>
      </c>
      <c r="H237" s="42" t="s">
        <v>48</v>
      </c>
      <c r="I237" s="42" t="s">
        <v>64</v>
      </c>
      <c r="J237" s="42" t="s">
        <v>65</v>
      </c>
      <c r="K237" s="42">
        <v>2009</v>
      </c>
      <c r="L237" s="42" t="s">
        <v>48</v>
      </c>
      <c r="M237" s="77" t="s">
        <v>166</v>
      </c>
      <c r="N237" s="42" t="s">
        <v>67</v>
      </c>
      <c r="O237" s="203">
        <v>2</v>
      </c>
      <c r="P237" s="70">
        <v>23600000</v>
      </c>
      <c r="Q237" s="78"/>
      <c r="R237" s="76">
        <v>0</v>
      </c>
      <c r="S237" s="71">
        <f t="shared" si="143"/>
        <v>23600000</v>
      </c>
      <c r="T237" s="72">
        <v>5</v>
      </c>
      <c r="U237" s="71">
        <f t="shared" si="144"/>
        <v>4720000</v>
      </c>
      <c r="V237" s="73">
        <v>0</v>
      </c>
      <c r="W237" s="71">
        <f t="shared" si="145"/>
        <v>0</v>
      </c>
      <c r="X237" s="74">
        <v>0</v>
      </c>
      <c r="Y237" s="71">
        <f t="shared" si="146"/>
        <v>0</v>
      </c>
      <c r="Z237" s="71">
        <f t="shared" si="147"/>
        <v>0</v>
      </c>
      <c r="AA237" s="72">
        <v>5</v>
      </c>
      <c r="AB237" s="71">
        <f t="shared" si="148"/>
        <v>23600000</v>
      </c>
      <c r="AC237" s="71">
        <f t="shared" si="149"/>
        <v>0</v>
      </c>
      <c r="AD237" s="75" t="s">
        <v>207</v>
      </c>
      <c r="AF237" s="52" t="e">
        <f>'[3]BI INTRA 2025'!Z414+'S2 2024 - A'!Y237</f>
        <v>#REF!</v>
      </c>
      <c r="AG237" s="52" t="e">
        <f t="shared" si="127"/>
        <v>#REF!</v>
      </c>
    </row>
    <row r="238" spans="1:34" ht="15" customHeight="1">
      <c r="A238" s="42"/>
      <c r="B238" s="133" t="s">
        <v>437</v>
      </c>
      <c r="C238" s="202" t="s">
        <v>112</v>
      </c>
      <c r="D238" s="202"/>
      <c r="E238" s="68" t="s">
        <v>438</v>
      </c>
      <c r="F238" s="69" t="str">
        <f>VLOOKUP(B238,[1]Sheet1!$H$4:$I$15682,2,FALSE)</f>
        <v>P.C Unit</v>
      </c>
      <c r="G238" s="43" t="s">
        <v>439</v>
      </c>
      <c r="H238" s="42" t="s">
        <v>48</v>
      </c>
      <c r="I238" s="42" t="s">
        <v>64</v>
      </c>
      <c r="J238" s="42" t="s">
        <v>65</v>
      </c>
      <c r="K238" s="43">
        <v>2010</v>
      </c>
      <c r="L238" s="42" t="s">
        <v>48</v>
      </c>
      <c r="M238" s="77" t="s">
        <v>66</v>
      </c>
      <c r="N238" s="42" t="s">
        <v>67</v>
      </c>
      <c r="O238" s="203">
        <v>1</v>
      </c>
      <c r="P238" s="70">
        <v>7950000</v>
      </c>
      <c r="Q238" s="139"/>
      <c r="R238" s="76">
        <v>0</v>
      </c>
      <c r="S238" s="71">
        <f t="shared" si="143"/>
        <v>7950000</v>
      </c>
      <c r="T238" s="72">
        <v>5</v>
      </c>
      <c r="U238" s="71"/>
      <c r="V238" s="73"/>
      <c r="W238" s="71"/>
      <c r="X238" s="74"/>
      <c r="Y238" s="71"/>
      <c r="Z238" s="71"/>
      <c r="AA238" s="72">
        <v>5</v>
      </c>
      <c r="AB238" s="71">
        <v>7950000</v>
      </c>
      <c r="AC238" s="71">
        <f t="shared" si="149"/>
        <v>0</v>
      </c>
      <c r="AD238" s="55" t="s">
        <v>226</v>
      </c>
      <c r="AF238" s="52" t="e">
        <f>'[3]BI INTRA 2025'!Z415+'S2 2024 - A'!Y238</f>
        <v>#REF!</v>
      </c>
      <c r="AG238" s="52" t="e">
        <f t="shared" si="127"/>
        <v>#REF!</v>
      </c>
    </row>
    <row r="239" spans="1:34" ht="15" customHeight="1">
      <c r="A239" s="42"/>
      <c r="B239" s="133" t="s">
        <v>437</v>
      </c>
      <c r="C239" s="332" t="s">
        <v>337</v>
      </c>
      <c r="D239" s="332"/>
      <c r="E239" s="68" t="s">
        <v>438</v>
      </c>
      <c r="F239" s="69" t="str">
        <f>VLOOKUP(B239,[1]Sheet1!$H$4:$I$15682,2,FALSE)</f>
        <v>P.C Unit</v>
      </c>
      <c r="G239" s="43" t="s">
        <v>439</v>
      </c>
      <c r="H239" s="42" t="s">
        <v>48</v>
      </c>
      <c r="I239" s="42" t="s">
        <v>64</v>
      </c>
      <c r="J239" s="42" t="s">
        <v>65</v>
      </c>
      <c r="K239" s="43">
        <v>2010</v>
      </c>
      <c r="L239" s="42" t="s">
        <v>48</v>
      </c>
      <c r="M239" s="77" t="s">
        <v>66</v>
      </c>
      <c r="N239" s="42" t="s">
        <v>67</v>
      </c>
      <c r="O239" s="203">
        <v>2</v>
      </c>
      <c r="P239" s="70">
        <v>15900000</v>
      </c>
      <c r="Q239" s="139"/>
      <c r="R239" s="76">
        <v>0</v>
      </c>
      <c r="S239" s="71">
        <f t="shared" si="143"/>
        <v>15900000</v>
      </c>
      <c r="T239" s="72">
        <v>5</v>
      </c>
      <c r="U239" s="71"/>
      <c r="V239" s="73"/>
      <c r="W239" s="71"/>
      <c r="X239" s="74"/>
      <c r="Y239" s="71"/>
      <c r="Z239" s="71"/>
      <c r="AA239" s="72">
        <v>5</v>
      </c>
      <c r="AB239" s="71">
        <v>15900000</v>
      </c>
      <c r="AC239" s="71">
        <f t="shared" si="149"/>
        <v>0</v>
      </c>
      <c r="AD239" s="75" t="s">
        <v>183</v>
      </c>
      <c r="AF239" s="52" t="e">
        <f>'[3]BI INTRA 2025'!Z416+'S2 2024 - A'!Y239</f>
        <v>#REF!</v>
      </c>
      <c r="AG239" s="52" t="e">
        <f t="shared" si="127"/>
        <v>#REF!</v>
      </c>
    </row>
    <row r="240" spans="1:34" ht="15" customHeight="1">
      <c r="A240" s="42"/>
      <c r="B240" s="133" t="s">
        <v>437</v>
      </c>
      <c r="C240" s="332" t="s">
        <v>436</v>
      </c>
      <c r="D240" s="332"/>
      <c r="E240" s="68" t="s">
        <v>438</v>
      </c>
      <c r="F240" s="69" t="str">
        <f>VLOOKUP(B240,[1]Sheet1!$H$4:$I$15682,2,FALSE)</f>
        <v>P.C Unit</v>
      </c>
      <c r="G240" s="43" t="s">
        <v>439</v>
      </c>
      <c r="H240" s="42" t="s">
        <v>48</v>
      </c>
      <c r="I240" s="42" t="s">
        <v>64</v>
      </c>
      <c r="J240" s="42" t="s">
        <v>65</v>
      </c>
      <c r="K240" s="43">
        <v>2010</v>
      </c>
      <c r="L240" s="42" t="s">
        <v>48</v>
      </c>
      <c r="M240" s="77" t="s">
        <v>66</v>
      </c>
      <c r="N240" s="42" t="s">
        <v>67</v>
      </c>
      <c r="O240" s="203">
        <v>2</v>
      </c>
      <c r="P240" s="70">
        <v>15900000</v>
      </c>
      <c r="Q240" s="139"/>
      <c r="R240" s="76">
        <v>0</v>
      </c>
      <c r="S240" s="71">
        <f t="shared" si="143"/>
        <v>15900000</v>
      </c>
      <c r="T240" s="72">
        <v>5</v>
      </c>
      <c r="U240" s="71"/>
      <c r="V240" s="73"/>
      <c r="W240" s="71"/>
      <c r="X240" s="74"/>
      <c r="Y240" s="71"/>
      <c r="Z240" s="71"/>
      <c r="AA240" s="72">
        <v>5</v>
      </c>
      <c r="AB240" s="71">
        <v>15900000</v>
      </c>
      <c r="AC240" s="71">
        <f t="shared" si="149"/>
        <v>0</v>
      </c>
      <c r="AD240" s="75" t="s">
        <v>132</v>
      </c>
      <c r="AF240" s="52" t="e">
        <f>'[3]BI INTRA 2025'!Z417+'S2 2024 - A'!Y240</f>
        <v>#REF!</v>
      </c>
      <c r="AG240" s="52" t="e">
        <f t="shared" si="127"/>
        <v>#REF!</v>
      </c>
    </row>
    <row r="241" spans="1:33" ht="15" customHeight="1">
      <c r="A241" s="42"/>
      <c r="B241" s="133" t="s">
        <v>437</v>
      </c>
      <c r="C241" s="202" t="s">
        <v>80</v>
      </c>
      <c r="D241" s="202"/>
      <c r="E241" s="68" t="s">
        <v>438</v>
      </c>
      <c r="F241" s="69" t="str">
        <f>VLOOKUP(B241,[1]Sheet1!$H$4:$I$15682,2,FALSE)</f>
        <v>P.C Unit</v>
      </c>
      <c r="G241" s="43" t="s">
        <v>439</v>
      </c>
      <c r="H241" s="42" t="s">
        <v>48</v>
      </c>
      <c r="I241" s="42" t="s">
        <v>64</v>
      </c>
      <c r="J241" s="42" t="s">
        <v>65</v>
      </c>
      <c r="K241" s="43">
        <v>2010</v>
      </c>
      <c r="L241" s="42" t="s">
        <v>48</v>
      </c>
      <c r="M241" s="77" t="s">
        <v>66</v>
      </c>
      <c r="N241" s="42" t="s">
        <v>67</v>
      </c>
      <c r="O241" s="203">
        <v>1</v>
      </c>
      <c r="P241" s="70">
        <v>7950000</v>
      </c>
      <c r="Q241" s="139"/>
      <c r="R241" s="76">
        <v>0</v>
      </c>
      <c r="S241" s="71">
        <f t="shared" si="143"/>
        <v>7950000</v>
      </c>
      <c r="T241" s="72">
        <v>5</v>
      </c>
      <c r="U241" s="71"/>
      <c r="V241" s="73"/>
      <c r="W241" s="71"/>
      <c r="X241" s="74"/>
      <c r="Y241" s="71"/>
      <c r="Z241" s="71"/>
      <c r="AA241" s="72">
        <v>5</v>
      </c>
      <c r="AB241" s="71">
        <v>7950000</v>
      </c>
      <c r="AC241" s="71">
        <f t="shared" si="149"/>
        <v>0</v>
      </c>
      <c r="AD241" s="75" t="s">
        <v>174</v>
      </c>
      <c r="AF241" s="52" t="e">
        <f>'[3]BI INTRA 2025'!Z418+'S2 2024 - A'!Y241</f>
        <v>#REF!</v>
      </c>
      <c r="AG241" s="52" t="e">
        <f t="shared" si="127"/>
        <v>#REF!</v>
      </c>
    </row>
    <row r="242" spans="1:33" ht="15" customHeight="1">
      <c r="A242" s="42"/>
      <c r="B242" s="133" t="s">
        <v>437</v>
      </c>
      <c r="C242" s="202" t="s">
        <v>106</v>
      </c>
      <c r="D242" s="202"/>
      <c r="E242" s="68" t="s">
        <v>438</v>
      </c>
      <c r="F242" s="69" t="str">
        <f>VLOOKUP(B242,[1]Sheet1!$H$4:$I$15682,2,FALSE)</f>
        <v>P.C Unit</v>
      </c>
      <c r="G242" s="43" t="s">
        <v>439</v>
      </c>
      <c r="H242" s="42" t="s">
        <v>48</v>
      </c>
      <c r="I242" s="42" t="s">
        <v>64</v>
      </c>
      <c r="J242" s="42" t="s">
        <v>65</v>
      </c>
      <c r="K242" s="43">
        <v>2010</v>
      </c>
      <c r="L242" s="42" t="s">
        <v>48</v>
      </c>
      <c r="M242" s="77" t="s">
        <v>66</v>
      </c>
      <c r="N242" s="42" t="s">
        <v>67</v>
      </c>
      <c r="O242" s="203">
        <v>1</v>
      </c>
      <c r="P242" s="70">
        <v>7950000</v>
      </c>
      <c r="Q242" s="139"/>
      <c r="R242" s="76">
        <v>0</v>
      </c>
      <c r="S242" s="71">
        <f t="shared" si="143"/>
        <v>7950000</v>
      </c>
      <c r="T242" s="72">
        <v>5</v>
      </c>
      <c r="U242" s="71"/>
      <c r="V242" s="73"/>
      <c r="W242" s="71"/>
      <c r="X242" s="74"/>
      <c r="Y242" s="71"/>
      <c r="Z242" s="71"/>
      <c r="AA242" s="72">
        <v>5</v>
      </c>
      <c r="AB242" s="71">
        <v>7950000</v>
      </c>
      <c r="AC242" s="71">
        <f t="shared" si="149"/>
        <v>0</v>
      </c>
      <c r="AD242" s="75" t="s">
        <v>185</v>
      </c>
      <c r="AF242" s="52" t="e">
        <f>'[3]BI INTRA 2025'!Z419+'S2 2024 - A'!Y242</f>
        <v>#REF!</v>
      </c>
      <c r="AG242" s="52" t="e">
        <f t="shared" si="127"/>
        <v>#REF!</v>
      </c>
    </row>
    <row r="243" spans="1:33" ht="15" customHeight="1">
      <c r="A243" s="42"/>
      <c r="B243" s="133" t="s">
        <v>437</v>
      </c>
      <c r="C243" s="334" t="s">
        <v>440</v>
      </c>
      <c r="D243" s="334"/>
      <c r="E243" s="68" t="s">
        <v>438</v>
      </c>
      <c r="F243" s="69" t="str">
        <f>VLOOKUP(B243,[1]Sheet1!$H$4:$I$15682,2,FALSE)</f>
        <v>P.C Unit</v>
      </c>
      <c r="G243" s="43" t="s">
        <v>439</v>
      </c>
      <c r="H243" s="42" t="s">
        <v>48</v>
      </c>
      <c r="I243" s="42" t="s">
        <v>64</v>
      </c>
      <c r="J243" s="42" t="s">
        <v>65</v>
      </c>
      <c r="K243" s="43">
        <v>2010</v>
      </c>
      <c r="L243" s="42" t="s">
        <v>48</v>
      </c>
      <c r="M243" s="77" t="s">
        <v>66</v>
      </c>
      <c r="N243" s="42" t="s">
        <v>67</v>
      </c>
      <c r="O243" s="203">
        <v>3</v>
      </c>
      <c r="P243" s="70">
        <v>23850000</v>
      </c>
      <c r="Q243" s="139"/>
      <c r="R243" s="76">
        <v>0</v>
      </c>
      <c r="S243" s="71">
        <f t="shared" si="143"/>
        <v>23850000</v>
      </c>
      <c r="T243" s="72">
        <v>5</v>
      </c>
      <c r="U243" s="71"/>
      <c r="V243" s="73"/>
      <c r="W243" s="71"/>
      <c r="X243" s="74"/>
      <c r="Y243" s="71"/>
      <c r="Z243" s="71"/>
      <c r="AA243" s="72">
        <v>5</v>
      </c>
      <c r="AB243" s="71">
        <v>23850000</v>
      </c>
      <c r="AC243" s="71">
        <f t="shared" si="149"/>
        <v>0</v>
      </c>
      <c r="AD243" s="75" t="s">
        <v>189</v>
      </c>
      <c r="AF243" s="52" t="e">
        <f>'[3]BI INTRA 2025'!Z420+'S2 2024 - A'!Y243</f>
        <v>#REF!</v>
      </c>
      <c r="AG243" s="52" t="e">
        <f t="shared" si="127"/>
        <v>#REF!</v>
      </c>
    </row>
    <row r="244" spans="1:33" ht="15" customHeight="1">
      <c r="A244" s="42"/>
      <c r="B244" s="133" t="s">
        <v>437</v>
      </c>
      <c r="C244" s="332" t="s">
        <v>441</v>
      </c>
      <c r="D244" s="332"/>
      <c r="E244" s="68" t="s">
        <v>438</v>
      </c>
      <c r="F244" s="69" t="str">
        <f>VLOOKUP(B244,[1]Sheet1!$H$4:$I$15682,2,FALSE)</f>
        <v>P.C Unit</v>
      </c>
      <c r="G244" s="43" t="s">
        <v>439</v>
      </c>
      <c r="H244" s="42" t="s">
        <v>48</v>
      </c>
      <c r="I244" s="42" t="s">
        <v>64</v>
      </c>
      <c r="J244" s="42" t="s">
        <v>65</v>
      </c>
      <c r="K244" s="43">
        <v>2010</v>
      </c>
      <c r="L244" s="42" t="s">
        <v>48</v>
      </c>
      <c r="M244" s="77" t="s">
        <v>66</v>
      </c>
      <c r="N244" s="42" t="s">
        <v>67</v>
      </c>
      <c r="O244" s="203">
        <v>2</v>
      </c>
      <c r="P244" s="70">
        <v>15900000</v>
      </c>
      <c r="Q244" s="139"/>
      <c r="R244" s="76">
        <v>0</v>
      </c>
      <c r="S244" s="71">
        <f t="shared" si="143"/>
        <v>15900000</v>
      </c>
      <c r="T244" s="72">
        <v>5</v>
      </c>
      <c r="U244" s="71"/>
      <c r="V244" s="73"/>
      <c r="W244" s="71"/>
      <c r="X244" s="74"/>
      <c r="Y244" s="71"/>
      <c r="Z244" s="71"/>
      <c r="AA244" s="72">
        <v>5</v>
      </c>
      <c r="AB244" s="71">
        <v>15900000</v>
      </c>
      <c r="AC244" s="71">
        <f t="shared" si="149"/>
        <v>0</v>
      </c>
      <c r="AD244" s="75" t="s">
        <v>207</v>
      </c>
      <c r="AF244" s="52" t="e">
        <f>'[3]BI INTRA 2025'!Z421+'S2 2024 - A'!Y244</f>
        <v>#REF!</v>
      </c>
      <c r="AG244" s="52" t="e">
        <f t="shared" si="127"/>
        <v>#REF!</v>
      </c>
    </row>
    <row r="245" spans="1:33" ht="15" customHeight="1">
      <c r="A245" s="42"/>
      <c r="B245" s="133" t="s">
        <v>437</v>
      </c>
      <c r="C245" s="332" t="s">
        <v>442</v>
      </c>
      <c r="D245" s="332"/>
      <c r="E245" s="68" t="s">
        <v>438</v>
      </c>
      <c r="F245" s="69" t="str">
        <f>VLOOKUP(B245,[1]Sheet1!$H$4:$I$15682,2,FALSE)</f>
        <v>P.C Unit</v>
      </c>
      <c r="G245" s="43" t="s">
        <v>439</v>
      </c>
      <c r="H245" s="42" t="s">
        <v>48</v>
      </c>
      <c r="I245" s="42" t="s">
        <v>64</v>
      </c>
      <c r="J245" s="42" t="s">
        <v>65</v>
      </c>
      <c r="K245" s="43">
        <v>2010</v>
      </c>
      <c r="L245" s="42" t="s">
        <v>48</v>
      </c>
      <c r="M245" s="77" t="s">
        <v>66</v>
      </c>
      <c r="N245" s="42" t="s">
        <v>67</v>
      </c>
      <c r="O245" s="203">
        <v>3</v>
      </c>
      <c r="P245" s="70">
        <v>23850000</v>
      </c>
      <c r="Q245" s="139"/>
      <c r="R245" s="76">
        <v>0</v>
      </c>
      <c r="S245" s="71">
        <f t="shared" si="143"/>
        <v>23850000</v>
      </c>
      <c r="T245" s="72">
        <v>5</v>
      </c>
      <c r="U245" s="71"/>
      <c r="V245" s="73"/>
      <c r="W245" s="71"/>
      <c r="X245" s="74"/>
      <c r="Y245" s="71"/>
      <c r="Z245" s="71"/>
      <c r="AA245" s="72">
        <v>5</v>
      </c>
      <c r="AB245" s="71">
        <v>23850000</v>
      </c>
      <c r="AC245" s="71">
        <f t="shared" si="149"/>
        <v>0</v>
      </c>
      <c r="AD245" s="75" t="s">
        <v>190</v>
      </c>
      <c r="AF245" s="52" t="e">
        <f>'[3]BI INTRA 2025'!Z422+'S2 2024 - A'!Y245</f>
        <v>#REF!</v>
      </c>
      <c r="AG245" s="52" t="e">
        <f t="shared" si="127"/>
        <v>#REF!</v>
      </c>
    </row>
    <row r="246" spans="1:33" ht="15" customHeight="1">
      <c r="A246" s="42"/>
      <c r="B246" s="133" t="s">
        <v>437</v>
      </c>
      <c r="C246" s="202" t="s">
        <v>112</v>
      </c>
      <c r="D246" s="202"/>
      <c r="E246" s="68" t="s">
        <v>438</v>
      </c>
      <c r="F246" s="69" t="str">
        <f>VLOOKUP(B246,[1]Sheet1!$H$4:$I$15682,2,FALSE)</f>
        <v>P.C Unit</v>
      </c>
      <c r="G246" s="43" t="s">
        <v>443</v>
      </c>
      <c r="H246" s="42" t="s">
        <v>48</v>
      </c>
      <c r="I246" s="42" t="s">
        <v>64</v>
      </c>
      <c r="J246" s="42" t="s">
        <v>65</v>
      </c>
      <c r="K246" s="43">
        <v>2010</v>
      </c>
      <c r="L246" s="42" t="s">
        <v>48</v>
      </c>
      <c r="M246" s="77" t="s">
        <v>66</v>
      </c>
      <c r="N246" s="42" t="s">
        <v>67</v>
      </c>
      <c r="O246" s="203">
        <v>1</v>
      </c>
      <c r="P246" s="70">
        <v>7700000</v>
      </c>
      <c r="Q246" s="139"/>
      <c r="R246" s="76">
        <v>0</v>
      </c>
      <c r="S246" s="71">
        <f t="shared" si="143"/>
        <v>7700000</v>
      </c>
      <c r="T246" s="72">
        <v>5</v>
      </c>
      <c r="U246" s="71"/>
      <c r="V246" s="73"/>
      <c r="W246" s="71"/>
      <c r="X246" s="74"/>
      <c r="Y246" s="71"/>
      <c r="Z246" s="71"/>
      <c r="AA246" s="72">
        <v>5</v>
      </c>
      <c r="AB246" s="71">
        <v>7700000</v>
      </c>
      <c r="AC246" s="71">
        <f t="shared" si="149"/>
        <v>0</v>
      </c>
      <c r="AD246" s="75" t="s">
        <v>167</v>
      </c>
      <c r="AF246" s="52" t="e">
        <f>'[3]BI INTRA 2025'!Z423+'S2 2024 - A'!Y246</f>
        <v>#REF!</v>
      </c>
      <c r="AG246" s="52" t="e">
        <f t="shared" si="127"/>
        <v>#REF!</v>
      </c>
    </row>
    <row r="247" spans="1:33" ht="15" customHeight="1">
      <c r="A247" s="42"/>
      <c r="B247" s="133" t="s">
        <v>437</v>
      </c>
      <c r="C247" s="202" t="s">
        <v>112</v>
      </c>
      <c r="D247" s="202"/>
      <c r="E247" s="68" t="s">
        <v>444</v>
      </c>
      <c r="F247" s="69" t="str">
        <f>VLOOKUP(B247,[1]Sheet1!$H$4:$I$15682,2,FALSE)</f>
        <v>P.C Unit</v>
      </c>
      <c r="G247" s="43" t="s">
        <v>445</v>
      </c>
      <c r="H247" s="42" t="s">
        <v>48</v>
      </c>
      <c r="I247" s="42" t="s">
        <v>64</v>
      </c>
      <c r="J247" s="42" t="s">
        <v>65</v>
      </c>
      <c r="K247" s="43">
        <v>2010</v>
      </c>
      <c r="L247" s="42" t="s">
        <v>48</v>
      </c>
      <c r="M247" s="77" t="s">
        <v>66</v>
      </c>
      <c r="N247" s="42" t="s">
        <v>67</v>
      </c>
      <c r="O247" s="203">
        <v>1</v>
      </c>
      <c r="P247" s="70">
        <v>10725000</v>
      </c>
      <c r="Q247" s="139"/>
      <c r="R247" s="76">
        <v>0</v>
      </c>
      <c r="S247" s="71">
        <f t="shared" si="143"/>
        <v>10725000</v>
      </c>
      <c r="T247" s="72">
        <v>5</v>
      </c>
      <c r="U247" s="71"/>
      <c r="V247" s="73"/>
      <c r="W247" s="71"/>
      <c r="X247" s="74"/>
      <c r="Y247" s="71"/>
      <c r="Z247" s="71"/>
      <c r="AA247" s="72">
        <v>5</v>
      </c>
      <c r="AB247" s="71">
        <v>10725000</v>
      </c>
      <c r="AC247" s="71">
        <f t="shared" si="149"/>
        <v>0</v>
      </c>
      <c r="AD247" s="75" t="s">
        <v>183</v>
      </c>
      <c r="AF247" s="52" t="e">
        <f>'[3]BI INTRA 2025'!Z424+'S2 2024 - A'!Y247</f>
        <v>#REF!</v>
      </c>
      <c r="AG247" s="52" t="e">
        <f t="shared" si="127"/>
        <v>#REF!</v>
      </c>
    </row>
    <row r="248" spans="1:33" ht="15" customHeight="1">
      <c r="A248" s="42"/>
      <c r="B248" s="133" t="s">
        <v>437</v>
      </c>
      <c r="C248" s="202" t="s">
        <v>112</v>
      </c>
      <c r="D248" s="202"/>
      <c r="E248" s="68" t="s">
        <v>444</v>
      </c>
      <c r="F248" s="69" t="str">
        <f>VLOOKUP(B248,[1]Sheet1!$H$4:$I$15682,2,FALSE)</f>
        <v>P.C Unit</v>
      </c>
      <c r="G248" s="42" t="s">
        <v>446</v>
      </c>
      <c r="H248" s="42" t="s">
        <v>48</v>
      </c>
      <c r="I248" s="42" t="s">
        <v>64</v>
      </c>
      <c r="J248" s="42" t="s">
        <v>65</v>
      </c>
      <c r="K248" s="43">
        <v>2011</v>
      </c>
      <c r="L248" s="42" t="s">
        <v>48</v>
      </c>
      <c r="M248" s="77" t="s">
        <v>66</v>
      </c>
      <c r="N248" s="42" t="s">
        <v>67</v>
      </c>
      <c r="O248" s="203">
        <v>1</v>
      </c>
      <c r="P248" s="76">
        <v>6125000</v>
      </c>
      <c r="Q248" s="139"/>
      <c r="R248" s="76">
        <v>0</v>
      </c>
      <c r="S248" s="71">
        <f t="shared" si="143"/>
        <v>6125000</v>
      </c>
      <c r="T248" s="72">
        <v>5</v>
      </c>
      <c r="U248" s="71"/>
      <c r="V248" s="73"/>
      <c r="W248" s="71"/>
      <c r="X248" s="74"/>
      <c r="Y248" s="71"/>
      <c r="Z248" s="71"/>
      <c r="AA248" s="72">
        <v>5</v>
      </c>
      <c r="AB248" s="71">
        <v>6125000</v>
      </c>
      <c r="AC248" s="71">
        <f t="shared" si="149"/>
        <v>0</v>
      </c>
      <c r="AD248" s="75" t="s">
        <v>167</v>
      </c>
      <c r="AF248" s="52" t="e">
        <f>'[3]BI INTRA 2025'!Z425+'S2 2024 - A'!Y248</f>
        <v>#REF!</v>
      </c>
      <c r="AG248" s="52" t="e">
        <f t="shared" si="127"/>
        <v>#REF!</v>
      </c>
    </row>
    <row r="249" spans="1:33" ht="15" customHeight="1">
      <c r="A249" s="42"/>
      <c r="B249" s="133" t="s">
        <v>437</v>
      </c>
      <c r="C249" s="202" t="s">
        <v>60</v>
      </c>
      <c r="D249" s="202"/>
      <c r="E249" s="68" t="s">
        <v>444</v>
      </c>
      <c r="F249" s="69" t="str">
        <f>VLOOKUP(B249,[1]Sheet1!$H$4:$I$15682,2,FALSE)</f>
        <v>P.C Unit</v>
      </c>
      <c r="G249" s="42" t="s">
        <v>446</v>
      </c>
      <c r="H249" s="42" t="s">
        <v>48</v>
      </c>
      <c r="I249" s="42" t="s">
        <v>64</v>
      </c>
      <c r="J249" s="42" t="s">
        <v>65</v>
      </c>
      <c r="K249" s="43">
        <v>2011</v>
      </c>
      <c r="L249" s="42" t="s">
        <v>48</v>
      </c>
      <c r="M249" s="77" t="s">
        <v>66</v>
      </c>
      <c r="N249" s="42" t="s">
        <v>67</v>
      </c>
      <c r="O249" s="203">
        <v>1</v>
      </c>
      <c r="P249" s="76">
        <v>6125000</v>
      </c>
      <c r="Q249" s="78"/>
      <c r="R249" s="76">
        <v>0</v>
      </c>
      <c r="S249" s="71">
        <f t="shared" si="143"/>
        <v>6125000</v>
      </c>
      <c r="T249" s="72">
        <v>5</v>
      </c>
      <c r="U249" s="71"/>
      <c r="V249" s="73"/>
      <c r="W249" s="71"/>
      <c r="X249" s="74"/>
      <c r="Y249" s="71"/>
      <c r="Z249" s="71"/>
      <c r="AA249" s="72">
        <v>5</v>
      </c>
      <c r="AB249" s="71">
        <v>6125000</v>
      </c>
      <c r="AC249" s="71">
        <f t="shared" si="149"/>
        <v>0</v>
      </c>
      <c r="AD249" s="75" t="s">
        <v>183</v>
      </c>
      <c r="AF249" s="52" t="e">
        <f>'[3]BI INTRA 2025'!Z426+'S2 2024 - A'!Y249</f>
        <v>#REF!</v>
      </c>
      <c r="AG249" s="52" t="e">
        <f t="shared" si="127"/>
        <v>#REF!</v>
      </c>
    </row>
    <row r="250" spans="1:33" ht="15" customHeight="1">
      <c r="A250" s="42"/>
      <c r="B250" s="133" t="s">
        <v>447</v>
      </c>
      <c r="C250" s="202" t="s">
        <v>112</v>
      </c>
      <c r="D250" s="202"/>
      <c r="E250" s="68" t="s">
        <v>448</v>
      </c>
      <c r="F250" s="69" t="str">
        <f>VLOOKUP(B250,[1]Sheet1!$H$4:$I$15682,2,FALSE)</f>
        <v>Note Book</v>
      </c>
      <c r="G250" s="42" t="s">
        <v>449</v>
      </c>
      <c r="H250" s="42" t="s">
        <v>48</v>
      </c>
      <c r="I250" s="42" t="s">
        <v>64</v>
      </c>
      <c r="J250" s="42" t="s">
        <v>65</v>
      </c>
      <c r="K250" s="43">
        <v>2011</v>
      </c>
      <c r="L250" s="42" t="s">
        <v>48</v>
      </c>
      <c r="M250" s="77" t="s">
        <v>66</v>
      </c>
      <c r="N250" s="42" t="s">
        <v>67</v>
      </c>
      <c r="O250" s="203">
        <v>1</v>
      </c>
      <c r="P250" s="76">
        <v>7290000</v>
      </c>
      <c r="Q250" s="139"/>
      <c r="R250" s="76">
        <v>0</v>
      </c>
      <c r="S250" s="71">
        <f t="shared" si="143"/>
        <v>7290000</v>
      </c>
      <c r="T250" s="72">
        <v>5</v>
      </c>
      <c r="U250" s="71"/>
      <c r="V250" s="73"/>
      <c r="W250" s="71"/>
      <c r="X250" s="74"/>
      <c r="Y250" s="71"/>
      <c r="Z250" s="71"/>
      <c r="AA250" s="72">
        <v>5</v>
      </c>
      <c r="AB250" s="71">
        <v>7290000</v>
      </c>
      <c r="AC250" s="71">
        <f t="shared" si="149"/>
        <v>0</v>
      </c>
      <c r="AD250" s="75" t="s">
        <v>450</v>
      </c>
      <c r="AF250" s="52" t="e">
        <f>'[3]BI INTRA 2025'!Z427+'S2 2024 - A'!Y250</f>
        <v>#REF!</v>
      </c>
      <c r="AG250" s="52" t="e">
        <f t="shared" si="127"/>
        <v>#REF!</v>
      </c>
    </row>
    <row r="251" spans="1:33" ht="15" customHeight="1">
      <c r="A251" s="42"/>
      <c r="B251" s="133" t="s">
        <v>447</v>
      </c>
      <c r="C251" s="202" t="s">
        <v>60</v>
      </c>
      <c r="D251" s="202"/>
      <c r="E251" s="68" t="s">
        <v>448</v>
      </c>
      <c r="F251" s="69" t="str">
        <f>VLOOKUP(B251,[1]Sheet1!$H$4:$I$15682,2,FALSE)</f>
        <v>Note Book</v>
      </c>
      <c r="G251" s="42" t="s">
        <v>449</v>
      </c>
      <c r="H251" s="42" t="s">
        <v>48</v>
      </c>
      <c r="I251" s="42" t="s">
        <v>64</v>
      </c>
      <c r="J251" s="42" t="s">
        <v>65</v>
      </c>
      <c r="K251" s="43">
        <v>2011</v>
      </c>
      <c r="L251" s="42" t="s">
        <v>48</v>
      </c>
      <c r="M251" s="77" t="s">
        <v>66</v>
      </c>
      <c r="N251" s="42" t="s">
        <v>67</v>
      </c>
      <c r="O251" s="203">
        <v>1</v>
      </c>
      <c r="P251" s="76">
        <v>7290000</v>
      </c>
      <c r="Q251" s="139"/>
      <c r="R251" s="76">
        <v>0</v>
      </c>
      <c r="S251" s="71">
        <f t="shared" si="143"/>
        <v>7290000</v>
      </c>
      <c r="T251" s="72">
        <v>5</v>
      </c>
      <c r="U251" s="71"/>
      <c r="V251" s="73"/>
      <c r="W251" s="71"/>
      <c r="X251" s="74"/>
      <c r="Y251" s="71"/>
      <c r="Z251" s="71"/>
      <c r="AA251" s="72">
        <v>5</v>
      </c>
      <c r="AB251" s="71">
        <v>7290000</v>
      </c>
      <c r="AC251" s="71">
        <f t="shared" si="149"/>
        <v>0</v>
      </c>
      <c r="AD251" s="75" t="s">
        <v>451</v>
      </c>
      <c r="AF251" s="52" t="e">
        <f>'[3]BI INTRA 2025'!Z428+'S2 2024 - A'!Y251</f>
        <v>#REF!</v>
      </c>
      <c r="AG251" s="52" t="e">
        <f t="shared" si="127"/>
        <v>#REF!</v>
      </c>
    </row>
    <row r="252" spans="1:33" ht="15" customHeight="1">
      <c r="A252" s="42"/>
      <c r="B252" s="133" t="s">
        <v>433</v>
      </c>
      <c r="C252" s="202" t="s">
        <v>112</v>
      </c>
      <c r="D252" s="202"/>
      <c r="E252" s="68" t="s">
        <v>434</v>
      </c>
      <c r="F252" s="69" t="str">
        <f>VLOOKUP(B252,[1]Sheet1!$H$4:$I$15682,2,FALSE)</f>
        <v>Lap Top</v>
      </c>
      <c r="G252" s="43" t="s">
        <v>452</v>
      </c>
      <c r="H252" s="42" t="s">
        <v>48</v>
      </c>
      <c r="I252" s="42" t="s">
        <v>64</v>
      </c>
      <c r="J252" s="42" t="s">
        <v>65</v>
      </c>
      <c r="K252" s="43">
        <v>2012</v>
      </c>
      <c r="L252" s="42" t="s">
        <v>48</v>
      </c>
      <c r="M252" s="77" t="s">
        <v>166</v>
      </c>
      <c r="N252" s="42" t="s">
        <v>67</v>
      </c>
      <c r="O252" s="203">
        <v>1</v>
      </c>
      <c r="P252" s="70">
        <v>10377000</v>
      </c>
      <c r="Q252" s="139"/>
      <c r="R252" s="76">
        <v>0</v>
      </c>
      <c r="S252" s="71">
        <f t="shared" si="143"/>
        <v>10377000</v>
      </c>
      <c r="T252" s="72">
        <v>5</v>
      </c>
      <c r="U252" s="71">
        <f t="shared" ref="U252:U253" si="150">SUM(S252/T252)</f>
        <v>2075400</v>
      </c>
      <c r="V252" s="73">
        <v>0</v>
      </c>
      <c r="W252" s="71">
        <f t="shared" ref="W252:W253" si="151">SUM(U252*V252)</f>
        <v>0</v>
      </c>
      <c r="X252" s="74">
        <v>0</v>
      </c>
      <c r="Y252" s="71">
        <f t="shared" ref="Y252:Y253" si="152">SUM(U252*X252)</f>
        <v>0</v>
      </c>
      <c r="Z252" s="71">
        <f t="shared" ref="Z252:Z253" si="153">SUM(W252+Y252)</f>
        <v>0</v>
      </c>
      <c r="AA252" s="72">
        <v>5</v>
      </c>
      <c r="AB252" s="71">
        <f t="shared" ref="AB252:AB253" si="154">SUM(U252*AA252)</f>
        <v>10377000</v>
      </c>
      <c r="AC252" s="71">
        <f t="shared" si="149"/>
        <v>0</v>
      </c>
      <c r="AD252" s="75" t="s">
        <v>167</v>
      </c>
      <c r="AF252" s="52" t="e">
        <f>'[3]BI INTRA 2025'!Z429+'S2 2024 - A'!Y252</f>
        <v>#REF!</v>
      </c>
      <c r="AG252" s="52" t="e">
        <f t="shared" si="127"/>
        <v>#REF!</v>
      </c>
    </row>
    <row r="253" spans="1:33" ht="15" customHeight="1">
      <c r="A253" s="42"/>
      <c r="B253" s="133" t="s">
        <v>433</v>
      </c>
      <c r="C253" s="202" t="s">
        <v>60</v>
      </c>
      <c r="D253" s="202"/>
      <c r="E253" s="68" t="s">
        <v>434</v>
      </c>
      <c r="F253" s="69" t="str">
        <f>VLOOKUP(B253,[1]Sheet1!$H$4:$I$15682,2,FALSE)</f>
        <v>Lap Top</v>
      </c>
      <c r="G253" s="43" t="s">
        <v>452</v>
      </c>
      <c r="H253" s="42" t="s">
        <v>48</v>
      </c>
      <c r="I253" s="42" t="s">
        <v>64</v>
      </c>
      <c r="J253" s="42" t="s">
        <v>65</v>
      </c>
      <c r="K253" s="43">
        <v>2012</v>
      </c>
      <c r="L253" s="42" t="s">
        <v>48</v>
      </c>
      <c r="M253" s="77" t="s">
        <v>166</v>
      </c>
      <c r="N253" s="42" t="s">
        <v>67</v>
      </c>
      <c r="O253" s="203">
        <v>1</v>
      </c>
      <c r="P253" s="70">
        <v>10377000</v>
      </c>
      <c r="Q253" s="139"/>
      <c r="R253" s="76">
        <v>0</v>
      </c>
      <c r="S253" s="71">
        <f t="shared" si="143"/>
        <v>10377000</v>
      </c>
      <c r="T253" s="72">
        <v>5</v>
      </c>
      <c r="U253" s="71">
        <f t="shared" si="150"/>
        <v>2075400</v>
      </c>
      <c r="V253" s="73">
        <v>0</v>
      </c>
      <c r="W253" s="71">
        <f t="shared" si="151"/>
        <v>0</v>
      </c>
      <c r="X253" s="74">
        <v>0</v>
      </c>
      <c r="Y253" s="71">
        <f t="shared" si="152"/>
        <v>0</v>
      </c>
      <c r="Z253" s="71">
        <f t="shared" si="153"/>
        <v>0</v>
      </c>
      <c r="AA253" s="72">
        <v>5</v>
      </c>
      <c r="AB253" s="71">
        <f t="shared" si="154"/>
        <v>10377000</v>
      </c>
      <c r="AC253" s="71">
        <f t="shared" si="149"/>
        <v>0</v>
      </c>
      <c r="AD253" s="75" t="s">
        <v>132</v>
      </c>
      <c r="AF253" s="52" t="e">
        <f>'[3]BI INTRA 2025'!Z430+'S2 2024 - A'!Y253</f>
        <v>#REF!</v>
      </c>
      <c r="AG253" s="52" t="e">
        <f t="shared" si="127"/>
        <v>#REF!</v>
      </c>
    </row>
    <row r="254" spans="1:33" ht="15" customHeight="1">
      <c r="A254" s="42"/>
      <c r="B254" s="133" t="s">
        <v>437</v>
      </c>
      <c r="C254" s="332" t="s">
        <v>245</v>
      </c>
      <c r="D254" s="332"/>
      <c r="E254" s="68" t="s">
        <v>444</v>
      </c>
      <c r="F254" s="69" t="str">
        <f>VLOOKUP(B254,[1]Sheet1!$H$4:$I$15682,2,FALSE)</f>
        <v>P.C Unit</v>
      </c>
      <c r="G254" s="43" t="s">
        <v>449</v>
      </c>
      <c r="H254" s="42" t="s">
        <v>48</v>
      </c>
      <c r="I254" s="42" t="s">
        <v>64</v>
      </c>
      <c r="J254" s="42" t="s">
        <v>65</v>
      </c>
      <c r="K254" s="43">
        <v>2013</v>
      </c>
      <c r="L254" s="42" t="s">
        <v>48</v>
      </c>
      <c r="M254" s="77" t="s">
        <v>66</v>
      </c>
      <c r="N254" s="42" t="s">
        <v>67</v>
      </c>
      <c r="O254" s="203">
        <v>3</v>
      </c>
      <c r="P254" s="70">
        <v>21600000</v>
      </c>
      <c r="Q254" s="78"/>
      <c r="R254" s="76">
        <v>0</v>
      </c>
      <c r="S254" s="71">
        <f t="shared" si="143"/>
        <v>21600000</v>
      </c>
      <c r="T254" s="72">
        <v>5</v>
      </c>
      <c r="U254" s="71"/>
      <c r="V254" s="73"/>
      <c r="W254" s="71"/>
      <c r="X254" s="74"/>
      <c r="Y254" s="71"/>
      <c r="Z254" s="71"/>
      <c r="AA254" s="72">
        <v>5</v>
      </c>
      <c r="AB254" s="71">
        <v>21600000</v>
      </c>
      <c r="AC254" s="71">
        <f t="shared" si="149"/>
        <v>0</v>
      </c>
      <c r="AD254" s="75" t="s">
        <v>167</v>
      </c>
      <c r="AF254" s="52" t="e">
        <f>'[3]BI INTRA 2025'!Z431+'S2 2024 - A'!Y254</f>
        <v>#REF!</v>
      </c>
      <c r="AG254" s="52" t="e">
        <f t="shared" si="127"/>
        <v>#REF!</v>
      </c>
    </row>
    <row r="255" spans="1:33" ht="15" customHeight="1">
      <c r="A255" s="42"/>
      <c r="B255" s="133" t="s">
        <v>447</v>
      </c>
      <c r="C255" s="332" t="s">
        <v>199</v>
      </c>
      <c r="D255" s="332"/>
      <c r="E255" s="68" t="s">
        <v>453</v>
      </c>
      <c r="F255" s="69" t="str">
        <f>VLOOKUP(B255,[1]Sheet1!$H$4:$I$15682,2,FALSE)</f>
        <v>Note Book</v>
      </c>
      <c r="G255" s="42" t="s">
        <v>449</v>
      </c>
      <c r="H255" s="42" t="s">
        <v>48</v>
      </c>
      <c r="I255" s="42" t="s">
        <v>64</v>
      </c>
      <c r="J255" s="42" t="s">
        <v>65</v>
      </c>
      <c r="K255" s="43">
        <v>2013</v>
      </c>
      <c r="L255" s="42" t="s">
        <v>48</v>
      </c>
      <c r="M255" s="77" t="s">
        <v>66</v>
      </c>
      <c r="N255" s="42" t="s">
        <v>67</v>
      </c>
      <c r="O255" s="203">
        <v>2</v>
      </c>
      <c r="P255" s="70">
        <v>14800000</v>
      </c>
      <c r="Q255" s="139"/>
      <c r="R255" s="76">
        <v>0</v>
      </c>
      <c r="S255" s="71">
        <f t="shared" si="143"/>
        <v>14800000</v>
      </c>
      <c r="T255" s="72">
        <v>5</v>
      </c>
      <c r="U255" s="71"/>
      <c r="V255" s="73"/>
      <c r="W255" s="71"/>
      <c r="X255" s="74"/>
      <c r="Y255" s="71"/>
      <c r="Z255" s="71"/>
      <c r="AA255" s="72">
        <v>5</v>
      </c>
      <c r="AB255" s="71">
        <v>14800000</v>
      </c>
      <c r="AC255" s="71"/>
      <c r="AD255" s="75" t="s">
        <v>167</v>
      </c>
      <c r="AF255" s="52" t="e">
        <f>'[3]BI INTRA 2025'!Z432+'S2 2024 - A'!Y255</f>
        <v>#REF!</v>
      </c>
      <c r="AG255" s="52" t="e">
        <f t="shared" si="127"/>
        <v>#REF!</v>
      </c>
    </row>
    <row r="256" spans="1:33" ht="15" customHeight="1">
      <c r="A256" s="42"/>
      <c r="B256" s="133" t="s">
        <v>433</v>
      </c>
      <c r="C256" s="67" t="s">
        <v>112</v>
      </c>
      <c r="D256" s="67"/>
      <c r="E256" s="58" t="s">
        <v>434</v>
      </c>
      <c r="F256" s="69" t="str">
        <f>VLOOKUP(B256,[1]Sheet1!$H$4:$I$15682,2,FALSE)</f>
        <v>Lap Top</v>
      </c>
      <c r="G256" s="43" t="s">
        <v>454</v>
      </c>
      <c r="H256" s="42" t="s">
        <v>48</v>
      </c>
      <c r="I256" s="42" t="s">
        <v>237</v>
      </c>
      <c r="J256" s="42" t="s">
        <v>65</v>
      </c>
      <c r="K256" s="42">
        <v>2015</v>
      </c>
      <c r="L256" s="42" t="s">
        <v>48</v>
      </c>
      <c r="M256" s="42" t="s">
        <v>66</v>
      </c>
      <c r="N256" s="42" t="s">
        <v>67</v>
      </c>
      <c r="O256" s="42">
        <v>1</v>
      </c>
      <c r="P256" s="76">
        <v>7350000</v>
      </c>
      <c r="Q256" s="139"/>
      <c r="R256" s="76">
        <v>0</v>
      </c>
      <c r="S256" s="71">
        <f t="shared" si="143"/>
        <v>7350000</v>
      </c>
      <c r="T256" s="72">
        <v>5</v>
      </c>
      <c r="U256" s="71">
        <f t="shared" ref="U256:U257" si="155">S256/T256</f>
        <v>1470000</v>
      </c>
      <c r="V256" s="73"/>
      <c r="W256" s="71"/>
      <c r="X256" s="74"/>
      <c r="Y256" s="71"/>
      <c r="Z256" s="71"/>
      <c r="AA256" s="74">
        <v>5</v>
      </c>
      <c r="AB256" s="71">
        <v>7350000</v>
      </c>
      <c r="AC256" s="71">
        <f t="shared" ref="AC256:AC259" si="156">SUM(S256-AB256)</f>
        <v>0</v>
      </c>
      <c r="AD256" s="186" t="s">
        <v>380</v>
      </c>
      <c r="AF256" s="52" t="e">
        <f>'[3]BI INTRA 2025'!Z433+'S2 2024 - A'!Y256</f>
        <v>#REF!</v>
      </c>
      <c r="AG256" s="52" t="e">
        <f t="shared" si="127"/>
        <v>#REF!</v>
      </c>
    </row>
    <row r="257" spans="1:36" ht="15" customHeight="1">
      <c r="A257" s="42"/>
      <c r="B257" s="133" t="s">
        <v>433</v>
      </c>
      <c r="C257" s="67" t="s">
        <v>60</v>
      </c>
      <c r="D257" s="67"/>
      <c r="E257" s="58" t="s">
        <v>434</v>
      </c>
      <c r="F257" s="69" t="str">
        <f>VLOOKUP(B257,[1]Sheet1!$H$4:$I$15682,2,FALSE)</f>
        <v>Lap Top</v>
      </c>
      <c r="G257" s="43" t="s">
        <v>449</v>
      </c>
      <c r="H257" s="42" t="s">
        <v>48</v>
      </c>
      <c r="I257" s="42" t="s">
        <v>237</v>
      </c>
      <c r="J257" s="42" t="s">
        <v>65</v>
      </c>
      <c r="K257" s="42">
        <v>2015</v>
      </c>
      <c r="L257" s="42" t="s">
        <v>48</v>
      </c>
      <c r="M257" s="42" t="s">
        <v>66</v>
      </c>
      <c r="N257" s="42" t="s">
        <v>67</v>
      </c>
      <c r="O257" s="42">
        <v>1</v>
      </c>
      <c r="P257" s="76">
        <v>7350000</v>
      </c>
      <c r="Q257" s="335"/>
      <c r="R257" s="76">
        <v>0</v>
      </c>
      <c r="S257" s="71">
        <f t="shared" si="143"/>
        <v>7350000</v>
      </c>
      <c r="T257" s="72">
        <v>5</v>
      </c>
      <c r="U257" s="71">
        <f t="shared" si="155"/>
        <v>1470000</v>
      </c>
      <c r="V257" s="73"/>
      <c r="W257" s="71"/>
      <c r="X257" s="74"/>
      <c r="Y257" s="71"/>
      <c r="Z257" s="71"/>
      <c r="AA257" s="74">
        <v>5</v>
      </c>
      <c r="AB257" s="71">
        <v>7350000</v>
      </c>
      <c r="AC257" s="71">
        <f t="shared" si="156"/>
        <v>0</v>
      </c>
      <c r="AD257" s="186" t="s">
        <v>167</v>
      </c>
      <c r="AF257" s="52" t="e">
        <f>'[3]BI INTRA 2025'!Z434+'S2 2024 - A'!Y257</f>
        <v>#REF!</v>
      </c>
      <c r="AG257" s="52" t="e">
        <f t="shared" si="127"/>
        <v>#REF!</v>
      </c>
    </row>
    <row r="258" spans="1:36" ht="15" customHeight="1">
      <c r="A258" s="42"/>
      <c r="B258" s="133" t="s">
        <v>437</v>
      </c>
      <c r="C258" s="67" t="s">
        <v>112</v>
      </c>
      <c r="D258" s="67"/>
      <c r="E258" s="58" t="s">
        <v>444</v>
      </c>
      <c r="F258" s="69" t="str">
        <f>VLOOKUP(B258,[1]Sheet1!$H$4:$I$15682,2,FALSE)</f>
        <v>P.C Unit</v>
      </c>
      <c r="G258" s="43" t="s">
        <v>455</v>
      </c>
      <c r="H258" s="42" t="s">
        <v>48</v>
      </c>
      <c r="I258" s="42" t="s">
        <v>237</v>
      </c>
      <c r="J258" s="42" t="s">
        <v>65</v>
      </c>
      <c r="K258" s="42">
        <v>2015</v>
      </c>
      <c r="L258" s="42" t="s">
        <v>48</v>
      </c>
      <c r="M258" s="42" t="s">
        <v>66</v>
      </c>
      <c r="N258" s="42" t="s">
        <v>67</v>
      </c>
      <c r="O258" s="42">
        <v>1</v>
      </c>
      <c r="P258" s="76">
        <v>6750000</v>
      </c>
      <c r="Q258" s="139"/>
      <c r="R258" s="76">
        <v>0</v>
      </c>
      <c r="S258" s="71">
        <f t="shared" si="143"/>
        <v>6750000</v>
      </c>
      <c r="T258" s="72">
        <v>5</v>
      </c>
      <c r="U258" s="71">
        <f t="shared" ref="U258:U268" si="157">SUM(S258/T258)</f>
        <v>1350000</v>
      </c>
      <c r="V258" s="73"/>
      <c r="W258" s="71"/>
      <c r="X258" s="74"/>
      <c r="Y258" s="71"/>
      <c r="Z258" s="71"/>
      <c r="AA258" s="74">
        <v>5</v>
      </c>
      <c r="AB258" s="71">
        <v>6750000</v>
      </c>
      <c r="AC258" s="71">
        <f t="shared" si="156"/>
        <v>0</v>
      </c>
      <c r="AD258" s="186" t="s">
        <v>167</v>
      </c>
      <c r="AF258" s="52" t="e">
        <f>'[3]BI INTRA 2025'!Z435+'S2 2024 - A'!Y258</f>
        <v>#REF!</v>
      </c>
      <c r="AG258" s="52" t="e">
        <f t="shared" si="127"/>
        <v>#REF!</v>
      </c>
    </row>
    <row r="259" spans="1:36" ht="15" customHeight="1">
      <c r="A259" s="42"/>
      <c r="B259" s="133" t="s">
        <v>437</v>
      </c>
      <c r="C259" s="67" t="s">
        <v>60</v>
      </c>
      <c r="D259" s="67"/>
      <c r="E259" s="58" t="s">
        <v>444</v>
      </c>
      <c r="F259" s="69" t="str">
        <f>VLOOKUP(B259,[1]Sheet1!$H$4:$I$15682,2,FALSE)</f>
        <v>P.C Unit</v>
      </c>
      <c r="G259" s="43" t="s">
        <v>455</v>
      </c>
      <c r="H259" s="42" t="s">
        <v>48</v>
      </c>
      <c r="I259" s="42" t="s">
        <v>237</v>
      </c>
      <c r="J259" s="42" t="s">
        <v>65</v>
      </c>
      <c r="K259" s="42">
        <v>2015</v>
      </c>
      <c r="L259" s="42" t="s">
        <v>48</v>
      </c>
      <c r="M259" s="42" t="s">
        <v>66</v>
      </c>
      <c r="N259" s="42" t="s">
        <v>67</v>
      </c>
      <c r="O259" s="42">
        <v>1</v>
      </c>
      <c r="P259" s="76">
        <v>6750000</v>
      </c>
      <c r="Q259" s="78"/>
      <c r="R259" s="76">
        <v>0</v>
      </c>
      <c r="S259" s="71">
        <f t="shared" si="143"/>
        <v>6750000</v>
      </c>
      <c r="T259" s="72">
        <v>5</v>
      </c>
      <c r="U259" s="71">
        <f t="shared" si="157"/>
        <v>1350000</v>
      </c>
      <c r="V259" s="73"/>
      <c r="W259" s="71"/>
      <c r="X259" s="74"/>
      <c r="Y259" s="71"/>
      <c r="Z259" s="71"/>
      <c r="AA259" s="74">
        <v>5</v>
      </c>
      <c r="AB259" s="71">
        <v>6750000</v>
      </c>
      <c r="AC259" s="71">
        <f t="shared" si="156"/>
        <v>0</v>
      </c>
      <c r="AD259" s="186" t="s">
        <v>167</v>
      </c>
      <c r="AF259" s="52" t="e">
        <f>'[3]BI INTRA 2025'!Z436+'S2 2024 - A'!Y259</f>
        <v>#REF!</v>
      </c>
      <c r="AG259" s="52" t="e">
        <f t="shared" si="127"/>
        <v>#REF!</v>
      </c>
    </row>
    <row r="260" spans="1:36" ht="15" customHeight="1">
      <c r="A260" s="42"/>
      <c r="B260" s="133" t="s">
        <v>437</v>
      </c>
      <c r="C260" s="114" t="s">
        <v>456</v>
      </c>
      <c r="D260" s="114"/>
      <c r="E260" s="115" t="s">
        <v>444</v>
      </c>
      <c r="F260" s="69" t="str">
        <f>VLOOKUP(B260,[1]Sheet1!$H$4:$I$15682,2,FALSE)</f>
        <v>P.C Unit</v>
      </c>
      <c r="G260" s="116" t="s">
        <v>457</v>
      </c>
      <c r="H260" s="116" t="s">
        <v>48</v>
      </c>
      <c r="I260" s="116" t="s">
        <v>64</v>
      </c>
      <c r="J260" s="116" t="s">
        <v>65</v>
      </c>
      <c r="K260" s="116">
        <v>2018</v>
      </c>
      <c r="L260" s="116" t="s">
        <v>48</v>
      </c>
      <c r="M260" s="116" t="s">
        <v>166</v>
      </c>
      <c r="N260" s="116" t="s">
        <v>67</v>
      </c>
      <c r="O260" s="116">
        <v>1</v>
      </c>
      <c r="P260" s="286">
        <v>32400000</v>
      </c>
      <c r="Q260" s="287"/>
      <c r="R260" s="121">
        <v>0</v>
      </c>
      <c r="S260" s="122">
        <f t="shared" ref="S260:S268" si="158">P260-R260</f>
        <v>32400000</v>
      </c>
      <c r="T260" s="123">
        <v>5</v>
      </c>
      <c r="U260" s="122">
        <f t="shared" si="157"/>
        <v>6480000</v>
      </c>
      <c r="V260" s="263"/>
      <c r="W260" s="122"/>
      <c r="X260" s="264"/>
      <c r="Y260" s="122"/>
      <c r="Z260" s="122">
        <f t="shared" ref="Z260:Z268" si="159">SUM(W260+Y260)</f>
        <v>0</v>
      </c>
      <c r="AA260" s="336">
        <v>5</v>
      </c>
      <c r="AB260" s="122">
        <f t="shared" ref="AB260:AB268" si="160">U260*AA260</f>
        <v>32400000</v>
      </c>
      <c r="AC260" s="122">
        <f t="shared" ref="AC260:AC268" si="161">SUM(S260-AB260)</f>
        <v>0</v>
      </c>
      <c r="AD260" s="289" t="s">
        <v>167</v>
      </c>
      <c r="AF260" s="52" t="e">
        <f>'[3]BI INTRA 2025'!Z437+'S2 2024 - A'!Y260</f>
        <v>#REF!</v>
      </c>
      <c r="AG260" s="52" t="e">
        <f t="shared" si="127"/>
        <v>#REF!</v>
      </c>
      <c r="AH260" s="52"/>
      <c r="AJ260" s="52"/>
    </row>
    <row r="261" spans="1:36" ht="15" customHeight="1">
      <c r="A261" s="42"/>
      <c r="B261" s="133" t="s">
        <v>437</v>
      </c>
      <c r="C261" s="114" t="s">
        <v>458</v>
      </c>
      <c r="D261" s="114"/>
      <c r="E261" s="115" t="s">
        <v>444</v>
      </c>
      <c r="F261" s="69" t="str">
        <f>VLOOKUP(B261,[1]Sheet1!$H$4:$I$15682,2,FALSE)</f>
        <v>P.C Unit</v>
      </c>
      <c r="G261" s="116" t="s">
        <v>457</v>
      </c>
      <c r="H261" s="116" t="s">
        <v>48</v>
      </c>
      <c r="I261" s="116" t="s">
        <v>64</v>
      </c>
      <c r="J261" s="116" t="s">
        <v>65</v>
      </c>
      <c r="K261" s="116">
        <v>2018</v>
      </c>
      <c r="L261" s="116" t="s">
        <v>48</v>
      </c>
      <c r="M261" s="116" t="s">
        <v>166</v>
      </c>
      <c r="N261" s="116" t="s">
        <v>67</v>
      </c>
      <c r="O261" s="116">
        <v>1</v>
      </c>
      <c r="P261" s="286">
        <v>32400000</v>
      </c>
      <c r="Q261" s="287"/>
      <c r="R261" s="121">
        <v>0</v>
      </c>
      <c r="S261" s="122">
        <f t="shared" si="158"/>
        <v>32400000</v>
      </c>
      <c r="T261" s="123">
        <v>5</v>
      </c>
      <c r="U261" s="122">
        <f t="shared" si="157"/>
        <v>6480000</v>
      </c>
      <c r="V261" s="263"/>
      <c r="W261" s="122"/>
      <c r="X261" s="264"/>
      <c r="Y261" s="122"/>
      <c r="Z261" s="122">
        <f t="shared" si="159"/>
        <v>0</v>
      </c>
      <c r="AA261" s="336">
        <v>5</v>
      </c>
      <c r="AB261" s="122">
        <f t="shared" si="160"/>
        <v>32400000</v>
      </c>
      <c r="AC261" s="122">
        <f t="shared" si="161"/>
        <v>0</v>
      </c>
      <c r="AD261" s="289" t="s">
        <v>167</v>
      </c>
      <c r="AF261" s="52" t="e">
        <f>'[3]BI INTRA 2025'!Z438+'S2 2024 - A'!Y261</f>
        <v>#REF!</v>
      </c>
      <c r="AG261" s="52" t="e">
        <f t="shared" si="127"/>
        <v>#REF!</v>
      </c>
      <c r="AJ261" s="52"/>
    </row>
    <row r="262" spans="1:36" ht="15" customHeight="1">
      <c r="A262" s="42"/>
      <c r="B262" s="133" t="s">
        <v>433</v>
      </c>
      <c r="C262" s="114" t="s">
        <v>459</v>
      </c>
      <c r="D262" s="114"/>
      <c r="E262" s="115" t="s">
        <v>434</v>
      </c>
      <c r="F262" s="69" t="str">
        <f>VLOOKUP(B262,[1]Sheet1!$H$4:$I$15682,2,FALSE)</f>
        <v>Lap Top</v>
      </c>
      <c r="G262" s="116" t="s">
        <v>460</v>
      </c>
      <c r="H262" s="116" t="s">
        <v>48</v>
      </c>
      <c r="I262" s="116" t="s">
        <v>64</v>
      </c>
      <c r="J262" s="116" t="s">
        <v>65</v>
      </c>
      <c r="K262" s="116">
        <v>2018</v>
      </c>
      <c r="L262" s="116" t="s">
        <v>48</v>
      </c>
      <c r="M262" s="116" t="s">
        <v>166</v>
      </c>
      <c r="N262" s="116" t="s">
        <v>67</v>
      </c>
      <c r="O262" s="116">
        <v>1</v>
      </c>
      <c r="P262" s="286">
        <v>8233900</v>
      </c>
      <c r="Q262" s="287"/>
      <c r="R262" s="121">
        <v>0</v>
      </c>
      <c r="S262" s="122">
        <f t="shared" si="158"/>
        <v>8233900</v>
      </c>
      <c r="T262" s="123">
        <v>5</v>
      </c>
      <c r="U262" s="122">
        <f t="shared" si="157"/>
        <v>1646780</v>
      </c>
      <c r="V262" s="263"/>
      <c r="W262" s="122"/>
      <c r="X262" s="264"/>
      <c r="Y262" s="122"/>
      <c r="Z262" s="122">
        <f t="shared" si="159"/>
        <v>0</v>
      </c>
      <c r="AA262" s="336">
        <v>5</v>
      </c>
      <c r="AB262" s="122">
        <f t="shared" si="160"/>
        <v>8233900</v>
      </c>
      <c r="AC262" s="122">
        <f t="shared" si="161"/>
        <v>0</v>
      </c>
      <c r="AD262" s="289" t="s">
        <v>167</v>
      </c>
      <c r="AF262" s="52" t="e">
        <f>'[3]BI INTRA 2025'!Z439+'S2 2024 - A'!Y262</f>
        <v>#REF!</v>
      </c>
      <c r="AG262" s="52" t="e">
        <f t="shared" si="127"/>
        <v>#REF!</v>
      </c>
      <c r="AH262" s="52"/>
      <c r="AJ262" s="52"/>
    </row>
    <row r="263" spans="1:36" ht="15" customHeight="1">
      <c r="A263" s="42"/>
      <c r="B263" s="133" t="s">
        <v>433</v>
      </c>
      <c r="C263" s="114" t="s">
        <v>461</v>
      </c>
      <c r="D263" s="114"/>
      <c r="E263" s="115" t="s">
        <v>434</v>
      </c>
      <c r="F263" s="69" t="str">
        <f>VLOOKUP(B263,[1]Sheet1!$H$4:$I$15682,2,FALSE)</f>
        <v>Lap Top</v>
      </c>
      <c r="G263" s="116" t="s">
        <v>460</v>
      </c>
      <c r="H263" s="116" t="s">
        <v>48</v>
      </c>
      <c r="I263" s="116" t="s">
        <v>64</v>
      </c>
      <c r="J263" s="116" t="s">
        <v>65</v>
      </c>
      <c r="K263" s="116">
        <v>2018</v>
      </c>
      <c r="L263" s="116" t="s">
        <v>48</v>
      </c>
      <c r="M263" s="116" t="s">
        <v>166</v>
      </c>
      <c r="N263" s="116" t="s">
        <v>67</v>
      </c>
      <c r="O263" s="116">
        <v>1</v>
      </c>
      <c r="P263" s="286">
        <v>8233900</v>
      </c>
      <c r="Q263" s="287"/>
      <c r="R263" s="121">
        <v>0</v>
      </c>
      <c r="S263" s="122">
        <f t="shared" si="158"/>
        <v>8233900</v>
      </c>
      <c r="T263" s="123">
        <v>5</v>
      </c>
      <c r="U263" s="122">
        <f t="shared" si="157"/>
        <v>1646780</v>
      </c>
      <c r="V263" s="263"/>
      <c r="W263" s="122"/>
      <c r="X263" s="264"/>
      <c r="Y263" s="122"/>
      <c r="Z263" s="122">
        <f t="shared" si="159"/>
        <v>0</v>
      </c>
      <c r="AA263" s="336">
        <v>5</v>
      </c>
      <c r="AB263" s="122">
        <f t="shared" si="160"/>
        <v>8233900</v>
      </c>
      <c r="AC263" s="122">
        <f t="shared" si="161"/>
        <v>0</v>
      </c>
      <c r="AD263" s="289" t="s">
        <v>167</v>
      </c>
      <c r="AF263" s="52" t="e">
        <f>'[3]BI INTRA 2025'!Z440+'S2 2024 - A'!Y263</f>
        <v>#REF!</v>
      </c>
      <c r="AG263" s="52" t="e">
        <f t="shared" si="127"/>
        <v>#REF!</v>
      </c>
      <c r="AJ263" s="52"/>
    </row>
    <row r="264" spans="1:36" ht="15" customHeight="1">
      <c r="A264" s="42"/>
      <c r="B264" s="133" t="s">
        <v>433</v>
      </c>
      <c r="C264" s="114" t="s">
        <v>462</v>
      </c>
      <c r="D264" s="114"/>
      <c r="E264" s="115" t="s">
        <v>434</v>
      </c>
      <c r="F264" s="69" t="str">
        <f>VLOOKUP(B264,[1]Sheet1!$H$4:$I$15682,2,FALSE)</f>
        <v>Lap Top</v>
      </c>
      <c r="G264" s="116" t="s">
        <v>460</v>
      </c>
      <c r="H264" s="116" t="s">
        <v>48</v>
      </c>
      <c r="I264" s="116" t="s">
        <v>64</v>
      </c>
      <c r="J264" s="116" t="s">
        <v>65</v>
      </c>
      <c r="K264" s="116">
        <v>2018</v>
      </c>
      <c r="L264" s="116" t="s">
        <v>48</v>
      </c>
      <c r="M264" s="116" t="s">
        <v>166</v>
      </c>
      <c r="N264" s="116" t="s">
        <v>67</v>
      </c>
      <c r="O264" s="116">
        <v>1</v>
      </c>
      <c r="P264" s="286">
        <v>8233900</v>
      </c>
      <c r="Q264" s="287"/>
      <c r="R264" s="121">
        <v>0</v>
      </c>
      <c r="S264" s="122">
        <f t="shared" si="158"/>
        <v>8233900</v>
      </c>
      <c r="T264" s="123">
        <v>5</v>
      </c>
      <c r="U264" s="122">
        <f t="shared" si="157"/>
        <v>1646780</v>
      </c>
      <c r="V264" s="263"/>
      <c r="W264" s="122"/>
      <c r="X264" s="264"/>
      <c r="Y264" s="122"/>
      <c r="Z264" s="122">
        <f t="shared" si="159"/>
        <v>0</v>
      </c>
      <c r="AA264" s="336">
        <v>5</v>
      </c>
      <c r="AB264" s="122">
        <f t="shared" si="160"/>
        <v>8233900</v>
      </c>
      <c r="AC264" s="122">
        <f t="shared" si="161"/>
        <v>0</v>
      </c>
      <c r="AD264" s="289" t="s">
        <v>167</v>
      </c>
      <c r="AF264" s="52" t="e">
        <f>'[3]BI INTRA 2025'!Z441+'S2 2024 - A'!Y264</f>
        <v>#REF!</v>
      </c>
      <c r="AG264" s="52" t="e">
        <f t="shared" si="127"/>
        <v>#REF!</v>
      </c>
      <c r="AJ264" s="52"/>
    </row>
    <row r="265" spans="1:36" ht="15" customHeight="1">
      <c r="A265" s="42"/>
      <c r="B265" s="133" t="s">
        <v>433</v>
      </c>
      <c r="C265" s="114" t="s">
        <v>456</v>
      </c>
      <c r="D265" s="114"/>
      <c r="E265" s="115" t="s">
        <v>434</v>
      </c>
      <c r="F265" s="69" t="str">
        <f>VLOOKUP(B265,[1]Sheet1!$H$4:$I$15682,2,FALSE)</f>
        <v>Lap Top</v>
      </c>
      <c r="G265" s="116" t="s">
        <v>460</v>
      </c>
      <c r="H265" s="116" t="s">
        <v>48</v>
      </c>
      <c r="I265" s="116" t="s">
        <v>64</v>
      </c>
      <c r="J265" s="116" t="s">
        <v>65</v>
      </c>
      <c r="K265" s="116">
        <v>2018</v>
      </c>
      <c r="L265" s="116" t="s">
        <v>48</v>
      </c>
      <c r="M265" s="116" t="s">
        <v>166</v>
      </c>
      <c r="N265" s="116" t="s">
        <v>67</v>
      </c>
      <c r="O265" s="116">
        <v>1</v>
      </c>
      <c r="P265" s="286">
        <v>8233900</v>
      </c>
      <c r="Q265" s="287"/>
      <c r="R265" s="121">
        <v>0</v>
      </c>
      <c r="S265" s="122">
        <f t="shared" si="158"/>
        <v>8233900</v>
      </c>
      <c r="T265" s="123">
        <v>5</v>
      </c>
      <c r="U265" s="122">
        <f t="shared" si="157"/>
        <v>1646780</v>
      </c>
      <c r="V265" s="263"/>
      <c r="W265" s="122"/>
      <c r="X265" s="264"/>
      <c r="Y265" s="122"/>
      <c r="Z265" s="122">
        <f t="shared" si="159"/>
        <v>0</v>
      </c>
      <c r="AA265" s="336">
        <v>5</v>
      </c>
      <c r="AB265" s="122">
        <f t="shared" si="160"/>
        <v>8233900</v>
      </c>
      <c r="AC265" s="122">
        <f t="shared" si="161"/>
        <v>0</v>
      </c>
      <c r="AD265" s="289" t="s">
        <v>167</v>
      </c>
      <c r="AF265" s="52" t="e">
        <f>'[3]BI INTRA 2025'!Z442+'S2 2024 - A'!Y265</f>
        <v>#REF!</v>
      </c>
      <c r="AG265" s="52" t="e">
        <f t="shared" si="127"/>
        <v>#REF!</v>
      </c>
      <c r="AJ265" s="52"/>
    </row>
    <row r="266" spans="1:36" s="340" customFormat="1" ht="15" customHeight="1">
      <c r="A266" s="337"/>
      <c r="B266" s="140" t="s">
        <v>437</v>
      </c>
      <c r="C266" s="98" t="s">
        <v>463</v>
      </c>
      <c r="D266" s="98"/>
      <c r="E266" s="99" t="s">
        <v>444</v>
      </c>
      <c r="F266" s="69" t="str">
        <f>VLOOKUP(B266,[1]Sheet1!$H$4:$I$15682,2,FALSE)</f>
        <v>P.C Unit</v>
      </c>
      <c r="G266" s="100" t="s">
        <v>457</v>
      </c>
      <c r="H266" s="100" t="s">
        <v>48</v>
      </c>
      <c r="I266" s="100" t="s">
        <v>64</v>
      </c>
      <c r="J266" s="100" t="s">
        <v>65</v>
      </c>
      <c r="K266" s="100">
        <v>2019</v>
      </c>
      <c r="L266" s="100" t="s">
        <v>48</v>
      </c>
      <c r="M266" s="100" t="s">
        <v>166</v>
      </c>
      <c r="N266" s="100" t="s">
        <v>67</v>
      </c>
      <c r="O266" s="100">
        <v>1</v>
      </c>
      <c r="P266" s="230">
        <v>10012000</v>
      </c>
      <c r="Q266" s="141"/>
      <c r="R266" s="105">
        <v>0</v>
      </c>
      <c r="S266" s="106">
        <f t="shared" si="158"/>
        <v>10012000</v>
      </c>
      <c r="T266" s="107">
        <v>5</v>
      </c>
      <c r="U266" s="106">
        <f t="shared" si="157"/>
        <v>2002400</v>
      </c>
      <c r="V266" s="142">
        <f t="shared" ref="V266:V268" si="162">6/12</f>
        <v>0.5</v>
      </c>
      <c r="W266" s="106">
        <f t="shared" ref="W266:W268" si="163">U266*V266</f>
        <v>1001200</v>
      </c>
      <c r="X266" s="143">
        <f>4/12</f>
        <v>0.33333333333333331</v>
      </c>
      <c r="Y266" s="106">
        <f>U266*X266</f>
        <v>667466.66666666663</v>
      </c>
      <c r="Z266" s="106">
        <f t="shared" si="159"/>
        <v>1668666.6666666665</v>
      </c>
      <c r="AA266" s="209">
        <f>2024-K266+V266+X266-10/12</f>
        <v>5</v>
      </c>
      <c r="AB266" s="106">
        <f t="shared" si="160"/>
        <v>10012000</v>
      </c>
      <c r="AC266" s="106">
        <f t="shared" si="161"/>
        <v>0</v>
      </c>
      <c r="AD266" s="338" t="s">
        <v>195</v>
      </c>
      <c r="AE266" s="339"/>
      <c r="AF266" s="52" t="e">
        <f>'[3]BI INTRA 2025'!Z443+'S2 2024 - A'!Y266</f>
        <v>#REF!</v>
      </c>
      <c r="AG266" s="52" t="e">
        <f t="shared" si="127"/>
        <v>#REF!</v>
      </c>
    </row>
    <row r="267" spans="1:36" s="340" customFormat="1" ht="15" customHeight="1">
      <c r="A267" s="337"/>
      <c r="B267" s="140" t="s">
        <v>437</v>
      </c>
      <c r="C267" s="98" t="s">
        <v>464</v>
      </c>
      <c r="D267" s="98"/>
      <c r="E267" s="99" t="s">
        <v>438</v>
      </c>
      <c r="F267" s="69" t="str">
        <f>VLOOKUP(B267,[1]Sheet1!$H$4:$I$15682,2,FALSE)</f>
        <v>P.C Unit</v>
      </c>
      <c r="G267" s="100" t="s">
        <v>465</v>
      </c>
      <c r="H267" s="100" t="s">
        <v>48</v>
      </c>
      <c r="I267" s="100" t="s">
        <v>64</v>
      </c>
      <c r="J267" s="100" t="s">
        <v>65</v>
      </c>
      <c r="K267" s="100">
        <v>2019</v>
      </c>
      <c r="L267" s="100" t="s">
        <v>48</v>
      </c>
      <c r="M267" s="100" t="s">
        <v>166</v>
      </c>
      <c r="N267" s="100" t="s">
        <v>67</v>
      </c>
      <c r="O267" s="100">
        <v>1</v>
      </c>
      <c r="P267" s="230">
        <v>14960000</v>
      </c>
      <c r="Q267" s="141"/>
      <c r="R267" s="105">
        <v>0</v>
      </c>
      <c r="S267" s="106">
        <f t="shared" si="158"/>
        <v>14960000</v>
      </c>
      <c r="T267" s="107">
        <v>5</v>
      </c>
      <c r="U267" s="106">
        <f t="shared" si="157"/>
        <v>2992000</v>
      </c>
      <c r="V267" s="142">
        <f t="shared" si="162"/>
        <v>0.5</v>
      </c>
      <c r="W267" s="106">
        <f t="shared" si="163"/>
        <v>1496000</v>
      </c>
      <c r="X267" s="143">
        <f t="shared" ref="X267:X268" si="164">4/12</f>
        <v>0.33333333333333331</v>
      </c>
      <c r="Y267" s="106">
        <f t="shared" ref="Y267:Y268" si="165">U267*X267</f>
        <v>997333.33333333326</v>
      </c>
      <c r="Z267" s="106">
        <f t="shared" si="159"/>
        <v>2493333.333333333</v>
      </c>
      <c r="AA267" s="209">
        <f>2024-K267+V267+X267-10/12</f>
        <v>5</v>
      </c>
      <c r="AB267" s="106">
        <f t="shared" si="160"/>
        <v>14960000</v>
      </c>
      <c r="AC267" s="106">
        <f t="shared" si="161"/>
        <v>0</v>
      </c>
      <c r="AD267" s="338" t="s">
        <v>132</v>
      </c>
      <c r="AE267" s="339"/>
      <c r="AF267" s="52" t="e">
        <f>'[3]BI INTRA 2025'!Z444+'S2 2024 - A'!Y267</f>
        <v>#REF!</v>
      </c>
      <c r="AG267" s="52" t="e">
        <f t="shared" si="127"/>
        <v>#REF!</v>
      </c>
    </row>
    <row r="268" spans="1:36" s="340" customFormat="1" ht="15" customHeight="1">
      <c r="A268" s="337"/>
      <c r="B268" s="140" t="s">
        <v>433</v>
      </c>
      <c r="C268" s="98" t="s">
        <v>458</v>
      </c>
      <c r="D268" s="98"/>
      <c r="E268" s="99" t="s">
        <v>434</v>
      </c>
      <c r="F268" s="69" t="str">
        <f>VLOOKUP(B268,[1]Sheet1!$H$4:$I$15682,2,FALSE)</f>
        <v>Lap Top</v>
      </c>
      <c r="G268" s="100" t="s">
        <v>466</v>
      </c>
      <c r="H268" s="100" t="s">
        <v>48</v>
      </c>
      <c r="I268" s="100" t="s">
        <v>64</v>
      </c>
      <c r="J268" s="100" t="s">
        <v>65</v>
      </c>
      <c r="K268" s="100">
        <v>2019</v>
      </c>
      <c r="L268" s="100" t="s">
        <v>48</v>
      </c>
      <c r="M268" s="100" t="s">
        <v>166</v>
      </c>
      <c r="N268" s="100" t="s">
        <v>67</v>
      </c>
      <c r="O268" s="100">
        <v>1</v>
      </c>
      <c r="P268" s="230">
        <v>12683350</v>
      </c>
      <c r="Q268" s="141"/>
      <c r="R268" s="105">
        <v>0</v>
      </c>
      <c r="S268" s="106">
        <f t="shared" si="158"/>
        <v>12683350</v>
      </c>
      <c r="T268" s="107">
        <v>5</v>
      </c>
      <c r="U268" s="106">
        <f t="shared" si="157"/>
        <v>2536670</v>
      </c>
      <c r="V268" s="142">
        <f t="shared" si="162"/>
        <v>0.5</v>
      </c>
      <c r="W268" s="106">
        <f t="shared" si="163"/>
        <v>1268335</v>
      </c>
      <c r="X268" s="143">
        <f t="shared" si="164"/>
        <v>0.33333333333333331</v>
      </c>
      <c r="Y268" s="106">
        <f t="shared" si="165"/>
        <v>845556.66666666663</v>
      </c>
      <c r="Z268" s="106">
        <f t="shared" si="159"/>
        <v>2113891.6666666665</v>
      </c>
      <c r="AA268" s="209">
        <f>2024-K268+V268+X268-10/12</f>
        <v>5</v>
      </c>
      <c r="AB268" s="106">
        <f t="shared" si="160"/>
        <v>12683350</v>
      </c>
      <c r="AC268" s="106">
        <f t="shared" si="161"/>
        <v>0</v>
      </c>
      <c r="AD268" s="338" t="s">
        <v>195</v>
      </c>
      <c r="AE268" s="339"/>
      <c r="AF268" s="52" t="e">
        <f>'[3]BI INTRA 2025'!Z445+'S2 2024 - A'!Y268</f>
        <v>#REF!</v>
      </c>
      <c r="AG268" s="52" t="e">
        <f t="shared" si="127"/>
        <v>#REF!</v>
      </c>
    </row>
    <row r="269" spans="1:36" ht="5.0999999999999996" customHeight="1">
      <c r="A269" s="42"/>
      <c r="B269" s="54"/>
      <c r="C269" s="341"/>
      <c r="D269" s="342"/>
      <c r="E269" s="343"/>
      <c r="F269" s="343"/>
      <c r="G269" s="301"/>
      <c r="H269" s="301"/>
      <c r="I269" s="301"/>
      <c r="J269" s="301"/>
      <c r="K269" s="301"/>
      <c r="L269" s="301"/>
      <c r="M269" s="301"/>
      <c r="N269" s="301"/>
      <c r="O269" s="329"/>
      <c r="P269" s="78"/>
      <c r="Q269" s="218"/>
      <c r="R269" s="76"/>
      <c r="S269" s="146"/>
      <c r="T269" s="145"/>
      <c r="U269" s="146"/>
      <c r="V269" s="145"/>
      <c r="W269" s="146"/>
      <c r="X269" s="264"/>
      <c r="Y269" s="146"/>
      <c r="Z269" s="146"/>
      <c r="AA269" s="145"/>
      <c r="AB269" s="146"/>
      <c r="AC269" s="146"/>
      <c r="AD269" s="78"/>
      <c r="AF269" s="52" t="e">
        <f>'[3]BI INTRA 2025'!Z446+'S2 2024 - A'!Y269</f>
        <v>#REF!</v>
      </c>
      <c r="AG269" s="52" t="e">
        <f t="shared" si="127"/>
        <v>#REF!</v>
      </c>
    </row>
    <row r="270" spans="1:36" s="285" customFormat="1" ht="15" customHeight="1">
      <c r="A270" s="40"/>
      <c r="B270" s="54" t="s">
        <v>467</v>
      </c>
      <c r="C270" s="135" t="s">
        <v>468</v>
      </c>
      <c r="D270" s="135"/>
      <c r="E270" s="135"/>
      <c r="F270" s="135"/>
      <c r="G270" s="301"/>
      <c r="H270" s="301"/>
      <c r="I270" s="301"/>
      <c r="J270" s="301"/>
      <c r="K270" s="301"/>
      <c r="L270" s="301"/>
      <c r="M270" s="301"/>
      <c r="N270" s="301"/>
      <c r="O270" s="330">
        <f>O271+O276</f>
        <v>4</v>
      </c>
      <c r="P270" s="218">
        <f>P271+P276</f>
        <v>37959770</v>
      </c>
      <c r="Q270" s="218"/>
      <c r="R270" s="64"/>
      <c r="S270" s="218">
        <f>S271+S276</f>
        <v>37959770</v>
      </c>
      <c r="T270" s="331"/>
      <c r="U270" s="218">
        <f>U271+U276</f>
        <v>7591954</v>
      </c>
      <c r="V270" s="331"/>
      <c r="W270" s="218">
        <f>W271+W276</f>
        <v>292777</v>
      </c>
      <c r="X270" s="331"/>
      <c r="Y270" s="218">
        <f>Y271+Y276</f>
        <v>97592.333333333328</v>
      </c>
      <c r="Z270" s="218">
        <f>Z271+Z276</f>
        <v>390369.33333333331</v>
      </c>
      <c r="AA270" s="331"/>
      <c r="AB270" s="218">
        <f>AB271+AB276</f>
        <v>37959770</v>
      </c>
      <c r="AC270" s="218">
        <f>AC271+AC276</f>
        <v>0</v>
      </c>
      <c r="AD270" s="218"/>
      <c r="AE270" s="284"/>
      <c r="AF270" s="52" t="e">
        <f>'[3]BI INTRA 2025'!Z447+'S2 2024 - A'!Y270</f>
        <v>#REF!</v>
      </c>
      <c r="AG270" s="52" t="e">
        <f t="shared" si="127"/>
        <v>#REF!</v>
      </c>
    </row>
    <row r="271" spans="1:36" s="285" customFormat="1" ht="15" customHeight="1">
      <c r="A271" s="40"/>
      <c r="B271" s="54" t="s">
        <v>469</v>
      </c>
      <c r="C271" s="135" t="s">
        <v>470</v>
      </c>
      <c r="D271" s="135"/>
      <c r="E271" s="135"/>
      <c r="F271" s="135"/>
      <c r="G271" s="135"/>
      <c r="H271" s="301"/>
      <c r="I271" s="301"/>
      <c r="J271" s="301"/>
      <c r="K271" s="301"/>
      <c r="L271" s="301"/>
      <c r="M271" s="301"/>
      <c r="N271" s="301"/>
      <c r="O271" s="330">
        <f>SUM(O272:O275)</f>
        <v>3</v>
      </c>
      <c r="P271" s="218">
        <f>SUM(P272:P275)</f>
        <v>8459770</v>
      </c>
      <c r="Q271" s="218"/>
      <c r="R271" s="64"/>
      <c r="S271" s="218">
        <f>SUM(S272:S275)</f>
        <v>8459770</v>
      </c>
      <c r="T271" s="331"/>
      <c r="U271" s="218">
        <f>SUM(U272:U275)</f>
        <v>1691954</v>
      </c>
      <c r="V271" s="331"/>
      <c r="W271" s="218">
        <f>SUM(W272:W275)</f>
        <v>292777</v>
      </c>
      <c r="X271" s="331"/>
      <c r="Y271" s="218">
        <f>SUM(Y272:Y275)</f>
        <v>97592.333333333328</v>
      </c>
      <c r="Z271" s="218">
        <f>SUM(Z272:Z275)</f>
        <v>390369.33333333331</v>
      </c>
      <c r="AA271" s="331"/>
      <c r="AB271" s="218">
        <f>SUM(AB272:AB275)</f>
        <v>8459770</v>
      </c>
      <c r="AC271" s="218">
        <f>SUM(AC272:AC275)</f>
        <v>0</v>
      </c>
      <c r="AD271" s="218"/>
      <c r="AE271" s="284"/>
      <c r="AF271" s="52" t="e">
        <f>'[3]BI INTRA 2025'!Z448+'S2 2024 - A'!Y271</f>
        <v>#REF!</v>
      </c>
      <c r="AG271" s="52" t="e">
        <f t="shared" si="127"/>
        <v>#REF!</v>
      </c>
    </row>
    <row r="272" spans="1:36" ht="15" customHeight="1">
      <c r="A272" s="42"/>
      <c r="B272" s="133" t="s">
        <v>471</v>
      </c>
      <c r="C272" s="202" t="s">
        <v>112</v>
      </c>
      <c r="D272" s="202"/>
      <c r="E272" s="68" t="s">
        <v>472</v>
      </c>
      <c r="F272" s="69" t="str">
        <f>VLOOKUP(B272,[1]Sheet1!$H$4:$I$15682,2,FALSE)</f>
        <v>Printer (Peralatan Personal Komputer)</v>
      </c>
      <c r="G272" s="43" t="s">
        <v>473</v>
      </c>
      <c r="H272" s="42" t="s">
        <v>48</v>
      </c>
      <c r="I272" s="42" t="s">
        <v>64</v>
      </c>
      <c r="J272" s="42" t="s">
        <v>65</v>
      </c>
      <c r="K272" s="43">
        <v>2009</v>
      </c>
      <c r="L272" s="42" t="s">
        <v>48</v>
      </c>
      <c r="M272" s="77" t="s">
        <v>166</v>
      </c>
      <c r="N272" s="42" t="s">
        <v>67</v>
      </c>
      <c r="O272" s="203">
        <v>1</v>
      </c>
      <c r="P272" s="70">
        <v>2766000</v>
      </c>
      <c r="Q272" s="139"/>
      <c r="R272" s="76">
        <v>0</v>
      </c>
      <c r="S272" s="71">
        <f t="shared" ref="S272:S274" si="166">SUM(P272-R272)</f>
        <v>2766000</v>
      </c>
      <c r="T272" s="72">
        <v>5</v>
      </c>
      <c r="U272" s="71">
        <f t="shared" ref="U272:U273" si="167">SUM(S272/T272)</f>
        <v>553200</v>
      </c>
      <c r="V272" s="73">
        <v>0</v>
      </c>
      <c r="W272" s="71">
        <f t="shared" ref="W272:W274" si="168">SUM(U272*V272)</f>
        <v>0</v>
      </c>
      <c r="X272" s="74">
        <v>0</v>
      </c>
      <c r="Y272" s="71">
        <f t="shared" ref="Y272:Y273" si="169">SUM(U272*X272)</f>
        <v>0</v>
      </c>
      <c r="Z272" s="71">
        <f t="shared" ref="Z272:Z274" si="170">SUM(W272+Y272)</f>
        <v>0</v>
      </c>
      <c r="AA272" s="72">
        <v>5</v>
      </c>
      <c r="AB272" s="71">
        <f t="shared" ref="AB272:AB273" si="171">SUM(U272*AA272)</f>
        <v>2766000</v>
      </c>
      <c r="AC272" s="71">
        <f t="shared" ref="AC272:AC273" si="172">SUM(S272-AB272)</f>
        <v>0</v>
      </c>
      <c r="AD272" s="75" t="s">
        <v>183</v>
      </c>
      <c r="AF272" s="52" t="e">
        <f>'[3]BI INTRA 2025'!Z449+'S2 2024 - A'!Y272</f>
        <v>#REF!</v>
      </c>
      <c r="AG272" s="52" t="e">
        <f t="shared" si="127"/>
        <v>#REF!</v>
      </c>
    </row>
    <row r="273" spans="1:33" ht="15" customHeight="1">
      <c r="A273" s="42"/>
      <c r="B273" s="133" t="s">
        <v>471</v>
      </c>
      <c r="C273" s="67" t="s">
        <v>60</v>
      </c>
      <c r="D273" s="67"/>
      <c r="E273" s="58" t="s">
        <v>472</v>
      </c>
      <c r="F273" s="69" t="str">
        <f>VLOOKUP(B273,[1]Sheet1!$H$4:$I$15682,2,FALSE)</f>
        <v>Printer (Peralatan Personal Komputer)</v>
      </c>
      <c r="G273" s="43" t="s">
        <v>473</v>
      </c>
      <c r="H273" s="42" t="s">
        <v>48</v>
      </c>
      <c r="I273" s="42" t="s">
        <v>64</v>
      </c>
      <c r="J273" s="42" t="s">
        <v>65</v>
      </c>
      <c r="K273" s="42">
        <v>2009</v>
      </c>
      <c r="L273" s="42" t="s">
        <v>48</v>
      </c>
      <c r="M273" s="42" t="s">
        <v>166</v>
      </c>
      <c r="N273" s="42" t="s">
        <v>222</v>
      </c>
      <c r="O273" s="42">
        <v>1</v>
      </c>
      <c r="P273" s="216">
        <v>2766000</v>
      </c>
      <c r="Q273" s="139"/>
      <c r="R273" s="76">
        <v>0</v>
      </c>
      <c r="S273" s="71">
        <f t="shared" si="166"/>
        <v>2766000</v>
      </c>
      <c r="T273" s="72">
        <v>5</v>
      </c>
      <c r="U273" s="71">
        <f t="shared" si="167"/>
        <v>553200</v>
      </c>
      <c r="V273" s="73">
        <v>0</v>
      </c>
      <c r="W273" s="71">
        <f t="shared" si="168"/>
        <v>0</v>
      </c>
      <c r="X273" s="74">
        <v>0</v>
      </c>
      <c r="Y273" s="71">
        <f t="shared" si="169"/>
        <v>0</v>
      </c>
      <c r="Z273" s="71">
        <f t="shared" si="170"/>
        <v>0</v>
      </c>
      <c r="AA273" s="72">
        <v>5</v>
      </c>
      <c r="AB273" s="71">
        <f t="shared" si="171"/>
        <v>2766000</v>
      </c>
      <c r="AC273" s="71">
        <f t="shared" si="172"/>
        <v>0</v>
      </c>
      <c r="AD273" s="186" t="s">
        <v>183</v>
      </c>
      <c r="AF273" s="52" t="e">
        <f>'[3]BI INTRA 2025'!Z450+'S2 2024 - A'!Y273</f>
        <v>#REF!</v>
      </c>
      <c r="AG273" s="52" t="e">
        <f t="shared" ref="AG273:AG336" si="173">AB273-AF273</f>
        <v>#REF!</v>
      </c>
    </row>
    <row r="274" spans="1:33" s="340" customFormat="1" ht="15" customHeight="1">
      <c r="A274" s="337"/>
      <c r="B274" s="140" t="s">
        <v>471</v>
      </c>
      <c r="C274" s="205" t="s">
        <v>139</v>
      </c>
      <c r="D274" s="205"/>
      <c r="E274" s="99" t="s">
        <v>474</v>
      </c>
      <c r="F274" s="69" t="str">
        <f>VLOOKUP(B274,[1]Sheet1!$H$4:$I$15682,2,FALSE)</f>
        <v>Printer (Peralatan Personal Komputer)</v>
      </c>
      <c r="G274" s="100" t="s">
        <v>165</v>
      </c>
      <c r="H274" s="100" t="s">
        <v>48</v>
      </c>
      <c r="I274" s="100" t="s">
        <v>64</v>
      </c>
      <c r="J274" s="100" t="s">
        <v>65</v>
      </c>
      <c r="K274" s="101">
        <v>2019</v>
      </c>
      <c r="L274" s="100" t="s">
        <v>48</v>
      </c>
      <c r="M274" s="206" t="s">
        <v>166</v>
      </c>
      <c r="N274" s="100" t="s">
        <v>67</v>
      </c>
      <c r="O274" s="207">
        <v>1</v>
      </c>
      <c r="P274" s="103">
        <v>2927770</v>
      </c>
      <c r="Q274" s="141"/>
      <c r="R274" s="105">
        <v>0</v>
      </c>
      <c r="S274" s="106">
        <f t="shared" si="166"/>
        <v>2927770</v>
      </c>
      <c r="T274" s="107">
        <v>5</v>
      </c>
      <c r="U274" s="106">
        <f t="shared" ref="U274" si="174">SUM(S274/T274)</f>
        <v>585554</v>
      </c>
      <c r="V274" s="142">
        <f>6/12</f>
        <v>0.5</v>
      </c>
      <c r="W274" s="106">
        <f t="shared" si="168"/>
        <v>292777</v>
      </c>
      <c r="X274" s="344">
        <f>2/12</f>
        <v>0.16666666666666666</v>
      </c>
      <c r="Y274" s="106">
        <f>U274*X274</f>
        <v>97592.333333333328</v>
      </c>
      <c r="Z274" s="106">
        <f t="shared" si="170"/>
        <v>390369.33333333331</v>
      </c>
      <c r="AA274" s="209">
        <f>2024-K274+V274+X274-8/12</f>
        <v>5</v>
      </c>
      <c r="AB274" s="106">
        <f t="shared" ref="AB274" si="175">SUM(U274*AA274)</f>
        <v>2927770</v>
      </c>
      <c r="AC274" s="106">
        <f t="shared" ref="AC274" si="176">SUM(S274-AB274)</f>
        <v>0</v>
      </c>
      <c r="AD274" s="109" t="s">
        <v>132</v>
      </c>
      <c r="AE274" s="339"/>
      <c r="AF274" s="52" t="e">
        <f>'[3]BI INTRA 2025'!Z474+'S2 2024 - A'!Y274</f>
        <v>#REF!</v>
      </c>
      <c r="AG274" s="52" t="e">
        <f t="shared" si="173"/>
        <v>#REF!</v>
      </c>
    </row>
    <row r="275" spans="1:33" ht="5.0999999999999996" customHeight="1">
      <c r="A275" s="42"/>
      <c r="B275" s="54"/>
      <c r="C275" s="341"/>
      <c r="D275" s="342"/>
      <c r="E275" s="343"/>
      <c r="F275" s="343"/>
      <c r="G275" s="301"/>
      <c r="H275" s="301"/>
      <c r="I275" s="301"/>
      <c r="J275" s="301"/>
      <c r="K275" s="301"/>
      <c r="L275" s="301"/>
      <c r="M275" s="301"/>
      <c r="N275" s="301"/>
      <c r="O275" s="329"/>
      <c r="P275" s="78"/>
      <c r="Q275" s="218"/>
      <c r="R275" s="76"/>
      <c r="S275" s="146"/>
      <c r="T275" s="145"/>
      <c r="U275" s="146"/>
      <c r="V275" s="145"/>
      <c r="W275" s="146"/>
      <c r="X275" s="145"/>
      <c r="Y275" s="146"/>
      <c r="Z275" s="146"/>
      <c r="AA275" s="145"/>
      <c r="AB275" s="146"/>
      <c r="AC275" s="146"/>
      <c r="AD275" s="78"/>
      <c r="AF275" s="52" t="e">
        <f>'[3]BI INTRA 2025'!Z475+'S2 2024 - A'!Y275</f>
        <v>#REF!</v>
      </c>
      <c r="AG275" s="52" t="e">
        <f t="shared" si="173"/>
        <v>#REF!</v>
      </c>
    </row>
    <row r="276" spans="1:33" s="285" customFormat="1" ht="15" customHeight="1">
      <c r="A276" s="40"/>
      <c r="B276" s="54" t="s">
        <v>475</v>
      </c>
      <c r="C276" s="60" t="s">
        <v>476</v>
      </c>
      <c r="D276" s="61"/>
      <c r="E276" s="134"/>
      <c r="F276" s="134"/>
      <c r="G276" s="301"/>
      <c r="H276" s="301"/>
      <c r="I276" s="301"/>
      <c r="J276" s="301"/>
      <c r="K276" s="301"/>
      <c r="L276" s="301"/>
      <c r="M276" s="301"/>
      <c r="N276" s="301"/>
      <c r="O276" s="330">
        <f>O277</f>
        <v>1</v>
      </c>
      <c r="P276" s="218">
        <f>P277</f>
        <v>29500000</v>
      </c>
      <c r="Q276" s="218"/>
      <c r="R276" s="64"/>
      <c r="S276" s="218">
        <f>S277</f>
        <v>29500000</v>
      </c>
      <c r="T276" s="331"/>
      <c r="U276" s="218">
        <f>U277</f>
        <v>5900000</v>
      </c>
      <c r="V276" s="331"/>
      <c r="W276" s="218">
        <f>W277</f>
        <v>0</v>
      </c>
      <c r="X276" s="331"/>
      <c r="Y276" s="218">
        <f>Y277</f>
        <v>0</v>
      </c>
      <c r="Z276" s="218">
        <f>Z277</f>
        <v>0</v>
      </c>
      <c r="AA276" s="331"/>
      <c r="AB276" s="218">
        <f>AB277</f>
        <v>29500000</v>
      </c>
      <c r="AC276" s="218">
        <f>AC277</f>
        <v>0</v>
      </c>
      <c r="AD276" s="218"/>
      <c r="AE276" s="284"/>
      <c r="AF276" s="52" t="e">
        <f>'[3]BI INTRA 2025'!Z476+'S2 2024 - A'!Y276</f>
        <v>#REF!</v>
      </c>
      <c r="AG276" s="52" t="e">
        <f t="shared" si="173"/>
        <v>#REF!</v>
      </c>
    </row>
    <row r="277" spans="1:33" ht="15" customHeight="1">
      <c r="A277" s="42"/>
      <c r="B277" s="133" t="s">
        <v>477</v>
      </c>
      <c r="C277" s="211"/>
      <c r="D277" s="211"/>
      <c r="E277" s="68" t="s">
        <v>478</v>
      </c>
      <c r="F277" s="69" t="str">
        <f>VLOOKUP(B277,[1]Sheet1!$H$4:$I$15682,2,FALSE)</f>
        <v>Server</v>
      </c>
      <c r="G277" s="42" t="s">
        <v>179</v>
      </c>
      <c r="H277" s="42" t="s">
        <v>48</v>
      </c>
      <c r="I277" s="42" t="s">
        <v>64</v>
      </c>
      <c r="J277" s="42" t="s">
        <v>65</v>
      </c>
      <c r="K277" s="42">
        <v>2009</v>
      </c>
      <c r="L277" s="42" t="s">
        <v>48</v>
      </c>
      <c r="M277" s="42" t="s">
        <v>413</v>
      </c>
      <c r="N277" s="42" t="s">
        <v>67</v>
      </c>
      <c r="O277" s="43">
        <v>1</v>
      </c>
      <c r="P277" s="70">
        <v>29500000</v>
      </c>
      <c r="Q277" s="218"/>
      <c r="R277" s="76">
        <v>0</v>
      </c>
      <c r="S277" s="71">
        <f t="shared" ref="S277" si="177">SUM(P277-R277)</f>
        <v>29500000</v>
      </c>
      <c r="T277" s="72">
        <v>5</v>
      </c>
      <c r="U277" s="71">
        <f t="shared" ref="U277" si="178">SUM(S277/T277)</f>
        <v>5900000</v>
      </c>
      <c r="V277" s="73">
        <v>0</v>
      </c>
      <c r="W277" s="71">
        <f t="shared" ref="W277" si="179">SUM(U277*V277)</f>
        <v>0</v>
      </c>
      <c r="X277" s="74">
        <v>0</v>
      </c>
      <c r="Y277" s="71">
        <f t="shared" ref="Y277" si="180">SUM(U277*X277)</f>
        <v>0</v>
      </c>
      <c r="Z277" s="71">
        <f t="shared" ref="Z277" si="181">SUM(W277+Y277)</f>
        <v>0</v>
      </c>
      <c r="AA277" s="72">
        <v>5</v>
      </c>
      <c r="AB277" s="71">
        <f t="shared" ref="AB277" si="182">SUM(U277*AA277)</f>
        <v>29500000</v>
      </c>
      <c r="AC277" s="71">
        <f t="shared" ref="AC277" si="183">SUM(S277-AB277)</f>
        <v>0</v>
      </c>
      <c r="AD277" s="219" t="s">
        <v>247</v>
      </c>
      <c r="AF277" s="52" t="e">
        <f>'[3]BI INTRA 2025'!Z477+'S2 2024 - A'!Y277</f>
        <v>#REF!</v>
      </c>
      <c r="AG277" s="52" t="e">
        <f t="shared" si="173"/>
        <v>#REF!</v>
      </c>
    </row>
    <row r="278" spans="1:33" ht="5.0999999999999996" customHeight="1">
      <c r="A278" s="42"/>
      <c r="B278" s="58" t="s">
        <v>48</v>
      </c>
      <c r="C278" s="43" t="s">
        <v>48</v>
      </c>
      <c r="D278" s="43"/>
      <c r="E278" s="43" t="s">
        <v>48</v>
      </c>
      <c r="F278" s="43"/>
      <c r="G278" s="42" t="s">
        <v>48</v>
      </c>
      <c r="H278" s="42" t="s">
        <v>48</v>
      </c>
      <c r="I278" s="42" t="s">
        <v>48</v>
      </c>
      <c r="J278" s="43" t="s">
        <v>48</v>
      </c>
      <c r="K278" s="43" t="s">
        <v>48</v>
      </c>
      <c r="L278" s="42" t="s">
        <v>48</v>
      </c>
      <c r="M278" s="77" t="s">
        <v>48</v>
      </c>
      <c r="N278" s="42" t="s">
        <v>48</v>
      </c>
      <c r="O278" s="203" t="s">
        <v>48</v>
      </c>
      <c r="P278" s="335" t="s">
        <v>48</v>
      </c>
      <c r="Q278" s="218"/>
      <c r="R278" s="76"/>
      <c r="S278" s="146"/>
      <c r="T278" s="145"/>
      <c r="U278" s="146"/>
      <c r="V278" s="145"/>
      <c r="W278" s="146"/>
      <c r="X278" s="145"/>
      <c r="Y278" s="146"/>
      <c r="Z278" s="146"/>
      <c r="AA278" s="145"/>
      <c r="AB278" s="146"/>
      <c r="AC278" s="146"/>
      <c r="AD278" s="335" t="s">
        <v>48</v>
      </c>
      <c r="AF278" s="52" t="e">
        <f>'[3]BI INTRA 2025'!Z478+'S2 2024 - A'!Y278</f>
        <v>#REF!</v>
      </c>
      <c r="AG278" s="52" t="e">
        <f t="shared" si="173"/>
        <v>#REF!</v>
      </c>
    </row>
    <row r="279" spans="1:33" ht="15" customHeight="1">
      <c r="A279" s="47" t="s">
        <v>479</v>
      </c>
      <c r="B279" s="54" t="s">
        <v>480</v>
      </c>
      <c r="C279" s="135" t="s">
        <v>481</v>
      </c>
      <c r="D279" s="135"/>
      <c r="E279" s="135"/>
      <c r="F279" s="135"/>
      <c r="G279" s="41"/>
      <c r="H279" s="41"/>
      <c r="I279" s="40"/>
      <c r="J279" s="41"/>
      <c r="K279" s="41"/>
      <c r="L279" s="41"/>
      <c r="M279" s="41"/>
      <c r="N279" s="41"/>
      <c r="O279" s="40">
        <f>O280</f>
        <v>7</v>
      </c>
      <c r="P279" s="345">
        <f>P280</f>
        <v>1299339000</v>
      </c>
      <c r="Q279" s="218"/>
      <c r="R279" s="76"/>
      <c r="S279" s="345">
        <f>S280</f>
        <v>2540550028.6702094</v>
      </c>
      <c r="T279" s="145"/>
      <c r="U279" s="345">
        <f>U280</f>
        <v>69973340.519959182</v>
      </c>
      <c r="V279" s="145"/>
      <c r="W279" s="345">
        <f>W280</f>
        <v>11995268.397593156</v>
      </c>
      <c r="X279" s="145"/>
      <c r="Y279" s="345">
        <f>Y280</f>
        <v>11995268.397593156</v>
      </c>
      <c r="Z279" s="345">
        <f>Z280</f>
        <v>23990536.795186311</v>
      </c>
      <c r="AA279" s="145"/>
      <c r="AB279" s="345">
        <f>AB280</f>
        <v>416240088.19254708</v>
      </c>
      <c r="AC279" s="345">
        <f>AC280</f>
        <v>883098911.80745292</v>
      </c>
      <c r="AD279" s="346">
        <f>P279-AB279</f>
        <v>883098911.80745292</v>
      </c>
      <c r="AE279" s="347" t="e">
        <f>#REF!+'S2 2024 - A'!W279</f>
        <v>#REF!</v>
      </c>
      <c r="AF279" s="52" t="e">
        <f>'[3]BI INTRA 2025'!Z479+'S2 2024 - A'!Y279</f>
        <v>#REF!</v>
      </c>
      <c r="AG279" s="52" t="e">
        <f t="shared" si="173"/>
        <v>#REF!</v>
      </c>
    </row>
    <row r="280" spans="1:33" ht="15" customHeight="1">
      <c r="A280" s="185"/>
      <c r="B280" s="54" t="s">
        <v>482</v>
      </c>
      <c r="C280" s="135" t="s">
        <v>483</v>
      </c>
      <c r="D280" s="135"/>
      <c r="E280" s="135"/>
      <c r="F280" s="135"/>
      <c r="G280" s="41"/>
      <c r="H280" s="41"/>
      <c r="I280" s="40"/>
      <c r="J280" s="41"/>
      <c r="K280" s="41"/>
      <c r="L280" s="41"/>
      <c r="M280" s="41"/>
      <c r="N280" s="41"/>
      <c r="O280" s="40">
        <f>O281+O290</f>
        <v>7</v>
      </c>
      <c r="P280" s="130">
        <f>P281+P290</f>
        <v>1299339000</v>
      </c>
      <c r="Q280" s="218"/>
      <c r="R280" s="76"/>
      <c r="S280" s="130">
        <f>S281+S290</f>
        <v>2540550028.6702094</v>
      </c>
      <c r="T280" s="145"/>
      <c r="U280" s="130">
        <f>U281+U290</f>
        <v>69973340.519959182</v>
      </c>
      <c r="V280" s="145"/>
      <c r="W280" s="130">
        <f>W281+W290</f>
        <v>11995268.397593156</v>
      </c>
      <c r="X280" s="145"/>
      <c r="Y280" s="130">
        <f>Y281+Y290</f>
        <v>11995268.397593156</v>
      </c>
      <c r="Z280" s="130">
        <f>Z281+Z290</f>
        <v>23990536.795186311</v>
      </c>
      <c r="AA280" s="145"/>
      <c r="AB280" s="130">
        <f>AB281+AB290</f>
        <v>416240088.19254708</v>
      </c>
      <c r="AC280" s="130">
        <f>AC281+AC290</f>
        <v>883098911.80745292</v>
      </c>
      <c r="AD280" s="130"/>
      <c r="AF280" s="52" t="e">
        <f>'[3]BI INTRA 2025'!Z480+'S2 2024 - A'!Y280</f>
        <v>#REF!</v>
      </c>
      <c r="AG280" s="52" t="e">
        <f t="shared" si="173"/>
        <v>#REF!</v>
      </c>
    </row>
    <row r="281" spans="1:33" ht="15" customHeight="1">
      <c r="A281" s="185"/>
      <c r="B281" s="54" t="s">
        <v>484</v>
      </c>
      <c r="C281" s="135" t="s">
        <v>485</v>
      </c>
      <c r="D281" s="135"/>
      <c r="E281" s="135"/>
      <c r="F281" s="135"/>
      <c r="G281" s="135"/>
      <c r="H281" s="41"/>
      <c r="I281" s="40"/>
      <c r="J281" s="41"/>
      <c r="K281" s="41"/>
      <c r="L281" s="41"/>
      <c r="M281" s="41"/>
      <c r="N281" s="41"/>
      <c r="O281" s="40">
        <f>O282+O285+O287</f>
        <v>2</v>
      </c>
      <c r="P281" s="130">
        <f>P282+P285+P287</f>
        <v>594988000</v>
      </c>
      <c r="Q281" s="218"/>
      <c r="R281" s="76"/>
      <c r="S281" s="130">
        <f>S282+S285+S287</f>
        <v>594988000</v>
      </c>
      <c r="T281" s="145"/>
      <c r="U281" s="130">
        <f>U282+U285+U287</f>
        <v>11899760</v>
      </c>
      <c r="V281" s="145"/>
      <c r="W281" s="130">
        <f>W282+W285+W287</f>
        <v>5949880</v>
      </c>
      <c r="X281" s="145"/>
      <c r="Y281" s="130">
        <f>Y282+Y285+Y287</f>
        <v>5949880</v>
      </c>
      <c r="Z281" s="130">
        <f>Z282+Z285+Z287</f>
        <v>11899760</v>
      </c>
      <c r="AA281" s="145"/>
      <c r="AB281" s="130">
        <f>AB282+AB285+AB287</f>
        <v>190096160</v>
      </c>
      <c r="AC281" s="130">
        <f>AC282+AC285+AC287</f>
        <v>404891840</v>
      </c>
      <c r="AD281" s="130"/>
      <c r="AF281" s="52" t="e">
        <f>'[3]BI INTRA 2025'!Z481+'S2 2024 - A'!Y281</f>
        <v>#REF!</v>
      </c>
      <c r="AG281" s="52" t="e">
        <f t="shared" si="173"/>
        <v>#REF!</v>
      </c>
    </row>
    <row r="282" spans="1:33" ht="15" customHeight="1">
      <c r="A282" s="185"/>
      <c r="B282" s="54" t="s">
        <v>486</v>
      </c>
      <c r="C282" s="135" t="s">
        <v>487</v>
      </c>
      <c r="D282" s="135"/>
      <c r="E282" s="135"/>
      <c r="F282" s="135"/>
      <c r="G282" s="135"/>
      <c r="H282" s="41"/>
      <c r="I282" s="40"/>
      <c r="J282" s="41"/>
      <c r="K282" s="41"/>
      <c r="L282" s="41"/>
      <c r="M282" s="41"/>
      <c r="N282" s="41"/>
      <c r="O282" s="40">
        <f>O283</f>
        <v>1</v>
      </c>
      <c r="P282" s="130">
        <f>P283</f>
        <v>579988000</v>
      </c>
      <c r="Q282" s="218"/>
      <c r="R282" s="76"/>
      <c r="S282" s="130">
        <f>S283</f>
        <v>579988000</v>
      </c>
      <c r="T282" s="145"/>
      <c r="U282" s="130">
        <f>U283</f>
        <v>11599760</v>
      </c>
      <c r="V282" s="145"/>
      <c r="W282" s="130">
        <f>W283</f>
        <v>5799880</v>
      </c>
      <c r="X282" s="145"/>
      <c r="Y282" s="130">
        <f>Y283</f>
        <v>5799880</v>
      </c>
      <c r="Z282" s="130">
        <f>Z283</f>
        <v>11599760</v>
      </c>
      <c r="AA282" s="145"/>
      <c r="AB282" s="130">
        <f>AB283</f>
        <v>185596160</v>
      </c>
      <c r="AC282" s="130">
        <f>AC283</f>
        <v>394391840</v>
      </c>
      <c r="AD282" s="130">
        <f>P282-AB282</f>
        <v>394391840</v>
      </c>
      <c r="AF282" s="52" t="e">
        <f>'[3]BI INTRA 2025'!Z482+'S2 2024 - A'!Y282</f>
        <v>#REF!</v>
      </c>
      <c r="AG282" s="52" t="e">
        <f t="shared" si="173"/>
        <v>#REF!</v>
      </c>
    </row>
    <row r="283" spans="1:33" ht="15" customHeight="1">
      <c r="A283" s="185"/>
      <c r="B283" s="133" t="s">
        <v>488</v>
      </c>
      <c r="C283" s="67" t="s">
        <v>112</v>
      </c>
      <c r="D283" s="67"/>
      <c r="E283" s="220" t="s">
        <v>489</v>
      </c>
      <c r="F283" s="69" t="str">
        <f>VLOOKUP(B283,[1]Sheet1!$H$4:$I$15682,2,FALSE)</f>
        <v>Bangunan Gedung Kantor Permanen</v>
      </c>
      <c r="G283" s="42" t="s">
        <v>48</v>
      </c>
      <c r="H283" s="42" t="s">
        <v>48</v>
      </c>
      <c r="I283" s="42" t="s">
        <v>490</v>
      </c>
      <c r="J283" s="42" t="s">
        <v>65</v>
      </c>
      <c r="K283" s="42">
        <v>2009</v>
      </c>
      <c r="L283" s="42" t="s">
        <v>48</v>
      </c>
      <c r="M283" s="42" t="s">
        <v>48</v>
      </c>
      <c r="N283" s="42" t="s">
        <v>48</v>
      </c>
      <c r="O283" s="42">
        <v>1</v>
      </c>
      <c r="P283" s="229">
        <v>579988000</v>
      </c>
      <c r="Q283" s="79"/>
      <c r="R283" s="76">
        <v>0</v>
      </c>
      <c r="S283" s="71">
        <f t="shared" ref="S283:S292" si="184">SUM(P283-R283)</f>
        <v>579988000</v>
      </c>
      <c r="T283" s="72">
        <v>50</v>
      </c>
      <c r="U283" s="71">
        <f t="shared" ref="U283:U292" si="185">SUM(S283/T283)</f>
        <v>11599760</v>
      </c>
      <c r="V283" s="73">
        <f>6/12</f>
        <v>0.5</v>
      </c>
      <c r="W283" s="71">
        <f t="shared" ref="W283:W292" si="186">SUM(U283*V283)</f>
        <v>5799880</v>
      </c>
      <c r="X283" s="74">
        <f>6/12</f>
        <v>0.5</v>
      </c>
      <c r="Y283" s="71">
        <f>U283*X283</f>
        <v>5799880</v>
      </c>
      <c r="Z283" s="71">
        <f t="shared" ref="Z283:Z292" si="187">SUM(W283+Y283)</f>
        <v>11599760</v>
      </c>
      <c r="AA283" s="72">
        <f>2024-K283+V283+X283</f>
        <v>16</v>
      </c>
      <c r="AB283" s="50">
        <f t="shared" ref="AB283:AB292" si="188">SUM(U283*AA283)</f>
        <v>185596160</v>
      </c>
      <c r="AC283" s="71">
        <f t="shared" ref="AC283:AC292" si="189">SUM(S283-AB283)</f>
        <v>394391840</v>
      </c>
      <c r="AD283" s="137" t="s">
        <v>48</v>
      </c>
      <c r="AE283" s="347" t="e">
        <f>#REF!+'S2 2024 - A'!W283</f>
        <v>#REF!</v>
      </c>
      <c r="AF283" s="52" t="e">
        <f>'[3]BI INTRA 2025'!Z483+'S2 2024 - A'!Y283</f>
        <v>#REF!</v>
      </c>
      <c r="AG283" s="52" t="e">
        <f t="shared" si="173"/>
        <v>#REF!</v>
      </c>
    </row>
    <row r="284" spans="1:33" ht="15" customHeight="1">
      <c r="A284" s="185"/>
      <c r="B284" s="58"/>
      <c r="C284" s="67"/>
      <c r="D284" s="67"/>
      <c r="E284" s="220"/>
      <c r="F284" s="220"/>
      <c r="G284" s="42"/>
      <c r="H284" s="42"/>
      <c r="I284" s="42"/>
      <c r="J284" s="42"/>
      <c r="K284" s="42"/>
      <c r="L284" s="42"/>
      <c r="M284" s="42"/>
      <c r="N284" s="42"/>
      <c r="O284" s="42"/>
      <c r="P284" s="229"/>
      <c r="Q284" s="79"/>
      <c r="R284" s="76"/>
      <c r="S284" s="71"/>
      <c r="T284" s="72"/>
      <c r="U284" s="71"/>
      <c r="V284" s="73"/>
      <c r="W284" s="71"/>
      <c r="X284" s="74"/>
      <c r="Y284" s="71"/>
      <c r="Z284" s="71"/>
      <c r="AA284" s="72"/>
      <c r="AB284" s="71"/>
      <c r="AC284" s="71"/>
      <c r="AD284" s="137"/>
      <c r="AE284" s="347"/>
      <c r="AF284" s="52" t="e">
        <f>'[3]BI INTRA 2025'!Z484+'S2 2024 - A'!Y284</f>
        <v>#REF!</v>
      </c>
      <c r="AG284" s="52" t="e">
        <f t="shared" si="173"/>
        <v>#REF!</v>
      </c>
    </row>
    <row r="285" spans="1:33" ht="15" customHeight="1">
      <c r="A285" s="185"/>
      <c r="B285" s="54" t="s">
        <v>491</v>
      </c>
      <c r="C285" s="225" t="s">
        <v>492</v>
      </c>
      <c r="D285" s="225"/>
      <c r="E285" s="220"/>
      <c r="F285" s="220"/>
      <c r="G285" s="42"/>
      <c r="H285" s="42"/>
      <c r="I285" s="42"/>
      <c r="J285" s="42"/>
      <c r="K285" s="42"/>
      <c r="L285" s="42"/>
      <c r="M285" s="42"/>
      <c r="N285" s="42"/>
      <c r="O285" s="40">
        <v>0</v>
      </c>
      <c r="P285" s="348">
        <v>0</v>
      </c>
      <c r="Q285" s="131"/>
      <c r="R285" s="64"/>
      <c r="S285" s="348">
        <v>0</v>
      </c>
      <c r="T285" s="51"/>
      <c r="U285" s="348">
        <v>0</v>
      </c>
      <c r="V285" s="282"/>
      <c r="W285" s="348">
        <f>W295</f>
        <v>0</v>
      </c>
      <c r="X285" s="283"/>
      <c r="Y285" s="348">
        <f>Y295</f>
        <v>0</v>
      </c>
      <c r="Z285" s="348">
        <f>Z295</f>
        <v>0</v>
      </c>
      <c r="AA285" s="51"/>
      <c r="AB285" s="348">
        <v>0</v>
      </c>
      <c r="AC285" s="348">
        <f>AC295</f>
        <v>0</v>
      </c>
      <c r="AD285" s="132"/>
      <c r="AE285" s="347"/>
      <c r="AF285" s="52" t="e">
        <f>'[3]BI INTRA 2025'!Z485+'S2 2024 - A'!Y285</f>
        <v>#REF!</v>
      </c>
      <c r="AG285" s="52" t="e">
        <f t="shared" si="173"/>
        <v>#REF!</v>
      </c>
    </row>
    <row r="286" spans="1:33" ht="15" customHeight="1">
      <c r="A286" s="212"/>
      <c r="B286" s="349"/>
      <c r="C286" s="350"/>
      <c r="D286" s="350"/>
      <c r="E286" s="351"/>
      <c r="F286" s="351"/>
      <c r="G286" s="178"/>
      <c r="H286" s="178"/>
      <c r="I286" s="178"/>
      <c r="J286" s="178"/>
      <c r="K286" s="178"/>
      <c r="L286" s="178"/>
      <c r="M286" s="178"/>
      <c r="N286" s="178"/>
      <c r="O286" s="178"/>
      <c r="P286" s="213"/>
      <c r="Q286" s="275"/>
      <c r="R286" s="275"/>
      <c r="S286" s="352"/>
      <c r="T286" s="353"/>
      <c r="U286" s="71"/>
      <c r="V286" s="354"/>
      <c r="W286" s="71"/>
      <c r="X286" s="355"/>
      <c r="Y286" s="352"/>
      <c r="Z286" s="71"/>
      <c r="AA286" s="356"/>
      <c r="AB286" s="71"/>
      <c r="AC286" s="71"/>
      <c r="AD286" s="357"/>
      <c r="AE286" s="347"/>
      <c r="AF286" s="52" t="e">
        <f>'[3]BI INTRA 2025'!Z486+'S2 2024 - A'!Y286</f>
        <v>#REF!</v>
      </c>
      <c r="AG286" s="52" t="e">
        <f t="shared" si="173"/>
        <v>#REF!</v>
      </c>
    </row>
    <row r="287" spans="1:33" ht="15" customHeight="1">
      <c r="A287" s="185"/>
      <c r="B287" s="54" t="s">
        <v>493</v>
      </c>
      <c r="C287" s="135" t="s">
        <v>494</v>
      </c>
      <c r="D287" s="135"/>
      <c r="E287" s="135"/>
      <c r="F287" s="135"/>
      <c r="G287" s="135"/>
      <c r="H287" s="135"/>
      <c r="I287" s="358"/>
      <c r="J287" s="358"/>
      <c r="K287" s="358"/>
      <c r="L287" s="358"/>
      <c r="M287" s="358"/>
      <c r="N287" s="358"/>
      <c r="O287" s="175">
        <f>SUM(O288:O289)</f>
        <v>1</v>
      </c>
      <c r="P287" s="359">
        <f>SUM(P288:P289)</f>
        <v>15000000</v>
      </c>
      <c r="Q287" s="180"/>
      <c r="R287" s="180"/>
      <c r="S287" s="359">
        <f>SUM(S288:S289)</f>
        <v>15000000</v>
      </c>
      <c r="T287" s="201"/>
      <c r="U287" s="348">
        <f>SUM(U288:U289)</f>
        <v>300000</v>
      </c>
      <c r="V287" s="360"/>
      <c r="W287" s="348">
        <f>SUM(W288:W289)</f>
        <v>150000</v>
      </c>
      <c r="X287" s="361"/>
      <c r="Y287" s="359">
        <f>SUM(Y288:Y289)</f>
        <v>150000</v>
      </c>
      <c r="Z287" s="348">
        <f>SUM(Z288:Z289)</f>
        <v>300000</v>
      </c>
      <c r="AA287" s="362"/>
      <c r="AB287" s="348">
        <f>SUM(AB288:AB289)</f>
        <v>4500000</v>
      </c>
      <c r="AC287" s="348">
        <f>SUM(AC288:AC289)</f>
        <v>10500000</v>
      </c>
      <c r="AD287" s="357">
        <f>P287-AB287</f>
        <v>10500000</v>
      </c>
      <c r="AE287" s="347"/>
      <c r="AF287" s="52" t="e">
        <f>'[3]BI INTRA 2025'!Z487+'S2 2024 - A'!Y287</f>
        <v>#REF!</v>
      </c>
      <c r="AG287" s="52" t="e">
        <f t="shared" si="173"/>
        <v>#REF!</v>
      </c>
    </row>
    <row r="288" spans="1:33" ht="15" customHeight="1">
      <c r="A288" s="212"/>
      <c r="B288" s="349" t="s">
        <v>495</v>
      </c>
      <c r="C288" s="350" t="s">
        <v>60</v>
      </c>
      <c r="D288" s="350"/>
      <c r="E288" s="351" t="s">
        <v>496</v>
      </c>
      <c r="F288" s="69" t="str">
        <f>VLOOKUP(B288,[1]Sheet1!$H$4:$I$15682,2,FALSE)</f>
        <v>Bangunan Pemagaran Gedung Kantor</v>
      </c>
      <c r="G288" s="178" t="s">
        <v>48</v>
      </c>
      <c r="H288" s="178" t="s">
        <v>48</v>
      </c>
      <c r="I288" s="178" t="s">
        <v>48</v>
      </c>
      <c r="J288" s="178" t="s">
        <v>48</v>
      </c>
      <c r="K288" s="178">
        <v>2010</v>
      </c>
      <c r="L288" s="178" t="s">
        <v>48</v>
      </c>
      <c r="M288" s="178" t="s">
        <v>48</v>
      </c>
      <c r="N288" s="178" t="s">
        <v>48</v>
      </c>
      <c r="O288" s="178">
        <v>1</v>
      </c>
      <c r="P288" s="213">
        <v>15000000</v>
      </c>
      <c r="Q288" s="363"/>
      <c r="R288" s="275">
        <v>0</v>
      </c>
      <c r="S288" s="352">
        <f t="shared" ref="S288" si="190">SUM(P288-R288)</f>
        <v>15000000</v>
      </c>
      <c r="T288" s="364">
        <v>50</v>
      </c>
      <c r="U288" s="71">
        <f t="shared" ref="U288" si="191">SUM(S288/T288)</f>
        <v>300000</v>
      </c>
      <c r="V288" s="354">
        <f t="shared" ref="V288" si="192">6/12</f>
        <v>0.5</v>
      </c>
      <c r="W288" s="71">
        <f t="shared" ref="W288" si="193">SUM(U288*V288)</f>
        <v>150000</v>
      </c>
      <c r="X288" s="355">
        <f>6/12</f>
        <v>0.5</v>
      </c>
      <c r="Y288" s="352">
        <f>U288*X288</f>
        <v>150000</v>
      </c>
      <c r="Z288" s="71">
        <f t="shared" ref="Z288" si="194">SUM(W288+Y288)</f>
        <v>300000</v>
      </c>
      <c r="AA288" s="364">
        <f>2024-K288+V288+X288</f>
        <v>15</v>
      </c>
      <c r="AB288" s="71">
        <f t="shared" ref="AB288" si="195">SUM(U288*AA288)</f>
        <v>4500000</v>
      </c>
      <c r="AC288" s="71">
        <f t="shared" ref="AC288" si="196">SUM(S288-AB288)</f>
        <v>10500000</v>
      </c>
      <c r="AD288" s="365" t="s">
        <v>48</v>
      </c>
      <c r="AE288" s="347"/>
      <c r="AF288" s="52" t="e">
        <f>'[3]BI INTRA 2025'!Z488+'S2 2024 - A'!Y288</f>
        <v>#REF!</v>
      </c>
      <c r="AG288" s="52" t="e">
        <f t="shared" si="173"/>
        <v>#REF!</v>
      </c>
    </row>
    <row r="289" spans="1:33" ht="15" customHeight="1">
      <c r="A289" s="212"/>
      <c r="B289" s="366"/>
      <c r="C289" s="350"/>
      <c r="D289" s="350"/>
      <c r="E289" s="351"/>
      <c r="F289" s="351"/>
      <c r="G289" s="178"/>
      <c r="H289" s="178"/>
      <c r="I289" s="178"/>
      <c r="J289" s="178"/>
      <c r="K289" s="178"/>
      <c r="L289" s="178"/>
      <c r="M289" s="178"/>
      <c r="N289" s="178"/>
      <c r="O289" s="178"/>
      <c r="P289" s="213"/>
      <c r="Q289" s="363"/>
      <c r="R289" s="275"/>
      <c r="S289" s="352"/>
      <c r="T289" s="364"/>
      <c r="U289" s="71"/>
      <c r="V289" s="354"/>
      <c r="W289" s="71"/>
      <c r="X289" s="355"/>
      <c r="Y289" s="352"/>
      <c r="Z289" s="71"/>
      <c r="AA289" s="364"/>
      <c r="AB289" s="71"/>
      <c r="AC289" s="71"/>
      <c r="AD289" s="365"/>
      <c r="AE289" s="347"/>
      <c r="AF289" s="52" t="e">
        <f>'[3]BI INTRA 2025'!Z489+'S2 2024 - A'!Y289</f>
        <v>#REF!</v>
      </c>
      <c r="AG289" s="52" t="e">
        <f t="shared" si="173"/>
        <v>#REF!</v>
      </c>
    </row>
    <row r="290" spans="1:33" ht="15" customHeight="1">
      <c r="A290" s="185"/>
      <c r="B290" s="54" t="s">
        <v>497</v>
      </c>
      <c r="C290" s="135" t="s">
        <v>498</v>
      </c>
      <c r="D290" s="135"/>
      <c r="E290" s="135"/>
      <c r="F290" s="135"/>
      <c r="G290" s="135"/>
      <c r="H290" s="42"/>
      <c r="I290" s="42"/>
      <c r="J290" s="42"/>
      <c r="K290" s="42"/>
      <c r="L290" s="42"/>
      <c r="M290" s="42"/>
      <c r="N290" s="42"/>
      <c r="O290" s="40">
        <f>O291</f>
        <v>5</v>
      </c>
      <c r="P290" s="348">
        <f>P291</f>
        <v>704351000</v>
      </c>
      <c r="Q290" s="131"/>
      <c r="R290" s="64"/>
      <c r="S290" s="348">
        <f>S291</f>
        <v>1945562028.6702094</v>
      </c>
      <c r="T290" s="51"/>
      <c r="U290" s="348">
        <f>U291</f>
        <v>58073580.519959182</v>
      </c>
      <c r="V290" s="282"/>
      <c r="W290" s="348">
        <f>W291</f>
        <v>6045388.3975931564</v>
      </c>
      <c r="X290" s="283"/>
      <c r="Y290" s="348">
        <f>Y291</f>
        <v>6045388.3975931564</v>
      </c>
      <c r="Z290" s="348">
        <f>Z291</f>
        <v>12090776.795186313</v>
      </c>
      <c r="AA290" s="51"/>
      <c r="AB290" s="348">
        <f>AB291</f>
        <v>226143928.19254708</v>
      </c>
      <c r="AC290" s="348">
        <f>AC291</f>
        <v>478207071.80745286</v>
      </c>
      <c r="AD290" s="132"/>
      <c r="AE290" s="347"/>
      <c r="AF290" s="52" t="e">
        <f>'[3]BI INTRA 2025'!Z490+'S2 2024 - A'!Y290</f>
        <v>#REF!</v>
      </c>
      <c r="AG290" s="52" t="e">
        <f t="shared" si="173"/>
        <v>#REF!</v>
      </c>
    </row>
    <row r="291" spans="1:33" ht="15" customHeight="1">
      <c r="A291" s="185"/>
      <c r="B291" s="54" t="s">
        <v>499</v>
      </c>
      <c r="C291" s="135" t="s">
        <v>500</v>
      </c>
      <c r="D291" s="135"/>
      <c r="E291" s="135"/>
      <c r="F291" s="135"/>
      <c r="G291" s="135"/>
      <c r="H291" s="42"/>
      <c r="I291" s="42"/>
      <c r="J291" s="42"/>
      <c r="K291" s="42"/>
      <c r="L291" s="42"/>
      <c r="M291" s="42"/>
      <c r="N291" s="42"/>
      <c r="O291" s="40">
        <f>SUM(O292:O298)</f>
        <v>5</v>
      </c>
      <c r="P291" s="348">
        <f>SUM(P292:P298)</f>
        <v>704351000</v>
      </c>
      <c r="Q291" s="131"/>
      <c r="R291" s="64"/>
      <c r="S291" s="348">
        <f>SUM(S292:S298)</f>
        <v>1945562028.6702094</v>
      </c>
      <c r="T291" s="51"/>
      <c r="U291" s="348">
        <f>SUM(U292:U298)</f>
        <v>58073580.519959182</v>
      </c>
      <c r="V291" s="282"/>
      <c r="W291" s="348">
        <f>SUM(W292:W298)</f>
        <v>6045388.3975931564</v>
      </c>
      <c r="X291" s="283"/>
      <c r="Y291" s="348">
        <f>SUM(Y292:Y298)</f>
        <v>6045388.3975931564</v>
      </c>
      <c r="Z291" s="348">
        <f>SUM(Z292:Z298)</f>
        <v>12090776.795186313</v>
      </c>
      <c r="AA291" s="51"/>
      <c r="AB291" s="348">
        <f>SUM(AB292:AB298)</f>
        <v>226143928.19254708</v>
      </c>
      <c r="AC291" s="348">
        <f>SUM(AC292:AC298)</f>
        <v>478207071.80745286</v>
      </c>
      <c r="AD291" s="132"/>
      <c r="AE291" s="347"/>
      <c r="AF291" s="52" t="e">
        <f>'[3]BI INTRA 2025'!Z491+'S2 2024 - A'!Y291</f>
        <v>#REF!</v>
      </c>
      <c r="AG291" s="52" t="e">
        <f t="shared" si="173"/>
        <v>#REF!</v>
      </c>
    </row>
    <row r="292" spans="1:33" s="340" customFormat="1" ht="15" customHeight="1">
      <c r="A292" s="367"/>
      <c r="B292" s="368" t="s">
        <v>501</v>
      </c>
      <c r="C292" s="369" t="s">
        <v>69</v>
      </c>
      <c r="D292" s="369"/>
      <c r="E292" s="370" t="s">
        <v>213</v>
      </c>
      <c r="F292" s="69" t="str">
        <f>VLOOKUP(B292,[1]Sheet1!$H$4:$I$15682,2,FALSE)</f>
        <v>Rumah Negara Golongan I Tipe A Semi Permanen</v>
      </c>
      <c r="G292" s="371" t="s">
        <v>48</v>
      </c>
      <c r="H292" s="371" t="s">
        <v>48</v>
      </c>
      <c r="I292" s="371" t="s">
        <v>502</v>
      </c>
      <c r="J292" s="371" t="s">
        <v>65</v>
      </c>
      <c r="K292" s="371">
        <v>2011</v>
      </c>
      <c r="L292" s="371" t="s">
        <v>48</v>
      </c>
      <c r="M292" s="371" t="s">
        <v>48</v>
      </c>
      <c r="N292" s="371" t="s">
        <v>48</v>
      </c>
      <c r="O292" s="371">
        <v>1</v>
      </c>
      <c r="P292" s="372">
        <v>67800000</v>
      </c>
      <c r="Q292" s="373"/>
      <c r="R292" s="374">
        <v>0</v>
      </c>
      <c r="S292" s="375">
        <f t="shared" si="184"/>
        <v>67800000</v>
      </c>
      <c r="T292" s="376">
        <v>50</v>
      </c>
      <c r="U292" s="377">
        <f t="shared" si="185"/>
        <v>1356000</v>
      </c>
      <c r="V292" s="378">
        <f t="shared" ref="V292" si="197">6/12</f>
        <v>0.5</v>
      </c>
      <c r="W292" s="377">
        <f t="shared" si="186"/>
        <v>678000</v>
      </c>
      <c r="X292" s="379">
        <f>6/12</f>
        <v>0.5</v>
      </c>
      <c r="Y292" s="377">
        <f>U292*X292</f>
        <v>678000</v>
      </c>
      <c r="Z292" s="375">
        <f t="shared" si="187"/>
        <v>1356000</v>
      </c>
      <c r="AA292" s="376">
        <f>2024-K292+V292+X292</f>
        <v>14</v>
      </c>
      <c r="AB292" s="377">
        <f t="shared" si="188"/>
        <v>18984000</v>
      </c>
      <c r="AC292" s="377">
        <f t="shared" si="189"/>
        <v>48816000</v>
      </c>
      <c r="AD292" s="380" t="s">
        <v>48</v>
      </c>
      <c r="AE292" s="381" t="e">
        <f>#REF!+'S2 2024 - A'!W292</f>
        <v>#REF!</v>
      </c>
      <c r="AF292" s="52" t="e">
        <f>'[3]BI INTRA 2025'!Z492+'S2 2024 - A'!Y292</f>
        <v>#REF!</v>
      </c>
      <c r="AG292" s="52" t="e">
        <f t="shared" si="173"/>
        <v>#REF!</v>
      </c>
    </row>
    <row r="293" spans="1:33" s="383" customFormat="1" ht="27" customHeight="1">
      <c r="A293" s="212"/>
      <c r="B293" s="349" t="s">
        <v>501</v>
      </c>
      <c r="C293" s="350" t="s">
        <v>73</v>
      </c>
      <c r="D293" s="350"/>
      <c r="E293" s="351" t="s">
        <v>503</v>
      </c>
      <c r="F293" s="69" t="str">
        <f>VLOOKUP(B293,[1]Sheet1!$H$4:$I$15682,2,FALSE)</f>
        <v>Rumah Negara Golongan I Tipe A Semi Permanen</v>
      </c>
      <c r="G293" s="178" t="s">
        <v>504</v>
      </c>
      <c r="H293" s="178" t="s">
        <v>48</v>
      </c>
      <c r="I293" s="178" t="s">
        <v>505</v>
      </c>
      <c r="J293" s="178" t="s">
        <v>290</v>
      </c>
      <c r="K293" s="178">
        <v>1980</v>
      </c>
      <c r="L293" s="178" t="s">
        <v>48</v>
      </c>
      <c r="M293" s="178" t="s">
        <v>48</v>
      </c>
      <c r="N293" s="178" t="s">
        <v>48</v>
      </c>
      <c r="O293" s="178">
        <v>1</v>
      </c>
      <c r="P293" s="213">
        <v>154722000</v>
      </c>
      <c r="Q293" s="363"/>
      <c r="R293" s="275"/>
      <c r="S293" s="352">
        <f>P293+Q293-R293</f>
        <v>154722000</v>
      </c>
      <c r="T293" s="364">
        <v>50</v>
      </c>
      <c r="U293" s="71">
        <f>S293/T293</f>
        <v>3094440</v>
      </c>
      <c r="V293" s="354"/>
      <c r="W293" s="71"/>
      <c r="X293" s="355"/>
      <c r="Y293" s="352"/>
      <c r="Z293" s="71">
        <f>SUM(W293+Y293)</f>
        <v>0</v>
      </c>
      <c r="AA293" s="356">
        <f>2018-K293+V293+X293+4/12</f>
        <v>38.333333333333336</v>
      </c>
      <c r="AB293" s="71">
        <f>SUM(U293*AA293)</f>
        <v>118620200</v>
      </c>
      <c r="AC293" s="71"/>
      <c r="AD293" s="357" t="s">
        <v>300</v>
      </c>
      <c r="AE293" s="382"/>
      <c r="AF293" s="52" t="e">
        <f>'[3]BI INTRA 2025'!Z493+'S2 2024 - A'!Y293</f>
        <v>#REF!</v>
      </c>
      <c r="AG293" s="52" t="e">
        <f t="shared" si="173"/>
        <v>#REF!</v>
      </c>
    </row>
    <row r="294" spans="1:33" ht="24.75" customHeight="1">
      <c r="A294" s="212"/>
      <c r="B294" s="349"/>
      <c r="C294" s="350"/>
      <c r="D294" s="350"/>
      <c r="E294" s="351" t="s">
        <v>506</v>
      </c>
      <c r="F294" s="351"/>
      <c r="G294" s="178" t="s">
        <v>48</v>
      </c>
      <c r="H294" s="178" t="s">
        <v>48</v>
      </c>
      <c r="I294" s="178" t="s">
        <v>48</v>
      </c>
      <c r="J294" s="178" t="s">
        <v>290</v>
      </c>
      <c r="K294" s="178">
        <v>2018</v>
      </c>
      <c r="L294" s="178" t="s">
        <v>48</v>
      </c>
      <c r="M294" s="178" t="s">
        <v>48</v>
      </c>
      <c r="N294" s="178" t="s">
        <v>48</v>
      </c>
      <c r="O294" s="178"/>
      <c r="P294" s="213">
        <v>331250000</v>
      </c>
      <c r="Q294" s="275">
        <v>36101800</v>
      </c>
      <c r="R294" s="275"/>
      <c r="S294" s="352">
        <f>P294+Q294-R294</f>
        <v>367351800</v>
      </c>
      <c r="T294" s="353">
        <f>T293-AA293+15</f>
        <v>26.666666666666664</v>
      </c>
      <c r="U294" s="71">
        <f>S294/T294</f>
        <v>13775692.500000002</v>
      </c>
      <c r="V294" s="354"/>
      <c r="W294" s="71"/>
      <c r="X294" s="355"/>
      <c r="Y294" s="352"/>
      <c r="Z294" s="71">
        <f>SUM(W294+Y294)</f>
        <v>0</v>
      </c>
      <c r="AA294" s="356">
        <f>2018-K294+V294+X294+3/12</f>
        <v>0.25</v>
      </c>
      <c r="AB294" s="71">
        <f>SUM(U294*AA294)</f>
        <v>3443923.1250000005</v>
      </c>
      <c r="AC294" s="71"/>
      <c r="AD294" s="357"/>
      <c r="AE294" s="347"/>
      <c r="AF294" s="52" t="e">
        <f>'[3]BI INTRA 2025'!Z494+'S2 2024 - A'!Y294</f>
        <v>#REF!</v>
      </c>
      <c r="AG294" s="52" t="e">
        <f t="shared" si="173"/>
        <v>#REF!</v>
      </c>
    </row>
    <row r="295" spans="1:33" ht="27" customHeight="1">
      <c r="A295" s="185"/>
      <c r="B295" s="133"/>
      <c r="C295" s="67"/>
      <c r="D295" s="67"/>
      <c r="E295" s="220" t="s">
        <v>507</v>
      </c>
      <c r="F295" s="220"/>
      <c r="G295" s="42" t="s">
        <v>48</v>
      </c>
      <c r="H295" s="42" t="s">
        <v>48</v>
      </c>
      <c r="I295" s="42" t="s">
        <v>48</v>
      </c>
      <c r="J295" s="42" t="s">
        <v>290</v>
      </c>
      <c r="K295" s="42">
        <v>2018</v>
      </c>
      <c r="L295" s="42" t="s">
        <v>48</v>
      </c>
      <c r="M295" s="42" t="s">
        <v>48</v>
      </c>
      <c r="N295" s="42" t="s">
        <v>48</v>
      </c>
      <c r="O295" s="42">
        <v>1</v>
      </c>
      <c r="P295" s="229">
        <v>49900000</v>
      </c>
      <c r="Q295" s="76">
        <f>S294-AB294</f>
        <v>363907876.875</v>
      </c>
      <c r="R295" s="76"/>
      <c r="S295" s="71">
        <f>P295+Q295-R295</f>
        <v>413807876.875</v>
      </c>
      <c r="T295" s="384">
        <v>26.4166666666667</v>
      </c>
      <c r="U295" s="71">
        <f>S295/T295</f>
        <v>15664651.490536258</v>
      </c>
      <c r="V295" s="73"/>
      <c r="W295" s="71"/>
      <c r="X295" s="74"/>
      <c r="Y295" s="71"/>
      <c r="Z295" s="71">
        <f>SUM(W295+Y295)</f>
        <v>0</v>
      </c>
      <c r="AA295" s="385">
        <f>2020-K295+V295+X295-2/12</f>
        <v>1.8333333333333333</v>
      </c>
      <c r="AB295" s="71">
        <f>SUM(U295*AA295)</f>
        <v>28718527.732649803</v>
      </c>
      <c r="AC295" s="71"/>
      <c r="AD295" s="268" t="s">
        <v>300</v>
      </c>
      <c r="AE295" s="386"/>
      <c r="AF295" s="52" t="e">
        <f>'[3]BI INTRA 2025'!Z495+'S2 2024 - A'!Y295</f>
        <v>#REF!</v>
      </c>
      <c r="AG295" s="52" t="e">
        <f t="shared" si="173"/>
        <v>#REF!</v>
      </c>
    </row>
    <row r="296" spans="1:33" ht="27" customHeight="1">
      <c r="A296" s="185"/>
      <c r="B296" s="133"/>
      <c r="C296" s="67"/>
      <c r="D296" s="67"/>
      <c r="E296" s="220" t="s">
        <v>508</v>
      </c>
      <c r="F296" s="220"/>
      <c r="G296" s="42" t="s">
        <v>48</v>
      </c>
      <c r="H296" s="42" t="s">
        <v>48</v>
      </c>
      <c r="I296" s="42" t="s">
        <v>48</v>
      </c>
      <c r="J296" s="42" t="s">
        <v>290</v>
      </c>
      <c r="K296" s="42">
        <v>2020</v>
      </c>
      <c r="L296" s="42" t="s">
        <v>48</v>
      </c>
      <c r="M296" s="42" t="s">
        <v>48</v>
      </c>
      <c r="N296" s="42" t="s">
        <v>48</v>
      </c>
      <c r="O296" s="42">
        <v>1</v>
      </c>
      <c r="P296" s="229">
        <v>79988000</v>
      </c>
      <c r="Q296" s="76">
        <f>S295-AB295</f>
        <v>385089349.1423502</v>
      </c>
      <c r="R296" s="76">
        <v>0</v>
      </c>
      <c r="S296" s="71">
        <f>P296+Q296-R296</f>
        <v>465077349.1423502</v>
      </c>
      <c r="T296" s="384">
        <v>34.583333333333371</v>
      </c>
      <c r="U296" s="71">
        <f t="shared" ref="U296" si="198">S296/T296</f>
        <v>13448019.734236617</v>
      </c>
      <c r="V296" s="73"/>
      <c r="W296" s="71"/>
      <c r="X296" s="74"/>
      <c r="Y296" s="71"/>
      <c r="Z296" s="71"/>
      <c r="AA296" s="385">
        <v>0.66666666666666674</v>
      </c>
      <c r="AB296" s="71">
        <f>SUM(U296*AA296)</f>
        <v>8965346.489491079</v>
      </c>
      <c r="AC296" s="71"/>
      <c r="AD296" s="268" t="s">
        <v>300</v>
      </c>
      <c r="AE296" s="386"/>
      <c r="AF296" s="52" t="e">
        <f>'[3]BI INTRA 2025'!Z496+'S2 2024 - A'!Y296</f>
        <v>#REF!</v>
      </c>
      <c r="AG296" s="52" t="e">
        <f t="shared" si="173"/>
        <v>#REF!</v>
      </c>
    </row>
    <row r="297" spans="1:33" s="340" customFormat="1" ht="17.25" customHeight="1">
      <c r="A297" s="387"/>
      <c r="B297" s="140"/>
      <c r="C297" s="388"/>
      <c r="D297" s="388"/>
      <c r="E297" s="389" t="s">
        <v>509</v>
      </c>
      <c r="F297" s="389"/>
      <c r="G297" s="337" t="s">
        <v>48</v>
      </c>
      <c r="H297" s="337" t="s">
        <v>48</v>
      </c>
      <c r="I297" s="337" t="s">
        <v>48</v>
      </c>
      <c r="J297" s="337" t="s">
        <v>290</v>
      </c>
      <c r="K297" s="337">
        <v>2020</v>
      </c>
      <c r="L297" s="337" t="s">
        <v>48</v>
      </c>
      <c r="M297" s="337" t="s">
        <v>48</v>
      </c>
      <c r="N297" s="337" t="s">
        <v>48</v>
      </c>
      <c r="O297" s="337">
        <v>1</v>
      </c>
      <c r="P297" s="390">
        <v>20691000</v>
      </c>
      <c r="Q297" s="391">
        <f>S296-AB296</f>
        <v>456112002.65285909</v>
      </c>
      <c r="R297" s="391">
        <v>0</v>
      </c>
      <c r="S297" s="377">
        <f>P297+Q297-R297</f>
        <v>476803002.65285909</v>
      </c>
      <c r="T297" s="392">
        <v>44.4166666666667</v>
      </c>
      <c r="U297" s="377">
        <f>S297/T297</f>
        <v>10734776.795186313</v>
      </c>
      <c r="V297" s="393">
        <f>6/12</f>
        <v>0.5</v>
      </c>
      <c r="W297" s="377">
        <f>SUM(U297*V297)</f>
        <v>5367388.3975931564</v>
      </c>
      <c r="X297" s="379">
        <f>6/12</f>
        <v>0.5</v>
      </c>
      <c r="Y297" s="377">
        <f>U297*X297</f>
        <v>5367388.3975931564</v>
      </c>
      <c r="Z297" s="377">
        <f>SUM(W297+Y297)</f>
        <v>10734776.795186313</v>
      </c>
      <c r="AA297" s="394">
        <f>2024-K297+V297+X297-7/12</f>
        <v>4.416666666666667</v>
      </c>
      <c r="AB297" s="377">
        <f>SUM(U297*AA297)</f>
        <v>47411930.845406219</v>
      </c>
      <c r="AC297" s="377">
        <f>SUM(S297-AB297)</f>
        <v>429391071.80745286</v>
      </c>
      <c r="AD297" s="395"/>
      <c r="AE297" s="396"/>
      <c r="AF297" s="52" t="e">
        <f>'[3]BI INTRA 2025'!Z497+'S2 2024 - A'!Y297</f>
        <v>#REF!</v>
      </c>
      <c r="AG297" s="52" t="e">
        <f t="shared" si="173"/>
        <v>#REF!</v>
      </c>
    </row>
    <row r="298" spans="1:33" ht="15" customHeight="1">
      <c r="A298" s="185"/>
      <c r="B298" s="58"/>
      <c r="C298" s="42"/>
      <c r="D298" s="42"/>
      <c r="E298" s="220"/>
      <c r="F298" s="220"/>
      <c r="G298" s="42"/>
      <c r="H298" s="42"/>
      <c r="I298" s="42"/>
      <c r="J298" s="42"/>
      <c r="K298" s="42"/>
      <c r="L298" s="42"/>
      <c r="M298" s="42"/>
      <c r="N298" s="42"/>
      <c r="O298" s="42"/>
      <c r="P298" s="229"/>
      <c r="Q298" s="79"/>
      <c r="R298" s="145"/>
      <c r="S298" s="146"/>
      <c r="T298" s="145"/>
      <c r="U298" s="146"/>
      <c r="V298" s="145"/>
      <c r="W298" s="146"/>
      <c r="X298" s="145"/>
      <c r="Y298" s="146"/>
      <c r="Z298" s="146"/>
      <c r="AA298" s="145"/>
      <c r="AB298" s="146"/>
      <c r="AC298" s="146"/>
      <c r="AD298" s="186"/>
      <c r="AF298" s="52" t="e">
        <f>'[3]BI INTRA 2025'!Z498+'S2 2024 - A'!Y298</f>
        <v>#REF!</v>
      </c>
      <c r="AG298" s="52" t="e">
        <f t="shared" si="173"/>
        <v>#REF!</v>
      </c>
    </row>
    <row r="299" spans="1:33" ht="15" customHeight="1">
      <c r="A299" s="185"/>
      <c r="B299" s="41" t="s">
        <v>510</v>
      </c>
      <c r="C299" s="328"/>
      <c r="D299" s="328"/>
      <c r="E299" s="328"/>
      <c r="F299" s="328"/>
      <c r="G299" s="328"/>
      <c r="H299" s="328"/>
      <c r="I299" s="328"/>
      <c r="J299" s="328"/>
      <c r="K299" s="328"/>
      <c r="L299" s="328"/>
      <c r="M299" s="328"/>
      <c r="N299" s="328"/>
      <c r="O299" s="40"/>
      <c r="P299" s="78"/>
      <c r="Q299" s="139"/>
      <c r="R299" s="145"/>
      <c r="S299" s="146"/>
      <c r="T299" s="145"/>
      <c r="U299" s="146"/>
      <c r="V299" s="145"/>
      <c r="W299" s="146"/>
      <c r="X299" s="145"/>
      <c r="Y299" s="146"/>
      <c r="Z299" s="146"/>
      <c r="AA299" s="145"/>
      <c r="AB299" s="146"/>
      <c r="AC299" s="146"/>
      <c r="AD299" s="218"/>
      <c r="AF299" s="52" t="e">
        <f>'[3]BI INTRA 2025'!Z499+'S2 2024 - A'!Y299</f>
        <v>#REF!</v>
      </c>
      <c r="AG299" s="52" t="e">
        <f t="shared" si="173"/>
        <v>#REF!</v>
      </c>
    </row>
    <row r="300" spans="1:33" ht="15" customHeight="1">
      <c r="A300" s="397"/>
      <c r="B300" s="398" t="s">
        <v>48</v>
      </c>
      <c r="C300" s="250" t="s">
        <v>48</v>
      </c>
      <c r="D300" s="250"/>
      <c r="E300" s="250" t="s">
        <v>48</v>
      </c>
      <c r="F300" s="250"/>
      <c r="G300" s="250" t="s">
        <v>48</v>
      </c>
      <c r="H300" s="250" t="s">
        <v>48</v>
      </c>
      <c r="I300" s="250" t="s">
        <v>48</v>
      </c>
      <c r="J300" s="250" t="s">
        <v>48</v>
      </c>
      <c r="K300" s="250" t="s">
        <v>48</v>
      </c>
      <c r="L300" s="250" t="s">
        <v>48</v>
      </c>
      <c r="M300" s="250" t="s">
        <v>48</v>
      </c>
      <c r="N300" s="250" t="s">
        <v>48</v>
      </c>
      <c r="O300" s="250" t="s">
        <v>48</v>
      </c>
      <c r="P300" s="255" t="s">
        <v>48</v>
      </c>
      <c r="Q300" s="254"/>
      <c r="R300" s="399"/>
      <c r="S300" s="400"/>
      <c r="T300" s="399"/>
      <c r="U300" s="400"/>
      <c r="V300" s="399"/>
      <c r="W300" s="400"/>
      <c r="X300" s="399"/>
      <c r="Y300" s="400"/>
      <c r="Z300" s="400"/>
      <c r="AA300" s="399"/>
      <c r="AB300" s="400"/>
      <c r="AC300" s="400"/>
      <c r="AD300" s="255" t="s">
        <v>48</v>
      </c>
      <c r="AF300" s="52" t="e">
        <f>'[3]BI INTRA 2025'!Z500+'S2 2024 - A'!Y300</f>
        <v>#REF!</v>
      </c>
      <c r="AG300" s="52" t="e">
        <f t="shared" si="173"/>
        <v>#REF!</v>
      </c>
    </row>
    <row r="301" spans="1:33" ht="15" customHeight="1">
      <c r="A301" s="40">
        <v>4</v>
      </c>
      <c r="B301" s="41" t="s">
        <v>511</v>
      </c>
      <c r="C301" s="301"/>
      <c r="D301" s="301"/>
      <c r="E301" s="301"/>
      <c r="F301" s="301"/>
      <c r="G301" s="301"/>
      <c r="H301" s="301"/>
      <c r="I301" s="301"/>
      <c r="J301" s="301"/>
      <c r="K301" s="301"/>
      <c r="L301" s="301"/>
      <c r="M301" s="301"/>
      <c r="N301" s="301"/>
      <c r="O301" s="40">
        <f>O302+O304+O306+O309</f>
        <v>2</v>
      </c>
      <c r="P301" s="130">
        <f>P302+P304+P306+P309</f>
        <v>16000000</v>
      </c>
      <c r="Q301" s="78"/>
      <c r="R301" s="145"/>
      <c r="S301" s="130">
        <f>S302+S304+S306+S309</f>
        <v>16000000</v>
      </c>
      <c r="T301" s="145"/>
      <c r="U301" s="130">
        <f>U302+U304+U306+U309</f>
        <v>400000</v>
      </c>
      <c r="V301" s="147"/>
      <c r="W301" s="130">
        <f>W302+W304+W306+W309</f>
        <v>200000</v>
      </c>
      <c r="X301" s="401"/>
      <c r="Y301" s="130">
        <f>Y302+Y304+Y306+Y309</f>
        <v>200000</v>
      </c>
      <c r="Z301" s="130">
        <f>Z302+Z304+Z306+Z309</f>
        <v>400000</v>
      </c>
      <c r="AA301" s="401"/>
      <c r="AB301" s="130">
        <f>AB302+AB304+AB306+AB309</f>
        <v>5600000</v>
      </c>
      <c r="AC301" s="130">
        <f>AC302+AC304+AC306+AC309</f>
        <v>10400000</v>
      </c>
      <c r="AD301" s="64"/>
      <c r="AE301" s="402" t="e">
        <f>#REF!+'S2 2024 - A'!W301</f>
        <v>#REF!</v>
      </c>
      <c r="AF301" s="52" t="e">
        <f>'[3]BI INTRA 2025'!Z501+'S2 2024 - A'!Y301</f>
        <v>#REF!</v>
      </c>
      <c r="AG301" s="52" t="e">
        <f t="shared" si="173"/>
        <v>#REF!</v>
      </c>
    </row>
    <row r="302" spans="1:33" ht="15" customHeight="1">
      <c r="A302" s="403"/>
      <c r="B302" s="41" t="s">
        <v>512</v>
      </c>
      <c r="C302" s="301"/>
      <c r="D302" s="301"/>
      <c r="E302" s="301"/>
      <c r="F302" s="301"/>
      <c r="G302" s="301"/>
      <c r="H302" s="301"/>
      <c r="I302" s="301"/>
      <c r="J302" s="301"/>
      <c r="K302" s="301"/>
      <c r="L302" s="301"/>
      <c r="M302" s="301"/>
      <c r="N302" s="301"/>
      <c r="O302" s="40"/>
      <c r="P302" s="218"/>
      <c r="Q302" s="78"/>
      <c r="R302" s="145"/>
      <c r="S302" s="146"/>
      <c r="T302" s="145"/>
      <c r="U302" s="146"/>
      <c r="V302" s="145"/>
      <c r="W302" s="146"/>
      <c r="X302" s="145"/>
      <c r="Y302" s="146"/>
      <c r="Z302" s="146"/>
      <c r="AA302" s="145"/>
      <c r="AB302" s="146"/>
      <c r="AC302" s="146"/>
      <c r="AD302" s="218"/>
      <c r="AF302" s="52" t="e">
        <f>'[3]BI INTRA 2025'!Z502+'S2 2024 - A'!Y302</f>
        <v>#REF!</v>
      </c>
      <c r="AG302" s="52" t="e">
        <f t="shared" si="173"/>
        <v>#REF!</v>
      </c>
    </row>
    <row r="303" spans="1:33" ht="15" customHeight="1">
      <c r="A303" s="403"/>
      <c r="B303" s="68" t="s">
        <v>48</v>
      </c>
      <c r="C303" s="43" t="s">
        <v>48</v>
      </c>
      <c r="D303" s="43"/>
      <c r="E303" s="43" t="s">
        <v>48</v>
      </c>
      <c r="F303" s="43"/>
      <c r="G303" s="43" t="s">
        <v>48</v>
      </c>
      <c r="H303" s="43" t="s">
        <v>48</v>
      </c>
      <c r="I303" s="43" t="s">
        <v>48</v>
      </c>
      <c r="J303" s="43" t="s">
        <v>48</v>
      </c>
      <c r="K303" s="43" t="s">
        <v>48</v>
      </c>
      <c r="L303" s="43" t="s">
        <v>48</v>
      </c>
      <c r="M303" s="43" t="s">
        <v>48</v>
      </c>
      <c r="N303" s="43" t="s">
        <v>48</v>
      </c>
      <c r="O303" s="42" t="s">
        <v>48</v>
      </c>
      <c r="P303" s="76" t="s">
        <v>48</v>
      </c>
      <c r="Q303" s="78"/>
      <c r="R303" s="145"/>
      <c r="S303" s="146"/>
      <c r="T303" s="145"/>
      <c r="U303" s="146"/>
      <c r="V303" s="145"/>
      <c r="W303" s="146"/>
      <c r="X303" s="145"/>
      <c r="Y303" s="146"/>
      <c r="Z303" s="146"/>
      <c r="AA303" s="145"/>
      <c r="AB303" s="146"/>
      <c r="AC303" s="146"/>
      <c r="AD303" s="76" t="s">
        <v>48</v>
      </c>
      <c r="AF303" s="52" t="e">
        <f>'[3]BI INTRA 2025'!Z503+'S2 2024 - A'!Y303</f>
        <v>#REF!</v>
      </c>
      <c r="AG303" s="52" t="e">
        <f t="shared" si="173"/>
        <v>#REF!</v>
      </c>
    </row>
    <row r="304" spans="1:33" ht="15" customHeight="1">
      <c r="A304" s="403"/>
      <c r="B304" s="41" t="s">
        <v>513</v>
      </c>
      <c r="C304" s="301"/>
      <c r="D304" s="301"/>
      <c r="E304" s="301"/>
      <c r="F304" s="301"/>
      <c r="G304" s="301"/>
      <c r="H304" s="301"/>
      <c r="I304" s="301"/>
      <c r="J304" s="301"/>
      <c r="K304" s="301"/>
      <c r="L304" s="301"/>
      <c r="M304" s="301"/>
      <c r="N304" s="301"/>
      <c r="O304" s="40"/>
      <c r="P304" s="218"/>
      <c r="Q304" s="139"/>
      <c r="R304" s="145"/>
      <c r="S304" s="146"/>
      <c r="T304" s="145"/>
      <c r="U304" s="146"/>
      <c r="V304" s="145"/>
      <c r="W304" s="146"/>
      <c r="X304" s="145"/>
      <c r="Y304" s="146"/>
      <c r="Z304" s="146"/>
      <c r="AA304" s="145"/>
      <c r="AB304" s="146"/>
      <c r="AC304" s="146"/>
      <c r="AD304" s="218"/>
      <c r="AF304" s="52" t="e">
        <f>'[3]BI INTRA 2025'!Z504+'S2 2024 - A'!Y304</f>
        <v>#REF!</v>
      </c>
      <c r="AG304" s="52" t="e">
        <f t="shared" si="173"/>
        <v>#REF!</v>
      </c>
    </row>
    <row r="305" spans="1:33" ht="15" customHeight="1">
      <c r="A305" s="403"/>
      <c r="B305" s="68" t="s">
        <v>48</v>
      </c>
      <c r="C305" s="43" t="s">
        <v>48</v>
      </c>
      <c r="D305" s="43"/>
      <c r="E305" s="43" t="s">
        <v>48</v>
      </c>
      <c r="F305" s="43"/>
      <c r="G305" s="43" t="s">
        <v>48</v>
      </c>
      <c r="H305" s="43" t="s">
        <v>48</v>
      </c>
      <c r="I305" s="43" t="s">
        <v>48</v>
      </c>
      <c r="J305" s="43" t="s">
        <v>48</v>
      </c>
      <c r="K305" s="43" t="s">
        <v>48</v>
      </c>
      <c r="L305" s="43" t="s">
        <v>48</v>
      </c>
      <c r="M305" s="43" t="s">
        <v>48</v>
      </c>
      <c r="N305" s="43" t="s">
        <v>48</v>
      </c>
      <c r="O305" s="42" t="s">
        <v>48</v>
      </c>
      <c r="P305" s="76" t="s">
        <v>48</v>
      </c>
      <c r="Q305" s="78"/>
      <c r="R305" s="145"/>
      <c r="S305" s="146"/>
      <c r="T305" s="145"/>
      <c r="U305" s="146"/>
      <c r="V305" s="145"/>
      <c r="W305" s="146"/>
      <c r="X305" s="145"/>
      <c r="Y305" s="146"/>
      <c r="Z305" s="146"/>
      <c r="AA305" s="145"/>
      <c r="AB305" s="146"/>
      <c r="AC305" s="146"/>
      <c r="AD305" s="76" t="s">
        <v>48</v>
      </c>
      <c r="AF305" s="52" t="e">
        <f>'[3]BI INTRA 2025'!Z505+'S2 2024 - A'!Y305</f>
        <v>#REF!</v>
      </c>
      <c r="AG305" s="52" t="e">
        <f t="shared" si="173"/>
        <v>#REF!</v>
      </c>
    </row>
    <row r="306" spans="1:33" ht="15" customHeight="1">
      <c r="A306" s="403"/>
      <c r="B306" s="41" t="s">
        <v>514</v>
      </c>
      <c r="C306" s="301"/>
      <c r="D306" s="301"/>
      <c r="E306" s="301"/>
      <c r="F306" s="301"/>
      <c r="G306" s="301"/>
      <c r="H306" s="301"/>
      <c r="I306" s="301"/>
      <c r="J306" s="301"/>
      <c r="K306" s="301"/>
      <c r="L306" s="301"/>
      <c r="M306" s="301"/>
      <c r="N306" s="301"/>
      <c r="O306" s="40"/>
      <c r="P306" s="218"/>
      <c r="Q306" s="78"/>
      <c r="R306" s="145"/>
      <c r="S306" s="146"/>
      <c r="T306" s="145"/>
      <c r="U306" s="146"/>
      <c r="V306" s="145"/>
      <c r="W306" s="146"/>
      <c r="X306" s="145"/>
      <c r="Y306" s="146"/>
      <c r="Z306" s="146"/>
      <c r="AA306" s="145"/>
      <c r="AB306" s="146"/>
      <c r="AC306" s="146"/>
      <c r="AD306" s="218"/>
      <c r="AF306" s="52" t="e">
        <f>'[3]BI INTRA 2025'!Z506+'S2 2024 - A'!Y306</f>
        <v>#REF!</v>
      </c>
      <c r="AG306" s="52" t="e">
        <f t="shared" si="173"/>
        <v>#REF!</v>
      </c>
    </row>
    <row r="307" spans="1:33" ht="15" customHeight="1">
      <c r="A307" s="403"/>
      <c r="B307" s="68" t="s">
        <v>48</v>
      </c>
      <c r="C307" s="43" t="s">
        <v>48</v>
      </c>
      <c r="D307" s="43"/>
      <c r="E307" s="43" t="s">
        <v>48</v>
      </c>
      <c r="F307" s="43"/>
      <c r="G307" s="43" t="s">
        <v>48</v>
      </c>
      <c r="H307" s="43" t="s">
        <v>48</v>
      </c>
      <c r="I307" s="43" t="s">
        <v>48</v>
      </c>
      <c r="J307" s="43" t="s">
        <v>48</v>
      </c>
      <c r="K307" s="43" t="s">
        <v>48</v>
      </c>
      <c r="L307" s="43" t="s">
        <v>48</v>
      </c>
      <c r="M307" s="43" t="s">
        <v>48</v>
      </c>
      <c r="N307" s="43" t="s">
        <v>48</v>
      </c>
      <c r="O307" s="42" t="s">
        <v>48</v>
      </c>
      <c r="P307" s="76" t="s">
        <v>48</v>
      </c>
      <c r="Q307" s="78"/>
      <c r="R307" s="145"/>
      <c r="S307" s="146"/>
      <c r="T307" s="145"/>
      <c r="U307" s="146"/>
      <c r="V307" s="145"/>
      <c r="W307" s="146"/>
      <c r="X307" s="145"/>
      <c r="Y307" s="146"/>
      <c r="Z307" s="146"/>
      <c r="AA307" s="145"/>
      <c r="AB307" s="146"/>
      <c r="AC307" s="146"/>
      <c r="AD307" s="76" t="s">
        <v>48</v>
      </c>
      <c r="AF307" s="52" t="e">
        <f>'[3]BI INTRA 2025'!Z507+'S2 2024 - A'!Y307</f>
        <v>#REF!</v>
      </c>
      <c r="AG307" s="52" t="e">
        <f t="shared" si="173"/>
        <v>#REF!</v>
      </c>
    </row>
    <row r="308" spans="1:33" ht="15" customHeight="1">
      <c r="A308" s="403"/>
      <c r="B308" s="41"/>
      <c r="C308" s="301"/>
      <c r="D308" s="301"/>
      <c r="E308" s="301"/>
      <c r="F308" s="301"/>
      <c r="G308" s="301"/>
      <c r="H308" s="301"/>
      <c r="I308" s="301"/>
      <c r="J308" s="301"/>
      <c r="K308" s="301"/>
      <c r="L308" s="301"/>
      <c r="M308" s="301"/>
      <c r="N308" s="301"/>
      <c r="O308" s="40"/>
      <c r="P308" s="130"/>
      <c r="Q308" s="78"/>
      <c r="R308" s="145"/>
      <c r="S308" s="146"/>
      <c r="T308" s="145"/>
      <c r="U308" s="146"/>
      <c r="V308" s="145"/>
      <c r="W308" s="146"/>
      <c r="X308" s="145"/>
      <c r="Y308" s="146"/>
      <c r="Z308" s="146"/>
      <c r="AA308" s="145"/>
      <c r="AB308" s="146"/>
      <c r="AC308" s="146"/>
      <c r="AD308" s="218"/>
      <c r="AF308" s="52" t="e">
        <f>'[3]BI INTRA 2025'!Z508+'S2 2024 - A'!Y308</f>
        <v>#REF!</v>
      </c>
      <c r="AG308" s="52" t="e">
        <f t="shared" si="173"/>
        <v>#REF!</v>
      </c>
    </row>
    <row r="309" spans="1:33" ht="15" customHeight="1">
      <c r="A309" s="403"/>
      <c r="B309" s="54" t="s">
        <v>515</v>
      </c>
      <c r="C309" s="135" t="s">
        <v>516</v>
      </c>
      <c r="D309" s="135"/>
      <c r="E309" s="135"/>
      <c r="F309" s="135"/>
      <c r="G309" s="301"/>
      <c r="H309" s="301"/>
      <c r="I309" s="301"/>
      <c r="J309" s="301"/>
      <c r="K309" s="301"/>
      <c r="L309" s="301"/>
      <c r="M309" s="301"/>
      <c r="N309" s="301"/>
      <c r="O309" s="40">
        <f>O310</f>
        <v>2</v>
      </c>
      <c r="P309" s="130">
        <f>P310</f>
        <v>16000000</v>
      </c>
      <c r="Q309" s="78"/>
      <c r="R309" s="145"/>
      <c r="S309" s="130">
        <f>S310</f>
        <v>16000000</v>
      </c>
      <c r="T309" s="145"/>
      <c r="U309" s="130">
        <f>U310</f>
        <v>400000</v>
      </c>
      <c r="V309" s="145"/>
      <c r="W309" s="130">
        <f>W310</f>
        <v>200000</v>
      </c>
      <c r="X309" s="145"/>
      <c r="Y309" s="130">
        <f>Y310</f>
        <v>200000</v>
      </c>
      <c r="Z309" s="130">
        <f>Z310</f>
        <v>400000</v>
      </c>
      <c r="AA309" s="145"/>
      <c r="AB309" s="130">
        <f>AB310</f>
        <v>5600000</v>
      </c>
      <c r="AC309" s="130">
        <f>AC310</f>
        <v>10400000</v>
      </c>
      <c r="AD309" s="218"/>
      <c r="AF309" s="52" t="e">
        <f>'[3]BI INTRA 2025'!Z509+'S2 2024 - A'!Y309</f>
        <v>#REF!</v>
      </c>
      <c r="AG309" s="52" t="e">
        <f t="shared" si="173"/>
        <v>#REF!</v>
      </c>
    </row>
    <row r="310" spans="1:33" ht="15" customHeight="1">
      <c r="A310" s="403"/>
      <c r="B310" s="54" t="s">
        <v>517</v>
      </c>
      <c r="C310" s="135" t="s">
        <v>518</v>
      </c>
      <c r="D310" s="135"/>
      <c r="E310" s="135"/>
      <c r="F310" s="135"/>
      <c r="G310" s="301"/>
      <c r="H310" s="301"/>
      <c r="I310" s="301"/>
      <c r="J310" s="301"/>
      <c r="K310" s="301"/>
      <c r="L310" s="301"/>
      <c r="M310" s="301"/>
      <c r="N310" s="301"/>
      <c r="O310" s="40">
        <f>O311</f>
        <v>2</v>
      </c>
      <c r="P310" s="130">
        <f>P311</f>
        <v>16000000</v>
      </c>
      <c r="Q310" s="78"/>
      <c r="R310" s="145"/>
      <c r="S310" s="130">
        <f>S311</f>
        <v>16000000</v>
      </c>
      <c r="T310" s="145"/>
      <c r="U310" s="130">
        <f>U311</f>
        <v>400000</v>
      </c>
      <c r="V310" s="145"/>
      <c r="W310" s="130">
        <f>W311</f>
        <v>200000</v>
      </c>
      <c r="X310" s="145"/>
      <c r="Y310" s="130">
        <f>Y311</f>
        <v>200000</v>
      </c>
      <c r="Z310" s="130">
        <f>Z311</f>
        <v>400000</v>
      </c>
      <c r="AA310" s="145"/>
      <c r="AB310" s="130">
        <f>AB311</f>
        <v>5600000</v>
      </c>
      <c r="AC310" s="130">
        <f>AC311</f>
        <v>10400000</v>
      </c>
      <c r="AD310" s="218"/>
      <c r="AF310" s="52" t="e">
        <f>'[3]BI INTRA 2025'!Z510+'S2 2024 - A'!Y310</f>
        <v>#REF!</v>
      </c>
      <c r="AG310" s="52" t="e">
        <f t="shared" si="173"/>
        <v>#REF!</v>
      </c>
    </row>
    <row r="311" spans="1:33" ht="15" customHeight="1">
      <c r="A311" s="403"/>
      <c r="B311" s="54" t="s">
        <v>519</v>
      </c>
      <c r="C311" s="135" t="s">
        <v>520</v>
      </c>
      <c r="D311" s="135"/>
      <c r="E311" s="135"/>
      <c r="F311" s="135"/>
      <c r="G311" s="135"/>
      <c r="H311" s="301"/>
      <c r="I311" s="301"/>
      <c r="J311" s="301"/>
      <c r="K311" s="301"/>
      <c r="L311" s="301"/>
      <c r="M311" s="301"/>
      <c r="N311" s="301"/>
      <c r="O311" s="40">
        <f>SUM(O312:O313)</f>
        <v>2</v>
      </c>
      <c r="P311" s="130">
        <f>SUM(P312:P313)</f>
        <v>16000000</v>
      </c>
      <c r="Q311" s="78"/>
      <c r="R311" s="145"/>
      <c r="S311" s="130">
        <f>SUM(S312:S313)</f>
        <v>16000000</v>
      </c>
      <c r="T311" s="145"/>
      <c r="U311" s="130">
        <f>SUM(U312:U313)</f>
        <v>400000</v>
      </c>
      <c r="V311" s="145"/>
      <c r="W311" s="130">
        <f>SUM(W312:W313)</f>
        <v>200000</v>
      </c>
      <c r="X311" s="145"/>
      <c r="Y311" s="130">
        <f>SUM(Y312:Y313)</f>
        <v>200000</v>
      </c>
      <c r="Z311" s="130">
        <f>SUM(Z312:Z313)</f>
        <v>400000</v>
      </c>
      <c r="AA311" s="145"/>
      <c r="AB311" s="130">
        <f>SUM(AB312:AB313)</f>
        <v>5600000</v>
      </c>
      <c r="AC311" s="130">
        <f>SUM(AC312:AC313)</f>
        <v>10400000</v>
      </c>
      <c r="AD311" s="218"/>
      <c r="AF311" s="52" t="e">
        <f>'[3]BI INTRA 2025'!Z511+'S2 2024 - A'!Y311</f>
        <v>#REF!</v>
      </c>
      <c r="AG311" s="52" t="e">
        <f t="shared" si="173"/>
        <v>#REF!</v>
      </c>
    </row>
    <row r="312" spans="1:33" s="111" customFormat="1" ht="27" customHeight="1">
      <c r="A312" s="404"/>
      <c r="B312" s="405" t="s">
        <v>521</v>
      </c>
      <c r="C312" s="98" t="s">
        <v>462</v>
      </c>
      <c r="D312" s="98"/>
      <c r="E312" s="99" t="s">
        <v>522</v>
      </c>
      <c r="F312" s="69" t="str">
        <f>VLOOKUP(B312,[1]Sheet1!$H$4:$I$15682,2,FALSE)</f>
        <v>Jaringan listrik</v>
      </c>
      <c r="G312" s="100" t="s">
        <v>48</v>
      </c>
      <c r="H312" s="100" t="s">
        <v>48</v>
      </c>
      <c r="I312" s="100" t="s">
        <v>64</v>
      </c>
      <c r="J312" s="100" t="s">
        <v>523</v>
      </c>
      <c r="K312" s="100">
        <v>2011</v>
      </c>
      <c r="L312" s="100" t="s">
        <v>48</v>
      </c>
      <c r="M312" s="100" t="s">
        <v>66</v>
      </c>
      <c r="N312" s="100" t="s">
        <v>67</v>
      </c>
      <c r="O312" s="100">
        <v>1</v>
      </c>
      <c r="P312" s="406">
        <v>10000000</v>
      </c>
      <c r="Q312" s="208"/>
      <c r="R312" s="107">
        <v>0</v>
      </c>
      <c r="S312" s="106">
        <f t="shared" ref="S312:S313" si="199">SUM(P312-R312)</f>
        <v>10000000</v>
      </c>
      <c r="T312" s="107">
        <v>40</v>
      </c>
      <c r="U312" s="106">
        <f t="shared" ref="U312:U313" si="200">SUM(S312/T312)</f>
        <v>250000</v>
      </c>
      <c r="V312" s="142">
        <f>6/12</f>
        <v>0.5</v>
      </c>
      <c r="W312" s="106">
        <f t="shared" ref="W312:W313" si="201">SUM(U312*V312)</f>
        <v>125000</v>
      </c>
      <c r="X312" s="143">
        <f>6/12</f>
        <v>0.5</v>
      </c>
      <c r="Y312" s="106">
        <f>U312*X312</f>
        <v>125000</v>
      </c>
      <c r="Z312" s="106">
        <f t="shared" ref="Z312:Z313" si="202">SUM(W312+Y312)</f>
        <v>250000</v>
      </c>
      <c r="AA312" s="107">
        <f>2024-K312+V312+X312</f>
        <v>14</v>
      </c>
      <c r="AB312" s="106">
        <f t="shared" ref="AB312:AB313" si="203">SUM(U312*AA312)</f>
        <v>3500000</v>
      </c>
      <c r="AC312" s="106">
        <f t="shared" ref="AC312:AC313" si="204">SUM(S312-AB312)</f>
        <v>6500000</v>
      </c>
      <c r="AD312" s="407" t="s">
        <v>116</v>
      </c>
      <c r="AE312" s="144"/>
      <c r="AF312" s="52" t="e">
        <f>'[3]BI INTRA 2025'!Z512+'S2 2024 - A'!Y312</f>
        <v>#REF!</v>
      </c>
      <c r="AG312" s="52" t="e">
        <f t="shared" si="173"/>
        <v>#REF!</v>
      </c>
    </row>
    <row r="313" spans="1:33" s="111" customFormat="1" ht="35.1" customHeight="1">
      <c r="A313" s="404"/>
      <c r="B313" s="405" t="s">
        <v>521</v>
      </c>
      <c r="C313" s="98" t="s">
        <v>73</v>
      </c>
      <c r="D313" s="98"/>
      <c r="E313" s="99" t="s">
        <v>524</v>
      </c>
      <c r="F313" s="69" t="str">
        <f>VLOOKUP(B313,[1]Sheet1!$H$4:$I$15682,2,FALSE)</f>
        <v>Jaringan listrik</v>
      </c>
      <c r="G313" s="100" t="s">
        <v>48</v>
      </c>
      <c r="H313" s="100" t="s">
        <v>48</v>
      </c>
      <c r="I313" s="100" t="s">
        <v>64</v>
      </c>
      <c r="J313" s="100" t="s">
        <v>523</v>
      </c>
      <c r="K313" s="100">
        <v>2011</v>
      </c>
      <c r="L313" s="100" t="s">
        <v>48</v>
      </c>
      <c r="M313" s="100" t="s">
        <v>66</v>
      </c>
      <c r="N313" s="100" t="s">
        <v>67</v>
      </c>
      <c r="O313" s="100">
        <v>1</v>
      </c>
      <c r="P313" s="108">
        <v>6000000</v>
      </c>
      <c r="Q313" s="208"/>
      <c r="R313" s="107">
        <v>0</v>
      </c>
      <c r="S313" s="106">
        <f t="shared" si="199"/>
        <v>6000000</v>
      </c>
      <c r="T313" s="107">
        <v>40</v>
      </c>
      <c r="U313" s="106">
        <f t="shared" si="200"/>
        <v>150000</v>
      </c>
      <c r="V313" s="142">
        <f>6/12</f>
        <v>0.5</v>
      </c>
      <c r="W313" s="106">
        <f t="shared" si="201"/>
        <v>75000</v>
      </c>
      <c r="X313" s="143">
        <f>6/12</f>
        <v>0.5</v>
      </c>
      <c r="Y313" s="106">
        <f>U313*X313</f>
        <v>75000</v>
      </c>
      <c r="Z313" s="106">
        <f t="shared" si="202"/>
        <v>150000</v>
      </c>
      <c r="AA313" s="107">
        <f>2024-K313+V313+X313</f>
        <v>14</v>
      </c>
      <c r="AB313" s="106">
        <f t="shared" si="203"/>
        <v>2100000</v>
      </c>
      <c r="AC313" s="106">
        <f t="shared" si="204"/>
        <v>3900000</v>
      </c>
      <c r="AD313" s="326" t="s">
        <v>525</v>
      </c>
      <c r="AE313" s="144"/>
      <c r="AF313" s="52" t="e">
        <f>'[3]BI INTRA 2025'!Z513+'S2 2024 - A'!Y313</f>
        <v>#REF!</v>
      </c>
      <c r="AG313" s="52" t="e">
        <f t="shared" si="173"/>
        <v>#REF!</v>
      </c>
    </row>
    <row r="314" spans="1:33" ht="15" customHeight="1">
      <c r="A314" s="47" t="s">
        <v>526</v>
      </c>
      <c r="B314" s="41" t="s">
        <v>527</v>
      </c>
      <c r="C314" s="42"/>
      <c r="D314" s="42"/>
      <c r="E314" s="42"/>
      <c r="F314" s="42"/>
      <c r="G314" s="42"/>
      <c r="H314" s="42"/>
      <c r="I314" s="42"/>
      <c r="J314" s="42"/>
      <c r="K314" s="42"/>
      <c r="L314" s="42"/>
      <c r="M314" s="42"/>
      <c r="N314" s="42"/>
      <c r="O314" s="42"/>
      <c r="P314" s="76" t="s">
        <v>48</v>
      </c>
      <c r="Q314" s="78"/>
      <c r="R314" s="145"/>
      <c r="S314" s="146"/>
      <c r="T314" s="145"/>
      <c r="U314" s="146"/>
      <c r="V314" s="145"/>
      <c r="W314" s="146"/>
      <c r="X314" s="145"/>
      <c r="Y314" s="146"/>
      <c r="Z314" s="146"/>
      <c r="AA314" s="145"/>
      <c r="AB314" s="146"/>
      <c r="AC314" s="146"/>
      <c r="AD314" s="76"/>
      <c r="AF314" s="52" t="e">
        <f>'[3]BI INTRA 2025'!Z514+'S2 2024 - A'!Y314</f>
        <v>#REF!</v>
      </c>
      <c r="AG314" s="52" t="e">
        <f t="shared" si="173"/>
        <v>#REF!</v>
      </c>
    </row>
    <row r="315" spans="1:33" ht="15" customHeight="1">
      <c r="A315" s="403"/>
      <c r="B315" s="41" t="s">
        <v>528</v>
      </c>
      <c r="C315" s="301"/>
      <c r="D315" s="301"/>
      <c r="E315" s="301"/>
      <c r="F315" s="301"/>
      <c r="G315" s="301"/>
      <c r="H315" s="301"/>
      <c r="I315" s="301"/>
      <c r="J315" s="301"/>
      <c r="K315" s="301"/>
      <c r="L315" s="301"/>
      <c r="M315" s="301"/>
      <c r="N315" s="301"/>
      <c r="O315" s="40"/>
      <c r="P315" s="218"/>
      <c r="Q315" s="78"/>
      <c r="R315" s="145"/>
      <c r="S315" s="146"/>
      <c r="T315" s="145"/>
      <c r="U315" s="146"/>
      <c r="V315" s="145"/>
      <c r="W315" s="146"/>
      <c r="X315" s="145"/>
      <c r="Y315" s="146"/>
      <c r="Z315" s="146"/>
      <c r="AA315" s="145"/>
      <c r="AB315" s="146"/>
      <c r="AC315" s="146"/>
      <c r="AD315" s="218"/>
      <c r="AF315" s="52" t="e">
        <f>'[3]BI INTRA 2025'!Z515+'S2 2024 - A'!Y315</f>
        <v>#REF!</v>
      </c>
      <c r="AG315" s="52" t="e">
        <f t="shared" si="173"/>
        <v>#REF!</v>
      </c>
    </row>
    <row r="316" spans="1:33" ht="15" customHeight="1">
      <c r="A316" s="408"/>
      <c r="B316" s="409" t="s">
        <v>48</v>
      </c>
      <c r="C316" s="410" t="s">
        <v>48</v>
      </c>
      <c r="D316" s="410"/>
      <c r="E316" s="410" t="s">
        <v>48</v>
      </c>
      <c r="F316" s="410"/>
      <c r="G316" s="410" t="s">
        <v>48</v>
      </c>
      <c r="H316" s="410" t="s">
        <v>48</v>
      </c>
      <c r="I316" s="410" t="s">
        <v>48</v>
      </c>
      <c r="J316" s="410" t="s">
        <v>48</v>
      </c>
      <c r="K316" s="43" t="s">
        <v>48</v>
      </c>
      <c r="L316" s="43" t="s">
        <v>48</v>
      </c>
      <c r="M316" s="43" t="s">
        <v>48</v>
      </c>
      <c r="N316" s="43" t="s">
        <v>48</v>
      </c>
      <c r="O316" s="42" t="s">
        <v>48</v>
      </c>
      <c r="P316" s="76" t="s">
        <v>48</v>
      </c>
      <c r="Q316" s="139"/>
      <c r="R316" s="145"/>
      <c r="S316" s="146"/>
      <c r="T316" s="145"/>
      <c r="U316" s="146"/>
      <c r="V316" s="145"/>
      <c r="W316" s="146"/>
      <c r="X316" s="145"/>
      <c r="Y316" s="146"/>
      <c r="Z316" s="146"/>
      <c r="AA316" s="145"/>
      <c r="AB316" s="146"/>
      <c r="AC316" s="146"/>
      <c r="AD316" s="76" t="s">
        <v>48</v>
      </c>
      <c r="AF316" s="52" t="e">
        <f>'[3]BI INTRA 2025'!Z516+'S2 2024 - A'!Y316</f>
        <v>#REF!</v>
      </c>
      <c r="AG316" s="52" t="e">
        <f t="shared" si="173"/>
        <v>#REF!</v>
      </c>
    </row>
    <row r="317" spans="1:33" ht="15" customHeight="1">
      <c r="A317" s="403"/>
      <c r="B317" s="41" t="s">
        <v>529</v>
      </c>
      <c r="C317" s="301"/>
      <c r="D317" s="301"/>
      <c r="E317" s="301"/>
      <c r="F317" s="301"/>
      <c r="G317" s="301"/>
      <c r="H317" s="301"/>
      <c r="I317" s="301"/>
      <c r="J317" s="301"/>
      <c r="K317" s="301"/>
      <c r="L317" s="301"/>
      <c r="M317" s="301"/>
      <c r="N317" s="301"/>
      <c r="O317" s="40"/>
      <c r="P317" s="218"/>
      <c r="Q317" s="139"/>
      <c r="R317" s="145"/>
      <c r="S317" s="146"/>
      <c r="T317" s="145"/>
      <c r="U317" s="146"/>
      <c r="V317" s="145"/>
      <c r="W317" s="146"/>
      <c r="X317" s="145"/>
      <c r="Y317" s="146"/>
      <c r="Z317" s="146"/>
      <c r="AA317" s="145"/>
      <c r="AB317" s="146"/>
      <c r="AC317" s="146"/>
      <c r="AD317" s="218"/>
      <c r="AF317" s="52" t="e">
        <f>'[3]BI INTRA 2025'!Z517+'S2 2024 - A'!Y317</f>
        <v>#REF!</v>
      </c>
      <c r="AG317" s="52" t="e">
        <f t="shared" si="173"/>
        <v>#REF!</v>
      </c>
    </row>
    <row r="318" spans="1:33" ht="15" customHeight="1">
      <c r="A318" s="403"/>
      <c r="B318" s="409" t="s">
        <v>48</v>
      </c>
      <c r="C318" s="410" t="s">
        <v>48</v>
      </c>
      <c r="D318" s="410"/>
      <c r="E318" s="410" t="s">
        <v>48</v>
      </c>
      <c r="F318" s="410"/>
      <c r="G318" s="410" t="s">
        <v>48</v>
      </c>
      <c r="H318" s="410" t="s">
        <v>48</v>
      </c>
      <c r="I318" s="410" t="s">
        <v>48</v>
      </c>
      <c r="J318" s="410" t="s">
        <v>48</v>
      </c>
      <c r="K318" s="43" t="s">
        <v>48</v>
      </c>
      <c r="L318" s="43" t="s">
        <v>48</v>
      </c>
      <c r="M318" s="43" t="s">
        <v>48</v>
      </c>
      <c r="N318" s="43" t="s">
        <v>48</v>
      </c>
      <c r="O318" s="42" t="s">
        <v>48</v>
      </c>
      <c r="P318" s="76" t="s">
        <v>48</v>
      </c>
      <c r="Q318" s="139"/>
      <c r="R318" s="145"/>
      <c r="S318" s="146"/>
      <c r="T318" s="145"/>
      <c r="U318" s="146"/>
      <c r="V318" s="145"/>
      <c r="W318" s="146"/>
      <c r="X318" s="145"/>
      <c r="Y318" s="146"/>
      <c r="Z318" s="146"/>
      <c r="AA318" s="145"/>
      <c r="AB318" s="146"/>
      <c r="AC318" s="146"/>
      <c r="AD318" s="76" t="s">
        <v>48</v>
      </c>
      <c r="AF318" s="52" t="e">
        <f>'[3]BI INTRA 2025'!Z518+'S2 2024 - A'!Y318</f>
        <v>#REF!</v>
      </c>
      <c r="AG318" s="52" t="e">
        <f t="shared" si="173"/>
        <v>#REF!</v>
      </c>
    </row>
    <row r="319" spans="1:33" ht="15" customHeight="1">
      <c r="A319" s="403"/>
      <c r="B319" s="41" t="s">
        <v>530</v>
      </c>
      <c r="C319" s="301"/>
      <c r="D319" s="301"/>
      <c r="E319" s="301"/>
      <c r="F319" s="301"/>
      <c r="G319" s="301"/>
      <c r="H319" s="301"/>
      <c r="I319" s="301"/>
      <c r="J319" s="301"/>
      <c r="K319" s="301"/>
      <c r="L319" s="301"/>
      <c r="M319" s="301"/>
      <c r="N319" s="301"/>
      <c r="O319" s="40"/>
      <c r="P319" s="218"/>
      <c r="Q319" s="139"/>
      <c r="R319" s="145"/>
      <c r="S319" s="146"/>
      <c r="T319" s="145"/>
      <c r="U319" s="146"/>
      <c r="V319" s="145"/>
      <c r="W319" s="146"/>
      <c r="X319" s="145"/>
      <c r="Y319" s="146"/>
      <c r="Z319" s="146"/>
      <c r="AA319" s="145"/>
      <c r="AB319" s="146"/>
      <c r="AC319" s="146"/>
      <c r="AD319" s="218"/>
      <c r="AF319" s="52" t="e">
        <f>'[3]BI INTRA 2025'!Z519+'S2 2024 - A'!Y319</f>
        <v>#REF!</v>
      </c>
      <c r="AG319" s="52" t="e">
        <f t="shared" si="173"/>
        <v>#REF!</v>
      </c>
    </row>
    <row r="320" spans="1:33" ht="15" customHeight="1">
      <c r="A320" s="403"/>
      <c r="B320" s="68" t="s">
        <v>48</v>
      </c>
      <c r="C320" s="43" t="s">
        <v>48</v>
      </c>
      <c r="D320" s="43"/>
      <c r="E320" s="43" t="s">
        <v>48</v>
      </c>
      <c r="F320" s="43"/>
      <c r="G320" s="43" t="s">
        <v>48</v>
      </c>
      <c r="H320" s="43" t="s">
        <v>48</v>
      </c>
      <c r="I320" s="43" t="s">
        <v>48</v>
      </c>
      <c r="J320" s="43" t="s">
        <v>48</v>
      </c>
      <c r="K320" s="43" t="s">
        <v>48</v>
      </c>
      <c r="L320" s="43" t="s">
        <v>48</v>
      </c>
      <c r="M320" s="43" t="s">
        <v>48</v>
      </c>
      <c r="N320" s="43" t="s">
        <v>48</v>
      </c>
      <c r="O320" s="42" t="s">
        <v>48</v>
      </c>
      <c r="P320" s="76" t="s">
        <v>48</v>
      </c>
      <c r="Q320" s="139"/>
      <c r="R320" s="145"/>
      <c r="S320" s="146"/>
      <c r="T320" s="145"/>
      <c r="U320" s="146"/>
      <c r="V320" s="145"/>
      <c r="W320" s="146"/>
      <c r="X320" s="145"/>
      <c r="Y320" s="146"/>
      <c r="Z320" s="146"/>
      <c r="AA320" s="145"/>
      <c r="AB320" s="146"/>
      <c r="AC320" s="146"/>
      <c r="AD320" s="76" t="s">
        <v>48</v>
      </c>
      <c r="AF320" s="52" t="e">
        <f>'[3]BI INTRA 2025'!Z520+'S2 2024 - A'!Y320</f>
        <v>#REF!</v>
      </c>
      <c r="AG320" s="52" t="e">
        <f t="shared" si="173"/>
        <v>#REF!</v>
      </c>
    </row>
    <row r="321" spans="1:33" ht="15" customHeight="1">
      <c r="A321" s="47" t="s">
        <v>531</v>
      </c>
      <c r="B321" s="41" t="s">
        <v>532</v>
      </c>
      <c r="C321" s="301"/>
      <c r="D321" s="301"/>
      <c r="E321" s="301"/>
      <c r="F321" s="301"/>
      <c r="G321" s="301"/>
      <c r="H321" s="301"/>
      <c r="I321" s="301"/>
      <c r="J321" s="301"/>
      <c r="K321" s="301"/>
      <c r="L321" s="301"/>
      <c r="M321" s="301"/>
      <c r="N321" s="301"/>
      <c r="O321" s="40"/>
      <c r="P321" s="218"/>
      <c r="Q321" s="139"/>
      <c r="R321" s="145"/>
      <c r="S321" s="146"/>
      <c r="T321" s="145"/>
      <c r="U321" s="146"/>
      <c r="V321" s="145"/>
      <c r="W321" s="146"/>
      <c r="X321" s="145"/>
      <c r="Y321" s="146"/>
      <c r="Z321" s="146"/>
      <c r="AA321" s="145"/>
      <c r="AB321" s="146"/>
      <c r="AC321" s="146"/>
      <c r="AD321" s="218"/>
      <c r="AF321" s="52" t="e">
        <f>'[3]BI INTRA 2025'!Z521+'S2 2024 - A'!Y321</f>
        <v>#REF!</v>
      </c>
      <c r="AG321" s="52" t="e">
        <f t="shared" si="173"/>
        <v>#REF!</v>
      </c>
    </row>
    <row r="322" spans="1:33" s="285" customFormat="1" ht="23.45" customHeight="1">
      <c r="A322" s="403"/>
      <c r="B322" s="1529" t="s">
        <v>533</v>
      </c>
      <c r="C322" s="1530"/>
      <c r="D322" s="1530"/>
      <c r="E322" s="1530"/>
      <c r="F322" s="1530"/>
      <c r="G322" s="1530"/>
      <c r="H322" s="1530"/>
      <c r="I322" s="1530"/>
      <c r="J322" s="1530"/>
      <c r="K322" s="1530"/>
      <c r="L322" s="1531"/>
      <c r="M322" s="40" t="s">
        <v>48</v>
      </c>
      <c r="N322" s="40" t="s">
        <v>48</v>
      </c>
      <c r="O322" s="49">
        <f>O16+O279+O301</f>
        <v>280</v>
      </c>
      <c r="P322" s="411">
        <f>SUM(P16+P279+P301)</f>
        <v>5255554519</v>
      </c>
      <c r="Q322" s="269"/>
      <c r="R322" s="331"/>
      <c r="S322" s="411">
        <f>SUM(S16+S279+S301)</f>
        <v>6496765547.6702099</v>
      </c>
      <c r="T322" s="331"/>
      <c r="U322" s="411">
        <f>SUM(U16+U279+U301)</f>
        <v>450145872.89138782</v>
      </c>
      <c r="V322" s="331"/>
      <c r="W322" s="411">
        <f>SUM(W16+W279+W301)</f>
        <v>57971903.254736014</v>
      </c>
      <c r="X322" s="331"/>
      <c r="Y322" s="411">
        <f>SUM(Y16+Y279+Y301)</f>
        <v>39656646.921402678</v>
      </c>
      <c r="Z322" s="411">
        <f>SUM(Z16+Z279+Z301)</f>
        <v>97628550.176138684</v>
      </c>
      <c r="AA322" s="331"/>
      <c r="AB322" s="411">
        <f>AB16+AB279+AB301</f>
        <v>4244782750.0496902</v>
      </c>
      <c r="AC322" s="411">
        <f>SUM(AC16+AC279+AC301)</f>
        <v>1010771768.95031</v>
      </c>
      <c r="AD322" s="64" t="s">
        <v>48</v>
      </c>
      <c r="AE322" s="284"/>
      <c r="AF322" s="52" t="e">
        <f>'[3]BI INTRA 2025'!Z522+'S2 2024 - A'!Y322</f>
        <v>#REF!</v>
      </c>
      <c r="AG322" s="52" t="e">
        <f t="shared" si="173"/>
        <v>#REF!</v>
      </c>
    </row>
    <row r="323" spans="1:33" ht="15" customHeight="1">
      <c r="A323" s="403"/>
      <c r="B323" s="412"/>
      <c r="C323" s="42"/>
      <c r="D323" s="42"/>
      <c r="E323" s="42"/>
      <c r="F323" s="42"/>
      <c r="G323" s="42"/>
      <c r="H323" s="42"/>
      <c r="I323" s="42"/>
      <c r="J323" s="42"/>
      <c r="K323" s="42"/>
      <c r="L323" s="413"/>
      <c r="M323" s="42"/>
      <c r="N323" s="42"/>
      <c r="O323" s="42"/>
      <c r="P323" s="411"/>
      <c r="Q323" s="139"/>
      <c r="R323" s="145"/>
      <c r="S323" s="411"/>
      <c r="T323" s="145"/>
      <c r="U323" s="411"/>
      <c r="V323" s="145"/>
      <c r="W323" s="411"/>
      <c r="X323" s="145"/>
      <c r="Y323" s="411"/>
      <c r="Z323" s="411"/>
      <c r="AA323" s="145"/>
      <c r="AB323" s="411"/>
      <c r="AC323" s="411"/>
      <c r="AD323" s="76"/>
      <c r="AF323" s="52" t="e">
        <f>'[3]BI INTRA 2025'!Z523+'S2 2024 - A'!Y323</f>
        <v>#REF!</v>
      </c>
      <c r="AG323" s="52" t="e">
        <f t="shared" si="173"/>
        <v>#REF!</v>
      </c>
    </row>
    <row r="324" spans="1:33" ht="15" customHeight="1">
      <c r="A324" s="403"/>
      <c r="B324" s="412"/>
      <c r="C324" s="42"/>
      <c r="D324" s="42"/>
      <c r="E324" s="42"/>
      <c r="F324" s="42"/>
      <c r="G324" s="42"/>
      <c r="H324" s="42"/>
      <c r="I324" s="42"/>
      <c r="J324" s="42"/>
      <c r="K324" s="42"/>
      <c r="L324" s="413"/>
      <c r="M324" s="42"/>
      <c r="N324" s="42"/>
      <c r="O324" s="42"/>
      <c r="P324" s="411"/>
      <c r="Q324" s="139"/>
      <c r="R324" s="145"/>
      <c r="S324" s="411"/>
      <c r="T324" s="145"/>
      <c r="U324" s="411"/>
      <c r="V324" s="145"/>
      <c r="W324" s="411"/>
      <c r="X324" s="145"/>
      <c r="Y324" s="411"/>
      <c r="Z324" s="411"/>
      <c r="AA324" s="145"/>
      <c r="AB324" s="411"/>
      <c r="AC324" s="411"/>
      <c r="AD324" s="76"/>
      <c r="AF324" s="52" t="e">
        <f>'[3]BI INTRA 2025'!Z524+'S2 2024 - A'!Y324</f>
        <v>#REF!</v>
      </c>
      <c r="AG324" s="52" t="e">
        <f t="shared" si="173"/>
        <v>#REF!</v>
      </c>
    </row>
    <row r="325" spans="1:33" ht="15" customHeight="1">
      <c r="A325" s="403"/>
      <c r="B325" s="412"/>
      <c r="C325" s="42"/>
      <c r="D325" s="42"/>
      <c r="E325" s="42"/>
      <c r="F325" s="42"/>
      <c r="G325" s="42"/>
      <c r="H325" s="42"/>
      <c r="I325" s="42"/>
      <c r="J325" s="42"/>
      <c r="K325" s="42"/>
      <c r="L325" s="413"/>
      <c r="M325" s="42"/>
      <c r="N325" s="42"/>
      <c r="O325" s="42"/>
      <c r="P325" s="411"/>
      <c r="Q325" s="139"/>
      <c r="R325" s="145"/>
      <c r="S325" s="411"/>
      <c r="T325" s="145"/>
      <c r="U325" s="411"/>
      <c r="V325" s="145"/>
      <c r="W325" s="411"/>
      <c r="X325" s="145"/>
      <c r="Y325" s="411"/>
      <c r="Z325" s="411"/>
      <c r="AA325" s="145"/>
      <c r="AB325" s="411"/>
      <c r="AC325" s="411"/>
      <c r="AD325" s="76"/>
      <c r="AF325" s="52" t="e">
        <f>'[3]BI INTRA 2025'!Z525+'S2 2024 - A'!Y325</f>
        <v>#REF!</v>
      </c>
      <c r="AG325" s="52" t="e">
        <f t="shared" si="173"/>
        <v>#REF!</v>
      </c>
    </row>
    <row r="326" spans="1:33" ht="15" customHeight="1">
      <c r="A326" s="403"/>
      <c r="B326" s="412"/>
      <c r="C326" s="42"/>
      <c r="D326" s="42"/>
      <c r="E326" s="42"/>
      <c r="F326" s="42"/>
      <c r="G326" s="42"/>
      <c r="H326" s="42"/>
      <c r="I326" s="42"/>
      <c r="J326" s="42"/>
      <c r="K326" s="42"/>
      <c r="L326" s="413"/>
      <c r="M326" s="42"/>
      <c r="N326" s="42"/>
      <c r="O326" s="42"/>
      <c r="P326" s="411"/>
      <c r="Q326" s="139"/>
      <c r="R326" s="145"/>
      <c r="S326" s="411"/>
      <c r="T326" s="145"/>
      <c r="U326" s="411"/>
      <c r="V326" s="145"/>
      <c r="W326" s="411"/>
      <c r="X326" s="145"/>
      <c r="Y326" s="411"/>
      <c r="Z326" s="411"/>
      <c r="AA326" s="145"/>
      <c r="AB326" s="411"/>
      <c r="AC326" s="411"/>
      <c r="AD326" s="76"/>
      <c r="AF326" s="52" t="e">
        <f>'[3]BI INTRA 2025'!Z526+'S2 2024 - A'!Y326</f>
        <v>#REF!</v>
      </c>
      <c r="AG326" s="52" t="e">
        <f t="shared" si="173"/>
        <v>#REF!</v>
      </c>
    </row>
    <row r="327" spans="1:33" ht="15" customHeight="1">
      <c r="A327" s="47" t="s">
        <v>534</v>
      </c>
      <c r="B327" s="41">
        <v>1.5</v>
      </c>
      <c r="C327" s="41" t="s">
        <v>535</v>
      </c>
      <c r="D327" s="41"/>
      <c r="E327" s="301"/>
      <c r="F327" s="301"/>
      <c r="G327" s="301"/>
      <c r="H327" s="301"/>
      <c r="I327" s="301"/>
      <c r="J327" s="301"/>
      <c r="K327" s="301"/>
      <c r="L327" s="301"/>
      <c r="M327" s="301"/>
      <c r="N327" s="301"/>
      <c r="O327" s="40">
        <f>SUM(O339:O364)</f>
        <v>42</v>
      </c>
      <c r="P327" s="218">
        <f>P336</f>
        <v>272781201</v>
      </c>
      <c r="Q327" s="139"/>
      <c r="R327" s="145"/>
      <c r="S327" s="146"/>
      <c r="T327" s="145"/>
      <c r="U327" s="146"/>
      <c r="V327" s="145"/>
      <c r="W327" s="146"/>
      <c r="X327" s="145"/>
      <c r="Y327" s="146"/>
      <c r="Z327" s="146"/>
      <c r="AA327" s="145"/>
      <c r="AB327" s="414">
        <f>AB336</f>
        <v>272781201</v>
      </c>
      <c r="AC327" s="218">
        <f>SUM(AC339:AC364)</f>
        <v>0</v>
      </c>
      <c r="AD327" s="218"/>
      <c r="AF327" s="52" t="e">
        <f>'[3]BI INTRA 2025'!Z527+'S2 2024 - A'!Y327</f>
        <v>#REF!</v>
      </c>
      <c r="AG327" s="52" t="e">
        <f t="shared" si="173"/>
        <v>#REF!</v>
      </c>
    </row>
    <row r="328" spans="1:33" ht="15" hidden="1" customHeight="1">
      <c r="A328" s="403"/>
      <c r="B328" s="41" t="s">
        <v>536</v>
      </c>
      <c r="C328" s="403"/>
      <c r="D328" s="403"/>
      <c r="E328" s="403"/>
      <c r="F328" s="403"/>
      <c r="G328" s="403"/>
      <c r="H328" s="403"/>
      <c r="I328" s="403"/>
      <c r="J328" s="403"/>
      <c r="K328" s="403"/>
      <c r="L328" s="403"/>
      <c r="M328" s="403"/>
      <c r="N328" s="403"/>
      <c r="O328" s="40"/>
      <c r="P328" s="218"/>
      <c r="Q328" s="139"/>
      <c r="R328" s="145"/>
      <c r="S328" s="146"/>
      <c r="T328" s="145"/>
      <c r="U328" s="146"/>
      <c r="V328" s="145"/>
      <c r="W328" s="146"/>
      <c r="X328" s="145"/>
      <c r="Y328" s="146"/>
      <c r="Z328" s="146"/>
      <c r="AA328" s="145"/>
      <c r="AB328" s="146"/>
      <c r="AC328" s="146"/>
      <c r="AD328" s="218"/>
      <c r="AF328" s="52" t="e">
        <f>'[3]BI INTRA 2025'!Z528+'S2 2024 - A'!Y328</f>
        <v>#REF!</v>
      </c>
      <c r="AG328" s="52" t="e">
        <f t="shared" si="173"/>
        <v>#REF!</v>
      </c>
    </row>
    <row r="329" spans="1:33" ht="15" hidden="1" customHeight="1">
      <c r="A329" s="403"/>
      <c r="B329" s="58" t="s">
        <v>48</v>
      </c>
      <c r="C329" s="42" t="s">
        <v>48</v>
      </c>
      <c r="D329" s="42"/>
      <c r="E329" s="42" t="s">
        <v>48</v>
      </c>
      <c r="F329" s="42"/>
      <c r="G329" s="42" t="s">
        <v>48</v>
      </c>
      <c r="H329" s="42" t="s">
        <v>48</v>
      </c>
      <c r="I329" s="42" t="s">
        <v>48</v>
      </c>
      <c r="J329" s="42" t="s">
        <v>48</v>
      </c>
      <c r="K329" s="42" t="s">
        <v>48</v>
      </c>
      <c r="L329" s="42" t="s">
        <v>48</v>
      </c>
      <c r="M329" s="42" t="s">
        <v>48</v>
      </c>
      <c r="N329" s="42" t="s">
        <v>48</v>
      </c>
      <c r="O329" s="42" t="s">
        <v>48</v>
      </c>
      <c r="P329" s="76" t="s">
        <v>48</v>
      </c>
      <c r="Q329" s="78"/>
      <c r="R329" s="145"/>
      <c r="S329" s="146"/>
      <c r="T329" s="145"/>
      <c r="U329" s="146"/>
      <c r="V329" s="145"/>
      <c r="W329" s="146"/>
      <c r="X329" s="145"/>
      <c r="Y329" s="146"/>
      <c r="Z329" s="146"/>
      <c r="AA329" s="145"/>
      <c r="AB329" s="146"/>
      <c r="AC329" s="146"/>
      <c r="AD329" s="76" t="s">
        <v>48</v>
      </c>
      <c r="AF329" s="52" t="e">
        <f>'[3]BI INTRA 2025'!Z529+'S2 2024 - A'!Y329</f>
        <v>#REF!</v>
      </c>
      <c r="AG329" s="52" t="e">
        <f t="shared" si="173"/>
        <v>#REF!</v>
      </c>
    </row>
    <row r="330" spans="1:33" ht="15" hidden="1" customHeight="1">
      <c r="A330" s="42"/>
      <c r="B330" s="41" t="s">
        <v>537</v>
      </c>
      <c r="C330" s="43"/>
      <c r="D330" s="43"/>
      <c r="E330" s="43"/>
      <c r="F330" s="43"/>
      <c r="G330" s="42"/>
      <c r="H330" s="335"/>
      <c r="I330" s="43"/>
      <c r="J330" s="43"/>
      <c r="K330" s="42"/>
      <c r="L330" s="42"/>
      <c r="M330" s="77"/>
      <c r="N330" s="42"/>
      <c r="O330" s="42"/>
      <c r="P330" s="415"/>
      <c r="Q330" s="139"/>
      <c r="R330" s="145"/>
      <c r="S330" s="146"/>
      <c r="T330" s="145"/>
      <c r="U330" s="146"/>
      <c r="V330" s="145"/>
      <c r="W330" s="146"/>
      <c r="X330" s="145"/>
      <c r="Y330" s="146"/>
      <c r="Z330" s="146"/>
      <c r="AA330" s="145"/>
      <c r="AB330" s="146"/>
      <c r="AC330" s="146"/>
      <c r="AD330" s="415"/>
      <c r="AF330" s="52" t="e">
        <f>'[3]BI INTRA 2025'!Z530+'S2 2024 - A'!Y330</f>
        <v>#REF!</v>
      </c>
      <c r="AG330" s="52" t="e">
        <f t="shared" si="173"/>
        <v>#REF!</v>
      </c>
    </row>
    <row r="331" spans="1:33" ht="15" hidden="1" customHeight="1">
      <c r="A331" s="42"/>
      <c r="B331" s="58" t="s">
        <v>48</v>
      </c>
      <c r="C331" s="43" t="s">
        <v>48</v>
      </c>
      <c r="D331" s="43"/>
      <c r="E331" s="43" t="s">
        <v>48</v>
      </c>
      <c r="F331" s="43"/>
      <c r="G331" s="42" t="s">
        <v>48</v>
      </c>
      <c r="H331" s="335" t="s">
        <v>48</v>
      </c>
      <c r="I331" s="43" t="s">
        <v>48</v>
      </c>
      <c r="J331" s="43" t="s">
        <v>48</v>
      </c>
      <c r="K331" s="42" t="s">
        <v>48</v>
      </c>
      <c r="L331" s="42" t="s">
        <v>48</v>
      </c>
      <c r="M331" s="77" t="s">
        <v>48</v>
      </c>
      <c r="N331" s="42" t="s">
        <v>48</v>
      </c>
      <c r="O331" s="42" t="s">
        <v>48</v>
      </c>
      <c r="P331" s="415" t="s">
        <v>48</v>
      </c>
      <c r="Q331" s="139"/>
      <c r="R331" s="145"/>
      <c r="S331" s="146"/>
      <c r="T331" s="145"/>
      <c r="U331" s="146"/>
      <c r="V331" s="145"/>
      <c r="W331" s="146"/>
      <c r="X331" s="145"/>
      <c r="Y331" s="146"/>
      <c r="Z331" s="146"/>
      <c r="AA331" s="145"/>
      <c r="AB331" s="146"/>
      <c r="AC331" s="146"/>
      <c r="AD331" s="415" t="s">
        <v>48</v>
      </c>
      <c r="AF331" s="52" t="e">
        <f>'[3]BI INTRA 2025'!Z531+'S2 2024 - A'!Y331</f>
        <v>#REF!</v>
      </c>
      <c r="AG331" s="52" t="e">
        <f t="shared" si="173"/>
        <v>#REF!</v>
      </c>
    </row>
    <row r="332" spans="1:33" ht="15" hidden="1" customHeight="1">
      <c r="A332" s="42"/>
      <c r="B332" s="41" t="s">
        <v>538</v>
      </c>
      <c r="C332" s="43"/>
      <c r="D332" s="43"/>
      <c r="E332" s="43"/>
      <c r="F332" s="43"/>
      <c r="G332" s="42"/>
      <c r="H332" s="335"/>
      <c r="I332" s="43"/>
      <c r="J332" s="43"/>
      <c r="K332" s="42"/>
      <c r="L332" s="42"/>
      <c r="M332" s="77"/>
      <c r="N332" s="42"/>
      <c r="O332" s="42"/>
      <c r="P332" s="415"/>
      <c r="Q332" s="78"/>
      <c r="R332" s="145"/>
      <c r="S332" s="146"/>
      <c r="T332" s="145"/>
      <c r="U332" s="146"/>
      <c r="V332" s="145"/>
      <c r="W332" s="146"/>
      <c r="X332" s="145"/>
      <c r="Y332" s="146"/>
      <c r="Z332" s="146"/>
      <c r="AA332" s="145"/>
      <c r="AB332" s="146"/>
      <c r="AC332" s="146"/>
      <c r="AD332" s="415"/>
      <c r="AF332" s="52" t="e">
        <f>'[3]BI INTRA 2025'!Z532+'S2 2024 - A'!Y332</f>
        <v>#REF!</v>
      </c>
      <c r="AG332" s="52" t="e">
        <f t="shared" si="173"/>
        <v>#REF!</v>
      </c>
    </row>
    <row r="333" spans="1:33" ht="15" hidden="1" customHeight="1">
      <c r="A333" s="42"/>
      <c r="B333" s="58" t="s">
        <v>48</v>
      </c>
      <c r="C333" s="43" t="s">
        <v>48</v>
      </c>
      <c r="D333" s="43"/>
      <c r="E333" s="43" t="s">
        <v>48</v>
      </c>
      <c r="F333" s="43"/>
      <c r="G333" s="42" t="s">
        <v>48</v>
      </c>
      <c r="H333" s="335" t="s">
        <v>48</v>
      </c>
      <c r="I333" s="43" t="s">
        <v>48</v>
      </c>
      <c r="J333" s="43" t="s">
        <v>48</v>
      </c>
      <c r="K333" s="42" t="s">
        <v>48</v>
      </c>
      <c r="L333" s="42" t="s">
        <v>48</v>
      </c>
      <c r="M333" s="77" t="s">
        <v>48</v>
      </c>
      <c r="N333" s="42" t="s">
        <v>48</v>
      </c>
      <c r="O333" s="42" t="s">
        <v>48</v>
      </c>
      <c r="P333" s="415" t="s">
        <v>48</v>
      </c>
      <c r="Q333" s="78"/>
      <c r="R333" s="145"/>
      <c r="S333" s="146"/>
      <c r="T333" s="145"/>
      <c r="U333" s="146"/>
      <c r="V333" s="145"/>
      <c r="W333" s="146"/>
      <c r="X333" s="145"/>
      <c r="Y333" s="146"/>
      <c r="Z333" s="146"/>
      <c r="AA333" s="145"/>
      <c r="AB333" s="146"/>
      <c r="AC333" s="146"/>
      <c r="AD333" s="415" t="s">
        <v>48</v>
      </c>
      <c r="AF333" s="52" t="e">
        <f>'[3]BI INTRA 2025'!Z533+'S2 2024 - A'!Y333</f>
        <v>#REF!</v>
      </c>
      <c r="AG333" s="52" t="e">
        <f t="shared" si="173"/>
        <v>#REF!</v>
      </c>
    </row>
    <row r="334" spans="1:33" ht="15" hidden="1" customHeight="1">
      <c r="A334" s="42"/>
      <c r="B334" s="41" t="s">
        <v>539</v>
      </c>
      <c r="C334" s="43"/>
      <c r="D334" s="43"/>
      <c r="E334" s="43"/>
      <c r="F334" s="43"/>
      <c r="G334" s="42"/>
      <c r="H334" s="335"/>
      <c r="I334" s="43"/>
      <c r="J334" s="43"/>
      <c r="K334" s="42"/>
      <c r="L334" s="42"/>
      <c r="M334" s="77"/>
      <c r="N334" s="42"/>
      <c r="O334" s="42"/>
      <c r="P334" s="415"/>
      <c r="Q334" s="78"/>
      <c r="R334" s="145"/>
      <c r="S334" s="146"/>
      <c r="T334" s="145"/>
      <c r="U334" s="146"/>
      <c r="V334" s="145"/>
      <c r="W334" s="146"/>
      <c r="X334" s="145"/>
      <c r="Y334" s="146"/>
      <c r="Z334" s="146"/>
      <c r="AA334" s="145"/>
      <c r="AB334" s="146"/>
      <c r="AC334" s="146"/>
      <c r="AD334" s="415"/>
      <c r="AF334" s="52" t="e">
        <f>'[3]BI INTRA 2025'!Z534+'S2 2024 - A'!Y334</f>
        <v>#REF!</v>
      </c>
      <c r="AG334" s="52" t="e">
        <f t="shared" si="173"/>
        <v>#REF!</v>
      </c>
    </row>
    <row r="335" spans="1:33" ht="15" hidden="1" customHeight="1">
      <c r="A335" s="42"/>
      <c r="B335" s="58" t="s">
        <v>48</v>
      </c>
      <c r="C335" s="43" t="s">
        <v>48</v>
      </c>
      <c r="D335" s="43"/>
      <c r="E335" s="43" t="s">
        <v>48</v>
      </c>
      <c r="F335" s="43"/>
      <c r="G335" s="42" t="s">
        <v>48</v>
      </c>
      <c r="H335" s="335" t="s">
        <v>48</v>
      </c>
      <c r="I335" s="43" t="s">
        <v>48</v>
      </c>
      <c r="J335" s="43" t="s">
        <v>48</v>
      </c>
      <c r="K335" s="42" t="s">
        <v>48</v>
      </c>
      <c r="L335" s="42" t="s">
        <v>48</v>
      </c>
      <c r="M335" s="77" t="s">
        <v>48</v>
      </c>
      <c r="N335" s="42" t="s">
        <v>48</v>
      </c>
      <c r="O335" s="42" t="s">
        <v>48</v>
      </c>
      <c r="P335" s="415" t="s">
        <v>48</v>
      </c>
      <c r="Q335" s="78"/>
      <c r="R335" s="145"/>
      <c r="S335" s="146"/>
      <c r="T335" s="145"/>
      <c r="U335" s="146"/>
      <c r="V335" s="145"/>
      <c r="W335" s="146"/>
      <c r="X335" s="145"/>
      <c r="Y335" s="146"/>
      <c r="Z335" s="146"/>
      <c r="AA335" s="145"/>
      <c r="AB335" s="146"/>
      <c r="AC335" s="146"/>
      <c r="AD335" s="415" t="s">
        <v>48</v>
      </c>
      <c r="AF335" s="52" t="e">
        <f>'[3]BI INTRA 2025'!Z535+'S2 2024 - A'!Y335</f>
        <v>#REF!</v>
      </c>
      <c r="AG335" s="52" t="e">
        <f t="shared" si="173"/>
        <v>#REF!</v>
      </c>
    </row>
    <row r="336" spans="1:33" s="285" customFormat="1" ht="15" customHeight="1">
      <c r="A336" s="40"/>
      <c r="B336" s="41" t="s">
        <v>540</v>
      </c>
      <c r="C336" s="41" t="s">
        <v>541</v>
      </c>
      <c r="D336" s="41"/>
      <c r="E336" s="219"/>
      <c r="F336" s="219"/>
      <c r="G336" s="40"/>
      <c r="H336" s="186"/>
      <c r="I336" s="219"/>
      <c r="J336" s="219"/>
      <c r="K336" s="40"/>
      <c r="L336" s="40"/>
      <c r="M336" s="416"/>
      <c r="N336" s="40"/>
      <c r="O336" s="40"/>
      <c r="P336" s="64">
        <f>P337</f>
        <v>272781201</v>
      </c>
      <c r="Q336" s="218"/>
      <c r="R336" s="331"/>
      <c r="S336" s="414"/>
      <c r="T336" s="331"/>
      <c r="U336" s="414"/>
      <c r="V336" s="331"/>
      <c r="W336" s="414"/>
      <c r="X336" s="331"/>
      <c r="Y336" s="414"/>
      <c r="Z336" s="414"/>
      <c r="AA336" s="331"/>
      <c r="AB336" s="414">
        <f>AB337</f>
        <v>272781201</v>
      </c>
      <c r="AC336" s="414"/>
      <c r="AD336" s="417"/>
      <c r="AE336" s="284"/>
      <c r="AF336" s="52" t="e">
        <f>'[3]BI INTRA 2025'!Z536+'S2 2024 - A'!Y336</f>
        <v>#REF!</v>
      </c>
      <c r="AG336" s="52" t="e">
        <f t="shared" si="173"/>
        <v>#REF!</v>
      </c>
    </row>
    <row r="337" spans="1:33" s="285" customFormat="1" ht="15" customHeight="1">
      <c r="A337" s="40"/>
      <c r="B337" s="41" t="s">
        <v>542</v>
      </c>
      <c r="C337" s="41" t="s">
        <v>541</v>
      </c>
      <c r="D337" s="41"/>
      <c r="E337" s="219"/>
      <c r="F337" s="219"/>
      <c r="G337" s="40"/>
      <c r="H337" s="186"/>
      <c r="I337" s="219"/>
      <c r="J337" s="219"/>
      <c r="K337" s="40"/>
      <c r="L337" s="40"/>
      <c r="M337" s="416"/>
      <c r="N337" s="40"/>
      <c r="O337" s="40"/>
      <c r="P337" s="64">
        <f>P338</f>
        <v>272781201</v>
      </c>
      <c r="Q337" s="218"/>
      <c r="R337" s="331"/>
      <c r="S337" s="414"/>
      <c r="T337" s="331"/>
      <c r="U337" s="414"/>
      <c r="V337" s="331"/>
      <c r="W337" s="414"/>
      <c r="X337" s="331"/>
      <c r="Y337" s="414"/>
      <c r="Z337" s="414"/>
      <c r="AA337" s="331"/>
      <c r="AB337" s="414">
        <f>AB338</f>
        <v>272781201</v>
      </c>
      <c r="AC337" s="414"/>
      <c r="AD337" s="417"/>
      <c r="AE337" s="284"/>
      <c r="AF337" s="52" t="e">
        <f>'[3]BI INTRA 2025'!Z537+'S2 2024 - A'!Y337</f>
        <v>#REF!</v>
      </c>
      <c r="AG337" s="52" t="e">
        <f t="shared" ref="AG337:AG366" si="205">AB337-AF337</f>
        <v>#REF!</v>
      </c>
    </row>
    <row r="338" spans="1:33" s="285" customFormat="1" ht="15" customHeight="1">
      <c r="A338" s="40"/>
      <c r="B338" s="41" t="s">
        <v>543</v>
      </c>
      <c r="C338" s="41" t="s">
        <v>544</v>
      </c>
      <c r="D338" s="41"/>
      <c r="E338" s="48"/>
      <c r="F338" s="48"/>
      <c r="G338" s="41"/>
      <c r="H338" s="186"/>
      <c r="I338" s="219"/>
      <c r="J338" s="219"/>
      <c r="K338" s="40"/>
      <c r="L338" s="328"/>
      <c r="M338" s="416"/>
      <c r="N338" s="40"/>
      <c r="O338" s="40"/>
      <c r="P338" s="131">
        <f>SUM(P339:P364)</f>
        <v>272781201</v>
      </c>
      <c r="Q338" s="218"/>
      <c r="R338" s="331"/>
      <c r="S338" s="414"/>
      <c r="T338" s="331"/>
      <c r="U338" s="414"/>
      <c r="V338" s="331"/>
      <c r="W338" s="414"/>
      <c r="X338" s="331"/>
      <c r="Y338" s="414"/>
      <c r="Z338" s="414"/>
      <c r="AA338" s="331"/>
      <c r="AB338" s="414">
        <f>SUM(AB339:AB364)</f>
        <v>272781201</v>
      </c>
      <c r="AC338" s="414"/>
      <c r="AD338" s="131"/>
      <c r="AE338" s="284"/>
      <c r="AF338" s="52" t="e">
        <f>'[3]BI INTRA 2025'!Z538+'S2 2024 - A'!Y338</f>
        <v>#REF!</v>
      </c>
      <c r="AG338" s="52" t="e">
        <f t="shared" si="205"/>
        <v>#REF!</v>
      </c>
    </row>
    <row r="339" spans="1:33" ht="15" customHeight="1">
      <c r="A339" s="42"/>
      <c r="B339" s="58" t="s">
        <v>545</v>
      </c>
      <c r="C339" s="43" t="s">
        <v>48</v>
      </c>
      <c r="D339" s="133" t="s">
        <v>111</v>
      </c>
      <c r="E339" s="68" t="s">
        <v>113</v>
      </c>
      <c r="F339" s="69" t="str">
        <f>VLOOKUP(B339,[1]Sheet1!$H$4:$I$15682,2,FALSE)</f>
        <v>Peralatan dan Mesin Rusak Berat</v>
      </c>
      <c r="G339" s="42" t="s">
        <v>546</v>
      </c>
      <c r="H339" s="418" t="s">
        <v>48</v>
      </c>
      <c r="I339" s="43" t="s">
        <v>64</v>
      </c>
      <c r="J339" s="43" t="s">
        <v>547</v>
      </c>
      <c r="K339" s="42">
        <v>1993</v>
      </c>
      <c r="L339" s="42" t="s">
        <v>48</v>
      </c>
      <c r="M339" s="419" t="s">
        <v>66</v>
      </c>
      <c r="N339" s="42" t="s">
        <v>548</v>
      </c>
      <c r="O339" s="42">
        <v>1</v>
      </c>
      <c r="P339" s="420">
        <v>4000000</v>
      </c>
      <c r="Q339" s="68"/>
      <c r="R339" s="145"/>
      <c r="S339" s="146"/>
      <c r="T339" s="145"/>
      <c r="U339" s="146"/>
      <c r="V339" s="145"/>
      <c r="W339" s="146"/>
      <c r="X339" s="145"/>
      <c r="Y339" s="146"/>
      <c r="Z339" s="146"/>
      <c r="AA339" s="145"/>
      <c r="AB339" s="420">
        <v>4000000</v>
      </c>
      <c r="AC339" s="228"/>
      <c r="AD339" s="417"/>
      <c r="AF339" s="52" t="e">
        <f>'[3]BI INTRA 2025'!Z539+'S2 2024 - A'!Y339</f>
        <v>#REF!</v>
      </c>
      <c r="AG339" s="52" t="e">
        <f t="shared" si="205"/>
        <v>#REF!</v>
      </c>
    </row>
    <row r="340" spans="1:33" ht="15" customHeight="1">
      <c r="A340" s="42"/>
      <c r="B340" s="58" t="s">
        <v>545</v>
      </c>
      <c r="C340" s="43" t="s">
        <v>48</v>
      </c>
      <c r="D340" s="133" t="s">
        <v>332</v>
      </c>
      <c r="E340" s="68" t="s">
        <v>333</v>
      </c>
      <c r="F340" s="69" t="str">
        <f>VLOOKUP(B340,[1]Sheet1!$H$4:$I$15682,2,FALSE)</f>
        <v>Peralatan dan Mesin Rusak Berat</v>
      </c>
      <c r="G340" s="42" t="s">
        <v>179</v>
      </c>
      <c r="H340" s="418" t="s">
        <v>48</v>
      </c>
      <c r="I340" s="43" t="s">
        <v>64</v>
      </c>
      <c r="J340" s="43" t="s">
        <v>547</v>
      </c>
      <c r="K340" s="42">
        <v>1998</v>
      </c>
      <c r="L340" s="42" t="s">
        <v>48</v>
      </c>
      <c r="M340" s="419" t="s">
        <v>166</v>
      </c>
      <c r="N340" s="42" t="s">
        <v>548</v>
      </c>
      <c r="O340" s="42">
        <v>1</v>
      </c>
      <c r="P340" s="420">
        <v>4000000</v>
      </c>
      <c r="Q340" s="68"/>
      <c r="R340" s="145"/>
      <c r="S340" s="146"/>
      <c r="T340" s="145"/>
      <c r="U340" s="146"/>
      <c r="V340" s="145"/>
      <c r="W340" s="146"/>
      <c r="X340" s="145"/>
      <c r="Y340" s="146"/>
      <c r="Z340" s="146"/>
      <c r="AA340" s="145"/>
      <c r="AB340" s="420">
        <v>4000000</v>
      </c>
      <c r="AC340" s="228"/>
      <c r="AD340" s="417"/>
      <c r="AF340" s="52" t="e">
        <f>'[3]BI INTRA 2025'!Z540+'S2 2024 - A'!Y340</f>
        <v>#REF!</v>
      </c>
      <c r="AG340" s="52" t="e">
        <f t="shared" si="205"/>
        <v>#REF!</v>
      </c>
    </row>
    <row r="341" spans="1:33" ht="15" customHeight="1">
      <c r="A341" s="42"/>
      <c r="B341" s="58" t="s">
        <v>545</v>
      </c>
      <c r="C341" s="43" t="s">
        <v>48</v>
      </c>
      <c r="D341" s="322" t="s">
        <v>549</v>
      </c>
      <c r="E341" s="68" t="s">
        <v>550</v>
      </c>
      <c r="F341" s="69" t="str">
        <f>VLOOKUP(B341,[1]Sheet1!$H$4:$I$15682,2,FALSE)</f>
        <v>Peralatan dan Mesin Rusak Berat</v>
      </c>
      <c r="G341" s="42" t="s">
        <v>179</v>
      </c>
      <c r="H341" s="418" t="s">
        <v>48</v>
      </c>
      <c r="I341" s="43" t="s">
        <v>64</v>
      </c>
      <c r="J341" s="43" t="s">
        <v>547</v>
      </c>
      <c r="K341" s="42">
        <v>1998</v>
      </c>
      <c r="L341" s="42" t="s">
        <v>48</v>
      </c>
      <c r="M341" s="419" t="s">
        <v>166</v>
      </c>
      <c r="N341" s="42" t="s">
        <v>548</v>
      </c>
      <c r="O341" s="42">
        <v>1</v>
      </c>
      <c r="P341" s="420">
        <v>19750000</v>
      </c>
      <c r="Q341" s="68"/>
      <c r="R341" s="145"/>
      <c r="S341" s="146"/>
      <c r="T341" s="145"/>
      <c r="U341" s="146"/>
      <c r="V341" s="145"/>
      <c r="W341" s="146"/>
      <c r="X341" s="145"/>
      <c r="Y341" s="146"/>
      <c r="Z341" s="146"/>
      <c r="AA341" s="145"/>
      <c r="AB341" s="420">
        <v>19750000</v>
      </c>
      <c r="AC341" s="228"/>
      <c r="AD341" s="417"/>
      <c r="AF341" s="52" t="e">
        <f>'[3]BI INTRA 2025'!Z541+'S2 2024 - A'!Y341</f>
        <v>#REF!</v>
      </c>
      <c r="AG341" s="52" t="e">
        <f t="shared" si="205"/>
        <v>#REF!</v>
      </c>
    </row>
    <row r="342" spans="1:33" ht="15" customHeight="1">
      <c r="A342" s="42"/>
      <c r="B342" s="58" t="s">
        <v>545</v>
      </c>
      <c r="C342" s="43" t="s">
        <v>48</v>
      </c>
      <c r="D342" s="68" t="s">
        <v>198</v>
      </c>
      <c r="E342" s="68" t="s">
        <v>551</v>
      </c>
      <c r="F342" s="69" t="str">
        <f>VLOOKUP(B342,[1]Sheet1!$H$4:$I$15682,2,FALSE)</f>
        <v>Peralatan dan Mesin Rusak Berat</v>
      </c>
      <c r="G342" s="42" t="s">
        <v>552</v>
      </c>
      <c r="H342" s="418" t="s">
        <v>48</v>
      </c>
      <c r="I342" s="43" t="s">
        <v>64</v>
      </c>
      <c r="J342" s="43" t="s">
        <v>547</v>
      </c>
      <c r="K342" s="42">
        <v>1998</v>
      </c>
      <c r="L342" s="42" t="s">
        <v>48</v>
      </c>
      <c r="M342" s="419" t="s">
        <v>166</v>
      </c>
      <c r="N342" s="42" t="s">
        <v>548</v>
      </c>
      <c r="O342" s="42">
        <v>1</v>
      </c>
      <c r="P342" s="420">
        <v>2550000</v>
      </c>
      <c r="Q342" s="68"/>
      <c r="R342" s="145"/>
      <c r="S342" s="146"/>
      <c r="T342" s="145"/>
      <c r="U342" s="146"/>
      <c r="V342" s="145"/>
      <c r="W342" s="146"/>
      <c r="X342" s="145"/>
      <c r="Y342" s="146"/>
      <c r="Z342" s="146"/>
      <c r="AA342" s="145"/>
      <c r="AB342" s="420">
        <v>2550000</v>
      </c>
      <c r="AC342" s="228"/>
      <c r="AD342" s="417"/>
      <c r="AF342" s="52" t="e">
        <f>'[3]BI INTRA 2025'!Z542+'S2 2024 - A'!Y342</f>
        <v>#REF!</v>
      </c>
      <c r="AG342" s="52" t="e">
        <f t="shared" si="205"/>
        <v>#REF!</v>
      </c>
    </row>
    <row r="343" spans="1:33" ht="15" customHeight="1">
      <c r="A343" s="42"/>
      <c r="B343" s="58" t="s">
        <v>545</v>
      </c>
      <c r="C343" s="43" t="s">
        <v>48</v>
      </c>
      <c r="D343" s="68" t="s">
        <v>198</v>
      </c>
      <c r="E343" s="68" t="s">
        <v>551</v>
      </c>
      <c r="F343" s="235" t="str">
        <f>VLOOKUP(B343,[1]Sheet1!$H$4:$I$15682,2,FALSE)</f>
        <v>Peralatan dan Mesin Rusak Berat</v>
      </c>
      <c r="G343" s="42" t="s">
        <v>553</v>
      </c>
      <c r="H343" s="418" t="s">
        <v>48</v>
      </c>
      <c r="I343" s="43" t="s">
        <v>64</v>
      </c>
      <c r="J343" s="43" t="s">
        <v>547</v>
      </c>
      <c r="K343" s="42">
        <v>2002</v>
      </c>
      <c r="L343" s="42" t="s">
        <v>48</v>
      </c>
      <c r="M343" s="419" t="s">
        <v>166</v>
      </c>
      <c r="N343" s="42" t="s">
        <v>548</v>
      </c>
      <c r="O343" s="42">
        <v>3</v>
      </c>
      <c r="P343" s="420">
        <v>4000000</v>
      </c>
      <c r="Q343" s="68"/>
      <c r="R343" s="421"/>
      <c r="S343" s="146"/>
      <c r="T343" s="145"/>
      <c r="U343" s="146"/>
      <c r="V343" s="145"/>
      <c r="W343" s="146"/>
      <c r="X343" s="145"/>
      <c r="Y343" s="146"/>
      <c r="Z343" s="146"/>
      <c r="AA343" s="145"/>
      <c r="AB343" s="420">
        <v>4000000</v>
      </c>
      <c r="AC343" s="228"/>
      <c r="AD343" s="417"/>
      <c r="AF343" s="52" t="e">
        <f>'[3]BI INTRA 2025'!Z543+'S2 2024 - A'!Y343</f>
        <v>#REF!</v>
      </c>
      <c r="AG343" s="52" t="e">
        <f t="shared" si="205"/>
        <v>#REF!</v>
      </c>
    </row>
    <row r="344" spans="1:33" ht="15" customHeight="1">
      <c r="A344" s="42"/>
      <c r="B344" s="58" t="s">
        <v>545</v>
      </c>
      <c r="C344" s="43" t="s">
        <v>48</v>
      </c>
      <c r="D344" s="68" t="s">
        <v>554</v>
      </c>
      <c r="E344" s="68" t="s">
        <v>555</v>
      </c>
      <c r="F344" s="69" t="str">
        <f>VLOOKUP(B344,[1]Sheet1!$H$4:$I$15682,2,FALSE)</f>
        <v>Peralatan dan Mesin Rusak Berat</v>
      </c>
      <c r="G344" s="42" t="s">
        <v>179</v>
      </c>
      <c r="H344" s="418" t="s">
        <v>48</v>
      </c>
      <c r="I344" s="43" t="s">
        <v>173</v>
      </c>
      <c r="J344" s="43" t="s">
        <v>547</v>
      </c>
      <c r="K344" s="42">
        <v>2007</v>
      </c>
      <c r="L344" s="42" t="s">
        <v>48</v>
      </c>
      <c r="M344" s="419" t="s">
        <v>166</v>
      </c>
      <c r="N344" s="42" t="s">
        <v>548</v>
      </c>
      <c r="O344" s="42">
        <v>1</v>
      </c>
      <c r="P344" s="420">
        <v>1586340</v>
      </c>
      <c r="Q344" s="68"/>
      <c r="R344" s="421"/>
      <c r="S344" s="146"/>
      <c r="T344" s="145"/>
      <c r="U344" s="146"/>
      <c r="V344" s="145"/>
      <c r="W344" s="146"/>
      <c r="X344" s="145"/>
      <c r="Y344" s="146"/>
      <c r="Z344" s="146"/>
      <c r="AA344" s="145"/>
      <c r="AB344" s="420">
        <v>1586340</v>
      </c>
      <c r="AC344" s="228"/>
      <c r="AD344" s="417"/>
      <c r="AF344" s="52" t="e">
        <f>'[3]BI INTRA 2025'!Z544+'S2 2024 - A'!Y344</f>
        <v>#REF!</v>
      </c>
      <c r="AG344" s="52" t="e">
        <f t="shared" si="205"/>
        <v>#REF!</v>
      </c>
    </row>
    <row r="345" spans="1:33" ht="15" customHeight="1">
      <c r="A345" s="42"/>
      <c r="B345" s="58" t="s">
        <v>545</v>
      </c>
      <c r="C345" s="43" t="s">
        <v>48</v>
      </c>
      <c r="D345" s="68" t="s">
        <v>556</v>
      </c>
      <c r="E345" s="68" t="s">
        <v>557</v>
      </c>
      <c r="F345" s="69" t="str">
        <f>VLOOKUP(B345,[1]Sheet1!$H$4:$I$15682,2,FALSE)</f>
        <v>Peralatan dan Mesin Rusak Berat</v>
      </c>
      <c r="G345" s="42" t="s">
        <v>179</v>
      </c>
      <c r="H345" s="418" t="s">
        <v>48</v>
      </c>
      <c r="I345" s="43" t="s">
        <v>558</v>
      </c>
      <c r="J345" s="43" t="s">
        <v>547</v>
      </c>
      <c r="K345" s="42">
        <v>1999</v>
      </c>
      <c r="L345" s="42" t="s">
        <v>48</v>
      </c>
      <c r="M345" s="419" t="s">
        <v>166</v>
      </c>
      <c r="N345" s="42" t="s">
        <v>548</v>
      </c>
      <c r="O345" s="42">
        <v>1</v>
      </c>
      <c r="P345" s="420">
        <v>9014855.5</v>
      </c>
      <c r="Q345" s="68"/>
      <c r="R345" s="422"/>
      <c r="S345" s="423"/>
      <c r="T345" s="422"/>
      <c r="U345" s="423"/>
      <c r="V345" s="422"/>
      <c r="W345" s="423"/>
      <c r="X345" s="422"/>
      <c r="Y345" s="423"/>
      <c r="Z345" s="423"/>
      <c r="AA345" s="422"/>
      <c r="AB345" s="420">
        <v>9014855.5</v>
      </c>
      <c r="AC345" s="228"/>
      <c r="AD345" s="417"/>
      <c r="AF345" s="52" t="e">
        <f>'[3]BI INTRA 2025'!Z546+'S2 2024 - A'!Y345</f>
        <v>#REF!</v>
      </c>
      <c r="AG345" s="52" t="e">
        <f t="shared" si="205"/>
        <v>#REF!</v>
      </c>
    </row>
    <row r="346" spans="1:33" ht="15" customHeight="1">
      <c r="A346" s="42"/>
      <c r="B346" s="58" t="s">
        <v>545</v>
      </c>
      <c r="C346" s="43" t="s">
        <v>48</v>
      </c>
      <c r="D346" s="68" t="s">
        <v>556</v>
      </c>
      <c r="E346" s="68" t="s">
        <v>557</v>
      </c>
      <c r="F346" s="69" t="str">
        <f>VLOOKUP(B346,[1]Sheet1!$H$4:$I$15682,2,FALSE)</f>
        <v>Peralatan dan Mesin Rusak Berat</v>
      </c>
      <c r="G346" s="42" t="s">
        <v>179</v>
      </c>
      <c r="H346" s="418" t="s">
        <v>48</v>
      </c>
      <c r="I346" s="43" t="s">
        <v>558</v>
      </c>
      <c r="J346" s="43" t="s">
        <v>547</v>
      </c>
      <c r="K346" s="42">
        <v>2000</v>
      </c>
      <c r="L346" s="42" t="s">
        <v>48</v>
      </c>
      <c r="M346" s="419" t="s">
        <v>166</v>
      </c>
      <c r="N346" s="42" t="s">
        <v>548</v>
      </c>
      <c r="O346" s="42">
        <v>5</v>
      </c>
      <c r="P346" s="420">
        <v>9014855.5</v>
      </c>
      <c r="Q346" s="68"/>
      <c r="R346" s="422"/>
      <c r="S346" s="423"/>
      <c r="T346" s="422"/>
      <c r="U346" s="423"/>
      <c r="V346" s="422"/>
      <c r="W346" s="423"/>
      <c r="X346" s="422"/>
      <c r="Y346" s="423"/>
      <c r="Z346" s="423"/>
      <c r="AA346" s="422"/>
      <c r="AB346" s="420">
        <v>9014855.5</v>
      </c>
      <c r="AC346" s="228"/>
      <c r="AD346" s="417"/>
      <c r="AF346" s="52" t="e">
        <f>'[3]BI INTRA 2025'!Z547+'S2 2024 - A'!Y346</f>
        <v>#REF!</v>
      </c>
      <c r="AG346" s="52" t="e">
        <f t="shared" si="205"/>
        <v>#REF!</v>
      </c>
    </row>
    <row r="347" spans="1:33" ht="15" customHeight="1">
      <c r="A347" s="42"/>
      <c r="B347" s="58" t="s">
        <v>545</v>
      </c>
      <c r="C347" s="43" t="s">
        <v>48</v>
      </c>
      <c r="D347" s="68" t="s">
        <v>556</v>
      </c>
      <c r="E347" s="68" t="s">
        <v>557</v>
      </c>
      <c r="F347" s="69" t="str">
        <f>VLOOKUP(B347,[1]Sheet1!$H$4:$I$15682,2,FALSE)</f>
        <v>Peralatan dan Mesin Rusak Berat</v>
      </c>
      <c r="G347" s="42" t="s">
        <v>179</v>
      </c>
      <c r="H347" s="418" t="s">
        <v>48</v>
      </c>
      <c r="I347" s="43" t="s">
        <v>558</v>
      </c>
      <c r="J347" s="43" t="s">
        <v>547</v>
      </c>
      <c r="K347" s="42">
        <v>2002</v>
      </c>
      <c r="L347" s="42" t="s">
        <v>48</v>
      </c>
      <c r="M347" s="419" t="s">
        <v>166</v>
      </c>
      <c r="N347" s="42" t="s">
        <v>548</v>
      </c>
      <c r="O347" s="42">
        <v>1</v>
      </c>
      <c r="P347" s="420">
        <v>38000000</v>
      </c>
      <c r="Q347" s="68"/>
      <c r="R347" s="422"/>
      <c r="S347" s="423"/>
      <c r="T347" s="422"/>
      <c r="U347" s="423"/>
      <c r="V347" s="422"/>
      <c r="W347" s="423"/>
      <c r="X347" s="422"/>
      <c r="Y347" s="423"/>
      <c r="Z347" s="423"/>
      <c r="AA347" s="422"/>
      <c r="AB347" s="420">
        <v>38000000</v>
      </c>
      <c r="AC347" s="228"/>
      <c r="AD347" s="417"/>
      <c r="AF347" s="52" t="e">
        <f>'[3]BI INTRA 2025'!Z548+'S2 2024 - A'!Y347</f>
        <v>#REF!</v>
      </c>
      <c r="AG347" s="52" t="e">
        <f t="shared" si="205"/>
        <v>#REF!</v>
      </c>
    </row>
    <row r="348" spans="1:33" ht="15" customHeight="1">
      <c r="A348" s="42"/>
      <c r="B348" s="58" t="s">
        <v>545</v>
      </c>
      <c r="C348" s="43" t="s">
        <v>48</v>
      </c>
      <c r="D348" s="68" t="s">
        <v>556</v>
      </c>
      <c r="E348" s="68" t="s">
        <v>557</v>
      </c>
      <c r="F348" s="69" t="str">
        <f>VLOOKUP(B348,[1]Sheet1!$H$4:$I$15682,2,FALSE)</f>
        <v>Peralatan dan Mesin Rusak Berat</v>
      </c>
      <c r="G348" s="42" t="s">
        <v>179</v>
      </c>
      <c r="H348" s="418" t="s">
        <v>48</v>
      </c>
      <c r="I348" s="43" t="s">
        <v>558</v>
      </c>
      <c r="J348" s="43" t="s">
        <v>547</v>
      </c>
      <c r="K348" s="42">
        <v>2002</v>
      </c>
      <c r="L348" s="42" t="s">
        <v>48</v>
      </c>
      <c r="M348" s="419" t="s">
        <v>166</v>
      </c>
      <c r="N348" s="42" t="s">
        <v>548</v>
      </c>
      <c r="O348" s="42">
        <v>1</v>
      </c>
      <c r="P348" s="420">
        <v>85500000</v>
      </c>
      <c r="Q348" s="68"/>
      <c r="R348" s="422"/>
      <c r="S348" s="423"/>
      <c r="T348" s="422"/>
      <c r="U348" s="423"/>
      <c r="V348" s="422"/>
      <c r="W348" s="423"/>
      <c r="X348" s="422"/>
      <c r="Y348" s="423"/>
      <c r="Z348" s="423"/>
      <c r="AA348" s="422"/>
      <c r="AB348" s="420">
        <v>85500000</v>
      </c>
      <c r="AC348" s="228"/>
      <c r="AD348" s="417"/>
      <c r="AF348" s="52" t="e">
        <f>'[3]BI INTRA 2025'!Z549+'S2 2024 - A'!Y348</f>
        <v>#REF!</v>
      </c>
      <c r="AG348" s="52" t="e">
        <f t="shared" si="205"/>
        <v>#REF!</v>
      </c>
    </row>
    <row r="349" spans="1:33" ht="15" customHeight="1">
      <c r="A349" s="42"/>
      <c r="B349" s="58" t="s">
        <v>545</v>
      </c>
      <c r="C349" s="43" t="s">
        <v>48</v>
      </c>
      <c r="D349" s="322" t="s">
        <v>269</v>
      </c>
      <c r="E349" s="68" t="s">
        <v>559</v>
      </c>
      <c r="F349" s="69" t="str">
        <f>VLOOKUP(B349,[1]Sheet1!$H$4:$I$15682,2,FALSE)</f>
        <v>Peralatan dan Mesin Rusak Berat</v>
      </c>
      <c r="G349" s="42" t="s">
        <v>179</v>
      </c>
      <c r="H349" s="418" t="s">
        <v>48</v>
      </c>
      <c r="I349" s="43" t="s">
        <v>191</v>
      </c>
      <c r="J349" s="43" t="s">
        <v>547</v>
      </c>
      <c r="K349" s="42">
        <v>2007</v>
      </c>
      <c r="L349" s="42" t="s">
        <v>48</v>
      </c>
      <c r="M349" s="419" t="s">
        <v>166</v>
      </c>
      <c r="N349" s="42" t="s">
        <v>548</v>
      </c>
      <c r="O349" s="42">
        <v>1</v>
      </c>
      <c r="P349" s="420">
        <v>3000000</v>
      </c>
      <c r="Q349" s="68"/>
      <c r="R349" s="422"/>
      <c r="S349" s="423"/>
      <c r="T349" s="422"/>
      <c r="U349" s="423"/>
      <c r="V349" s="422"/>
      <c r="W349" s="423"/>
      <c r="X349" s="422"/>
      <c r="Y349" s="423"/>
      <c r="Z349" s="423"/>
      <c r="AA349" s="422"/>
      <c r="AB349" s="420">
        <v>3000000</v>
      </c>
      <c r="AC349" s="228"/>
      <c r="AD349" s="417"/>
      <c r="AF349" s="52" t="e">
        <f>'[3]BI INTRA 2025'!Z550+'S2 2024 - A'!Y349</f>
        <v>#REF!</v>
      </c>
      <c r="AG349" s="52" t="e">
        <f t="shared" si="205"/>
        <v>#REF!</v>
      </c>
    </row>
    <row r="350" spans="1:33" ht="27" customHeight="1">
      <c r="A350" s="42"/>
      <c r="B350" s="58" t="s">
        <v>545</v>
      </c>
      <c r="C350" s="43" t="s">
        <v>48</v>
      </c>
      <c r="D350" s="322" t="s">
        <v>560</v>
      </c>
      <c r="E350" s="68" t="s">
        <v>561</v>
      </c>
      <c r="F350" s="69" t="str">
        <f>VLOOKUP(B350,[1]Sheet1!$H$4:$I$15682,2,FALSE)</f>
        <v>Peralatan dan Mesin Rusak Berat</v>
      </c>
      <c r="G350" s="42" t="s">
        <v>562</v>
      </c>
      <c r="H350" s="418" t="s">
        <v>48</v>
      </c>
      <c r="I350" s="43" t="s">
        <v>191</v>
      </c>
      <c r="J350" s="43" t="s">
        <v>547</v>
      </c>
      <c r="K350" s="42">
        <v>1997</v>
      </c>
      <c r="L350" s="42" t="s">
        <v>48</v>
      </c>
      <c r="M350" s="419" t="s">
        <v>166</v>
      </c>
      <c r="N350" s="42" t="s">
        <v>548</v>
      </c>
      <c r="O350" s="42">
        <v>1</v>
      </c>
      <c r="P350" s="420">
        <v>4348379</v>
      </c>
      <c r="Q350" s="68"/>
      <c r="R350" s="422"/>
      <c r="S350" s="423"/>
      <c r="T350" s="422"/>
      <c r="U350" s="423"/>
      <c r="V350" s="422"/>
      <c r="W350" s="423"/>
      <c r="X350" s="422"/>
      <c r="Y350" s="423"/>
      <c r="Z350" s="423"/>
      <c r="AA350" s="422"/>
      <c r="AB350" s="420">
        <v>4348379</v>
      </c>
      <c r="AC350" s="228"/>
      <c r="AD350" s="417"/>
      <c r="AF350" s="52" t="e">
        <f>'[3]BI INTRA 2025'!Z554+'S2 2024 - A'!Y350</f>
        <v>#REF!</v>
      </c>
      <c r="AG350" s="52" t="e">
        <f t="shared" si="205"/>
        <v>#REF!</v>
      </c>
    </row>
    <row r="351" spans="1:33" ht="27" customHeight="1">
      <c r="A351" s="42"/>
      <c r="B351" s="58" t="s">
        <v>545</v>
      </c>
      <c r="C351" s="43" t="s">
        <v>48</v>
      </c>
      <c r="D351" s="68" t="s">
        <v>563</v>
      </c>
      <c r="E351" s="68" t="s">
        <v>564</v>
      </c>
      <c r="F351" s="69" t="str">
        <f>VLOOKUP(B351,[1]Sheet1!$H$4:$I$15682,2,FALSE)</f>
        <v>Peralatan dan Mesin Rusak Berat</v>
      </c>
      <c r="G351" s="42" t="s">
        <v>565</v>
      </c>
      <c r="H351" s="418" t="s">
        <v>48</v>
      </c>
      <c r="I351" s="43" t="s">
        <v>191</v>
      </c>
      <c r="J351" s="43" t="s">
        <v>547</v>
      </c>
      <c r="K351" s="42">
        <v>2002</v>
      </c>
      <c r="L351" s="42" t="s">
        <v>48</v>
      </c>
      <c r="M351" s="419" t="s">
        <v>166</v>
      </c>
      <c r="N351" s="42" t="s">
        <v>548</v>
      </c>
      <c r="O351" s="42">
        <v>2</v>
      </c>
      <c r="P351" s="420">
        <v>2912435</v>
      </c>
      <c r="Q351" s="68"/>
      <c r="R351" s="422"/>
      <c r="S351" s="423"/>
      <c r="T351" s="422"/>
      <c r="U351" s="423"/>
      <c r="V351" s="422"/>
      <c r="W351" s="423"/>
      <c r="X351" s="422"/>
      <c r="Y351" s="423"/>
      <c r="Z351" s="423"/>
      <c r="AA351" s="422"/>
      <c r="AB351" s="420">
        <v>2912435</v>
      </c>
      <c r="AC351" s="228"/>
      <c r="AD351" s="417"/>
      <c r="AF351" s="52" t="e">
        <f>'[3]BI INTRA 2025'!Z555+'S2 2024 - A'!Y351</f>
        <v>#REF!</v>
      </c>
      <c r="AG351" s="52" t="e">
        <f t="shared" si="205"/>
        <v>#REF!</v>
      </c>
    </row>
    <row r="352" spans="1:33" ht="15" customHeight="1">
      <c r="A352" s="42"/>
      <c r="B352" s="58" t="s">
        <v>545</v>
      </c>
      <c r="C352" s="43" t="s">
        <v>48</v>
      </c>
      <c r="D352" s="68" t="s">
        <v>563</v>
      </c>
      <c r="E352" s="68" t="s">
        <v>564</v>
      </c>
      <c r="F352" s="69" t="str">
        <f>VLOOKUP(B352,[1]Sheet1!$H$4:$I$15682,2,FALSE)</f>
        <v>Peralatan dan Mesin Rusak Berat</v>
      </c>
      <c r="G352" s="42" t="s">
        <v>565</v>
      </c>
      <c r="H352" s="418" t="s">
        <v>48</v>
      </c>
      <c r="I352" s="43" t="s">
        <v>191</v>
      </c>
      <c r="J352" s="43" t="s">
        <v>547</v>
      </c>
      <c r="K352" s="42">
        <v>2002</v>
      </c>
      <c r="L352" s="42" t="s">
        <v>48</v>
      </c>
      <c r="M352" s="419" t="s">
        <v>166</v>
      </c>
      <c r="N352" s="42" t="s">
        <v>548</v>
      </c>
      <c r="O352" s="42">
        <v>1</v>
      </c>
      <c r="P352" s="420">
        <v>5249740</v>
      </c>
      <c r="Q352" s="68"/>
      <c r="R352" s="422"/>
      <c r="S352" s="423"/>
      <c r="T352" s="422"/>
      <c r="U352" s="423"/>
      <c r="V352" s="422"/>
      <c r="W352" s="423"/>
      <c r="X352" s="422"/>
      <c r="Y352" s="423"/>
      <c r="Z352" s="423"/>
      <c r="AA352" s="422"/>
      <c r="AB352" s="420">
        <v>5249740</v>
      </c>
      <c r="AC352" s="228"/>
      <c r="AD352" s="417"/>
      <c r="AF352" s="52" t="e">
        <f>'[3]BI INTRA 2025'!Z557+'S2 2024 - A'!Y352</f>
        <v>#REF!</v>
      </c>
      <c r="AG352" s="52" t="e">
        <f t="shared" si="205"/>
        <v>#REF!</v>
      </c>
    </row>
    <row r="353" spans="1:151" ht="15" customHeight="1">
      <c r="A353" s="42"/>
      <c r="B353" s="58" t="s">
        <v>545</v>
      </c>
      <c r="C353" s="43" t="s">
        <v>48</v>
      </c>
      <c r="D353" s="68" t="s">
        <v>284</v>
      </c>
      <c r="E353" s="68" t="s">
        <v>566</v>
      </c>
      <c r="F353" s="69" t="str">
        <f>VLOOKUP(B353,[1]Sheet1!$H$4:$I$15682,2,FALSE)</f>
        <v>Peralatan dan Mesin Rusak Berat</v>
      </c>
      <c r="G353" s="42" t="s">
        <v>567</v>
      </c>
      <c r="H353" s="418" t="s">
        <v>48</v>
      </c>
      <c r="I353" s="43" t="s">
        <v>64</v>
      </c>
      <c r="J353" s="43" t="s">
        <v>547</v>
      </c>
      <c r="K353" s="42">
        <v>1999</v>
      </c>
      <c r="L353" s="42" t="s">
        <v>48</v>
      </c>
      <c r="M353" s="419" t="s">
        <v>166</v>
      </c>
      <c r="N353" s="42" t="s">
        <v>548</v>
      </c>
      <c r="O353" s="42">
        <v>2</v>
      </c>
      <c r="P353" s="420">
        <v>4500000</v>
      </c>
      <c r="Q353" s="68"/>
      <c r="R353" s="422"/>
      <c r="S353" s="423"/>
      <c r="T353" s="422"/>
      <c r="U353" s="423"/>
      <c r="V353" s="422"/>
      <c r="W353" s="423"/>
      <c r="X353" s="422"/>
      <c r="Y353" s="423"/>
      <c r="Z353" s="423"/>
      <c r="AA353" s="422"/>
      <c r="AB353" s="420">
        <v>4500000</v>
      </c>
      <c r="AC353" s="228"/>
      <c r="AD353" s="417"/>
      <c r="AF353" s="52" t="e">
        <f>'[3]BI INTRA 2025'!Z558+'S2 2024 - A'!Y353</f>
        <v>#REF!</v>
      </c>
      <c r="AG353" s="52" t="e">
        <f t="shared" si="205"/>
        <v>#REF!</v>
      </c>
    </row>
    <row r="354" spans="1:151" ht="15" customHeight="1">
      <c r="A354" s="42"/>
      <c r="B354" s="58" t="s">
        <v>545</v>
      </c>
      <c r="C354" s="43" t="s">
        <v>48</v>
      </c>
      <c r="D354" s="68" t="s">
        <v>437</v>
      </c>
      <c r="E354" s="68" t="s">
        <v>568</v>
      </c>
      <c r="F354" s="69" t="str">
        <f>VLOOKUP(B354,[1]Sheet1!$H$4:$I$15682,2,FALSE)</f>
        <v>Peralatan dan Mesin Rusak Berat</v>
      </c>
      <c r="G354" s="42" t="s">
        <v>569</v>
      </c>
      <c r="H354" s="418" t="s">
        <v>48</v>
      </c>
      <c r="I354" s="43" t="s">
        <v>64</v>
      </c>
      <c r="J354" s="43" t="s">
        <v>547</v>
      </c>
      <c r="K354" s="42">
        <v>2002</v>
      </c>
      <c r="L354" s="42" t="s">
        <v>48</v>
      </c>
      <c r="M354" s="419" t="s">
        <v>166</v>
      </c>
      <c r="N354" s="42" t="s">
        <v>548</v>
      </c>
      <c r="O354" s="42">
        <v>1</v>
      </c>
      <c r="P354" s="420">
        <v>1383298</v>
      </c>
      <c r="Q354" s="68"/>
      <c r="R354" s="422"/>
      <c r="S354" s="423"/>
      <c r="T354" s="422"/>
      <c r="U354" s="423"/>
      <c r="V354" s="422"/>
      <c r="W354" s="423"/>
      <c r="X354" s="422"/>
      <c r="Y354" s="423"/>
      <c r="Z354" s="423"/>
      <c r="AA354" s="422"/>
      <c r="AB354" s="420">
        <v>1383298</v>
      </c>
      <c r="AC354" s="228"/>
      <c r="AD354" s="417"/>
      <c r="AF354" s="52" t="e">
        <f>'[3]BI INTRA 2025'!Z561+'S2 2024 - A'!Y354</f>
        <v>#REF!</v>
      </c>
      <c r="AG354" s="52" t="e">
        <f t="shared" si="205"/>
        <v>#REF!</v>
      </c>
    </row>
    <row r="355" spans="1:151" ht="15" customHeight="1">
      <c r="A355" s="42"/>
      <c r="B355" s="58" t="s">
        <v>545</v>
      </c>
      <c r="C355" s="43" t="s">
        <v>48</v>
      </c>
      <c r="D355" s="68" t="s">
        <v>433</v>
      </c>
      <c r="E355" s="68" t="s">
        <v>568</v>
      </c>
      <c r="F355" s="69" t="str">
        <f>VLOOKUP(B355,[1]Sheet1!$H$4:$I$15682,2,FALSE)</f>
        <v>Peralatan dan Mesin Rusak Berat</v>
      </c>
      <c r="G355" s="42" t="s">
        <v>570</v>
      </c>
      <c r="H355" s="418" t="s">
        <v>48</v>
      </c>
      <c r="I355" s="43" t="s">
        <v>64</v>
      </c>
      <c r="J355" s="43" t="s">
        <v>547</v>
      </c>
      <c r="K355" s="42">
        <v>2002</v>
      </c>
      <c r="L355" s="42" t="s">
        <v>48</v>
      </c>
      <c r="M355" s="419" t="s">
        <v>166</v>
      </c>
      <c r="N355" s="42" t="s">
        <v>548</v>
      </c>
      <c r="O355" s="42">
        <v>1</v>
      </c>
      <c r="P355" s="420">
        <v>1383298</v>
      </c>
      <c r="Q355" s="68"/>
      <c r="R355" s="422"/>
      <c r="S355" s="423"/>
      <c r="T355" s="422"/>
      <c r="U355" s="423"/>
      <c r="V355" s="422"/>
      <c r="W355" s="423"/>
      <c r="X355" s="422"/>
      <c r="Y355" s="423"/>
      <c r="Z355" s="423"/>
      <c r="AA355" s="422"/>
      <c r="AB355" s="420">
        <v>1383298</v>
      </c>
      <c r="AC355" s="228"/>
      <c r="AD355" s="417"/>
      <c r="AF355" s="52" t="e">
        <f>'[3]BI INTRA 2025'!Z562+'S2 2024 - A'!Y355</f>
        <v>#REF!</v>
      </c>
      <c r="AG355" s="52" t="e">
        <f t="shared" si="205"/>
        <v>#REF!</v>
      </c>
    </row>
    <row r="356" spans="1:151" ht="15" customHeight="1">
      <c r="A356" s="42"/>
      <c r="B356" s="58" t="s">
        <v>545</v>
      </c>
      <c r="C356" s="43" t="s">
        <v>48</v>
      </c>
      <c r="D356" s="68" t="s">
        <v>571</v>
      </c>
      <c r="E356" s="68" t="s">
        <v>572</v>
      </c>
      <c r="F356" s="69" t="str">
        <f>VLOOKUP(B356,[1]Sheet1!$H$4:$I$15682,2,FALSE)</f>
        <v>Peralatan dan Mesin Rusak Berat</v>
      </c>
      <c r="G356" s="42" t="s">
        <v>573</v>
      </c>
      <c r="H356" s="418" t="s">
        <v>48</v>
      </c>
      <c r="I356" s="43" t="s">
        <v>64</v>
      </c>
      <c r="J356" s="43" t="s">
        <v>547</v>
      </c>
      <c r="K356" s="42">
        <v>1998</v>
      </c>
      <c r="L356" s="42" t="s">
        <v>48</v>
      </c>
      <c r="M356" s="419" t="s">
        <v>166</v>
      </c>
      <c r="N356" s="42" t="s">
        <v>548</v>
      </c>
      <c r="O356" s="42">
        <v>2</v>
      </c>
      <c r="P356" s="420">
        <v>11500000</v>
      </c>
      <c r="Q356" s="68"/>
      <c r="R356" s="422"/>
      <c r="S356" s="423"/>
      <c r="T356" s="422"/>
      <c r="U356" s="423"/>
      <c r="V356" s="422"/>
      <c r="W356" s="423"/>
      <c r="X356" s="422"/>
      <c r="Y356" s="423"/>
      <c r="Z356" s="423"/>
      <c r="AA356" s="422"/>
      <c r="AB356" s="420">
        <v>11500000</v>
      </c>
      <c r="AC356" s="228"/>
      <c r="AD356" s="417"/>
      <c r="AF356" s="52" t="e">
        <f>'[3]BI INTRA 2025'!Z563+'S2 2024 - A'!Y356</f>
        <v>#REF!</v>
      </c>
      <c r="AG356" s="52" t="e">
        <f t="shared" si="205"/>
        <v>#REF!</v>
      </c>
    </row>
    <row r="357" spans="1:151" ht="15" customHeight="1">
      <c r="A357" s="42"/>
      <c r="B357" s="58" t="s">
        <v>545</v>
      </c>
      <c r="C357" s="43" t="s">
        <v>48</v>
      </c>
      <c r="D357" s="68" t="s">
        <v>471</v>
      </c>
      <c r="E357" s="68" t="s">
        <v>474</v>
      </c>
      <c r="F357" s="69" t="str">
        <f>VLOOKUP(B357,[1]Sheet1!$H$4:$I$15682,2,FALSE)</f>
        <v>Peralatan dan Mesin Rusak Berat</v>
      </c>
      <c r="G357" s="42" t="s">
        <v>574</v>
      </c>
      <c r="H357" s="418" t="s">
        <v>48</v>
      </c>
      <c r="I357" s="43" t="s">
        <v>64</v>
      </c>
      <c r="J357" s="43" t="s">
        <v>547</v>
      </c>
      <c r="K357" s="42">
        <v>2000</v>
      </c>
      <c r="L357" s="42" t="s">
        <v>48</v>
      </c>
      <c r="M357" s="419" t="s">
        <v>166</v>
      </c>
      <c r="N357" s="42" t="s">
        <v>548</v>
      </c>
      <c r="O357" s="42">
        <v>9</v>
      </c>
      <c r="P357" s="420">
        <v>23580000</v>
      </c>
      <c r="Q357" s="68"/>
      <c r="R357" s="422"/>
      <c r="S357" s="423"/>
      <c r="T357" s="422"/>
      <c r="U357" s="423"/>
      <c r="V357" s="422"/>
      <c r="W357" s="423"/>
      <c r="X357" s="422"/>
      <c r="Y357" s="423"/>
      <c r="Z357" s="423"/>
      <c r="AA357" s="422"/>
      <c r="AB357" s="420">
        <v>23580000</v>
      </c>
      <c r="AC357" s="228"/>
      <c r="AD357" s="417"/>
      <c r="AF357" s="52" t="e">
        <f>'[3]BI INTRA 2025'!Z564+'S2 2024 - A'!Y357</f>
        <v>#REF!</v>
      </c>
      <c r="AG357" s="52" t="e">
        <f t="shared" si="205"/>
        <v>#REF!</v>
      </c>
    </row>
    <row r="358" spans="1:151" ht="15" customHeight="1">
      <c r="A358" s="310"/>
      <c r="B358" s="312" t="s">
        <v>545</v>
      </c>
      <c r="C358" s="313" t="s">
        <v>48</v>
      </c>
      <c r="D358" s="322" t="s">
        <v>575</v>
      </c>
      <c r="E358" s="424" t="s">
        <v>576</v>
      </c>
      <c r="F358" s="69" t="str">
        <f>VLOOKUP(B358,[1]Sheet1!$H$4:$I$15682,2,FALSE)</f>
        <v>Peralatan dan Mesin Rusak Berat</v>
      </c>
      <c r="G358" s="310" t="s">
        <v>570</v>
      </c>
      <c r="H358" s="425" t="s">
        <v>48</v>
      </c>
      <c r="I358" s="313" t="s">
        <v>64</v>
      </c>
      <c r="J358" s="313" t="s">
        <v>547</v>
      </c>
      <c r="K358" s="310">
        <v>2002</v>
      </c>
      <c r="L358" s="310" t="s">
        <v>48</v>
      </c>
      <c r="M358" s="426" t="s">
        <v>166</v>
      </c>
      <c r="N358" s="310" t="s">
        <v>548</v>
      </c>
      <c r="O358" s="310">
        <v>1</v>
      </c>
      <c r="P358" s="427">
        <v>10748000</v>
      </c>
      <c r="Q358" s="424"/>
      <c r="R358" s="428"/>
      <c r="S358" s="429"/>
      <c r="T358" s="428"/>
      <c r="U358" s="429"/>
      <c r="V358" s="428"/>
      <c r="W358" s="429"/>
      <c r="X358" s="428"/>
      <c r="Y358" s="429"/>
      <c r="Z358" s="429"/>
      <c r="AA358" s="428"/>
      <c r="AB358" s="427">
        <v>10748000</v>
      </c>
      <c r="AC358" s="430"/>
      <c r="AD358" s="431"/>
      <c r="AF358" s="52" t="e">
        <f>'[3]BI INTRA 2025'!Z566+'S2 2024 - A'!Y358</f>
        <v>#REF!</v>
      </c>
      <c r="AG358" s="52" t="e">
        <f t="shared" si="205"/>
        <v>#REF!</v>
      </c>
    </row>
    <row r="359" spans="1:151" ht="15" customHeight="1">
      <c r="A359" s="42"/>
      <c r="B359" s="58" t="s">
        <v>545</v>
      </c>
      <c r="C359" s="43" t="s">
        <v>48</v>
      </c>
      <c r="D359" s="322" t="s">
        <v>332</v>
      </c>
      <c r="E359" s="68" t="s">
        <v>577</v>
      </c>
      <c r="F359" s="69" t="str">
        <f>VLOOKUP(B359,[1]Sheet1!$H$4:$I$15682,2,FALSE)</f>
        <v>Peralatan dan Mesin Rusak Berat</v>
      </c>
      <c r="G359" s="42" t="s">
        <v>179</v>
      </c>
      <c r="H359" s="418" t="s">
        <v>48</v>
      </c>
      <c r="I359" s="43" t="s">
        <v>64</v>
      </c>
      <c r="J359" s="43" t="s">
        <v>547</v>
      </c>
      <c r="K359" s="42">
        <v>2007</v>
      </c>
      <c r="L359" s="42" t="s">
        <v>48</v>
      </c>
      <c r="M359" s="419" t="s">
        <v>166</v>
      </c>
      <c r="N359" s="42" t="s">
        <v>548</v>
      </c>
      <c r="O359" s="42">
        <v>1</v>
      </c>
      <c r="P359" s="420">
        <v>7500000</v>
      </c>
      <c r="Q359" s="68"/>
      <c r="R359" s="432"/>
      <c r="S359" s="432"/>
      <c r="T359" s="433"/>
      <c r="U359" s="432"/>
      <c r="V359" s="432"/>
      <c r="W359" s="432"/>
      <c r="X359" s="432"/>
      <c r="Y359" s="432"/>
      <c r="Z359" s="432"/>
      <c r="AA359" s="434"/>
      <c r="AB359" s="420">
        <v>7500000</v>
      </c>
      <c r="AC359" s="228"/>
      <c r="AD359" s="417"/>
      <c r="AF359" s="52" t="e">
        <f>'[3]BI INTRA 2025'!Z567+'S2 2024 - A'!Y359</f>
        <v>#REF!</v>
      </c>
      <c r="AG359" s="52" t="e">
        <f t="shared" si="205"/>
        <v>#REF!</v>
      </c>
    </row>
    <row r="360" spans="1:151" ht="15" customHeight="1">
      <c r="A360" s="42"/>
      <c r="B360" s="58" t="s">
        <v>545</v>
      </c>
      <c r="C360" s="43" t="s">
        <v>48</v>
      </c>
      <c r="D360" s="322" t="s">
        <v>578</v>
      </c>
      <c r="E360" s="68" t="s">
        <v>579</v>
      </c>
      <c r="F360" s="69" t="str">
        <f>VLOOKUP(B360,[1]Sheet1!$H$4:$I$15682,2,FALSE)</f>
        <v>Peralatan dan Mesin Rusak Berat</v>
      </c>
      <c r="G360" s="42" t="s">
        <v>293</v>
      </c>
      <c r="H360" s="418" t="s">
        <v>48</v>
      </c>
      <c r="I360" s="43" t="s">
        <v>64</v>
      </c>
      <c r="J360" s="43" t="s">
        <v>547</v>
      </c>
      <c r="K360" s="42">
        <v>1999</v>
      </c>
      <c r="L360" s="42" t="s">
        <v>48</v>
      </c>
      <c r="M360" s="419" t="s">
        <v>66</v>
      </c>
      <c r="N360" s="42" t="s">
        <v>548</v>
      </c>
      <c r="O360" s="42">
        <v>1</v>
      </c>
      <c r="P360" s="420">
        <v>14750000</v>
      </c>
      <c r="Q360" s="68"/>
      <c r="R360" s="432"/>
      <c r="S360" s="432"/>
      <c r="T360" s="433"/>
      <c r="U360" s="432"/>
      <c r="V360" s="432"/>
      <c r="W360" s="432"/>
      <c r="X360" s="432"/>
      <c r="Y360" s="432"/>
      <c r="Z360" s="432"/>
      <c r="AA360" s="434"/>
      <c r="AB360" s="420">
        <v>14750000</v>
      </c>
      <c r="AC360" s="228"/>
      <c r="AD360" s="417"/>
      <c r="AF360" s="52" t="e">
        <f>'[3]BI INTRA 2025'!Z569+'S2 2024 - A'!Y360</f>
        <v>#REF!</v>
      </c>
      <c r="AG360" s="52" t="e">
        <f t="shared" si="205"/>
        <v>#REF!</v>
      </c>
    </row>
    <row r="361" spans="1:151" ht="15" customHeight="1">
      <c r="A361" s="42"/>
      <c r="B361" s="58" t="s">
        <v>545</v>
      </c>
      <c r="C361" s="43" t="s">
        <v>48</v>
      </c>
      <c r="D361" s="322" t="s">
        <v>578</v>
      </c>
      <c r="E361" s="68" t="s">
        <v>579</v>
      </c>
      <c r="F361" s="69" t="str">
        <f>VLOOKUP(B361,[1]Sheet1!$H$4:$I$15682,2,FALSE)</f>
        <v>Peralatan dan Mesin Rusak Berat</v>
      </c>
      <c r="G361" s="42" t="s">
        <v>293</v>
      </c>
      <c r="H361" s="418" t="s">
        <v>48</v>
      </c>
      <c r="I361" s="43" t="s">
        <v>64</v>
      </c>
      <c r="J361" s="43" t="s">
        <v>547</v>
      </c>
      <c r="K361" s="42">
        <v>2002</v>
      </c>
      <c r="L361" s="42" t="s">
        <v>48</v>
      </c>
      <c r="M361" s="419" t="s">
        <v>66</v>
      </c>
      <c r="N361" s="42" t="s">
        <v>548</v>
      </c>
      <c r="O361" s="42">
        <v>1</v>
      </c>
      <c r="P361" s="420">
        <v>1710000</v>
      </c>
      <c r="Q361" s="68"/>
      <c r="R361" s="432"/>
      <c r="S361" s="432"/>
      <c r="T361" s="433"/>
      <c r="U361" s="432"/>
      <c r="V361" s="432"/>
      <c r="W361" s="432"/>
      <c r="X361" s="432"/>
      <c r="Y361" s="432"/>
      <c r="Z361" s="432"/>
      <c r="AA361" s="434"/>
      <c r="AB361" s="420">
        <v>1710000</v>
      </c>
      <c r="AC361" s="228"/>
      <c r="AD361" s="417"/>
      <c r="AF361" s="52" t="e">
        <f>'[3]BI INTRA 2025'!Z570+'S2 2024 - A'!Y361</f>
        <v>#REF!</v>
      </c>
      <c r="AG361" s="52" t="e">
        <f t="shared" si="205"/>
        <v>#REF!</v>
      </c>
    </row>
    <row r="362" spans="1:151" ht="15" customHeight="1">
      <c r="A362" s="42"/>
      <c r="B362" s="58" t="s">
        <v>545</v>
      </c>
      <c r="C362" s="43" t="s">
        <v>48</v>
      </c>
      <c r="D362" s="322" t="s">
        <v>578</v>
      </c>
      <c r="E362" s="68" t="s">
        <v>579</v>
      </c>
      <c r="F362" s="69" t="str">
        <f>VLOOKUP(B362,[1]Sheet1!$H$4:$I$15682,2,FALSE)</f>
        <v>Peralatan dan Mesin Rusak Berat</v>
      </c>
      <c r="G362" s="42" t="s">
        <v>580</v>
      </c>
      <c r="H362" s="418" t="s">
        <v>48</v>
      </c>
      <c r="I362" s="43" t="s">
        <v>64</v>
      </c>
      <c r="J362" s="43" t="s">
        <v>547</v>
      </c>
      <c r="K362" s="42">
        <v>2008</v>
      </c>
      <c r="L362" s="42" t="s">
        <v>48</v>
      </c>
      <c r="M362" s="419" t="s">
        <v>66</v>
      </c>
      <c r="N362" s="42" t="s">
        <v>548</v>
      </c>
      <c r="O362" s="42">
        <v>1</v>
      </c>
      <c r="P362" s="420">
        <v>1400000</v>
      </c>
      <c r="Q362" s="68"/>
      <c r="R362" s="432"/>
      <c r="S362" s="432"/>
      <c r="T362" s="433"/>
      <c r="U362" s="432"/>
      <c r="V362" s="432"/>
      <c r="W362" s="432"/>
      <c r="X362" s="432"/>
      <c r="Y362" s="432"/>
      <c r="Z362" s="432"/>
      <c r="AA362" s="434"/>
      <c r="AB362" s="420">
        <v>1400000</v>
      </c>
      <c r="AC362" s="228"/>
      <c r="AD362" s="417"/>
      <c r="AF362" s="52" t="e">
        <f>'[3]BI INTRA 2025'!Z571+'S2 2024 - A'!Y362</f>
        <v>#REF!</v>
      </c>
      <c r="AG362" s="52" t="e">
        <f t="shared" si="205"/>
        <v>#REF!</v>
      </c>
    </row>
    <row r="363" spans="1:151" ht="15" customHeight="1">
      <c r="A363" s="42"/>
      <c r="B363" s="58" t="s">
        <v>545</v>
      </c>
      <c r="C363" s="43" t="s">
        <v>48</v>
      </c>
      <c r="D363" s="322" t="s">
        <v>578</v>
      </c>
      <c r="E363" s="68" t="s">
        <v>579</v>
      </c>
      <c r="F363" s="69" t="str">
        <f>VLOOKUP(B363,[1]Sheet1!$H$4:$I$15682,2,FALSE)</f>
        <v>Peralatan dan Mesin Rusak Berat</v>
      </c>
      <c r="G363" s="42" t="s">
        <v>293</v>
      </c>
      <c r="H363" s="418" t="s">
        <v>48</v>
      </c>
      <c r="I363" s="43" t="s">
        <v>64</v>
      </c>
      <c r="J363" s="43" t="s">
        <v>547</v>
      </c>
      <c r="K363" s="42">
        <v>2007</v>
      </c>
      <c r="L363" s="42" t="s">
        <v>48</v>
      </c>
      <c r="M363" s="419" t="s">
        <v>66</v>
      </c>
      <c r="N363" s="42" t="s">
        <v>548</v>
      </c>
      <c r="O363" s="42">
        <v>1</v>
      </c>
      <c r="P363" s="420">
        <v>1400000</v>
      </c>
      <c r="Q363" s="68"/>
      <c r="R363" s="432"/>
      <c r="S363" s="432"/>
      <c r="T363" s="433"/>
      <c r="U363" s="432"/>
      <c r="V363" s="432"/>
      <c r="W363" s="432"/>
      <c r="X363" s="432"/>
      <c r="Y363" s="432"/>
      <c r="Z363" s="432"/>
      <c r="AA363" s="434"/>
      <c r="AB363" s="420">
        <v>1400000</v>
      </c>
      <c r="AC363" s="228"/>
      <c r="AD363" s="417"/>
      <c r="AF363" s="52" t="e">
        <f>'[3]BI INTRA 2025'!Z572+'S2 2024 - A'!Y363</f>
        <v>#REF!</v>
      </c>
      <c r="AG363" s="52" t="e">
        <f t="shared" si="205"/>
        <v>#REF!</v>
      </c>
    </row>
    <row r="364" spans="1:151" ht="15" customHeight="1">
      <c r="A364" s="42"/>
      <c r="B364" s="58"/>
      <c r="C364" s="43" t="s">
        <v>48</v>
      </c>
      <c r="D364" s="43"/>
      <c r="E364" s="42" t="s">
        <v>48</v>
      </c>
      <c r="F364" s="435"/>
      <c r="G364" s="42" t="s">
        <v>48</v>
      </c>
      <c r="H364" s="42" t="s">
        <v>48</v>
      </c>
      <c r="I364" s="42" t="s">
        <v>48</v>
      </c>
      <c r="J364" s="42" t="s">
        <v>48</v>
      </c>
      <c r="K364" s="42" t="s">
        <v>48</v>
      </c>
      <c r="L364" s="42" t="s">
        <v>48</v>
      </c>
      <c r="M364" s="42" t="s">
        <v>48</v>
      </c>
      <c r="N364" s="42" t="s">
        <v>48</v>
      </c>
      <c r="O364" s="42" t="s">
        <v>48</v>
      </c>
      <c r="P364" s="436" t="s">
        <v>48</v>
      </c>
      <c r="Q364" s="437"/>
      <c r="R364" s="432"/>
      <c r="S364" s="432"/>
      <c r="T364" s="433"/>
      <c r="U364" s="432"/>
      <c r="V364" s="432"/>
      <c r="W364" s="432"/>
      <c r="X364" s="432"/>
      <c r="Y364" s="432"/>
      <c r="Z364" s="432"/>
      <c r="AA364" s="434"/>
      <c r="AB364" s="436" t="s">
        <v>48</v>
      </c>
      <c r="AC364" s="228"/>
      <c r="AD364" s="417"/>
      <c r="AF364" s="52"/>
      <c r="AG364" s="52"/>
    </row>
    <row r="365" spans="1:151" ht="15" customHeight="1">
      <c r="A365" s="438"/>
      <c r="B365" s="439" t="s">
        <v>48</v>
      </c>
      <c r="C365" s="440" t="s">
        <v>48</v>
      </c>
      <c r="D365" s="440"/>
      <c r="E365" s="440" t="s">
        <v>48</v>
      </c>
      <c r="F365" s="440"/>
      <c r="G365" s="440" t="s">
        <v>48</v>
      </c>
      <c r="H365" s="440" t="s">
        <v>48</v>
      </c>
      <c r="I365" s="440" t="s">
        <v>48</v>
      </c>
      <c r="J365" s="440" t="s">
        <v>48</v>
      </c>
      <c r="K365" s="440" t="s">
        <v>48</v>
      </c>
      <c r="L365" s="440" t="s">
        <v>48</v>
      </c>
      <c r="M365" s="440" t="s">
        <v>48</v>
      </c>
      <c r="N365" s="440" t="s">
        <v>48</v>
      </c>
      <c r="O365" s="440" t="s">
        <v>48</v>
      </c>
      <c r="P365" s="441" t="s">
        <v>48</v>
      </c>
      <c r="Q365" s="442"/>
      <c r="R365" s="442"/>
      <c r="S365" s="443"/>
      <c r="T365" s="442"/>
      <c r="U365" s="443"/>
      <c r="V365" s="442"/>
      <c r="W365" s="443"/>
      <c r="X365" s="442"/>
      <c r="Y365" s="443"/>
      <c r="Z365" s="443"/>
      <c r="AA365" s="442"/>
      <c r="AB365" s="443"/>
      <c r="AC365" s="443"/>
      <c r="AD365" s="441" t="s">
        <v>48</v>
      </c>
      <c r="AF365" s="52" t="e">
        <f>'[3]BI INTRA 2025'!Z574+'S2 2024 - A'!Y365</f>
        <v>#REF!</v>
      </c>
      <c r="AG365" s="52" t="e">
        <f t="shared" si="205"/>
        <v>#REF!</v>
      </c>
    </row>
    <row r="366" spans="1:151">
      <c r="A366" s="1532" t="s">
        <v>581</v>
      </c>
      <c r="B366" s="1533"/>
      <c r="C366" s="1533"/>
      <c r="D366" s="1533"/>
      <c r="E366" s="1533"/>
      <c r="F366" s="1533"/>
      <c r="G366" s="1533"/>
      <c r="H366" s="1533"/>
      <c r="I366" s="1533"/>
      <c r="J366" s="1533"/>
      <c r="K366" s="1533"/>
      <c r="L366" s="1533"/>
      <c r="M366" s="1533"/>
      <c r="N366" s="1534"/>
      <c r="O366" s="444">
        <f>SUM(O16+O279+O301+O327)</f>
        <v>322</v>
      </c>
      <c r="P366" s="445">
        <f>SUM(P16+P279+P301+P327)</f>
        <v>5528335720</v>
      </c>
      <c r="Q366" s="446"/>
      <c r="R366" s="446"/>
      <c r="S366" s="447">
        <f>SUM(S16+S279+S301)</f>
        <v>6496765547.6702099</v>
      </c>
      <c r="T366" s="446"/>
      <c r="U366" s="447">
        <f>SUM(U16+U279+U301)</f>
        <v>450145872.89138782</v>
      </c>
      <c r="V366" s="446"/>
      <c r="W366" s="447">
        <f>SUM(W16+W279+W301)</f>
        <v>57971903.254736014</v>
      </c>
      <c r="X366" s="446"/>
      <c r="Y366" s="447">
        <f>SUM(Y16+Y279+Y301)</f>
        <v>39656646.921402678</v>
      </c>
      <c r="Z366" s="447">
        <f>SUM(Z16+Z279+Z301)</f>
        <v>97628550.176138684</v>
      </c>
      <c r="AA366" s="446"/>
      <c r="AB366" s="447">
        <f>SUM(AB16+AB279+AB301+AB327)</f>
        <v>4517563951.0496902</v>
      </c>
      <c r="AC366" s="448">
        <f>SUM(AC16+AC279+AC301+AC327)</f>
        <v>1010771768.95031</v>
      </c>
      <c r="AD366" s="449" t="s">
        <v>48</v>
      </c>
      <c r="AF366" s="52" t="e">
        <f>'[3]BI INTRA 2025'!Z575+'S2 2024 - A'!Y366</f>
        <v>#REF!</v>
      </c>
      <c r="AG366" s="52" t="e">
        <f t="shared" si="205"/>
        <v>#REF!</v>
      </c>
    </row>
    <row r="367" spans="1:151" ht="15.75">
      <c r="A367" s="9"/>
      <c r="B367" s="16"/>
      <c r="C367" s="9"/>
      <c r="D367" s="9"/>
      <c r="E367" s="450"/>
      <c r="F367" s="450"/>
      <c r="G367" s="16"/>
      <c r="H367" s="9"/>
      <c r="I367" s="10"/>
      <c r="J367" s="9"/>
      <c r="K367" s="9"/>
      <c r="L367" s="9"/>
      <c r="M367" s="10"/>
      <c r="N367" s="10"/>
      <c r="O367" s="10"/>
      <c r="P367" s="451"/>
      <c r="Q367" s="5"/>
      <c r="R367" s="5"/>
      <c r="S367" s="6"/>
      <c r="T367" s="5"/>
      <c r="V367" s="5"/>
      <c r="X367" s="5"/>
      <c r="Y367" s="6"/>
      <c r="AA367" s="5"/>
      <c r="AB367" s="452"/>
      <c r="AD367" s="453"/>
      <c r="AF367" s="52"/>
      <c r="AG367" s="52"/>
    </row>
    <row r="368" spans="1:151" s="27" customFormat="1">
      <c r="A368" s="9"/>
      <c r="B368" s="16"/>
      <c r="C368" s="9"/>
      <c r="D368" s="9"/>
      <c r="E368" s="450"/>
      <c r="F368" s="450"/>
      <c r="G368" s="16"/>
      <c r="H368" s="9"/>
      <c r="I368" s="10"/>
      <c r="J368" s="9"/>
      <c r="K368" s="9"/>
      <c r="L368" s="454"/>
      <c r="M368" s="454"/>
      <c r="N368" s="454"/>
      <c r="O368" s="455"/>
      <c r="P368" s="456"/>
      <c r="Q368" s="5"/>
      <c r="R368" s="5"/>
      <c r="S368" s="6"/>
      <c r="T368" s="5"/>
      <c r="U368" s="6"/>
      <c r="V368" s="5"/>
      <c r="W368" s="6"/>
      <c r="X368" s="5"/>
      <c r="Y368" s="6"/>
      <c r="Z368" s="6"/>
      <c r="AA368" s="5"/>
      <c r="AB368" s="452"/>
      <c r="AC368" s="457" t="s">
        <v>582</v>
      </c>
      <c r="AD368" s="458"/>
      <c r="AF368" s="52"/>
      <c r="AG368" s="5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  <c r="CA368" s="2"/>
      <c r="CB368" s="2"/>
      <c r="CC368" s="2"/>
      <c r="CD368" s="2"/>
      <c r="CE368" s="2"/>
      <c r="CF368" s="2"/>
      <c r="CG368" s="2"/>
      <c r="CH368" s="2"/>
      <c r="CI368" s="2"/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/>
      <c r="CV368" s="2"/>
      <c r="CW368" s="2"/>
      <c r="CX368" s="2"/>
      <c r="CY368" s="2"/>
      <c r="CZ368" s="2"/>
      <c r="DA368" s="2"/>
      <c r="DB368" s="2"/>
      <c r="DC368" s="2"/>
      <c r="DD368" s="2"/>
      <c r="DE368" s="2"/>
      <c r="DF368" s="2"/>
      <c r="DG368" s="2"/>
      <c r="DH368" s="2"/>
      <c r="DI368" s="2"/>
      <c r="DJ368" s="2"/>
      <c r="DK368" s="2"/>
      <c r="DL368" s="2"/>
      <c r="DM368" s="2"/>
      <c r="DN368" s="2"/>
      <c r="DO368" s="2"/>
      <c r="DP368" s="2"/>
      <c r="DQ368" s="2"/>
      <c r="DR368" s="2"/>
      <c r="DS368" s="2"/>
      <c r="DT368" s="2"/>
      <c r="DU368" s="2"/>
      <c r="DV368" s="2"/>
      <c r="DW368" s="2"/>
      <c r="DX368" s="2"/>
      <c r="DY368" s="2"/>
      <c r="DZ368" s="2"/>
      <c r="EA368" s="2"/>
      <c r="EB368" s="2"/>
      <c r="EC368" s="2"/>
      <c r="ED368" s="2"/>
      <c r="EE368" s="2"/>
      <c r="EF368" s="2"/>
      <c r="EG368" s="2"/>
      <c r="EH368" s="2"/>
      <c r="EI368" s="2"/>
      <c r="EJ368" s="2"/>
      <c r="EK368" s="2"/>
      <c r="EL368" s="2"/>
      <c r="EM368" s="2"/>
      <c r="EN368" s="2"/>
      <c r="EO368" s="2"/>
      <c r="EP368" s="2"/>
      <c r="EQ368" s="2"/>
      <c r="ER368" s="2"/>
      <c r="ES368" s="2"/>
      <c r="ET368" s="2"/>
      <c r="EU368" s="2"/>
    </row>
    <row r="369" spans="1:151" s="27" customFormat="1">
      <c r="A369" s="459"/>
      <c r="B369" s="460" t="s">
        <v>583</v>
      </c>
      <c r="C369" s="459"/>
      <c r="D369" s="459"/>
      <c r="E369" s="459"/>
      <c r="F369" s="459"/>
      <c r="G369" s="461"/>
      <c r="H369" s="9"/>
      <c r="I369" s="10"/>
      <c r="J369" s="9"/>
      <c r="K369" s="9"/>
      <c r="L369" s="9"/>
      <c r="M369" s="10"/>
      <c r="N369" s="10"/>
      <c r="O369" s="455"/>
      <c r="P369" s="462"/>
      <c r="Q369" s="5"/>
      <c r="R369" s="5"/>
      <c r="S369" s="6"/>
      <c r="T369" s="5"/>
      <c r="U369" s="6"/>
      <c r="V369" s="5"/>
      <c r="W369" s="6"/>
      <c r="X369" s="5"/>
      <c r="Y369" s="6"/>
      <c r="Z369" s="6"/>
      <c r="AA369" s="5"/>
      <c r="AB369" s="452"/>
      <c r="AC369" s="463"/>
      <c r="AD369" s="16"/>
      <c r="AF369" s="52"/>
      <c r="AG369" s="5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F369" s="2"/>
      <c r="CG369" s="2"/>
      <c r="CH369" s="2"/>
      <c r="CI369" s="2"/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/>
      <c r="CW369" s="2"/>
      <c r="CX369" s="2"/>
      <c r="CY369" s="2"/>
      <c r="CZ369" s="2"/>
      <c r="DA369" s="2"/>
      <c r="DB369" s="2"/>
      <c r="DC369" s="2"/>
      <c r="DD369" s="2"/>
      <c r="DE369" s="2"/>
      <c r="DF369" s="2"/>
      <c r="DG369" s="2"/>
      <c r="DH369" s="2"/>
      <c r="DI369" s="2"/>
      <c r="DJ369" s="2"/>
      <c r="DK369" s="2"/>
      <c r="DL369" s="2"/>
      <c r="DM369" s="2"/>
      <c r="DN369" s="2"/>
      <c r="DO369" s="2"/>
      <c r="DP369" s="2"/>
      <c r="DQ369" s="2"/>
      <c r="DR369" s="2"/>
      <c r="DS369" s="2"/>
      <c r="DT369" s="2"/>
      <c r="DU369" s="2"/>
      <c r="DV369" s="2"/>
      <c r="DW369" s="2"/>
      <c r="DX369" s="2"/>
      <c r="DY369" s="2"/>
      <c r="DZ369" s="2"/>
      <c r="EA369" s="2"/>
      <c r="EB369" s="2"/>
      <c r="EC369" s="2"/>
      <c r="ED369" s="2"/>
      <c r="EE369" s="2"/>
      <c r="EF369" s="2"/>
      <c r="EG369" s="2"/>
      <c r="EH369" s="2"/>
      <c r="EI369" s="2"/>
      <c r="EJ369" s="2"/>
      <c r="EK369" s="2"/>
      <c r="EL369" s="2"/>
      <c r="EM369" s="2"/>
      <c r="EN369" s="2"/>
      <c r="EO369" s="2"/>
      <c r="EP369" s="2"/>
      <c r="EQ369" s="2"/>
      <c r="ER369" s="2"/>
      <c r="ES369" s="2"/>
      <c r="ET369" s="2"/>
      <c r="EU369" s="2"/>
    </row>
    <row r="370" spans="1:151" s="27" customFormat="1">
      <c r="A370" s="464"/>
      <c r="B370" s="465" t="s">
        <v>584</v>
      </c>
      <c r="C370" s="466"/>
      <c r="D370" s="466"/>
      <c r="E370" s="466"/>
      <c r="F370" s="466"/>
      <c r="G370" s="461"/>
      <c r="H370" s="9"/>
      <c r="I370" s="10"/>
      <c r="J370" s="9"/>
      <c r="K370" s="9"/>
      <c r="L370" s="467"/>
      <c r="M370" s="467"/>
      <c r="N370" s="467"/>
      <c r="O370" s="468"/>
      <c r="P370" s="469"/>
      <c r="Q370" s="5"/>
      <c r="R370" s="5"/>
      <c r="S370" s="6"/>
      <c r="T370" s="5"/>
      <c r="U370" s="6"/>
      <c r="V370" s="5"/>
      <c r="W370" s="6"/>
      <c r="X370" s="5"/>
      <c r="Y370" s="6"/>
      <c r="Z370" s="6"/>
      <c r="AA370" s="5"/>
      <c r="AB370" s="452">
        <v>14300000</v>
      </c>
      <c r="AC370" s="470" t="s">
        <v>585</v>
      </c>
      <c r="AD370" s="471"/>
      <c r="AF370" s="52"/>
      <c r="AG370" s="5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  <c r="CG370" s="2"/>
      <c r="CH370" s="2"/>
      <c r="CI370" s="2"/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/>
      <c r="CW370" s="2"/>
      <c r="CX370" s="2"/>
      <c r="CY370" s="2"/>
      <c r="CZ370" s="2"/>
      <c r="DA370" s="2"/>
      <c r="DB370" s="2"/>
      <c r="DC370" s="2"/>
      <c r="DD370" s="2"/>
      <c r="DE370" s="2"/>
      <c r="DF370" s="2"/>
      <c r="DG370" s="2"/>
      <c r="DH370" s="2"/>
      <c r="DI370" s="2"/>
      <c r="DJ370" s="2"/>
      <c r="DK370" s="2"/>
      <c r="DL370" s="2"/>
      <c r="DM370" s="2"/>
      <c r="DN370" s="2"/>
      <c r="DO370" s="2"/>
      <c r="DP370" s="2"/>
      <c r="DQ370" s="2"/>
      <c r="DR370" s="2"/>
      <c r="DS370" s="2"/>
      <c r="DT370" s="2"/>
      <c r="DU370" s="2"/>
      <c r="DV370" s="2"/>
      <c r="DW370" s="2"/>
      <c r="DX370" s="2"/>
      <c r="DY370" s="2"/>
      <c r="DZ370" s="2"/>
      <c r="EA370" s="2"/>
      <c r="EB370" s="2"/>
      <c r="EC370" s="2"/>
      <c r="ED370" s="2"/>
      <c r="EE370" s="2"/>
      <c r="EF370" s="2"/>
      <c r="EG370" s="2"/>
      <c r="EH370" s="2"/>
      <c r="EI370" s="2"/>
      <c r="EJ370" s="2"/>
      <c r="EK370" s="2"/>
      <c r="EL370" s="2"/>
      <c r="EM370" s="2"/>
      <c r="EN370" s="2"/>
      <c r="EO370" s="2"/>
      <c r="EP370" s="2"/>
      <c r="EQ370" s="2"/>
      <c r="ER370" s="2"/>
      <c r="ES370" s="2"/>
      <c r="ET370" s="2"/>
      <c r="EU370" s="2"/>
    </row>
    <row r="371" spans="1:151" s="27" customFormat="1">
      <c r="A371" s="9"/>
      <c r="B371" s="465"/>
      <c r="C371" s="472"/>
      <c r="D371" s="472"/>
      <c r="E371" s="472"/>
      <c r="F371" s="472"/>
      <c r="G371" s="473"/>
      <c r="H371" s="9"/>
      <c r="I371" s="10"/>
      <c r="J371" s="9"/>
      <c r="K371" s="9"/>
      <c r="L371" s="14"/>
      <c r="M371" s="15"/>
      <c r="N371" s="15"/>
      <c r="O371" s="472"/>
      <c r="P371" s="9"/>
      <c r="Q371" s="5"/>
      <c r="R371" s="5"/>
      <c r="S371" s="6"/>
      <c r="T371" s="5"/>
      <c r="U371" s="6"/>
      <c r="V371" s="5"/>
      <c r="W371" s="6"/>
      <c r="X371" s="5"/>
      <c r="Y371" s="6"/>
      <c r="Z371" s="6"/>
      <c r="AA371" s="5"/>
      <c r="AB371" s="6"/>
      <c r="AC371" s="463"/>
      <c r="AD371" s="16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  <c r="DJ371" s="2"/>
      <c r="DK371" s="2"/>
      <c r="DL371" s="2"/>
      <c r="DM371" s="2"/>
      <c r="DN371" s="2"/>
      <c r="DO371" s="2"/>
      <c r="DP371" s="2"/>
      <c r="DQ371" s="2"/>
      <c r="DR371" s="2"/>
      <c r="DS371" s="2"/>
      <c r="DT371" s="2"/>
      <c r="DU371" s="2"/>
      <c r="DV371" s="2"/>
      <c r="DW371" s="2"/>
      <c r="DX371" s="2"/>
      <c r="DY371" s="2"/>
      <c r="DZ371" s="2"/>
      <c r="EA371" s="2"/>
      <c r="EB371" s="2"/>
      <c r="EC371" s="2"/>
      <c r="ED371" s="2"/>
      <c r="EE371" s="2"/>
      <c r="EF371" s="2"/>
      <c r="EG371" s="2"/>
      <c r="EH371" s="2"/>
      <c r="EI371" s="2"/>
      <c r="EJ371" s="2"/>
      <c r="EK371" s="2"/>
      <c r="EL371" s="2"/>
      <c r="EM371" s="2"/>
      <c r="EN371" s="2"/>
      <c r="EO371" s="2"/>
      <c r="EP371" s="2"/>
      <c r="EQ371" s="2"/>
      <c r="ER371" s="2"/>
      <c r="ES371" s="2"/>
      <c r="ET371" s="2"/>
      <c r="EU371" s="2"/>
    </row>
    <row r="372" spans="1:151" s="27" customFormat="1">
      <c r="A372" s="9"/>
      <c r="B372" s="474"/>
      <c r="C372" s="472"/>
      <c r="D372" s="472"/>
      <c r="E372" s="472"/>
      <c r="F372" s="472"/>
      <c r="G372" s="473"/>
      <c r="H372" s="9"/>
      <c r="I372" s="10"/>
      <c r="J372" s="9"/>
      <c r="K372" s="9"/>
      <c r="L372" s="14"/>
      <c r="M372" s="15"/>
      <c r="N372" s="15"/>
      <c r="O372" s="472"/>
      <c r="P372" s="9"/>
      <c r="Q372" s="5"/>
      <c r="R372" s="5"/>
      <c r="S372" s="6"/>
      <c r="T372" s="5"/>
      <c r="U372" s="6"/>
      <c r="V372" s="5"/>
      <c r="W372" s="6"/>
      <c r="X372" s="5"/>
      <c r="Y372" s="6"/>
      <c r="Z372" s="6"/>
      <c r="AA372" s="5"/>
      <c r="AB372" s="6"/>
      <c r="AC372" s="463"/>
      <c r="AD372" s="16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"/>
      <c r="DC372" s="2"/>
      <c r="DD372" s="2"/>
      <c r="DE372" s="2"/>
      <c r="DF372" s="2"/>
      <c r="DG372" s="2"/>
      <c r="DH372" s="2"/>
      <c r="DI372" s="2"/>
      <c r="DJ372" s="2"/>
      <c r="DK372" s="2"/>
      <c r="DL372" s="2"/>
      <c r="DM372" s="2"/>
      <c r="DN372" s="2"/>
      <c r="DO372" s="2"/>
      <c r="DP372" s="2"/>
      <c r="DQ372" s="2"/>
      <c r="DR372" s="2"/>
      <c r="DS372" s="2"/>
      <c r="DT372" s="2"/>
      <c r="DU372" s="2"/>
      <c r="DV372" s="2"/>
      <c r="DW372" s="2"/>
      <c r="DX372" s="2"/>
      <c r="DY372" s="2"/>
      <c r="DZ372" s="2"/>
      <c r="EA372" s="2"/>
      <c r="EB372" s="2"/>
      <c r="EC372" s="2"/>
      <c r="ED372" s="2"/>
      <c r="EE372" s="2"/>
      <c r="EF372" s="2"/>
      <c r="EG372" s="2"/>
      <c r="EH372" s="2"/>
      <c r="EI372" s="2"/>
      <c r="EJ372" s="2"/>
      <c r="EK372" s="2"/>
      <c r="EL372" s="2"/>
      <c r="EM372" s="2"/>
      <c r="EN372" s="2"/>
      <c r="EO372" s="2"/>
      <c r="EP372" s="2"/>
      <c r="EQ372" s="2"/>
      <c r="ER372" s="2"/>
      <c r="ES372" s="2"/>
      <c r="ET372" s="2"/>
      <c r="EU372" s="2"/>
    </row>
    <row r="373" spans="1:151" s="27" customFormat="1" ht="15.75">
      <c r="A373" s="9"/>
      <c r="B373" s="475"/>
      <c r="C373" s="472"/>
      <c r="D373" s="472"/>
      <c r="E373" s="472"/>
      <c r="F373" s="472"/>
      <c r="G373" s="473"/>
      <c r="H373" s="9"/>
      <c r="I373" s="10"/>
      <c r="J373" s="9"/>
      <c r="K373" s="9"/>
      <c r="L373" s="14"/>
      <c r="M373" s="15"/>
      <c r="N373" s="15"/>
      <c r="O373" s="472"/>
      <c r="P373" s="9"/>
      <c r="Q373" s="5"/>
      <c r="R373" s="5"/>
      <c r="S373" s="6"/>
      <c r="T373" s="5"/>
      <c r="U373" s="6"/>
      <c r="V373" s="5"/>
      <c r="W373" s="6"/>
      <c r="X373" s="5"/>
      <c r="Y373" s="6"/>
      <c r="Z373" s="6"/>
      <c r="AA373" s="5"/>
      <c r="AB373" s="6"/>
      <c r="AC373" s="463"/>
      <c r="AD373" s="16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E373" s="2"/>
      <c r="CF373" s="2"/>
      <c r="CG373" s="2"/>
      <c r="CH373" s="2"/>
      <c r="CI373" s="2"/>
      <c r="CJ373" s="2"/>
      <c r="CK373" s="2"/>
      <c r="CL373" s="2"/>
      <c r="CM373" s="2"/>
      <c r="CN373" s="2"/>
      <c r="CO373" s="2"/>
      <c r="CP373" s="2"/>
      <c r="CQ373" s="2"/>
      <c r="CR373" s="2"/>
      <c r="CS373" s="2"/>
      <c r="CT373" s="2"/>
      <c r="CU373" s="2"/>
      <c r="CV373" s="2"/>
      <c r="CW373" s="2"/>
      <c r="CX373" s="2"/>
      <c r="CY373" s="2"/>
      <c r="CZ373" s="2"/>
      <c r="DA373" s="2"/>
      <c r="DB373" s="2"/>
      <c r="DC373" s="2"/>
      <c r="DD373" s="2"/>
      <c r="DE373" s="2"/>
      <c r="DF373" s="2"/>
      <c r="DG373" s="2"/>
      <c r="DH373" s="2"/>
      <c r="DI373" s="2"/>
      <c r="DJ373" s="2"/>
      <c r="DK373" s="2"/>
      <c r="DL373" s="2"/>
      <c r="DM373" s="2"/>
      <c r="DN373" s="2"/>
      <c r="DO373" s="2"/>
      <c r="DP373" s="2"/>
      <c r="DQ373" s="2"/>
      <c r="DR373" s="2"/>
      <c r="DS373" s="2"/>
      <c r="DT373" s="2"/>
      <c r="DU373" s="2"/>
      <c r="DV373" s="2"/>
      <c r="DW373" s="2"/>
      <c r="DX373" s="2"/>
      <c r="DY373" s="2"/>
      <c r="DZ373" s="2"/>
      <c r="EA373" s="2"/>
      <c r="EB373" s="2"/>
      <c r="EC373" s="2"/>
      <c r="ED373" s="2"/>
      <c r="EE373" s="2"/>
      <c r="EF373" s="2"/>
      <c r="EG373" s="2"/>
      <c r="EH373" s="2"/>
      <c r="EI373" s="2"/>
      <c r="EJ373" s="2"/>
      <c r="EK373" s="2"/>
      <c r="EL373" s="2"/>
      <c r="EM373" s="2"/>
      <c r="EN373" s="2"/>
      <c r="EO373" s="2"/>
      <c r="EP373" s="2"/>
      <c r="EQ373" s="2"/>
      <c r="ER373" s="2"/>
      <c r="ES373" s="2"/>
      <c r="ET373" s="2"/>
      <c r="EU373" s="2"/>
    </row>
    <row r="374" spans="1:151" s="27" customFormat="1" ht="15.75">
      <c r="A374" s="9"/>
      <c r="B374" s="475"/>
      <c r="C374" s="472"/>
      <c r="D374" s="472"/>
      <c r="E374" s="472"/>
      <c r="F374" s="472"/>
      <c r="G374" s="473"/>
      <c r="H374" s="9"/>
      <c r="I374" s="10"/>
      <c r="J374" s="9"/>
      <c r="K374" s="9"/>
      <c r="L374" s="14"/>
      <c r="M374" s="15"/>
      <c r="N374" s="15"/>
      <c r="O374" s="472"/>
      <c r="P374" s="9"/>
      <c r="Q374" s="5"/>
      <c r="R374" s="5"/>
      <c r="S374" s="6"/>
      <c r="T374" s="5"/>
      <c r="U374" s="6"/>
      <c r="V374" s="5"/>
      <c r="W374" s="6"/>
      <c r="X374" s="5"/>
      <c r="Y374" s="6"/>
      <c r="Z374" s="6"/>
      <c r="AA374" s="5"/>
      <c r="AB374" s="6"/>
      <c r="AC374" s="463"/>
      <c r="AD374" s="16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  <c r="CI374" s="2"/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/>
      <c r="CW374" s="2"/>
      <c r="CX374" s="2"/>
      <c r="CY374" s="2"/>
      <c r="CZ374" s="2"/>
      <c r="DA374" s="2"/>
      <c r="DB374" s="2"/>
      <c r="DC374" s="2"/>
      <c r="DD374" s="2"/>
      <c r="DE374" s="2"/>
      <c r="DF374" s="2"/>
      <c r="DG374" s="2"/>
      <c r="DH374" s="2"/>
      <c r="DI374" s="2"/>
      <c r="DJ374" s="2"/>
      <c r="DK374" s="2"/>
      <c r="DL374" s="2"/>
      <c r="DM374" s="2"/>
      <c r="DN374" s="2"/>
      <c r="DO374" s="2"/>
      <c r="DP374" s="2"/>
      <c r="DQ374" s="2"/>
      <c r="DR374" s="2"/>
      <c r="DS374" s="2"/>
      <c r="DT374" s="2"/>
      <c r="DU374" s="2"/>
      <c r="DV374" s="2"/>
      <c r="DW374" s="2"/>
      <c r="DX374" s="2"/>
      <c r="DY374" s="2"/>
      <c r="DZ374" s="2"/>
      <c r="EA374" s="2"/>
      <c r="EB374" s="2"/>
      <c r="EC374" s="2"/>
      <c r="ED374" s="2"/>
      <c r="EE374" s="2"/>
      <c r="EF374" s="2"/>
      <c r="EG374" s="2"/>
      <c r="EH374" s="2"/>
      <c r="EI374" s="2"/>
      <c r="EJ374" s="2"/>
      <c r="EK374" s="2"/>
      <c r="EL374" s="2"/>
      <c r="EM374" s="2"/>
      <c r="EN374" s="2"/>
      <c r="EO374" s="2"/>
      <c r="EP374" s="2"/>
      <c r="EQ374" s="2"/>
      <c r="ER374" s="2"/>
      <c r="ES374" s="2"/>
      <c r="ET374" s="2"/>
      <c r="EU374" s="2"/>
    </row>
    <row r="375" spans="1:151" s="27" customFormat="1">
      <c r="A375" s="9"/>
      <c r="B375" s="476" t="s">
        <v>586</v>
      </c>
      <c r="C375" s="477"/>
      <c r="D375" s="477"/>
      <c r="E375" s="478"/>
      <c r="F375" s="478"/>
      <c r="G375" s="479"/>
      <c r="H375" s="9"/>
      <c r="I375" s="10"/>
      <c r="J375" s="9"/>
      <c r="K375" s="9"/>
      <c r="L375" s="14"/>
      <c r="M375" s="15"/>
      <c r="N375" s="15"/>
      <c r="O375" s="10"/>
      <c r="P375" s="9"/>
      <c r="Q375" s="5"/>
      <c r="R375" s="5"/>
      <c r="S375" s="6"/>
      <c r="T375" s="5"/>
      <c r="U375" s="6"/>
      <c r="V375" s="5"/>
      <c r="W375" s="6"/>
      <c r="X375" s="5"/>
      <c r="Y375" s="6"/>
      <c r="Z375" s="6"/>
      <c r="AA375" s="5"/>
      <c r="AB375" s="6"/>
      <c r="AC375" s="480" t="s">
        <v>587</v>
      </c>
      <c r="AD375" s="16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  <c r="CA375" s="2"/>
      <c r="CB375" s="2"/>
      <c r="CC375" s="2"/>
      <c r="CD375" s="2"/>
      <c r="CE375" s="2"/>
      <c r="CF375" s="2"/>
      <c r="CG375" s="2"/>
      <c r="CH375" s="2"/>
      <c r="CI375" s="2"/>
      <c r="CJ375" s="2"/>
      <c r="CK375" s="2"/>
      <c r="CL375" s="2"/>
      <c r="CM375" s="2"/>
      <c r="CN375" s="2"/>
      <c r="CO375" s="2"/>
      <c r="CP375" s="2"/>
      <c r="CQ375" s="2"/>
      <c r="CR375" s="2"/>
      <c r="CS375" s="2"/>
      <c r="CT375" s="2"/>
      <c r="CU375" s="2"/>
      <c r="CV375" s="2"/>
      <c r="CW375" s="2"/>
      <c r="CX375" s="2"/>
      <c r="CY375" s="2"/>
      <c r="CZ375" s="2"/>
      <c r="DA375" s="2"/>
      <c r="DB375" s="2"/>
      <c r="DC375" s="2"/>
      <c r="DD375" s="2"/>
      <c r="DE375" s="2"/>
      <c r="DF375" s="2"/>
      <c r="DG375" s="2"/>
      <c r="DH375" s="2"/>
      <c r="DI375" s="2"/>
      <c r="DJ375" s="2"/>
      <c r="DK375" s="2"/>
      <c r="DL375" s="2"/>
      <c r="DM375" s="2"/>
      <c r="DN375" s="2"/>
      <c r="DO375" s="2"/>
      <c r="DP375" s="2"/>
      <c r="DQ375" s="2"/>
      <c r="DR375" s="2"/>
      <c r="DS375" s="2"/>
      <c r="DT375" s="2"/>
      <c r="DU375" s="2"/>
      <c r="DV375" s="2"/>
      <c r="DW375" s="2"/>
      <c r="DX375" s="2"/>
      <c r="DY375" s="2"/>
      <c r="DZ375" s="2"/>
      <c r="EA375" s="2"/>
      <c r="EB375" s="2"/>
      <c r="EC375" s="2"/>
      <c r="ED375" s="2"/>
      <c r="EE375" s="2"/>
      <c r="EF375" s="2"/>
      <c r="EG375" s="2"/>
      <c r="EH375" s="2"/>
      <c r="EI375" s="2"/>
      <c r="EJ375" s="2"/>
      <c r="EK375" s="2"/>
      <c r="EL375" s="2"/>
      <c r="EM375" s="2"/>
      <c r="EN375" s="2"/>
      <c r="EO375" s="2"/>
      <c r="EP375" s="2"/>
      <c r="EQ375" s="2"/>
      <c r="ER375" s="2"/>
      <c r="ES375" s="2"/>
      <c r="ET375" s="2"/>
      <c r="EU375" s="2"/>
    </row>
    <row r="376" spans="1:151" s="27" customFormat="1">
      <c r="A376" s="481"/>
      <c r="B376" s="482" t="s">
        <v>588</v>
      </c>
      <c r="C376" s="481"/>
      <c r="D376" s="481"/>
      <c r="E376" s="481"/>
      <c r="F376" s="481"/>
      <c r="G376" s="483"/>
      <c r="H376" s="484"/>
      <c r="I376" s="485"/>
      <c r="J376" s="484"/>
      <c r="K376" s="484"/>
      <c r="L376" s="486"/>
      <c r="M376" s="486"/>
      <c r="N376" s="486"/>
      <c r="O376" s="487"/>
      <c r="P376" s="488"/>
      <c r="Q376" s="489"/>
      <c r="R376" s="489"/>
      <c r="S376" s="490"/>
      <c r="T376" s="489"/>
      <c r="U376" s="6"/>
      <c r="V376" s="489"/>
      <c r="W376" s="6"/>
      <c r="X376" s="489"/>
      <c r="Y376" s="490"/>
      <c r="Z376" s="6"/>
      <c r="AA376" s="489"/>
      <c r="AB376" s="6"/>
      <c r="AC376" s="491" t="s">
        <v>589</v>
      </c>
      <c r="AD376" s="49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  <c r="CG376" s="2"/>
      <c r="CH376" s="2"/>
      <c r="CI376" s="2"/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/>
      <c r="CW376" s="2"/>
      <c r="CX376" s="2"/>
      <c r="CY376" s="2"/>
      <c r="CZ376" s="2"/>
      <c r="DA376" s="2"/>
      <c r="DB376" s="2"/>
      <c r="DC376" s="2"/>
      <c r="DD376" s="2"/>
      <c r="DE376" s="2"/>
      <c r="DF376" s="2"/>
      <c r="DG376" s="2"/>
      <c r="DH376" s="2"/>
      <c r="DI376" s="2"/>
      <c r="DJ376" s="2"/>
      <c r="DK376" s="2"/>
      <c r="DL376" s="2"/>
      <c r="DM376" s="2"/>
      <c r="DN376" s="2"/>
      <c r="DO376" s="2"/>
      <c r="DP376" s="2"/>
      <c r="DQ376" s="2"/>
      <c r="DR376" s="2"/>
      <c r="DS376" s="2"/>
      <c r="DT376" s="2"/>
      <c r="DU376" s="2"/>
      <c r="DV376" s="2"/>
      <c r="DW376" s="2"/>
      <c r="DX376" s="2"/>
      <c r="DY376" s="2"/>
      <c r="DZ376" s="2"/>
      <c r="EA376" s="2"/>
      <c r="EB376" s="2"/>
      <c r="EC376" s="2"/>
      <c r="ED376" s="2"/>
      <c r="EE376" s="2"/>
      <c r="EF376" s="2"/>
      <c r="EG376" s="2"/>
      <c r="EH376" s="2"/>
      <c r="EI376" s="2"/>
      <c r="EJ376" s="2"/>
      <c r="EK376" s="2"/>
      <c r="EL376" s="2"/>
      <c r="EM376" s="2"/>
      <c r="EN376" s="2"/>
      <c r="EO376" s="2"/>
      <c r="EP376" s="2"/>
      <c r="EQ376" s="2"/>
      <c r="ER376" s="2"/>
      <c r="ES376" s="2"/>
      <c r="ET376" s="2"/>
      <c r="EU376" s="2"/>
    </row>
    <row r="377" spans="1:151" s="27" customFormat="1">
      <c r="A377" s="493"/>
      <c r="B377" s="482" t="s">
        <v>590</v>
      </c>
      <c r="C377" s="493"/>
      <c r="D377" s="493"/>
      <c r="E377" s="493"/>
      <c r="F377" s="493"/>
      <c r="G377" s="494"/>
      <c r="H377" s="484"/>
      <c r="I377" s="485"/>
      <c r="J377" s="484"/>
      <c r="K377" s="484"/>
      <c r="L377" s="495"/>
      <c r="M377" s="495"/>
      <c r="N377" s="495"/>
      <c r="O377" s="496"/>
      <c r="P377" s="497"/>
      <c r="Q377" s="489"/>
      <c r="R377" s="489"/>
      <c r="S377" s="490"/>
      <c r="T377" s="489"/>
      <c r="U377" s="6"/>
      <c r="V377" s="489"/>
      <c r="W377" s="6"/>
      <c r="X377" s="489"/>
      <c r="Y377" s="490"/>
      <c r="Z377" s="6"/>
      <c r="AA377" s="489"/>
      <c r="AB377" s="6"/>
      <c r="AC377" s="491" t="s">
        <v>591</v>
      </c>
      <c r="AD377" s="498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2"/>
      <c r="DJ377" s="2"/>
      <c r="DK377" s="2"/>
      <c r="DL377" s="2"/>
      <c r="DM377" s="2"/>
      <c r="DN377" s="2"/>
      <c r="DO377" s="2"/>
      <c r="DP377" s="2"/>
      <c r="DQ377" s="2"/>
      <c r="DR377" s="2"/>
      <c r="DS377" s="2"/>
      <c r="DT377" s="2"/>
      <c r="DU377" s="2"/>
      <c r="DV377" s="2"/>
      <c r="DW377" s="2"/>
      <c r="DX377" s="2"/>
      <c r="DY377" s="2"/>
      <c r="DZ377" s="2"/>
      <c r="EA377" s="2"/>
      <c r="EB377" s="2"/>
      <c r="EC377" s="2"/>
      <c r="ED377" s="2"/>
      <c r="EE377" s="2"/>
      <c r="EF377" s="2"/>
      <c r="EG377" s="2"/>
      <c r="EH377" s="2"/>
      <c r="EI377" s="2"/>
      <c r="EJ377" s="2"/>
      <c r="EK377" s="2"/>
      <c r="EL377" s="2"/>
      <c r="EM377" s="2"/>
      <c r="EN377" s="2"/>
      <c r="EO377" s="2"/>
      <c r="EP377" s="2"/>
      <c r="EQ377" s="2"/>
      <c r="ER377" s="2"/>
      <c r="ES377" s="2"/>
      <c r="ET377" s="2"/>
      <c r="EU377" s="2"/>
    </row>
  </sheetData>
  <mergeCells count="47">
    <mergeCell ref="C226:E226"/>
    <mergeCell ref="B322:L322"/>
    <mergeCell ref="A366:N366"/>
    <mergeCell ref="C33:H33"/>
    <mergeCell ref="C60:H60"/>
    <mergeCell ref="C93:H93"/>
    <mergeCell ref="C101:E101"/>
    <mergeCell ref="C102:E102"/>
    <mergeCell ref="C172:E172"/>
    <mergeCell ref="AD9:AD11"/>
    <mergeCell ref="A10:A11"/>
    <mergeCell ref="B10:B11"/>
    <mergeCell ref="C10:C11"/>
    <mergeCell ref="D10:D11"/>
    <mergeCell ref="E10:E11"/>
    <mergeCell ref="F10:F11"/>
    <mergeCell ref="G10:G11"/>
    <mergeCell ref="H10:H11"/>
    <mergeCell ref="O10:O11"/>
    <mergeCell ref="T9:T11"/>
    <mergeCell ref="U9:U11"/>
    <mergeCell ref="V9:Z9"/>
    <mergeCell ref="AA9:AA11"/>
    <mergeCell ref="AB9:AB11"/>
    <mergeCell ref="AC9:AC11"/>
    <mergeCell ref="N9:N11"/>
    <mergeCell ref="O9:P9"/>
    <mergeCell ref="Q9:Q11"/>
    <mergeCell ref="R9:R11"/>
    <mergeCell ref="S9:S11"/>
    <mergeCell ref="P10:P11"/>
    <mergeCell ref="L9:L11"/>
    <mergeCell ref="A1:AD1"/>
    <mergeCell ref="A2:AD2"/>
    <mergeCell ref="A4:B4"/>
    <mergeCell ref="A5:B5"/>
    <mergeCell ref="A6:B6"/>
    <mergeCell ref="A7:B7"/>
    <mergeCell ref="A9:C9"/>
    <mergeCell ref="E9:H9"/>
    <mergeCell ref="I9:I11"/>
    <mergeCell ref="J9:J11"/>
    <mergeCell ref="K9:K11"/>
    <mergeCell ref="V10:W10"/>
    <mergeCell ref="X10:Y10"/>
    <mergeCell ref="Z10:Z11"/>
    <mergeCell ref="M9:M11"/>
  </mergeCells>
  <pageMargins left="0.26" right="0" top="0.70866141732283505" bottom="0.70866141732283505" header="0.31496062992126" footer="0.31496062992126"/>
  <pageSetup paperSize="9" scale="40" orientation="landscape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EU378"/>
  <sheetViews>
    <sheetView topLeftCell="P8" workbookViewId="0">
      <pane ySplit="5" topLeftCell="A182" activePane="bottomLeft" state="frozen"/>
      <selection activeCell="C8" sqref="C8"/>
      <selection pane="bottomLeft" activeCell="P324" sqref="P324"/>
    </sheetView>
  </sheetViews>
  <sheetFormatPr defaultColWidth="9" defaultRowHeight="15"/>
  <cols>
    <col min="1" max="1" width="6.140625" style="2" customWidth="1"/>
    <col min="2" max="2" width="17.28515625" style="24" customWidth="1"/>
    <col min="3" max="3" width="7.7109375" style="2" customWidth="1"/>
    <col min="4" max="4" width="27.7109375" style="2" customWidth="1"/>
    <col min="5" max="5" width="22.7109375" style="2" customWidth="1"/>
    <col min="6" max="6" width="40.42578125" style="2" hidden="1" customWidth="1"/>
    <col min="7" max="7" width="12.28515625" style="2" hidden="1" customWidth="1"/>
    <col min="8" max="8" width="18.7109375" style="2" hidden="1" customWidth="1"/>
    <col min="9" max="9" width="16.5703125" style="2" hidden="1" customWidth="1"/>
    <col min="10" max="11" width="9" style="2" hidden="1" customWidth="1"/>
    <col min="12" max="12" width="10.7109375" style="2" hidden="1" customWidth="1"/>
    <col min="13" max="14" width="9.140625" style="2" hidden="1" customWidth="1"/>
    <col min="15" max="15" width="9.140625" style="2" customWidth="1"/>
    <col min="16" max="16" width="15.85546875" style="2" customWidth="1"/>
    <col min="17" max="17" width="15" style="489" customWidth="1"/>
    <col min="18" max="18" width="9.85546875" style="489" customWidth="1"/>
    <col min="19" max="19" width="16" style="490" customWidth="1"/>
    <col min="20" max="20" width="9.85546875" style="489" customWidth="1"/>
    <col min="21" max="21" width="14.42578125" style="6" customWidth="1"/>
    <col min="22" max="22" width="8.7109375" style="489" customWidth="1"/>
    <col min="23" max="23" width="13.7109375" style="6" customWidth="1"/>
    <col min="24" max="24" width="9.140625" style="489" customWidth="1"/>
    <col min="25" max="25" width="12" style="490" customWidth="1"/>
    <col min="26" max="26" width="13.7109375" style="6" customWidth="1"/>
    <col min="27" max="27" width="10.7109375" style="489" customWidth="1"/>
    <col min="28" max="28" width="15.7109375" style="6" customWidth="1"/>
    <col min="29" max="29" width="17.7109375" style="6" customWidth="1"/>
    <col min="30" max="30" width="21.7109375" style="2" customWidth="1"/>
    <col min="31" max="31" width="4.7109375" style="27" customWidth="1"/>
    <col min="32" max="33" width="19.140625" style="2" customWidth="1"/>
    <col min="34" max="34" width="31.28515625" style="2" customWidth="1"/>
    <col min="35" max="35" width="24" style="2" customWidth="1"/>
    <col min="36" max="36" width="18.7109375" style="2" customWidth="1"/>
    <col min="37" max="16384" width="9" style="2"/>
  </cols>
  <sheetData>
    <row r="1" spans="1:36" ht="15" customHeight="1">
      <c r="A1" s="1459" t="s">
        <v>0</v>
      </c>
      <c r="B1" s="1459"/>
      <c r="C1" s="1459"/>
      <c r="D1" s="1459"/>
      <c r="E1" s="1459"/>
      <c r="F1" s="1459"/>
      <c r="G1" s="1459"/>
      <c r="H1" s="1459"/>
      <c r="I1" s="1459"/>
      <c r="J1" s="1459"/>
      <c r="K1" s="1459"/>
      <c r="L1" s="1459"/>
      <c r="M1" s="1459"/>
      <c r="N1" s="1459"/>
      <c r="O1" s="1459"/>
      <c r="P1" s="1459"/>
      <c r="Q1" s="1459"/>
      <c r="R1" s="1459"/>
      <c r="S1" s="1459"/>
      <c r="T1" s="1459"/>
      <c r="U1" s="1459"/>
      <c r="V1" s="1459"/>
      <c r="W1" s="1459"/>
      <c r="X1" s="1459"/>
      <c r="Y1" s="1459"/>
      <c r="Z1" s="1459"/>
      <c r="AA1" s="1459"/>
      <c r="AB1" s="1459"/>
      <c r="AC1" s="1459"/>
      <c r="AD1" s="1459"/>
      <c r="AE1" s="2"/>
    </row>
    <row r="2" spans="1:36">
      <c r="A2" s="1460" t="s">
        <v>1</v>
      </c>
      <c r="B2" s="1460"/>
      <c r="C2" s="1460"/>
      <c r="D2" s="1460"/>
      <c r="E2" s="1460"/>
      <c r="F2" s="1460"/>
      <c r="G2" s="1460"/>
      <c r="H2" s="1460"/>
      <c r="I2" s="1460"/>
      <c r="J2" s="1460"/>
      <c r="K2" s="1460"/>
      <c r="L2" s="1460"/>
      <c r="M2" s="1460"/>
      <c r="N2" s="1460"/>
      <c r="O2" s="1460"/>
      <c r="P2" s="1460"/>
      <c r="Q2" s="1460"/>
      <c r="R2" s="1460"/>
      <c r="S2" s="1460"/>
      <c r="T2" s="1460"/>
      <c r="U2" s="1460"/>
      <c r="V2" s="1460"/>
      <c r="W2" s="1460"/>
      <c r="X2" s="1460"/>
      <c r="Y2" s="1460"/>
      <c r="Z2" s="1460"/>
      <c r="AA2" s="1460"/>
      <c r="AB2" s="1460"/>
      <c r="AC2" s="1460"/>
      <c r="AD2" s="1460"/>
      <c r="AE2" s="2"/>
    </row>
    <row r="3" spans="1:36">
      <c r="A3" s="3"/>
      <c r="B3" s="4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5"/>
      <c r="R3" s="5"/>
      <c r="S3" s="6"/>
      <c r="T3" s="5"/>
      <c r="V3" s="5"/>
      <c r="X3" s="5"/>
      <c r="Y3" s="6"/>
      <c r="AA3" s="5"/>
      <c r="AD3" s="3"/>
      <c r="AE3" s="2"/>
    </row>
    <row r="4" spans="1:36" ht="18">
      <c r="A4" s="1461" t="s">
        <v>2</v>
      </c>
      <c r="B4" s="1461"/>
      <c r="C4" s="8" t="s">
        <v>3</v>
      </c>
      <c r="D4" s="8"/>
      <c r="E4" s="8"/>
      <c r="F4" s="8"/>
      <c r="G4" s="8"/>
      <c r="H4" s="8"/>
      <c r="I4" s="8"/>
      <c r="J4" s="8"/>
      <c r="K4" s="9"/>
      <c r="L4" s="9"/>
      <c r="M4" s="10"/>
      <c r="N4" s="10"/>
      <c r="O4" s="10"/>
      <c r="P4" s="9"/>
      <c r="Q4" s="5"/>
      <c r="R4" s="11" t="s">
        <v>4</v>
      </c>
      <c r="S4" s="6"/>
      <c r="T4" s="5"/>
      <c r="V4" s="5"/>
      <c r="X4" s="5"/>
      <c r="Y4" s="6"/>
      <c r="AA4" s="5"/>
      <c r="AD4" s="9"/>
      <c r="AE4" s="2"/>
    </row>
    <row r="5" spans="1:36">
      <c r="A5" s="1461" t="s">
        <v>5</v>
      </c>
      <c r="B5" s="1461"/>
      <c r="C5" s="7" t="s">
        <v>6</v>
      </c>
      <c r="D5" s="7"/>
      <c r="E5" s="12"/>
      <c r="F5" s="12"/>
      <c r="G5" s="13"/>
      <c r="H5" s="14"/>
      <c r="I5" s="15"/>
      <c r="J5" s="9"/>
      <c r="K5" s="9"/>
      <c r="L5" s="9"/>
      <c r="M5" s="9"/>
      <c r="N5" s="9"/>
      <c r="O5" s="9"/>
      <c r="P5" s="16"/>
      <c r="Q5" s="5"/>
      <c r="R5" s="17"/>
      <c r="S5" s="18"/>
      <c r="T5" s="17"/>
      <c r="U5" s="18"/>
      <c r="V5" s="17"/>
      <c r="W5" s="18"/>
      <c r="X5" s="17"/>
      <c r="Y5" s="18"/>
      <c r="Z5" s="18"/>
      <c r="AA5" s="17"/>
      <c r="AB5" s="18"/>
      <c r="AC5" s="18"/>
      <c r="AD5" s="16"/>
      <c r="AE5" s="2"/>
    </row>
    <row r="6" spans="1:36" ht="15.6" customHeight="1">
      <c r="A6" s="1461" t="s">
        <v>7</v>
      </c>
      <c r="B6" s="1461"/>
      <c r="C6" s="7" t="s">
        <v>6</v>
      </c>
      <c r="D6" s="7"/>
      <c r="E6" s="12"/>
      <c r="F6" s="12"/>
      <c r="G6" s="13"/>
      <c r="H6" s="19"/>
      <c r="I6" s="19"/>
      <c r="J6" s="19"/>
      <c r="K6" s="9"/>
      <c r="L6" s="9"/>
      <c r="M6" s="10"/>
      <c r="N6" s="10"/>
      <c r="O6" s="10"/>
      <c r="P6" s="9"/>
      <c r="Q6" s="5"/>
      <c r="R6" s="5"/>
      <c r="S6" s="6"/>
      <c r="T6" s="5"/>
      <c r="V6" s="5"/>
      <c r="X6" s="5"/>
      <c r="Y6" s="6"/>
      <c r="AA6" s="20"/>
      <c r="AB6" s="21" t="s">
        <v>8</v>
      </c>
      <c r="AC6" s="22" t="s">
        <v>9</v>
      </c>
      <c r="AD6" s="9"/>
      <c r="AE6" s="2"/>
      <c r="AF6" s="23"/>
      <c r="AG6" s="23"/>
    </row>
    <row r="7" spans="1:36" ht="15.75">
      <c r="A7" s="1461" t="s">
        <v>10</v>
      </c>
      <c r="B7" s="1461"/>
      <c r="C7" s="7" t="s">
        <v>11</v>
      </c>
      <c r="D7" s="7"/>
      <c r="E7" s="12"/>
      <c r="F7" s="12"/>
      <c r="G7" s="13"/>
      <c r="H7" s="1"/>
      <c r="I7" s="1"/>
      <c r="J7" s="1"/>
      <c r="K7" s="9"/>
      <c r="L7" s="9"/>
      <c r="M7" s="10"/>
      <c r="N7" s="10"/>
      <c r="O7" s="10"/>
      <c r="P7" s="9"/>
      <c r="Q7" s="5"/>
      <c r="R7" s="5"/>
      <c r="S7" s="6"/>
      <c r="T7" s="5"/>
      <c r="V7" s="5"/>
      <c r="X7" s="5"/>
      <c r="Y7" s="6"/>
      <c r="AA7" s="5"/>
      <c r="AD7" s="9"/>
      <c r="AE7" s="2"/>
    </row>
    <row r="8" spans="1:36" ht="15" customHeight="1">
      <c r="Q8" s="5"/>
      <c r="R8" s="5"/>
      <c r="S8" s="6"/>
      <c r="T8" s="5"/>
      <c r="V8" s="5"/>
      <c r="X8" s="5"/>
      <c r="Y8" s="6"/>
      <c r="AA8" s="5"/>
      <c r="AE8" s="2"/>
    </row>
    <row r="9" spans="1:36" ht="24" customHeight="1">
      <c r="A9" s="1462" t="s">
        <v>12</v>
      </c>
      <c r="B9" s="1463"/>
      <c r="C9" s="1464"/>
      <c r="D9" s="25"/>
      <c r="E9" s="1465" t="s">
        <v>13</v>
      </c>
      <c r="F9" s="1466"/>
      <c r="G9" s="1466"/>
      <c r="H9" s="1467"/>
      <c r="I9" s="1456" t="s">
        <v>14</v>
      </c>
      <c r="J9" s="1456" t="s">
        <v>15</v>
      </c>
      <c r="K9" s="1456" t="s">
        <v>16</v>
      </c>
      <c r="L9" s="1456" t="s">
        <v>17</v>
      </c>
      <c r="M9" s="1456" t="s">
        <v>18</v>
      </c>
      <c r="N9" s="1456" t="s">
        <v>19</v>
      </c>
      <c r="O9" s="1462" t="s">
        <v>20</v>
      </c>
      <c r="P9" s="1464"/>
      <c r="Q9" s="1456" t="s">
        <v>21</v>
      </c>
      <c r="R9" s="1471" t="s">
        <v>22</v>
      </c>
      <c r="S9" s="1469" t="s">
        <v>23</v>
      </c>
      <c r="T9" s="1456" t="s">
        <v>24</v>
      </c>
      <c r="U9" s="1469" t="s">
        <v>25</v>
      </c>
      <c r="V9" s="1477" t="s">
        <v>26</v>
      </c>
      <c r="W9" s="1478"/>
      <c r="X9" s="1478"/>
      <c r="Y9" s="1478"/>
      <c r="Z9" s="1479"/>
      <c r="AA9" s="1456" t="s">
        <v>27</v>
      </c>
      <c r="AB9" s="1469" t="s">
        <v>28</v>
      </c>
      <c r="AC9" s="1469" t="s">
        <v>29</v>
      </c>
      <c r="AD9" s="1456" t="s">
        <v>30</v>
      </c>
    </row>
    <row r="10" spans="1:36" ht="24" customHeight="1">
      <c r="A10" s="1456" t="s">
        <v>31</v>
      </c>
      <c r="B10" s="1456" t="s">
        <v>32</v>
      </c>
      <c r="C10" s="1456" t="s">
        <v>33</v>
      </c>
      <c r="D10" s="1456" t="s">
        <v>34</v>
      </c>
      <c r="E10" s="1456" t="s">
        <v>35</v>
      </c>
      <c r="F10" s="1456" t="s">
        <v>36</v>
      </c>
      <c r="G10" s="1471" t="s">
        <v>37</v>
      </c>
      <c r="H10" s="1456" t="s">
        <v>38</v>
      </c>
      <c r="I10" s="1457"/>
      <c r="J10" s="1457"/>
      <c r="K10" s="1457"/>
      <c r="L10" s="1457"/>
      <c r="M10" s="1457"/>
      <c r="N10" s="1457"/>
      <c r="O10" s="1471" t="s">
        <v>39</v>
      </c>
      <c r="P10" s="1471" t="s">
        <v>40</v>
      </c>
      <c r="Q10" s="1457"/>
      <c r="R10" s="1472"/>
      <c r="S10" s="1474"/>
      <c r="T10" s="1457"/>
      <c r="U10" s="1474"/>
      <c r="V10" s="1468" t="s">
        <v>41</v>
      </c>
      <c r="W10" s="1468"/>
      <c r="X10" s="1468" t="s">
        <v>42</v>
      </c>
      <c r="Y10" s="1468"/>
      <c r="Z10" s="1469" t="s">
        <v>43</v>
      </c>
      <c r="AA10" s="1457"/>
      <c r="AB10" s="1474"/>
      <c r="AC10" s="1474"/>
      <c r="AD10" s="1457"/>
      <c r="AF10" s="29"/>
    </row>
    <row r="11" spans="1:36" ht="24" customHeight="1">
      <c r="A11" s="1458"/>
      <c r="B11" s="1458"/>
      <c r="C11" s="1458"/>
      <c r="D11" s="1458"/>
      <c r="E11" s="1458"/>
      <c r="F11" s="1458"/>
      <c r="G11" s="1473"/>
      <c r="H11" s="1458"/>
      <c r="I11" s="1458"/>
      <c r="J11" s="1458"/>
      <c r="K11" s="1458"/>
      <c r="L11" s="1458"/>
      <c r="M11" s="1458"/>
      <c r="N11" s="1458"/>
      <c r="O11" s="1473"/>
      <c r="P11" s="1473"/>
      <c r="Q11" s="1458"/>
      <c r="R11" s="1473"/>
      <c r="S11" s="1470"/>
      <c r="T11" s="1458"/>
      <c r="U11" s="1470"/>
      <c r="V11" s="28" t="s">
        <v>44</v>
      </c>
      <c r="W11" s="30" t="s">
        <v>45</v>
      </c>
      <c r="X11" s="28" t="s">
        <v>44</v>
      </c>
      <c r="Y11" s="30" t="s">
        <v>45</v>
      </c>
      <c r="Z11" s="1470"/>
      <c r="AA11" s="1458"/>
      <c r="AB11" s="1470"/>
      <c r="AC11" s="1470"/>
      <c r="AD11" s="1458"/>
    </row>
    <row r="12" spans="1:36" ht="9.9499999999999993" customHeight="1">
      <c r="A12" s="31">
        <v>1</v>
      </c>
      <c r="B12" s="31">
        <v>2</v>
      </c>
      <c r="C12" s="31">
        <v>3</v>
      </c>
      <c r="D12" s="31"/>
      <c r="E12" s="32">
        <v>4</v>
      </c>
      <c r="F12" s="32"/>
      <c r="G12" s="31">
        <v>5</v>
      </c>
      <c r="H12" s="31">
        <v>6</v>
      </c>
      <c r="I12" s="31">
        <v>7</v>
      </c>
      <c r="J12" s="31">
        <v>8</v>
      </c>
      <c r="K12" s="31">
        <v>9</v>
      </c>
      <c r="L12" s="31">
        <v>10</v>
      </c>
      <c r="M12" s="31">
        <v>11</v>
      </c>
      <c r="N12" s="31">
        <v>12</v>
      </c>
      <c r="O12" s="31">
        <v>13</v>
      </c>
      <c r="P12" s="31">
        <v>14</v>
      </c>
      <c r="Q12" s="33">
        <v>15</v>
      </c>
      <c r="R12" s="34">
        <v>16</v>
      </c>
      <c r="S12" s="34">
        <v>17</v>
      </c>
      <c r="T12" s="34">
        <v>18</v>
      </c>
      <c r="U12" s="34">
        <v>19</v>
      </c>
      <c r="V12" s="34">
        <v>20</v>
      </c>
      <c r="W12" s="34">
        <v>21</v>
      </c>
      <c r="X12" s="34">
        <v>22</v>
      </c>
      <c r="Y12" s="34">
        <v>23</v>
      </c>
      <c r="Z12" s="34">
        <v>24</v>
      </c>
      <c r="AA12" s="34">
        <v>25</v>
      </c>
      <c r="AB12" s="34">
        <v>26</v>
      </c>
      <c r="AC12" s="34">
        <v>27</v>
      </c>
      <c r="AD12" s="31">
        <v>28</v>
      </c>
    </row>
    <row r="13" spans="1:36">
      <c r="A13" s="35"/>
      <c r="B13" s="36"/>
      <c r="C13" s="35"/>
      <c r="D13" s="35"/>
      <c r="E13" s="37"/>
      <c r="F13" s="37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8"/>
      <c r="R13" s="38"/>
      <c r="S13" s="39"/>
      <c r="T13" s="38"/>
      <c r="U13" s="39"/>
      <c r="V13" s="38"/>
      <c r="W13" s="39"/>
      <c r="X13" s="38"/>
      <c r="Y13" s="39"/>
      <c r="Z13" s="39"/>
      <c r="AA13" s="38"/>
      <c r="AB13" s="39"/>
      <c r="AC13" s="39"/>
      <c r="AD13" s="35"/>
    </row>
    <row r="14" spans="1:36">
      <c r="A14" s="40" t="s">
        <v>46</v>
      </c>
      <c r="B14" s="41" t="s">
        <v>47</v>
      </c>
      <c r="C14" s="42" t="s">
        <v>48</v>
      </c>
      <c r="D14" s="42"/>
      <c r="E14" s="43" t="s">
        <v>48</v>
      </c>
      <c r="F14" s="43"/>
      <c r="G14" s="42" t="s">
        <v>48</v>
      </c>
      <c r="H14" s="42" t="s">
        <v>48</v>
      </c>
      <c r="I14" s="42" t="s">
        <v>48</v>
      </c>
      <c r="J14" s="42" t="s">
        <v>48</v>
      </c>
      <c r="K14" s="42" t="s">
        <v>48</v>
      </c>
      <c r="L14" s="42" t="s">
        <v>48</v>
      </c>
      <c r="M14" s="42" t="s">
        <v>48</v>
      </c>
      <c r="N14" s="42" t="s">
        <v>48</v>
      </c>
      <c r="O14" s="42" t="s">
        <v>48</v>
      </c>
      <c r="P14" s="44" t="s">
        <v>48</v>
      </c>
      <c r="Q14" s="45"/>
      <c r="R14" s="45"/>
      <c r="S14" s="46"/>
      <c r="T14" s="45"/>
      <c r="U14" s="46"/>
      <c r="V14" s="45"/>
      <c r="W14" s="46"/>
      <c r="X14" s="45"/>
      <c r="Y14" s="46"/>
      <c r="Z14" s="46"/>
      <c r="AA14" s="45"/>
      <c r="AB14" s="46"/>
      <c r="AC14" s="46"/>
      <c r="AD14" s="44" t="s">
        <v>48</v>
      </c>
    </row>
    <row r="15" spans="1:36">
      <c r="A15" s="40"/>
      <c r="B15" s="41"/>
      <c r="C15" s="42"/>
      <c r="D15" s="42"/>
      <c r="E15" s="43"/>
      <c r="F15" s="43"/>
      <c r="G15" s="42"/>
      <c r="H15" s="42"/>
      <c r="I15" s="42"/>
      <c r="J15" s="42"/>
      <c r="K15" s="42"/>
      <c r="L15" s="42"/>
      <c r="M15" s="42"/>
      <c r="N15" s="42"/>
      <c r="O15" s="42"/>
      <c r="P15" s="44"/>
      <c r="Q15" s="45"/>
      <c r="R15" s="45"/>
      <c r="S15" s="46"/>
      <c r="T15" s="45"/>
      <c r="U15" s="46"/>
      <c r="V15" s="45"/>
      <c r="W15" s="46"/>
      <c r="X15" s="45"/>
      <c r="Y15" s="46"/>
      <c r="Z15" s="46"/>
      <c r="AA15" s="45"/>
      <c r="AB15" s="46"/>
      <c r="AC15" s="46"/>
      <c r="AD15" s="44"/>
    </row>
    <row r="16" spans="1:36">
      <c r="A16" s="47" t="s">
        <v>49</v>
      </c>
      <c r="B16" s="41" t="s">
        <v>50</v>
      </c>
      <c r="C16" s="41"/>
      <c r="D16" s="41"/>
      <c r="E16" s="48"/>
      <c r="F16" s="48"/>
      <c r="G16" s="41"/>
      <c r="H16" s="41"/>
      <c r="I16" s="40"/>
      <c r="J16" s="41"/>
      <c r="K16" s="41"/>
      <c r="L16" s="41"/>
      <c r="M16" s="41"/>
      <c r="N16" s="41"/>
      <c r="O16" s="49">
        <f>O17+O53+O200+O219+O224+O226+O228</f>
        <v>271</v>
      </c>
      <c r="P16" s="50">
        <f>P17+P53+P200+P219+P224+P226+P228</f>
        <v>3940215519</v>
      </c>
      <c r="Q16" s="51"/>
      <c r="R16" s="51"/>
      <c r="S16" s="50">
        <f>S17+S53+S200+S219+S224+S226+S228</f>
        <v>3940215519</v>
      </c>
      <c r="T16" s="51"/>
      <c r="U16" s="50">
        <f>U17+U53+U200+U219+U224+U226+U228</f>
        <v>379772532.37142861</v>
      </c>
      <c r="V16" s="51"/>
      <c r="W16" s="50">
        <f>W17+W53+W200+W219+W224+W226+W228</f>
        <v>45776634.857142858</v>
      </c>
      <c r="X16" s="51"/>
      <c r="Y16" s="50">
        <f>Y17+Y53+Y200+Y219+Y224+Y226+Y228</f>
        <v>27461378.523809522</v>
      </c>
      <c r="Z16" s="50">
        <f>Z17+Z53+Z200+Z219+Z224+Z226+Z228</f>
        <v>73238013.380952373</v>
      </c>
      <c r="AA16" s="51"/>
      <c r="AB16" s="50">
        <f>AB17+AB53+AB200+AB219+AB228</f>
        <v>3822942661.8571429</v>
      </c>
      <c r="AC16" s="50">
        <f>AC17+AC53+AC200+AC219+AC224+AC226+AC228</f>
        <v>117272857.14285713</v>
      </c>
      <c r="AD16" s="51"/>
      <c r="AF16" s="52" t="e">
        <f>'[3]BI INTRA 2025'!Z16+'BI BERSIH DARI EKSTRA 2024'!Y16</f>
        <v>#REF!</v>
      </c>
      <c r="AG16" s="52" t="e">
        <f>AB16-AF16</f>
        <v>#REF!</v>
      </c>
      <c r="AH16" s="52"/>
      <c r="AI16" s="52"/>
      <c r="AJ16" s="53"/>
    </row>
    <row r="17" spans="1:36">
      <c r="A17" s="40"/>
      <c r="B17" s="54" t="s">
        <v>51</v>
      </c>
      <c r="C17" s="41" t="s">
        <v>52</v>
      </c>
      <c r="D17" s="41"/>
      <c r="E17" s="48"/>
      <c r="F17" s="48"/>
      <c r="G17" s="41"/>
      <c r="H17" s="41"/>
      <c r="I17" s="40"/>
      <c r="J17" s="41"/>
      <c r="K17" s="41"/>
      <c r="L17" s="41"/>
      <c r="M17" s="41"/>
      <c r="N17" s="41"/>
      <c r="O17" s="40">
        <f>O19</f>
        <v>23</v>
      </c>
      <c r="P17" s="55">
        <f>P19</f>
        <v>2518491500</v>
      </c>
      <c r="Q17" s="56"/>
      <c r="R17" s="56"/>
      <c r="S17" s="55">
        <f>S19</f>
        <v>2518491500</v>
      </c>
      <c r="T17" s="56"/>
      <c r="U17" s="57">
        <f>U19</f>
        <v>176905928.5714286</v>
      </c>
      <c r="V17" s="56"/>
      <c r="W17" s="57">
        <f>W19</f>
        <v>37510142.857142858</v>
      </c>
      <c r="X17" s="56"/>
      <c r="Y17" s="55">
        <f>Y19</f>
        <v>22226809.523809522</v>
      </c>
      <c r="Z17" s="57">
        <f>Z19</f>
        <v>59736952.380952373</v>
      </c>
      <c r="AA17" s="56"/>
      <c r="AB17" s="55">
        <f>AB19</f>
        <v>2401348642.8571429</v>
      </c>
      <c r="AC17" s="55">
        <f>AC19</f>
        <v>117142857.14285713</v>
      </c>
      <c r="AD17" s="51" t="s">
        <v>53</v>
      </c>
      <c r="AF17" s="52" t="e">
        <f>'[3]BI INTRA 2025'!Z17+'BI BERSIH DARI EKSTRA 2024'!Y17</f>
        <v>#REF!</v>
      </c>
      <c r="AG17" s="52" t="e">
        <f t="shared" ref="AG17:AG80" si="0">AB17-AF17</f>
        <v>#REF!</v>
      </c>
      <c r="AH17" s="52"/>
      <c r="AJ17" s="29"/>
    </row>
    <row r="18" spans="1:36">
      <c r="A18" s="40"/>
      <c r="B18" s="58" t="s">
        <v>48</v>
      </c>
      <c r="C18" s="42" t="s">
        <v>48</v>
      </c>
      <c r="D18" s="42"/>
      <c r="E18" s="43" t="s">
        <v>48</v>
      </c>
      <c r="F18" s="43"/>
      <c r="G18" s="42" t="s">
        <v>48</v>
      </c>
      <c r="H18" s="42" t="s">
        <v>48</v>
      </c>
      <c r="I18" s="42" t="s">
        <v>48</v>
      </c>
      <c r="J18" s="42" t="s">
        <v>48</v>
      </c>
      <c r="K18" s="42" t="s">
        <v>48</v>
      </c>
      <c r="L18" s="42" t="s">
        <v>48</v>
      </c>
      <c r="M18" s="42" t="s">
        <v>48</v>
      </c>
      <c r="N18" s="42" t="s">
        <v>48</v>
      </c>
      <c r="O18" s="42" t="s">
        <v>48</v>
      </c>
      <c r="P18" s="44" t="s">
        <v>48</v>
      </c>
      <c r="Q18" s="51"/>
      <c r="R18" s="51"/>
      <c r="S18" s="50"/>
      <c r="T18" s="51"/>
      <c r="U18" s="50"/>
      <c r="V18" s="51"/>
      <c r="W18" s="50"/>
      <c r="X18" s="51"/>
      <c r="Y18" s="50"/>
      <c r="Z18" s="50"/>
      <c r="AA18" s="51"/>
      <c r="AB18" s="50"/>
      <c r="AC18" s="50"/>
      <c r="AD18" s="59"/>
      <c r="AF18" s="52" t="e">
        <f>'[3]BI INTRA 2025'!Z18+'BI BERSIH DARI EKSTRA 2024'!Y18</f>
        <v>#REF!</v>
      </c>
      <c r="AG18" s="52" t="e">
        <f t="shared" si="0"/>
        <v>#REF!</v>
      </c>
    </row>
    <row r="19" spans="1:36" ht="15" customHeight="1">
      <c r="A19" s="40"/>
      <c r="B19" s="54" t="s">
        <v>51</v>
      </c>
      <c r="C19" s="60" t="s">
        <v>54</v>
      </c>
      <c r="D19" s="61"/>
      <c r="E19" s="62"/>
      <c r="F19" s="62"/>
      <c r="G19" s="62"/>
      <c r="H19" s="63"/>
      <c r="I19" s="40"/>
      <c r="J19" s="41"/>
      <c r="K19" s="41"/>
      <c r="L19" s="41"/>
      <c r="M19" s="41"/>
      <c r="N19" s="41"/>
      <c r="O19" s="40">
        <f>O20</f>
        <v>23</v>
      </c>
      <c r="P19" s="64">
        <f>P20</f>
        <v>2518491500</v>
      </c>
      <c r="Q19" s="59"/>
      <c r="R19" s="59"/>
      <c r="S19" s="64">
        <f>S20</f>
        <v>2518491500</v>
      </c>
      <c r="T19" s="59"/>
      <c r="U19" s="64">
        <f>U20</f>
        <v>176905928.5714286</v>
      </c>
      <c r="V19" s="59"/>
      <c r="W19" s="64">
        <f>W20</f>
        <v>37510142.857142858</v>
      </c>
      <c r="X19" s="59"/>
      <c r="Y19" s="64">
        <f>Y20</f>
        <v>22226809.523809522</v>
      </c>
      <c r="Z19" s="64">
        <f>Z20</f>
        <v>59736952.380952373</v>
      </c>
      <c r="AA19" s="59"/>
      <c r="AB19" s="64">
        <f>AB20</f>
        <v>2401348642.8571429</v>
      </c>
      <c r="AC19" s="64">
        <f>AC20</f>
        <v>117142857.14285713</v>
      </c>
      <c r="AD19" s="44"/>
      <c r="AF19" s="52" t="e">
        <f>'[3]BI INTRA 2025'!Z19+'BI BERSIH DARI EKSTRA 2024'!Y19</f>
        <v>#REF!</v>
      </c>
      <c r="AG19" s="52" t="e">
        <f t="shared" si="0"/>
        <v>#REF!</v>
      </c>
    </row>
    <row r="20" spans="1:36" ht="15" customHeight="1">
      <c r="A20" s="40"/>
      <c r="B20" s="54" t="s">
        <v>55</v>
      </c>
      <c r="C20" s="60" t="s">
        <v>56</v>
      </c>
      <c r="D20" s="61"/>
      <c r="E20" s="62"/>
      <c r="F20" s="62"/>
      <c r="G20" s="62"/>
      <c r="H20" s="65"/>
      <c r="I20" s="40"/>
      <c r="J20" s="41"/>
      <c r="K20" s="41"/>
      <c r="L20" s="41"/>
      <c r="M20" s="41"/>
      <c r="N20" s="41"/>
      <c r="O20" s="40">
        <f>O21+O33+O36</f>
        <v>23</v>
      </c>
      <c r="P20" s="64">
        <f>P21+P33+P36</f>
        <v>2518491500</v>
      </c>
      <c r="Q20" s="51"/>
      <c r="R20" s="51"/>
      <c r="S20" s="64">
        <f>S21+S33+S36</f>
        <v>2518491500</v>
      </c>
      <c r="T20" s="51"/>
      <c r="U20" s="64">
        <f>U21+U33+U36</f>
        <v>176905928.5714286</v>
      </c>
      <c r="V20" s="51"/>
      <c r="W20" s="64">
        <f>W21+W33+W36</f>
        <v>37510142.857142858</v>
      </c>
      <c r="X20" s="51"/>
      <c r="Y20" s="64">
        <f>Y21+Y33+Y36</f>
        <v>22226809.523809522</v>
      </c>
      <c r="Z20" s="64">
        <f>Z21+Z33+Z36</f>
        <v>59736952.380952373</v>
      </c>
      <c r="AA20" s="51"/>
      <c r="AB20" s="64">
        <f>AB21+AB33+AB36</f>
        <v>2401348642.8571429</v>
      </c>
      <c r="AC20" s="64">
        <f>AC21+AC33+AC36</f>
        <v>117142857.14285713</v>
      </c>
      <c r="AD20" s="44"/>
      <c r="AF20" s="52" t="e">
        <f>'[3]BI INTRA 2025'!Z20+'BI BERSIH DARI EKSTRA 2024'!Y20</f>
        <v>#REF!</v>
      </c>
      <c r="AG20" s="52" t="e">
        <f t="shared" si="0"/>
        <v>#REF!</v>
      </c>
    </row>
    <row r="21" spans="1:36" ht="15" customHeight="1">
      <c r="A21" s="40"/>
      <c r="B21" s="54" t="s">
        <v>57</v>
      </c>
      <c r="C21" s="60" t="s">
        <v>58</v>
      </c>
      <c r="D21" s="61"/>
      <c r="E21" s="62"/>
      <c r="F21" s="62"/>
      <c r="G21" s="62"/>
      <c r="H21" s="65"/>
      <c r="I21" s="40"/>
      <c r="J21" s="41"/>
      <c r="K21" s="41"/>
      <c r="L21" s="41"/>
      <c r="M21" s="41"/>
      <c r="N21" s="41"/>
      <c r="O21" s="40">
        <f>SUM(O22:O32)</f>
        <v>10</v>
      </c>
      <c r="P21" s="64">
        <f>SUM(P22:P32)</f>
        <v>2069500000</v>
      </c>
      <c r="Q21" s="51"/>
      <c r="R21" s="51"/>
      <c r="S21" s="64">
        <f>SUM(S22:S32)</f>
        <v>2069500000</v>
      </c>
      <c r="T21" s="51"/>
      <c r="U21" s="64">
        <f>SUM(U22:U32)</f>
        <v>156285714.2857143</v>
      </c>
      <c r="V21" s="51"/>
      <c r="W21" s="64">
        <f>SUM(W22:W32)</f>
        <v>34807142.857142858</v>
      </c>
      <c r="X21" s="51"/>
      <c r="Y21" s="64">
        <f>SUM(Y22:Y32)</f>
        <v>19523809.523809522</v>
      </c>
      <c r="Z21" s="64">
        <f>SUM(Z22:Z32)</f>
        <v>54330952.380952373</v>
      </c>
      <c r="AA21" s="51"/>
      <c r="AB21" s="64">
        <f>SUM(AB22:AB32)</f>
        <v>1952357142.8571429</v>
      </c>
      <c r="AC21" s="64">
        <f>SUM(AC22:AC32)</f>
        <v>117142857.14285713</v>
      </c>
      <c r="AD21" s="44"/>
      <c r="AF21" s="52" t="e">
        <f>'[3]BI INTRA 2025'!Z21+'BI BERSIH DARI EKSTRA 2024'!Y21</f>
        <v>#REF!</v>
      </c>
      <c r="AG21" s="52" t="e">
        <f t="shared" si="0"/>
        <v>#REF!</v>
      </c>
    </row>
    <row r="22" spans="1:36" ht="33" customHeight="1">
      <c r="A22" s="40"/>
      <c r="B22" s="66" t="s">
        <v>59</v>
      </c>
      <c r="C22" s="67" t="s">
        <v>60</v>
      </c>
      <c r="D22" s="67"/>
      <c r="E22" s="68" t="s">
        <v>61</v>
      </c>
      <c r="F22" s="69" t="str">
        <f>VLOOKUP(B22,[1]Sheet1!$H$4:$I$15682,2,FALSE)</f>
        <v>Multi Purpose Vehicle (MPV)</v>
      </c>
      <c r="G22" s="43" t="s">
        <v>62</v>
      </c>
      <c r="H22" s="43" t="s">
        <v>63</v>
      </c>
      <c r="I22" s="42" t="s">
        <v>64</v>
      </c>
      <c r="J22" s="42" t="s">
        <v>65</v>
      </c>
      <c r="K22" s="42">
        <v>2010</v>
      </c>
      <c r="L22" s="42" t="s">
        <v>48</v>
      </c>
      <c r="M22" s="42" t="s">
        <v>66</v>
      </c>
      <c r="N22" s="42" t="s">
        <v>67</v>
      </c>
      <c r="O22" s="42">
        <v>1</v>
      </c>
      <c r="P22" s="70">
        <v>218800000</v>
      </c>
      <c r="Q22" s="51"/>
      <c r="R22" s="64">
        <v>0</v>
      </c>
      <c r="S22" s="71">
        <f>SUM(P22-R22)</f>
        <v>218800000</v>
      </c>
      <c r="T22" s="72">
        <v>7</v>
      </c>
      <c r="U22" s="71"/>
      <c r="V22" s="73"/>
      <c r="W22" s="71"/>
      <c r="X22" s="74"/>
      <c r="Y22" s="71"/>
      <c r="Z22" s="71"/>
      <c r="AA22" s="72">
        <v>7</v>
      </c>
      <c r="AB22" s="71">
        <v>218800000</v>
      </c>
      <c r="AC22" s="71">
        <f t="shared" ref="AC22:AC30" si="1">SUM(S22-AB22)</f>
        <v>0</v>
      </c>
      <c r="AD22" s="75" t="s">
        <v>68</v>
      </c>
      <c r="AF22" s="52" t="e">
        <f>'[3]BI INTRA 2025'!Z22+'BI BERSIH DARI EKSTRA 2024'!Y22</f>
        <v>#REF!</v>
      </c>
      <c r="AG22" s="52" t="e">
        <f t="shared" si="0"/>
        <v>#REF!</v>
      </c>
    </row>
    <row r="23" spans="1:36" ht="33" customHeight="1">
      <c r="A23" s="40"/>
      <c r="B23" s="58" t="s">
        <v>59</v>
      </c>
      <c r="C23" s="67" t="s">
        <v>69</v>
      </c>
      <c r="D23" s="67"/>
      <c r="E23" s="68" t="s">
        <v>61</v>
      </c>
      <c r="F23" s="69" t="str">
        <f>VLOOKUP(B23,[1]Sheet1!$H$4:$I$15682,2,FALSE)</f>
        <v>Multi Purpose Vehicle (MPV)</v>
      </c>
      <c r="G23" s="43" t="s">
        <v>70</v>
      </c>
      <c r="H23" s="43" t="s">
        <v>71</v>
      </c>
      <c r="I23" s="42" t="s">
        <v>64</v>
      </c>
      <c r="J23" s="42" t="s">
        <v>65</v>
      </c>
      <c r="K23" s="42">
        <v>2010</v>
      </c>
      <c r="L23" s="42" t="s">
        <v>48</v>
      </c>
      <c r="M23" s="42" t="s">
        <v>66</v>
      </c>
      <c r="N23" s="42" t="s">
        <v>67</v>
      </c>
      <c r="O23" s="42">
        <v>1</v>
      </c>
      <c r="P23" s="70">
        <v>147100000</v>
      </c>
      <c r="Q23" s="76"/>
      <c r="R23" s="76">
        <v>0</v>
      </c>
      <c r="S23" s="71">
        <f>SUM(P23-R23)</f>
        <v>147100000</v>
      </c>
      <c r="T23" s="72">
        <v>7</v>
      </c>
      <c r="U23" s="71"/>
      <c r="V23" s="73"/>
      <c r="W23" s="71"/>
      <c r="X23" s="74"/>
      <c r="Y23" s="71"/>
      <c r="Z23" s="71"/>
      <c r="AA23" s="72">
        <v>7</v>
      </c>
      <c r="AB23" s="71">
        <v>147100000</v>
      </c>
      <c r="AC23" s="71">
        <f t="shared" si="1"/>
        <v>0</v>
      </c>
      <c r="AD23" s="75" t="s">
        <v>72</v>
      </c>
      <c r="AF23" s="52" t="e">
        <f>'[3]BI INTRA 2025'!Z23+'BI BERSIH DARI EKSTRA 2024'!Y23</f>
        <v>#REF!</v>
      </c>
      <c r="AG23" s="52" t="e">
        <f t="shared" si="0"/>
        <v>#REF!</v>
      </c>
    </row>
    <row r="24" spans="1:36" ht="33" customHeight="1">
      <c r="A24" s="40"/>
      <c r="B24" s="58" t="s">
        <v>59</v>
      </c>
      <c r="C24" s="67" t="s">
        <v>73</v>
      </c>
      <c r="D24" s="67"/>
      <c r="E24" s="68" t="s">
        <v>61</v>
      </c>
      <c r="F24" s="69" t="str">
        <f>VLOOKUP(B24,[1]Sheet1!$H$4:$I$15682,2,FALSE)</f>
        <v>Multi Purpose Vehicle (MPV)</v>
      </c>
      <c r="G24" s="43" t="s">
        <v>74</v>
      </c>
      <c r="H24" s="43" t="s">
        <v>75</v>
      </c>
      <c r="I24" s="42" t="s">
        <v>64</v>
      </c>
      <c r="J24" s="42" t="s">
        <v>65</v>
      </c>
      <c r="K24" s="42">
        <v>2010</v>
      </c>
      <c r="L24" s="42" t="s">
        <v>48</v>
      </c>
      <c r="M24" s="42" t="s">
        <v>66</v>
      </c>
      <c r="N24" s="42" t="s">
        <v>67</v>
      </c>
      <c r="O24" s="42">
        <v>1</v>
      </c>
      <c r="P24" s="70">
        <v>310000000</v>
      </c>
      <c r="Q24" s="76"/>
      <c r="R24" s="76">
        <v>0</v>
      </c>
      <c r="S24" s="71">
        <f t="shared" ref="S24:S31" si="2">SUM(P24-R24)</f>
        <v>310000000</v>
      </c>
      <c r="T24" s="77">
        <v>7</v>
      </c>
      <c r="U24" s="71"/>
      <c r="V24" s="73"/>
      <c r="W24" s="71"/>
      <c r="X24" s="74"/>
      <c r="Y24" s="71"/>
      <c r="Z24" s="71"/>
      <c r="AA24" s="72">
        <v>7</v>
      </c>
      <c r="AB24" s="71">
        <v>310000000</v>
      </c>
      <c r="AC24" s="71">
        <f t="shared" si="1"/>
        <v>0</v>
      </c>
      <c r="AD24" s="55" t="s">
        <v>76</v>
      </c>
      <c r="AF24" s="52" t="e">
        <f>'[3]BI INTRA 2025'!Z24+'BI BERSIH DARI EKSTRA 2024'!Y24</f>
        <v>#REF!</v>
      </c>
      <c r="AG24" s="52" t="e">
        <f t="shared" si="0"/>
        <v>#REF!</v>
      </c>
    </row>
    <row r="25" spans="1:36" ht="33" customHeight="1">
      <c r="A25" s="40"/>
      <c r="B25" s="58" t="s">
        <v>59</v>
      </c>
      <c r="C25" s="67" t="s">
        <v>77</v>
      </c>
      <c r="D25" s="67"/>
      <c r="E25" s="68" t="s">
        <v>61</v>
      </c>
      <c r="F25" s="69" t="str">
        <f>VLOOKUP(B25,[1]Sheet1!$H$4:$I$15682,2,FALSE)</f>
        <v>Multi Purpose Vehicle (MPV)</v>
      </c>
      <c r="G25" s="43" t="s">
        <v>70</v>
      </c>
      <c r="H25" s="43" t="s">
        <v>78</v>
      </c>
      <c r="I25" s="42" t="s">
        <v>64</v>
      </c>
      <c r="J25" s="42" t="s">
        <v>65</v>
      </c>
      <c r="K25" s="42">
        <v>2011</v>
      </c>
      <c r="L25" s="42" t="s">
        <v>48</v>
      </c>
      <c r="M25" s="42" t="s">
        <v>66</v>
      </c>
      <c r="N25" s="42" t="s">
        <v>67</v>
      </c>
      <c r="O25" s="42">
        <v>1</v>
      </c>
      <c r="P25" s="70">
        <v>150600000</v>
      </c>
      <c r="Q25" s="76"/>
      <c r="R25" s="76">
        <v>0</v>
      </c>
      <c r="S25" s="71">
        <f t="shared" si="2"/>
        <v>150600000</v>
      </c>
      <c r="T25" s="72">
        <v>7</v>
      </c>
      <c r="U25" s="71"/>
      <c r="V25" s="73"/>
      <c r="W25" s="71"/>
      <c r="X25" s="74"/>
      <c r="Y25" s="71"/>
      <c r="Z25" s="71"/>
      <c r="AA25" s="72">
        <v>7</v>
      </c>
      <c r="AB25" s="71">
        <v>150600000</v>
      </c>
      <c r="AC25" s="71">
        <f t="shared" si="1"/>
        <v>0</v>
      </c>
      <c r="AD25" s="75" t="s">
        <v>79</v>
      </c>
      <c r="AF25" s="52" t="e">
        <f>'[3]BI INTRA 2025'!Z25+'BI BERSIH DARI EKSTRA 2024'!Y25</f>
        <v>#REF!</v>
      </c>
      <c r="AG25" s="52" t="e">
        <f t="shared" si="0"/>
        <v>#REF!</v>
      </c>
    </row>
    <row r="26" spans="1:36" ht="33" customHeight="1">
      <c r="A26" s="40"/>
      <c r="B26" s="58" t="s">
        <v>59</v>
      </c>
      <c r="C26" s="67" t="s">
        <v>80</v>
      </c>
      <c r="D26" s="67"/>
      <c r="E26" s="68" t="s">
        <v>61</v>
      </c>
      <c r="F26" s="69" t="str">
        <f>VLOOKUP(B26,[1]Sheet1!$H$4:$I$15682,2,FALSE)</f>
        <v>Multi Purpose Vehicle (MPV)</v>
      </c>
      <c r="G26" s="43" t="s">
        <v>81</v>
      </c>
      <c r="H26" s="43" t="s">
        <v>82</v>
      </c>
      <c r="I26" s="42" t="s">
        <v>64</v>
      </c>
      <c r="J26" s="42" t="s">
        <v>65</v>
      </c>
      <c r="K26" s="42">
        <v>2012</v>
      </c>
      <c r="L26" s="42" t="s">
        <v>48</v>
      </c>
      <c r="M26" s="42" t="s">
        <v>66</v>
      </c>
      <c r="N26" s="42" t="s">
        <v>67</v>
      </c>
      <c r="O26" s="42">
        <v>1</v>
      </c>
      <c r="P26" s="70">
        <v>149000000</v>
      </c>
      <c r="Q26" s="78"/>
      <c r="R26" s="76">
        <v>0</v>
      </c>
      <c r="S26" s="71">
        <f t="shared" si="2"/>
        <v>149000000</v>
      </c>
      <c r="T26" s="72">
        <v>7</v>
      </c>
      <c r="U26" s="71"/>
      <c r="V26" s="73"/>
      <c r="W26" s="71"/>
      <c r="X26" s="74"/>
      <c r="Y26" s="71"/>
      <c r="Z26" s="71"/>
      <c r="AA26" s="72">
        <v>7</v>
      </c>
      <c r="AB26" s="71">
        <v>149000000</v>
      </c>
      <c r="AC26" s="71">
        <f t="shared" si="1"/>
        <v>0</v>
      </c>
      <c r="AD26" s="75" t="s">
        <v>83</v>
      </c>
      <c r="AF26" s="52" t="e">
        <f>'[3]BI INTRA 2025'!Z26+'BI BERSIH DARI EKSTRA 2024'!Y26</f>
        <v>#REF!</v>
      </c>
      <c r="AG26" s="52" t="e">
        <f t="shared" si="0"/>
        <v>#REF!</v>
      </c>
    </row>
    <row r="27" spans="1:36" ht="49.5" customHeight="1">
      <c r="A27" s="40"/>
      <c r="B27" s="58" t="s">
        <v>59</v>
      </c>
      <c r="C27" s="67" t="s">
        <v>84</v>
      </c>
      <c r="D27" s="67"/>
      <c r="E27" s="68" t="s">
        <v>61</v>
      </c>
      <c r="F27" s="69" t="str">
        <f>VLOOKUP(B27,[1]Sheet1!$H$4:$I$15682,2,FALSE)</f>
        <v>Multi Purpose Vehicle (MPV)</v>
      </c>
      <c r="G27" s="43" t="s">
        <v>85</v>
      </c>
      <c r="H27" s="43" t="s">
        <v>86</v>
      </c>
      <c r="I27" s="42" t="s">
        <v>64</v>
      </c>
      <c r="J27" s="42" t="s">
        <v>65</v>
      </c>
      <c r="K27" s="42">
        <v>2013</v>
      </c>
      <c r="L27" s="42" t="s">
        <v>48</v>
      </c>
      <c r="M27" s="42" t="s">
        <v>66</v>
      </c>
      <c r="N27" s="42" t="s">
        <v>67</v>
      </c>
      <c r="O27" s="42">
        <v>1</v>
      </c>
      <c r="P27" s="70">
        <v>186050000</v>
      </c>
      <c r="Q27" s="64"/>
      <c r="R27" s="76">
        <v>0</v>
      </c>
      <c r="S27" s="71">
        <f t="shared" si="2"/>
        <v>186050000</v>
      </c>
      <c r="T27" s="72">
        <v>7</v>
      </c>
      <c r="U27" s="71">
        <f t="shared" ref="U27:U31" si="3">SUM(S27/T27)</f>
        <v>26578571.428571429</v>
      </c>
      <c r="V27" s="73"/>
      <c r="W27" s="71"/>
      <c r="X27" s="74"/>
      <c r="Y27" s="71"/>
      <c r="Z27" s="71"/>
      <c r="AA27" s="72">
        <v>7</v>
      </c>
      <c r="AB27" s="71">
        <f>SUM(U27*AA27)</f>
        <v>186050000</v>
      </c>
      <c r="AC27" s="71">
        <f t="shared" si="1"/>
        <v>0</v>
      </c>
      <c r="AD27" s="75" t="s">
        <v>87</v>
      </c>
      <c r="AF27" s="52" t="e">
        <f>'[3]BI INTRA 2025'!Z27+'BI BERSIH DARI EKSTRA 2024'!Y27</f>
        <v>#REF!</v>
      </c>
      <c r="AG27" s="52" t="e">
        <f t="shared" si="0"/>
        <v>#REF!</v>
      </c>
    </row>
    <row r="28" spans="1:36" ht="45" customHeight="1">
      <c r="A28" s="40"/>
      <c r="B28" s="58" t="s">
        <v>59</v>
      </c>
      <c r="C28" s="67" t="s">
        <v>88</v>
      </c>
      <c r="D28" s="67"/>
      <c r="E28" s="68" t="s">
        <v>61</v>
      </c>
      <c r="F28" s="69" t="str">
        <f>VLOOKUP(B28,[1]Sheet1!$H$4:$I$15682,2,FALSE)</f>
        <v>Multi Purpose Vehicle (MPV)</v>
      </c>
      <c r="G28" s="43" t="s">
        <v>85</v>
      </c>
      <c r="H28" s="43" t="s">
        <v>89</v>
      </c>
      <c r="I28" s="42" t="s">
        <v>64</v>
      </c>
      <c r="J28" s="42" t="s">
        <v>65</v>
      </c>
      <c r="K28" s="42">
        <v>2013</v>
      </c>
      <c r="L28" s="42" t="s">
        <v>48</v>
      </c>
      <c r="M28" s="42" t="s">
        <v>66</v>
      </c>
      <c r="N28" s="42" t="s">
        <v>67</v>
      </c>
      <c r="O28" s="42">
        <v>1</v>
      </c>
      <c r="P28" s="70">
        <v>186050000</v>
      </c>
      <c r="Q28" s="76"/>
      <c r="R28" s="76">
        <v>0</v>
      </c>
      <c r="S28" s="71">
        <f t="shared" si="2"/>
        <v>186050000</v>
      </c>
      <c r="T28" s="72">
        <v>7</v>
      </c>
      <c r="U28" s="71">
        <f t="shared" si="3"/>
        <v>26578571.428571429</v>
      </c>
      <c r="V28" s="73"/>
      <c r="W28" s="71"/>
      <c r="X28" s="74"/>
      <c r="Y28" s="71"/>
      <c r="Z28" s="71"/>
      <c r="AA28" s="72">
        <v>7</v>
      </c>
      <c r="AB28" s="71">
        <f t="shared" ref="AB28:AB29" si="4">SUM(U28*AA28)</f>
        <v>186050000</v>
      </c>
      <c r="AC28" s="71">
        <f t="shared" si="1"/>
        <v>0</v>
      </c>
      <c r="AD28" s="75" t="s">
        <v>90</v>
      </c>
      <c r="AF28" s="52" t="e">
        <f>'[3]BI INTRA 2025'!Z28+'BI BERSIH DARI EKSTRA 2024'!Y28</f>
        <v>#REF!</v>
      </c>
      <c r="AG28" s="52" t="e">
        <f t="shared" si="0"/>
        <v>#REF!</v>
      </c>
    </row>
    <row r="29" spans="1:36" ht="33" customHeight="1">
      <c r="A29" s="40"/>
      <c r="B29" s="58" t="s">
        <v>59</v>
      </c>
      <c r="C29" s="67" t="s">
        <v>91</v>
      </c>
      <c r="D29" s="67"/>
      <c r="E29" s="68" t="s">
        <v>61</v>
      </c>
      <c r="F29" s="69" t="str">
        <f>VLOOKUP(B29,[1]Sheet1!$H$4:$I$15682,2,FALSE)</f>
        <v>Multi Purpose Vehicle (MPV)</v>
      </c>
      <c r="G29" s="42" t="s">
        <v>92</v>
      </c>
      <c r="H29" s="43" t="s">
        <v>93</v>
      </c>
      <c r="I29" s="42" t="s">
        <v>64</v>
      </c>
      <c r="J29" s="42" t="s">
        <v>65</v>
      </c>
      <c r="K29" s="42">
        <v>1999</v>
      </c>
      <c r="L29" s="42" t="s">
        <v>48</v>
      </c>
      <c r="M29" s="42" t="s">
        <v>66</v>
      </c>
      <c r="N29" s="42" t="s">
        <v>67</v>
      </c>
      <c r="O29" s="42">
        <v>1</v>
      </c>
      <c r="P29" s="70">
        <v>80000000</v>
      </c>
      <c r="Q29" s="79"/>
      <c r="R29" s="76">
        <v>0</v>
      </c>
      <c r="S29" s="71">
        <f t="shared" si="2"/>
        <v>80000000</v>
      </c>
      <c r="T29" s="72">
        <v>7</v>
      </c>
      <c r="U29" s="71">
        <f t="shared" si="3"/>
        <v>11428571.428571429</v>
      </c>
      <c r="V29" s="73"/>
      <c r="W29" s="71"/>
      <c r="X29" s="74"/>
      <c r="Y29" s="71"/>
      <c r="Z29" s="71"/>
      <c r="AA29" s="72">
        <v>7</v>
      </c>
      <c r="AB29" s="71">
        <f t="shared" si="4"/>
        <v>80000000</v>
      </c>
      <c r="AC29" s="71">
        <f t="shared" si="1"/>
        <v>0</v>
      </c>
      <c r="AD29" s="75" t="s">
        <v>76</v>
      </c>
      <c r="AF29" s="52" t="e">
        <f>'[3]BI INTRA 2025'!Z29+'BI BERSIH DARI EKSTRA 2024'!Y29</f>
        <v>#REF!</v>
      </c>
      <c r="AG29" s="52" t="e">
        <f t="shared" si="0"/>
        <v>#REF!</v>
      </c>
    </row>
    <row r="30" spans="1:36" s="95" customFormat="1" ht="42" customHeight="1">
      <c r="A30" s="80"/>
      <c r="B30" s="81" t="s">
        <v>59</v>
      </c>
      <c r="C30" s="82" t="s">
        <v>94</v>
      </c>
      <c r="D30" s="82"/>
      <c r="E30" s="83" t="s">
        <v>61</v>
      </c>
      <c r="F30" s="69" t="str">
        <f>VLOOKUP(B30,[1]Sheet1!$H$4:$I$15682,2,FALSE)</f>
        <v>Multi Purpose Vehicle (MPV)</v>
      </c>
      <c r="G30" s="84" t="s">
        <v>95</v>
      </c>
      <c r="H30" s="85" t="s">
        <v>96</v>
      </c>
      <c r="I30" s="84" t="s">
        <v>64</v>
      </c>
      <c r="J30" s="86" t="s">
        <v>97</v>
      </c>
      <c r="K30" s="84">
        <v>2017</v>
      </c>
      <c r="L30" s="84" t="s">
        <v>48</v>
      </c>
      <c r="M30" s="84" t="s">
        <v>66</v>
      </c>
      <c r="N30" s="84" t="s">
        <v>67</v>
      </c>
      <c r="O30" s="84">
        <v>1</v>
      </c>
      <c r="P30" s="87">
        <v>231900000</v>
      </c>
      <c r="Q30" s="88"/>
      <c r="R30" s="89">
        <v>0</v>
      </c>
      <c r="S30" s="90">
        <f t="shared" si="2"/>
        <v>231900000</v>
      </c>
      <c r="T30" s="91">
        <v>7</v>
      </c>
      <c r="U30" s="90">
        <f t="shared" si="3"/>
        <v>33128571.428571429</v>
      </c>
      <c r="V30" s="89">
        <f>2/12</f>
        <v>0.16666666666666666</v>
      </c>
      <c r="W30" s="89">
        <f>U30*V30</f>
        <v>5521428.5714285709</v>
      </c>
      <c r="X30" s="92"/>
      <c r="Y30" s="90">
        <f>U30*X30</f>
        <v>0</v>
      </c>
      <c r="Z30" s="89">
        <f>W30+Y30</f>
        <v>5521428.5714285709</v>
      </c>
      <c r="AA30" s="92">
        <f>2024-K30+V30+X30-2/12</f>
        <v>7</v>
      </c>
      <c r="AB30" s="89">
        <f>U30*AA30</f>
        <v>231900000</v>
      </c>
      <c r="AC30" s="89">
        <f t="shared" si="1"/>
        <v>0</v>
      </c>
      <c r="AD30" s="93" t="s">
        <v>98</v>
      </c>
      <c r="AE30" s="94"/>
      <c r="AF30" s="52" t="e">
        <f>'[3]BI INTRA 2025'!Z30+'BI BERSIH DARI EKSTRA 2024'!Y30</f>
        <v>#REF!</v>
      </c>
      <c r="AG30" s="52" t="e">
        <f t="shared" si="0"/>
        <v>#REF!</v>
      </c>
    </row>
    <row r="31" spans="1:36" s="111" customFormat="1" ht="42" customHeight="1">
      <c r="A31" s="96"/>
      <c r="B31" s="97" t="s">
        <v>59</v>
      </c>
      <c r="C31" s="98" t="s">
        <v>99</v>
      </c>
      <c r="D31" s="98"/>
      <c r="E31" s="99" t="s">
        <v>61</v>
      </c>
      <c r="F31" s="69" t="str">
        <f>VLOOKUP(B31,[1]Sheet1!$H$4:$I$15682,2,FALSE)</f>
        <v>Multi Purpose Vehicle (MPV)</v>
      </c>
      <c r="G31" s="100" t="s">
        <v>100</v>
      </c>
      <c r="H31" s="101" t="s">
        <v>101</v>
      </c>
      <c r="I31" s="100" t="s">
        <v>64</v>
      </c>
      <c r="J31" s="102" t="s">
        <v>65</v>
      </c>
      <c r="K31" s="100">
        <v>2019</v>
      </c>
      <c r="L31" s="100" t="s">
        <v>48</v>
      </c>
      <c r="M31" s="100" t="s">
        <v>66</v>
      </c>
      <c r="N31" s="100" t="s">
        <v>67</v>
      </c>
      <c r="O31" s="100">
        <v>1</v>
      </c>
      <c r="P31" s="103">
        <v>410000000</v>
      </c>
      <c r="Q31" s="104"/>
      <c r="R31" s="105">
        <v>0</v>
      </c>
      <c r="S31" s="106">
        <f t="shared" si="2"/>
        <v>410000000</v>
      </c>
      <c r="T31" s="107">
        <v>7</v>
      </c>
      <c r="U31" s="106">
        <f t="shared" si="3"/>
        <v>58571428.571428575</v>
      </c>
      <c r="V31" s="108">
        <f>6/12</f>
        <v>0.5</v>
      </c>
      <c r="W31" s="108">
        <f>U31*V31</f>
        <v>29285714.285714287</v>
      </c>
      <c r="X31" s="108">
        <f>4/12</f>
        <v>0.33333333333333331</v>
      </c>
      <c r="Y31" s="106">
        <f>U31*X31</f>
        <v>19523809.523809522</v>
      </c>
      <c r="Z31" s="105">
        <f>W31+Y31</f>
        <v>48809523.809523806</v>
      </c>
      <c r="AA31" s="108">
        <f>2024-K31+V31+X31-10/12</f>
        <v>5</v>
      </c>
      <c r="AB31" s="105">
        <f>U31*AA31</f>
        <v>292857142.85714287</v>
      </c>
      <c r="AC31" s="105">
        <f>S31-AB31</f>
        <v>117142857.14285713</v>
      </c>
      <c r="AD31" s="109" t="s">
        <v>102</v>
      </c>
      <c r="AE31" s="110"/>
      <c r="AF31" s="52" t="e">
        <f>'[3]BI INTRA 2025'!Z31+'BI BERSIH DARI EKSTRA 2024'!Y31</f>
        <v>#REF!</v>
      </c>
      <c r="AG31" s="52" t="e">
        <f t="shared" si="0"/>
        <v>#REF!</v>
      </c>
    </row>
    <row r="32" spans="1:36" s="127" customFormat="1" ht="5.0999999999999996" customHeight="1">
      <c r="A32" s="112"/>
      <c r="B32" s="113"/>
      <c r="C32" s="114"/>
      <c r="D32" s="114"/>
      <c r="E32" s="115"/>
      <c r="F32" s="115"/>
      <c r="G32" s="116"/>
      <c r="H32" s="117"/>
      <c r="I32" s="116"/>
      <c r="J32" s="118"/>
      <c r="K32" s="116"/>
      <c r="L32" s="116"/>
      <c r="M32" s="116"/>
      <c r="N32" s="116"/>
      <c r="O32" s="116"/>
      <c r="P32" s="119"/>
      <c r="Q32" s="120"/>
      <c r="R32" s="121"/>
      <c r="S32" s="122"/>
      <c r="T32" s="123"/>
      <c r="U32" s="122"/>
      <c r="V32" s="124"/>
      <c r="W32" s="124"/>
      <c r="X32" s="124"/>
      <c r="Y32" s="122"/>
      <c r="Z32" s="121"/>
      <c r="AA32" s="124"/>
      <c r="AB32" s="121"/>
      <c r="AC32" s="121"/>
      <c r="AD32" s="125"/>
      <c r="AE32" s="126"/>
      <c r="AF32" s="52" t="e">
        <f>'[3]BI INTRA 2025'!Z32+'BI BERSIH DARI EKSTRA 2024'!Y32</f>
        <v>#REF!</v>
      </c>
      <c r="AG32" s="52" t="e">
        <f t="shared" si="0"/>
        <v>#REF!</v>
      </c>
    </row>
    <row r="33" spans="1:33" s="127" customFormat="1" ht="21.75" customHeight="1">
      <c r="A33" s="40"/>
      <c r="B33" s="54" t="s">
        <v>103</v>
      </c>
      <c r="C33" s="1526" t="s">
        <v>104</v>
      </c>
      <c r="D33" s="1527"/>
      <c r="E33" s="1527"/>
      <c r="F33" s="1527"/>
      <c r="G33" s="1527"/>
      <c r="H33" s="1528"/>
      <c r="I33" s="40"/>
      <c r="J33" s="129"/>
      <c r="K33" s="40"/>
      <c r="L33" s="40"/>
      <c r="M33" s="40"/>
      <c r="N33" s="40"/>
      <c r="O33" s="40">
        <f>O34</f>
        <v>1</v>
      </c>
      <c r="P33" s="130">
        <f>P34</f>
        <v>304650000</v>
      </c>
      <c r="Q33" s="131"/>
      <c r="R33" s="64"/>
      <c r="S33" s="130">
        <f>S34</f>
        <v>304650000</v>
      </c>
      <c r="T33" s="51"/>
      <c r="U33" s="130">
        <f>U34</f>
        <v>0</v>
      </c>
      <c r="V33" s="132"/>
      <c r="W33" s="130">
        <f>W34</f>
        <v>0</v>
      </c>
      <c r="X33" s="132"/>
      <c r="Y33" s="130">
        <f>Y34</f>
        <v>0</v>
      </c>
      <c r="Z33" s="130">
        <f>Z34</f>
        <v>0</v>
      </c>
      <c r="AA33" s="132"/>
      <c r="AB33" s="130">
        <f>AB34</f>
        <v>304650000</v>
      </c>
      <c r="AC33" s="130">
        <f>AC34</f>
        <v>0</v>
      </c>
      <c r="AD33" s="75"/>
      <c r="AE33" s="126"/>
      <c r="AF33" s="52" t="e">
        <f>'[3]BI INTRA 2025'!Z33+'BI BERSIH DARI EKSTRA 2024'!Y33</f>
        <v>#REF!</v>
      </c>
      <c r="AG33" s="52" t="e">
        <f t="shared" si="0"/>
        <v>#REF!</v>
      </c>
    </row>
    <row r="34" spans="1:33" s="127" customFormat="1" ht="42" customHeight="1">
      <c r="A34" s="112"/>
      <c r="B34" s="133" t="s">
        <v>105</v>
      </c>
      <c r="C34" s="67" t="s">
        <v>106</v>
      </c>
      <c r="D34" s="67"/>
      <c r="E34" s="68" t="s">
        <v>61</v>
      </c>
      <c r="F34" s="69" t="str">
        <f>VLOOKUP(B34,[1]Sheet1!$H$4:$I$15682,2,FALSE)</f>
        <v>Pick Up</v>
      </c>
      <c r="G34" s="43" t="s">
        <v>107</v>
      </c>
      <c r="H34" s="43" t="s">
        <v>108</v>
      </c>
      <c r="I34" s="42" t="s">
        <v>64</v>
      </c>
      <c r="J34" s="42" t="s">
        <v>65</v>
      </c>
      <c r="K34" s="42">
        <v>2012</v>
      </c>
      <c r="L34" s="42" t="s">
        <v>48</v>
      </c>
      <c r="M34" s="42" t="s">
        <v>66</v>
      </c>
      <c r="N34" s="42" t="s">
        <v>67</v>
      </c>
      <c r="O34" s="42">
        <v>1</v>
      </c>
      <c r="P34" s="70">
        <v>304650000</v>
      </c>
      <c r="Q34" s="78"/>
      <c r="R34" s="76">
        <v>0</v>
      </c>
      <c r="S34" s="71">
        <f t="shared" ref="S34" si="5">SUM(P34-R34)</f>
        <v>304650000</v>
      </c>
      <c r="T34" s="72">
        <v>7</v>
      </c>
      <c r="U34" s="71"/>
      <c r="V34" s="73"/>
      <c r="W34" s="71"/>
      <c r="X34" s="74"/>
      <c r="Y34" s="71"/>
      <c r="Z34" s="71"/>
      <c r="AA34" s="72">
        <v>7</v>
      </c>
      <c r="AB34" s="71">
        <v>304650000</v>
      </c>
      <c r="AC34" s="71">
        <f t="shared" ref="AC34" si="6">SUM(S34-AB34)</f>
        <v>0</v>
      </c>
      <c r="AD34" s="55" t="s">
        <v>76</v>
      </c>
      <c r="AE34" s="126"/>
      <c r="AF34" s="52" t="e">
        <f>'[3]BI INTRA 2025'!Z34+'BI BERSIH DARI EKSTRA 2024'!Y34</f>
        <v>#REF!</v>
      </c>
      <c r="AG34" s="52" t="e">
        <f t="shared" si="0"/>
        <v>#REF!</v>
      </c>
    </row>
    <row r="35" spans="1:33" s="127" customFormat="1" ht="5.0999999999999996" customHeight="1">
      <c r="A35" s="112"/>
      <c r="B35" s="113"/>
      <c r="C35" s="114"/>
      <c r="D35" s="114"/>
      <c r="E35" s="115"/>
      <c r="F35" s="115"/>
      <c r="G35" s="116"/>
      <c r="H35" s="117"/>
      <c r="I35" s="116"/>
      <c r="J35" s="118"/>
      <c r="K35" s="116"/>
      <c r="L35" s="116"/>
      <c r="M35" s="116"/>
      <c r="N35" s="116"/>
      <c r="O35" s="116"/>
      <c r="P35" s="119"/>
      <c r="Q35" s="120"/>
      <c r="R35" s="121"/>
      <c r="S35" s="122"/>
      <c r="T35" s="123"/>
      <c r="U35" s="122"/>
      <c r="V35" s="124"/>
      <c r="W35" s="124"/>
      <c r="X35" s="124"/>
      <c r="Y35" s="122"/>
      <c r="Z35" s="121"/>
      <c r="AA35" s="124"/>
      <c r="AB35" s="121"/>
      <c r="AC35" s="121"/>
      <c r="AD35" s="125"/>
      <c r="AE35" s="126"/>
      <c r="AF35" s="52" t="e">
        <f>'[3]BI INTRA 2025'!Z35+'BI BERSIH DARI EKSTRA 2024'!Y35</f>
        <v>#REF!</v>
      </c>
      <c r="AG35" s="52" t="e">
        <f t="shared" si="0"/>
        <v>#REF!</v>
      </c>
    </row>
    <row r="36" spans="1:33" ht="15" customHeight="1">
      <c r="A36" s="40"/>
      <c r="B36" s="54" t="s">
        <v>109</v>
      </c>
      <c r="C36" s="60" t="s">
        <v>110</v>
      </c>
      <c r="D36" s="60"/>
      <c r="E36" s="134"/>
      <c r="F36" s="134"/>
      <c r="G36" s="135"/>
      <c r="H36" s="48"/>
      <c r="I36" s="40"/>
      <c r="J36" s="42"/>
      <c r="K36" s="41"/>
      <c r="L36" s="41"/>
      <c r="M36" s="42"/>
      <c r="N36" s="42"/>
      <c r="O36" s="40">
        <f>SUM(O37:O48)</f>
        <v>12</v>
      </c>
      <c r="P36" s="136">
        <f>SUM(P37:P48)</f>
        <v>144341500</v>
      </c>
      <c r="Q36" s="79"/>
      <c r="R36" s="76"/>
      <c r="S36" s="64">
        <f>SUM(S37:S48)</f>
        <v>144341500</v>
      </c>
      <c r="T36" s="77"/>
      <c r="U36" s="64">
        <f>SUM(U37:U48)</f>
        <v>20620214.285714287</v>
      </c>
      <c r="V36" s="76"/>
      <c r="W36" s="64">
        <f>SUM(W37:W48)</f>
        <v>2703000</v>
      </c>
      <c r="X36" s="137"/>
      <c r="Y36" s="64">
        <f>SUM(Y37:Y48)</f>
        <v>2703000</v>
      </c>
      <c r="Z36" s="64">
        <f>SUM(Z37:Z48)</f>
        <v>5406000</v>
      </c>
      <c r="AA36" s="138"/>
      <c r="AB36" s="64">
        <f>SUM(AB37:AB48)</f>
        <v>144341500</v>
      </c>
      <c r="AC36" s="64">
        <f>SUM(AC37:AC48)</f>
        <v>9.3132257461547852E-10</v>
      </c>
      <c r="AD36" s="44"/>
      <c r="AF36" s="52" t="e">
        <f>'[3]BI INTRA 2025'!Z36+'BI BERSIH DARI EKSTRA 2024'!Y36</f>
        <v>#REF!</v>
      </c>
      <c r="AG36" s="52" t="e">
        <f t="shared" si="0"/>
        <v>#REF!</v>
      </c>
    </row>
    <row r="37" spans="1:33" ht="33" customHeight="1">
      <c r="A37" s="40"/>
      <c r="B37" s="133" t="s">
        <v>111</v>
      </c>
      <c r="C37" s="67" t="s">
        <v>112</v>
      </c>
      <c r="D37" s="67"/>
      <c r="E37" s="68" t="s">
        <v>113</v>
      </c>
      <c r="F37" s="69" t="str">
        <f>VLOOKUP(B37,[1]Sheet1!$H$4:$I$15682,2,FALSE)</f>
        <v>Sepeda Motor</v>
      </c>
      <c r="G37" s="42" t="s">
        <v>114</v>
      </c>
      <c r="H37" s="43" t="s">
        <v>115</v>
      </c>
      <c r="I37" s="42" t="s">
        <v>64</v>
      </c>
      <c r="J37" s="42" t="s">
        <v>65</v>
      </c>
      <c r="K37" s="42">
        <v>1995</v>
      </c>
      <c r="L37" s="42" t="s">
        <v>48</v>
      </c>
      <c r="M37" s="42" t="s">
        <v>66</v>
      </c>
      <c r="N37" s="42" t="s">
        <v>67</v>
      </c>
      <c r="O37" s="42">
        <v>1</v>
      </c>
      <c r="P37" s="70">
        <v>4800000</v>
      </c>
      <c r="Q37" s="79"/>
      <c r="R37" s="76">
        <v>0</v>
      </c>
      <c r="S37" s="71">
        <f>SUM(P37-R37)</f>
        <v>4800000</v>
      </c>
      <c r="T37" s="77">
        <v>7</v>
      </c>
      <c r="U37" s="71">
        <f t="shared" ref="U37:U48" si="7">SUM(S37/T37)</f>
        <v>685714.28571428568</v>
      </c>
      <c r="V37" s="73">
        <v>0</v>
      </c>
      <c r="W37" s="71">
        <f>SUM(U37*V37)</f>
        <v>0</v>
      </c>
      <c r="X37" s="74">
        <v>0</v>
      </c>
      <c r="Y37" s="71">
        <f t="shared" ref="Y37:Y46" si="8">SUM(U37*X37)</f>
        <v>0</v>
      </c>
      <c r="Z37" s="71">
        <f t="shared" ref="Z37:Z48" si="9">SUM(W37+Y37)</f>
        <v>0</v>
      </c>
      <c r="AA37" s="72">
        <v>7</v>
      </c>
      <c r="AB37" s="71">
        <f>SUM(U37*AA37)</f>
        <v>4800000</v>
      </c>
      <c r="AC37" s="71">
        <f t="shared" ref="AC37:AC47" si="10">SUM(S37-AB37)</f>
        <v>0</v>
      </c>
      <c r="AD37" s="55" t="s">
        <v>116</v>
      </c>
      <c r="AF37" s="52" t="e">
        <f>'[3]BI INTRA 2025'!Z37+'BI BERSIH DARI EKSTRA 2024'!Y37</f>
        <v>#REF!</v>
      </c>
      <c r="AG37" s="52" t="e">
        <f t="shared" si="0"/>
        <v>#REF!</v>
      </c>
    </row>
    <row r="38" spans="1:33" ht="33" customHeight="1">
      <c r="A38" s="40"/>
      <c r="B38" s="133" t="s">
        <v>111</v>
      </c>
      <c r="C38" s="67" t="s">
        <v>60</v>
      </c>
      <c r="D38" s="67"/>
      <c r="E38" s="68" t="s">
        <v>113</v>
      </c>
      <c r="F38" s="69" t="str">
        <f>VLOOKUP(B38,[1]Sheet1!$H$4:$I$15682,2,FALSE)</f>
        <v>Sepeda Motor</v>
      </c>
      <c r="G38" s="43" t="s">
        <v>117</v>
      </c>
      <c r="H38" s="43" t="s">
        <v>118</v>
      </c>
      <c r="I38" s="42" t="s">
        <v>64</v>
      </c>
      <c r="J38" s="42" t="s">
        <v>65</v>
      </c>
      <c r="K38" s="42">
        <v>1995</v>
      </c>
      <c r="L38" s="42" t="s">
        <v>48</v>
      </c>
      <c r="M38" s="42" t="s">
        <v>66</v>
      </c>
      <c r="N38" s="42" t="s">
        <v>67</v>
      </c>
      <c r="O38" s="42">
        <v>1</v>
      </c>
      <c r="P38" s="70">
        <v>9000000</v>
      </c>
      <c r="Q38" s="76"/>
      <c r="R38" s="76">
        <v>0</v>
      </c>
      <c r="S38" s="71">
        <f>SUM(P38-R38)</f>
        <v>9000000</v>
      </c>
      <c r="T38" s="77">
        <v>7</v>
      </c>
      <c r="U38" s="71">
        <f t="shared" si="7"/>
        <v>1285714.2857142857</v>
      </c>
      <c r="V38" s="73">
        <v>0</v>
      </c>
      <c r="W38" s="71">
        <f t="shared" ref="W38:W41" si="11">SUM(U38*V38)</f>
        <v>0</v>
      </c>
      <c r="X38" s="74">
        <v>0</v>
      </c>
      <c r="Y38" s="71">
        <f t="shared" si="8"/>
        <v>0</v>
      </c>
      <c r="Z38" s="71">
        <f t="shared" si="9"/>
        <v>0</v>
      </c>
      <c r="AA38" s="72">
        <v>7</v>
      </c>
      <c r="AB38" s="71">
        <f t="shared" ref="AB38:AB48" si="12">SUM(U38*AA38)</f>
        <v>9000000</v>
      </c>
      <c r="AC38" s="71">
        <f t="shared" si="10"/>
        <v>0</v>
      </c>
      <c r="AD38" s="75" t="s">
        <v>119</v>
      </c>
      <c r="AF38" s="52" t="e">
        <f>'[3]BI INTRA 2025'!Z38+'BI BERSIH DARI EKSTRA 2024'!Y38</f>
        <v>#REF!</v>
      </c>
      <c r="AG38" s="52" t="e">
        <f t="shared" si="0"/>
        <v>#REF!</v>
      </c>
    </row>
    <row r="39" spans="1:33" ht="33" customHeight="1">
      <c r="A39" s="40"/>
      <c r="B39" s="133" t="s">
        <v>111</v>
      </c>
      <c r="C39" s="67" t="s">
        <v>69</v>
      </c>
      <c r="D39" s="67"/>
      <c r="E39" s="68" t="s">
        <v>113</v>
      </c>
      <c r="F39" s="69" t="str">
        <f>VLOOKUP(B39,[1]Sheet1!$H$4:$I$15682,2,FALSE)</f>
        <v>Sepeda Motor</v>
      </c>
      <c r="G39" s="42" t="s">
        <v>120</v>
      </c>
      <c r="H39" s="43" t="s">
        <v>121</v>
      </c>
      <c r="I39" s="42" t="s">
        <v>64</v>
      </c>
      <c r="J39" s="42" t="s">
        <v>65</v>
      </c>
      <c r="K39" s="42">
        <v>1998</v>
      </c>
      <c r="L39" s="42" t="s">
        <v>48</v>
      </c>
      <c r="M39" s="42" t="s">
        <v>66</v>
      </c>
      <c r="N39" s="42" t="s">
        <v>67</v>
      </c>
      <c r="O39" s="42">
        <v>1</v>
      </c>
      <c r="P39" s="70">
        <v>7400000</v>
      </c>
      <c r="Q39" s="76"/>
      <c r="R39" s="76">
        <v>0</v>
      </c>
      <c r="S39" s="71">
        <f t="shared" ref="S39:S46" si="13">SUM(P39-R39)</f>
        <v>7400000</v>
      </c>
      <c r="T39" s="77">
        <v>7</v>
      </c>
      <c r="U39" s="71">
        <f t="shared" si="7"/>
        <v>1057142.857142857</v>
      </c>
      <c r="V39" s="73">
        <v>0</v>
      </c>
      <c r="W39" s="71">
        <f t="shared" si="11"/>
        <v>0</v>
      </c>
      <c r="X39" s="74">
        <v>0</v>
      </c>
      <c r="Y39" s="71">
        <f t="shared" si="8"/>
        <v>0</v>
      </c>
      <c r="Z39" s="71">
        <f t="shared" si="9"/>
        <v>0</v>
      </c>
      <c r="AA39" s="72">
        <v>7</v>
      </c>
      <c r="AB39" s="71">
        <f t="shared" si="12"/>
        <v>7399999.9999999991</v>
      </c>
      <c r="AC39" s="71">
        <f t="shared" si="10"/>
        <v>9.3132257461547852E-10</v>
      </c>
      <c r="AD39" s="75" t="s">
        <v>122</v>
      </c>
      <c r="AF39" s="52" t="e">
        <f>'[3]BI INTRA 2025'!Z39+'BI BERSIH DARI EKSTRA 2024'!Y39</f>
        <v>#REF!</v>
      </c>
      <c r="AG39" s="52" t="e">
        <f t="shared" si="0"/>
        <v>#REF!</v>
      </c>
    </row>
    <row r="40" spans="1:33" ht="33" customHeight="1">
      <c r="A40" s="40"/>
      <c r="B40" s="133" t="s">
        <v>111</v>
      </c>
      <c r="C40" s="67" t="s">
        <v>73</v>
      </c>
      <c r="D40" s="67"/>
      <c r="E40" s="68" t="s">
        <v>113</v>
      </c>
      <c r="F40" s="69" t="str">
        <f>VLOOKUP(B40,[1]Sheet1!$H$4:$I$15682,2,FALSE)</f>
        <v>Sepeda Motor</v>
      </c>
      <c r="G40" s="43" t="s">
        <v>123</v>
      </c>
      <c r="H40" s="43" t="s">
        <v>124</v>
      </c>
      <c r="I40" s="42" t="s">
        <v>64</v>
      </c>
      <c r="J40" s="42" t="s">
        <v>65</v>
      </c>
      <c r="K40" s="42">
        <v>2006</v>
      </c>
      <c r="L40" s="42" t="s">
        <v>48</v>
      </c>
      <c r="M40" s="42" t="s">
        <v>66</v>
      </c>
      <c r="N40" s="42" t="s">
        <v>67</v>
      </c>
      <c r="O40" s="42">
        <v>1</v>
      </c>
      <c r="P40" s="70">
        <v>9000000</v>
      </c>
      <c r="Q40" s="76"/>
      <c r="R40" s="76">
        <v>0</v>
      </c>
      <c r="S40" s="71">
        <f t="shared" si="13"/>
        <v>9000000</v>
      </c>
      <c r="T40" s="77">
        <v>7</v>
      </c>
      <c r="U40" s="71">
        <f t="shared" si="7"/>
        <v>1285714.2857142857</v>
      </c>
      <c r="V40" s="73">
        <v>0</v>
      </c>
      <c r="W40" s="71">
        <f t="shared" si="11"/>
        <v>0</v>
      </c>
      <c r="X40" s="74">
        <v>0</v>
      </c>
      <c r="Y40" s="71">
        <f t="shared" si="8"/>
        <v>0</v>
      </c>
      <c r="Z40" s="71">
        <f t="shared" si="9"/>
        <v>0</v>
      </c>
      <c r="AA40" s="72">
        <v>7</v>
      </c>
      <c r="AB40" s="71">
        <f t="shared" si="12"/>
        <v>9000000</v>
      </c>
      <c r="AC40" s="71">
        <f t="shared" si="10"/>
        <v>0</v>
      </c>
      <c r="AD40" s="55" t="s">
        <v>125</v>
      </c>
      <c r="AF40" s="52" t="e">
        <f>'[3]BI INTRA 2025'!Z40+'BI BERSIH DARI EKSTRA 2024'!Y40</f>
        <v>#REF!</v>
      </c>
      <c r="AG40" s="52" t="e">
        <f t="shared" si="0"/>
        <v>#REF!</v>
      </c>
    </row>
    <row r="41" spans="1:33" ht="33" customHeight="1">
      <c r="A41" s="40"/>
      <c r="B41" s="133" t="s">
        <v>111</v>
      </c>
      <c r="C41" s="67" t="s">
        <v>77</v>
      </c>
      <c r="D41" s="67"/>
      <c r="E41" s="68" t="s">
        <v>113</v>
      </c>
      <c r="F41" s="69" t="str">
        <f>VLOOKUP(B41,[1]Sheet1!$H$4:$I$15682,2,FALSE)</f>
        <v>Sepeda Motor</v>
      </c>
      <c r="G41" s="43" t="s">
        <v>126</v>
      </c>
      <c r="H41" s="43" t="s">
        <v>127</v>
      </c>
      <c r="I41" s="42" t="s">
        <v>64</v>
      </c>
      <c r="J41" s="42" t="s">
        <v>65</v>
      </c>
      <c r="K41" s="42">
        <v>2007</v>
      </c>
      <c r="L41" s="42" t="s">
        <v>48</v>
      </c>
      <c r="M41" s="42" t="s">
        <v>66</v>
      </c>
      <c r="N41" s="42" t="s">
        <v>67</v>
      </c>
      <c r="O41" s="42">
        <v>1</v>
      </c>
      <c r="P41" s="70">
        <v>4800000</v>
      </c>
      <c r="Q41" s="64"/>
      <c r="R41" s="76">
        <v>0</v>
      </c>
      <c r="S41" s="71">
        <f t="shared" si="13"/>
        <v>4800000</v>
      </c>
      <c r="T41" s="72">
        <v>7</v>
      </c>
      <c r="U41" s="71">
        <f t="shared" si="7"/>
        <v>685714.28571428568</v>
      </c>
      <c r="V41" s="73">
        <v>0</v>
      </c>
      <c r="W41" s="71">
        <f t="shared" si="11"/>
        <v>0</v>
      </c>
      <c r="X41" s="74">
        <v>0</v>
      </c>
      <c r="Y41" s="71">
        <f t="shared" si="8"/>
        <v>0</v>
      </c>
      <c r="Z41" s="71">
        <f t="shared" si="9"/>
        <v>0</v>
      </c>
      <c r="AA41" s="72">
        <v>7</v>
      </c>
      <c r="AB41" s="71">
        <f t="shared" si="12"/>
        <v>4800000</v>
      </c>
      <c r="AC41" s="71">
        <f t="shared" si="10"/>
        <v>0</v>
      </c>
      <c r="AD41" s="75" t="s">
        <v>76</v>
      </c>
      <c r="AF41" s="52" t="e">
        <f>'[3]BI INTRA 2025'!Z41+'BI BERSIH DARI EKSTRA 2024'!Y41</f>
        <v>#REF!</v>
      </c>
      <c r="AG41" s="52" t="e">
        <f t="shared" si="0"/>
        <v>#REF!</v>
      </c>
    </row>
    <row r="42" spans="1:33" ht="33" customHeight="1">
      <c r="A42" s="40"/>
      <c r="B42" s="133" t="s">
        <v>111</v>
      </c>
      <c r="C42" s="67" t="s">
        <v>91</v>
      </c>
      <c r="D42" s="67"/>
      <c r="E42" s="68" t="s">
        <v>113</v>
      </c>
      <c r="F42" s="69" t="str">
        <f>VLOOKUP(B42,[1]Sheet1!$H$4:$I$15682,2,FALSE)</f>
        <v>Sepeda Motor</v>
      </c>
      <c r="G42" s="43" t="s">
        <v>128</v>
      </c>
      <c r="H42" s="43" t="s">
        <v>129</v>
      </c>
      <c r="I42" s="42" t="s">
        <v>64</v>
      </c>
      <c r="J42" s="42" t="s">
        <v>65</v>
      </c>
      <c r="K42" s="42">
        <v>2011</v>
      </c>
      <c r="L42" s="42" t="s">
        <v>48</v>
      </c>
      <c r="M42" s="42" t="s">
        <v>66</v>
      </c>
      <c r="N42" s="42" t="s">
        <v>67</v>
      </c>
      <c r="O42" s="42">
        <v>1</v>
      </c>
      <c r="P42" s="70">
        <v>14300000</v>
      </c>
      <c r="Q42" s="59"/>
      <c r="R42" s="76">
        <v>0</v>
      </c>
      <c r="S42" s="71">
        <f t="shared" si="13"/>
        <v>14300000</v>
      </c>
      <c r="T42" s="72">
        <v>7</v>
      </c>
      <c r="U42" s="71">
        <f t="shared" si="7"/>
        <v>2042857.142857143</v>
      </c>
      <c r="V42" s="73">
        <f t="shared" ref="V42:V44" si="14">6/12</f>
        <v>0.5</v>
      </c>
      <c r="W42" s="71"/>
      <c r="X42" s="74">
        <v>0</v>
      </c>
      <c r="Y42" s="71">
        <f t="shared" si="8"/>
        <v>0</v>
      </c>
      <c r="Z42" s="71">
        <f t="shared" si="9"/>
        <v>0</v>
      </c>
      <c r="AA42" s="72">
        <v>7</v>
      </c>
      <c r="AB42" s="71">
        <f t="shared" si="12"/>
        <v>14300000</v>
      </c>
      <c r="AC42" s="71">
        <f t="shared" si="10"/>
        <v>0</v>
      </c>
      <c r="AD42" s="75" t="s">
        <v>130</v>
      </c>
      <c r="AF42" s="52" t="e">
        <f>'[3]BI INTRA 2025'!Z42+'BI BERSIH DARI EKSTRA 2024'!Y42</f>
        <v>#REF!</v>
      </c>
      <c r="AG42" s="52" t="e">
        <f t="shared" si="0"/>
        <v>#REF!</v>
      </c>
    </row>
    <row r="43" spans="1:33" ht="33" customHeight="1">
      <c r="A43" s="40"/>
      <c r="B43" s="133" t="s">
        <v>111</v>
      </c>
      <c r="C43" s="67" t="s">
        <v>94</v>
      </c>
      <c r="D43" s="67"/>
      <c r="E43" s="68" t="s">
        <v>113</v>
      </c>
      <c r="F43" s="69" t="str">
        <f>VLOOKUP(B43,[1]Sheet1!$H$4:$I$15682,2,FALSE)</f>
        <v>Sepeda Motor</v>
      </c>
      <c r="G43" s="43" t="s">
        <v>128</v>
      </c>
      <c r="H43" s="43" t="s">
        <v>131</v>
      </c>
      <c r="I43" s="42" t="s">
        <v>64</v>
      </c>
      <c r="J43" s="42" t="s">
        <v>65</v>
      </c>
      <c r="K43" s="42">
        <v>2011</v>
      </c>
      <c r="L43" s="42" t="s">
        <v>48</v>
      </c>
      <c r="M43" s="42" t="s">
        <v>66</v>
      </c>
      <c r="N43" s="42" t="s">
        <v>67</v>
      </c>
      <c r="O43" s="42">
        <v>1</v>
      </c>
      <c r="P43" s="70">
        <v>14300000</v>
      </c>
      <c r="Q43" s="51"/>
      <c r="R43" s="76">
        <v>0</v>
      </c>
      <c r="S43" s="71">
        <f t="shared" si="13"/>
        <v>14300000</v>
      </c>
      <c r="T43" s="72">
        <v>7</v>
      </c>
      <c r="U43" s="71">
        <f t="shared" si="7"/>
        <v>2042857.142857143</v>
      </c>
      <c r="V43" s="73">
        <f t="shared" si="14"/>
        <v>0.5</v>
      </c>
      <c r="W43" s="71"/>
      <c r="X43" s="74">
        <v>0</v>
      </c>
      <c r="Y43" s="71">
        <f t="shared" si="8"/>
        <v>0</v>
      </c>
      <c r="Z43" s="71">
        <f t="shared" si="9"/>
        <v>0</v>
      </c>
      <c r="AA43" s="72">
        <v>7</v>
      </c>
      <c r="AB43" s="71">
        <f t="shared" si="12"/>
        <v>14300000</v>
      </c>
      <c r="AC43" s="71">
        <f t="shared" si="10"/>
        <v>0</v>
      </c>
      <c r="AD43" s="75" t="s">
        <v>132</v>
      </c>
      <c r="AF43" s="52" t="e">
        <f>'[3]BI INTRA 2025'!Z43+'BI BERSIH DARI EKSTRA 2024'!Y43</f>
        <v>#REF!</v>
      </c>
      <c r="AG43" s="52" t="e">
        <f t="shared" si="0"/>
        <v>#REF!</v>
      </c>
    </row>
    <row r="44" spans="1:33" ht="33" customHeight="1">
      <c r="A44" s="40"/>
      <c r="B44" s="133" t="s">
        <v>111</v>
      </c>
      <c r="C44" s="67" t="s">
        <v>99</v>
      </c>
      <c r="D44" s="67"/>
      <c r="E44" s="68" t="s">
        <v>113</v>
      </c>
      <c r="F44" s="69" t="str">
        <f>VLOOKUP(B44,[1]Sheet1!$H$4:$I$15682,2,FALSE)</f>
        <v>Sepeda Motor</v>
      </c>
      <c r="G44" s="43" t="s">
        <v>128</v>
      </c>
      <c r="H44" s="43" t="s">
        <v>133</v>
      </c>
      <c r="I44" s="42" t="s">
        <v>64</v>
      </c>
      <c r="J44" s="42" t="s">
        <v>65</v>
      </c>
      <c r="K44" s="42">
        <v>2011</v>
      </c>
      <c r="L44" s="42" t="s">
        <v>48</v>
      </c>
      <c r="M44" s="42" t="s">
        <v>66</v>
      </c>
      <c r="N44" s="42" t="s">
        <v>67</v>
      </c>
      <c r="O44" s="42">
        <v>1</v>
      </c>
      <c r="P44" s="70">
        <v>14300000</v>
      </c>
      <c r="Q44" s="59"/>
      <c r="R44" s="76">
        <v>0</v>
      </c>
      <c r="S44" s="71">
        <f t="shared" si="13"/>
        <v>14300000</v>
      </c>
      <c r="T44" s="72">
        <v>7</v>
      </c>
      <c r="U44" s="71">
        <f t="shared" si="7"/>
        <v>2042857.142857143</v>
      </c>
      <c r="V44" s="73">
        <f t="shared" si="14"/>
        <v>0.5</v>
      </c>
      <c r="W44" s="71"/>
      <c r="X44" s="74">
        <v>0</v>
      </c>
      <c r="Y44" s="71">
        <f t="shared" si="8"/>
        <v>0</v>
      </c>
      <c r="Z44" s="71">
        <f t="shared" si="9"/>
        <v>0</v>
      </c>
      <c r="AA44" s="72">
        <v>7</v>
      </c>
      <c r="AB44" s="71">
        <f t="shared" si="12"/>
        <v>14300000</v>
      </c>
      <c r="AC44" s="71">
        <f t="shared" si="10"/>
        <v>0</v>
      </c>
      <c r="AD44" s="55" t="s">
        <v>134</v>
      </c>
      <c r="AF44" s="52" t="e">
        <f>'[3]BI INTRA 2025'!Z44+'BI BERSIH DARI EKSTRA 2024'!Y44</f>
        <v>#REF!</v>
      </c>
      <c r="AG44" s="52" t="e">
        <f t="shared" si="0"/>
        <v>#REF!</v>
      </c>
    </row>
    <row r="45" spans="1:33" ht="33" customHeight="1">
      <c r="A45" s="40"/>
      <c r="B45" s="133" t="s">
        <v>111</v>
      </c>
      <c r="C45" s="67" t="s">
        <v>135</v>
      </c>
      <c r="D45" s="67"/>
      <c r="E45" s="68" t="s">
        <v>113</v>
      </c>
      <c r="F45" s="69" t="str">
        <f>VLOOKUP(B45,[1]Sheet1!$H$4:$I$15682,2,FALSE)</f>
        <v>Sepeda Motor</v>
      </c>
      <c r="G45" s="43" t="s">
        <v>136</v>
      </c>
      <c r="H45" s="43" t="s">
        <v>137</v>
      </c>
      <c r="I45" s="42" t="s">
        <v>64</v>
      </c>
      <c r="J45" s="42" t="s">
        <v>65</v>
      </c>
      <c r="K45" s="42">
        <v>2013</v>
      </c>
      <c r="L45" s="42" t="s">
        <v>48</v>
      </c>
      <c r="M45" s="42" t="s">
        <v>66</v>
      </c>
      <c r="N45" s="42" t="s">
        <v>67</v>
      </c>
      <c r="O45" s="42">
        <v>1</v>
      </c>
      <c r="P45" s="70">
        <v>14914500</v>
      </c>
      <c r="Q45" s="51"/>
      <c r="R45" s="76">
        <v>0</v>
      </c>
      <c r="S45" s="71">
        <f t="shared" si="13"/>
        <v>14914500</v>
      </c>
      <c r="T45" s="72">
        <v>7</v>
      </c>
      <c r="U45" s="71">
        <f t="shared" si="7"/>
        <v>2130642.8571428573</v>
      </c>
      <c r="V45" s="73">
        <v>0</v>
      </c>
      <c r="W45" s="71">
        <v>0</v>
      </c>
      <c r="X45" s="74">
        <v>0</v>
      </c>
      <c r="Y45" s="71">
        <f t="shared" si="8"/>
        <v>0</v>
      </c>
      <c r="Z45" s="71">
        <f t="shared" si="9"/>
        <v>0</v>
      </c>
      <c r="AA45" s="72">
        <v>7</v>
      </c>
      <c r="AB45" s="71">
        <f t="shared" si="12"/>
        <v>14914500</v>
      </c>
      <c r="AC45" s="71">
        <f t="shared" si="10"/>
        <v>0</v>
      </c>
      <c r="AD45" s="75" t="s">
        <v>138</v>
      </c>
      <c r="AF45" s="52" t="e">
        <f>'[3]BI INTRA 2025'!Z45+'BI BERSIH DARI EKSTRA 2024'!Y45</f>
        <v>#REF!</v>
      </c>
      <c r="AG45" s="52" t="e">
        <f t="shared" si="0"/>
        <v>#REF!</v>
      </c>
    </row>
    <row r="46" spans="1:33" ht="33" customHeight="1">
      <c r="A46" s="40"/>
      <c r="B46" s="133" t="s">
        <v>111</v>
      </c>
      <c r="C46" s="67" t="s">
        <v>139</v>
      </c>
      <c r="D46" s="67"/>
      <c r="E46" s="68" t="s">
        <v>113</v>
      </c>
      <c r="F46" s="69" t="str">
        <f>VLOOKUP(B46,[1]Sheet1!$H$4:$I$15682,2,FALSE)</f>
        <v>Sepeda Motor</v>
      </c>
      <c r="G46" s="43" t="s">
        <v>140</v>
      </c>
      <c r="H46" s="43" t="s">
        <v>141</v>
      </c>
      <c r="I46" s="42" t="s">
        <v>64</v>
      </c>
      <c r="J46" s="42" t="s">
        <v>65</v>
      </c>
      <c r="K46" s="42">
        <v>2013</v>
      </c>
      <c r="L46" s="42" t="s">
        <v>48</v>
      </c>
      <c r="M46" s="42" t="s">
        <v>66</v>
      </c>
      <c r="N46" s="42" t="s">
        <v>67</v>
      </c>
      <c r="O46" s="42">
        <v>1</v>
      </c>
      <c r="P46" s="70">
        <v>13685000</v>
      </c>
      <c r="Q46" s="139"/>
      <c r="R46" s="76">
        <v>0</v>
      </c>
      <c r="S46" s="71">
        <f t="shared" si="13"/>
        <v>13685000</v>
      </c>
      <c r="T46" s="72">
        <v>7</v>
      </c>
      <c r="U46" s="71">
        <f t="shared" si="7"/>
        <v>1955000</v>
      </c>
      <c r="V46" s="73">
        <v>0</v>
      </c>
      <c r="W46" s="71">
        <v>0</v>
      </c>
      <c r="X46" s="74">
        <v>0</v>
      </c>
      <c r="Y46" s="71">
        <f t="shared" si="8"/>
        <v>0</v>
      </c>
      <c r="Z46" s="71">
        <f t="shared" si="9"/>
        <v>0</v>
      </c>
      <c r="AA46" s="72">
        <v>7</v>
      </c>
      <c r="AB46" s="71">
        <f t="shared" si="12"/>
        <v>13685000</v>
      </c>
      <c r="AC46" s="71">
        <f t="shared" si="10"/>
        <v>0</v>
      </c>
      <c r="AD46" s="75" t="s">
        <v>142</v>
      </c>
      <c r="AF46" s="52" t="e">
        <f>'[3]BI INTRA 2025'!Z46+'BI BERSIH DARI EKSTRA 2024'!Y46</f>
        <v>#REF!</v>
      </c>
      <c r="AG46" s="52" t="e">
        <f t="shared" si="0"/>
        <v>#REF!</v>
      </c>
    </row>
    <row r="47" spans="1:33" s="111" customFormat="1" ht="33" customHeight="1">
      <c r="A47" s="96"/>
      <c r="B47" s="140" t="s">
        <v>111</v>
      </c>
      <c r="C47" s="98" t="s">
        <v>143</v>
      </c>
      <c r="D47" s="98"/>
      <c r="E47" s="99" t="s">
        <v>113</v>
      </c>
      <c r="F47" s="69" t="str">
        <f>VLOOKUP(B47,[1]Sheet1!$H$4:$I$15682,2,FALSE)</f>
        <v>Sepeda Motor</v>
      </c>
      <c r="G47" s="100" t="s">
        <v>144</v>
      </c>
      <c r="H47" s="101" t="s">
        <v>145</v>
      </c>
      <c r="I47" s="100" t="s">
        <v>64</v>
      </c>
      <c r="J47" s="101" t="s">
        <v>97</v>
      </c>
      <c r="K47" s="100">
        <v>2017</v>
      </c>
      <c r="L47" s="100" t="s">
        <v>48</v>
      </c>
      <c r="M47" s="100" t="s">
        <v>66</v>
      </c>
      <c r="N47" s="100" t="s">
        <v>67</v>
      </c>
      <c r="O47" s="100">
        <v>1</v>
      </c>
      <c r="P47" s="103">
        <v>18921000</v>
      </c>
      <c r="Q47" s="141"/>
      <c r="R47" s="105">
        <v>0</v>
      </c>
      <c r="S47" s="106">
        <f>P47-R47</f>
        <v>18921000</v>
      </c>
      <c r="T47" s="107">
        <v>7</v>
      </c>
      <c r="U47" s="106">
        <f t="shared" si="7"/>
        <v>2703000</v>
      </c>
      <c r="V47" s="142">
        <f>6/12</f>
        <v>0.5</v>
      </c>
      <c r="W47" s="106">
        <f t="shared" ref="W47:W48" si="15">SUM(U47*V47)</f>
        <v>1351500</v>
      </c>
      <c r="X47" s="143">
        <f>6/12</f>
        <v>0.5</v>
      </c>
      <c r="Y47" s="106">
        <f>U47*X47</f>
        <v>1351500</v>
      </c>
      <c r="Z47" s="106">
        <f t="shared" si="9"/>
        <v>2703000</v>
      </c>
      <c r="AA47" s="107">
        <f>2024-K47+V47+X47-12/12</f>
        <v>7</v>
      </c>
      <c r="AB47" s="106">
        <f t="shared" si="12"/>
        <v>18921000</v>
      </c>
      <c r="AC47" s="106">
        <f t="shared" si="10"/>
        <v>0</v>
      </c>
      <c r="AD47" s="109" t="s">
        <v>146</v>
      </c>
      <c r="AE47" s="144"/>
      <c r="AF47" s="52" t="e">
        <f>'[3]BI INTRA 2025'!Z47+'BI BERSIH DARI EKSTRA 2024'!Y47</f>
        <v>#REF!</v>
      </c>
      <c r="AG47" s="52" t="e">
        <f t="shared" si="0"/>
        <v>#REF!</v>
      </c>
    </row>
    <row r="48" spans="1:33" s="111" customFormat="1" ht="33" customHeight="1">
      <c r="A48" s="96"/>
      <c r="B48" s="140" t="s">
        <v>111</v>
      </c>
      <c r="C48" s="98" t="s">
        <v>147</v>
      </c>
      <c r="D48" s="98"/>
      <c r="E48" s="99" t="s">
        <v>113</v>
      </c>
      <c r="F48" s="69" t="str">
        <f>VLOOKUP(B48,[1]Sheet1!$H$4:$I$15682,2,FALSE)</f>
        <v>Sepeda Motor</v>
      </c>
      <c r="G48" s="100" t="s">
        <v>144</v>
      </c>
      <c r="H48" s="101" t="s">
        <v>148</v>
      </c>
      <c r="I48" s="100" t="s">
        <v>64</v>
      </c>
      <c r="J48" s="101" t="s">
        <v>97</v>
      </c>
      <c r="K48" s="100">
        <v>2017</v>
      </c>
      <c r="L48" s="100" t="s">
        <v>48</v>
      </c>
      <c r="M48" s="100" t="s">
        <v>66</v>
      </c>
      <c r="N48" s="100" t="s">
        <v>67</v>
      </c>
      <c r="O48" s="100">
        <v>1</v>
      </c>
      <c r="P48" s="103">
        <v>18921000</v>
      </c>
      <c r="Q48" s="141"/>
      <c r="R48" s="105">
        <v>0</v>
      </c>
      <c r="S48" s="106">
        <f>P48-R48</f>
        <v>18921000</v>
      </c>
      <c r="T48" s="107">
        <v>7</v>
      </c>
      <c r="U48" s="106">
        <f t="shared" si="7"/>
        <v>2703000</v>
      </c>
      <c r="V48" s="142">
        <f>6/12</f>
        <v>0.5</v>
      </c>
      <c r="W48" s="106">
        <f t="shared" si="15"/>
        <v>1351500</v>
      </c>
      <c r="X48" s="143">
        <f>6/12</f>
        <v>0.5</v>
      </c>
      <c r="Y48" s="106">
        <f>U48*X48</f>
        <v>1351500</v>
      </c>
      <c r="Z48" s="106">
        <f t="shared" si="9"/>
        <v>2703000</v>
      </c>
      <c r="AA48" s="107">
        <f>2024-K48+V48+X48-12/12</f>
        <v>7</v>
      </c>
      <c r="AB48" s="106">
        <f t="shared" si="12"/>
        <v>18921000</v>
      </c>
      <c r="AC48" s="106">
        <f>SUM(S48-AB48)</f>
        <v>0</v>
      </c>
      <c r="AD48" s="109" t="s">
        <v>149</v>
      </c>
      <c r="AE48" s="144"/>
      <c r="AF48" s="52" t="e">
        <f>'[3]BI INTRA 2025'!Z48+'BI BERSIH DARI EKSTRA 2024'!Y48</f>
        <v>#REF!</v>
      </c>
      <c r="AG48" s="52" t="e">
        <f t="shared" si="0"/>
        <v>#REF!</v>
      </c>
    </row>
    <row r="49" spans="1:36">
      <c r="A49" s="40"/>
      <c r="B49" s="41" t="s">
        <v>150</v>
      </c>
      <c r="C49" s="41"/>
      <c r="D49" s="41"/>
      <c r="E49" s="48"/>
      <c r="F49" s="48"/>
      <c r="G49" s="41"/>
      <c r="H49" s="41"/>
      <c r="I49" s="40"/>
      <c r="J49" s="42"/>
      <c r="K49" s="41"/>
      <c r="L49" s="41"/>
      <c r="M49" s="41"/>
      <c r="N49" s="41"/>
      <c r="O49" s="41"/>
      <c r="P49" s="51"/>
      <c r="Q49" s="139"/>
      <c r="R49" s="145"/>
      <c r="S49" s="146"/>
      <c r="T49" s="145"/>
      <c r="U49" s="146"/>
      <c r="V49" s="145"/>
      <c r="W49" s="146"/>
      <c r="X49" s="147"/>
      <c r="Y49" s="146"/>
      <c r="Z49" s="146"/>
      <c r="AA49" s="145"/>
      <c r="AB49" s="146"/>
      <c r="AC49" s="146"/>
      <c r="AD49" s="51"/>
      <c r="AF49" s="52" t="e">
        <f>'[3]BI INTRA 2025'!Z49+'BI BERSIH DARI EKSTRA 2024'!Y49</f>
        <v>#REF!</v>
      </c>
      <c r="AG49" s="52" t="e">
        <f t="shared" si="0"/>
        <v>#REF!</v>
      </c>
    </row>
    <row r="50" spans="1:36">
      <c r="A50" s="40"/>
      <c r="B50" s="58" t="s">
        <v>48</v>
      </c>
      <c r="C50" s="42" t="s">
        <v>48</v>
      </c>
      <c r="D50" s="42"/>
      <c r="E50" s="43" t="s">
        <v>48</v>
      </c>
      <c r="F50" s="43"/>
      <c r="G50" s="42" t="s">
        <v>48</v>
      </c>
      <c r="H50" s="42" t="s">
        <v>48</v>
      </c>
      <c r="I50" s="42" t="s">
        <v>48</v>
      </c>
      <c r="J50" s="42"/>
      <c r="K50" s="42" t="s">
        <v>48</v>
      </c>
      <c r="L50" s="42" t="s">
        <v>48</v>
      </c>
      <c r="M50" s="42" t="s">
        <v>48</v>
      </c>
      <c r="N50" s="42" t="s">
        <v>48</v>
      </c>
      <c r="O50" s="42" t="s">
        <v>48</v>
      </c>
      <c r="P50" s="44" t="s">
        <v>48</v>
      </c>
      <c r="Q50" s="139"/>
      <c r="R50" s="145"/>
      <c r="S50" s="146"/>
      <c r="T50" s="145"/>
      <c r="U50" s="146"/>
      <c r="V50" s="145"/>
      <c r="W50" s="146"/>
      <c r="X50" s="147"/>
      <c r="Y50" s="146"/>
      <c r="Z50" s="146"/>
      <c r="AA50" s="145"/>
      <c r="AB50" s="146"/>
      <c r="AC50" s="146"/>
      <c r="AD50" s="44" t="s">
        <v>48</v>
      </c>
      <c r="AF50" s="52" t="e">
        <f>'[3]BI INTRA 2025'!Z50+'BI BERSIH DARI EKSTRA 2024'!Y50</f>
        <v>#REF!</v>
      </c>
      <c r="AG50" s="52" t="e">
        <f t="shared" si="0"/>
        <v>#REF!</v>
      </c>
    </row>
    <row r="51" spans="1:36">
      <c r="A51" s="40"/>
      <c r="B51" s="41" t="s">
        <v>151</v>
      </c>
      <c r="C51" s="41"/>
      <c r="D51" s="41"/>
      <c r="E51" s="48"/>
      <c r="F51" s="48"/>
      <c r="G51" s="41"/>
      <c r="H51" s="41"/>
      <c r="I51" s="40"/>
      <c r="J51" s="42"/>
      <c r="K51" s="41"/>
      <c r="L51" s="41"/>
      <c r="M51" s="41"/>
      <c r="N51" s="41"/>
      <c r="O51" s="41"/>
      <c r="P51" s="51"/>
      <c r="Q51" s="139"/>
      <c r="R51" s="145"/>
      <c r="S51" s="146"/>
      <c r="T51" s="145"/>
      <c r="U51" s="146"/>
      <c r="V51" s="145"/>
      <c r="W51" s="146"/>
      <c r="X51" s="147"/>
      <c r="Y51" s="146"/>
      <c r="Z51" s="146"/>
      <c r="AA51" s="145"/>
      <c r="AB51" s="146"/>
      <c r="AC51" s="146"/>
      <c r="AD51" s="51"/>
      <c r="AF51" s="52" t="e">
        <f>'[3]BI INTRA 2025'!Z51+'BI BERSIH DARI EKSTRA 2024'!Y51</f>
        <v>#REF!</v>
      </c>
      <c r="AG51" s="52" t="e">
        <f t="shared" si="0"/>
        <v>#REF!</v>
      </c>
    </row>
    <row r="52" spans="1:36">
      <c r="A52" s="40"/>
      <c r="B52" s="58" t="s">
        <v>48</v>
      </c>
      <c r="C52" s="42" t="s">
        <v>48</v>
      </c>
      <c r="D52" s="42"/>
      <c r="E52" s="43" t="s">
        <v>48</v>
      </c>
      <c r="F52" s="43"/>
      <c r="G52" s="42" t="s">
        <v>48</v>
      </c>
      <c r="H52" s="42" t="s">
        <v>48</v>
      </c>
      <c r="I52" s="42" t="s">
        <v>48</v>
      </c>
      <c r="J52" s="42"/>
      <c r="K52" s="42" t="s">
        <v>48</v>
      </c>
      <c r="L52" s="42" t="s">
        <v>48</v>
      </c>
      <c r="M52" s="42" t="s">
        <v>48</v>
      </c>
      <c r="N52" s="42" t="s">
        <v>48</v>
      </c>
      <c r="O52" s="42" t="s">
        <v>48</v>
      </c>
      <c r="P52" s="44"/>
      <c r="Q52" s="78"/>
      <c r="R52" s="145"/>
      <c r="S52" s="146"/>
      <c r="T52" s="145"/>
      <c r="U52" s="146"/>
      <c r="V52" s="145"/>
      <c r="W52" s="146"/>
      <c r="X52" s="147"/>
      <c r="Y52" s="146"/>
      <c r="Z52" s="146"/>
      <c r="AA52" s="145"/>
      <c r="AB52" s="146"/>
      <c r="AC52" s="146"/>
      <c r="AD52" s="44" t="s">
        <v>152</v>
      </c>
      <c r="AF52" s="52" t="e">
        <f>'[3]BI INTRA 2025'!Z52+'BI BERSIH DARI EKSTRA 2024'!Y52</f>
        <v>#REF!</v>
      </c>
      <c r="AG52" s="52" t="e">
        <f t="shared" si="0"/>
        <v>#REF!</v>
      </c>
    </row>
    <row r="53" spans="1:36" s="160" customFormat="1" ht="15" customHeight="1">
      <c r="A53" s="148"/>
      <c r="B53" s="149" t="s">
        <v>153</v>
      </c>
      <c r="C53" s="150" t="s">
        <v>154</v>
      </c>
      <c r="D53" s="150"/>
      <c r="E53" s="150"/>
      <c r="F53" s="150"/>
      <c r="G53" s="150"/>
      <c r="H53" s="150"/>
      <c r="I53" s="148"/>
      <c r="J53" s="151"/>
      <c r="K53" s="152"/>
      <c r="L53" s="152"/>
      <c r="M53" s="152"/>
      <c r="N53" s="152"/>
      <c r="O53" s="153">
        <f>O54+O101+O175</f>
        <v>179</v>
      </c>
      <c r="P53" s="154">
        <f>P54+P101+P175</f>
        <v>786410300</v>
      </c>
      <c r="Q53" s="155"/>
      <c r="R53" s="156"/>
      <c r="S53" s="154">
        <f>S54+S101+S175</f>
        <v>786410300</v>
      </c>
      <c r="T53" s="156"/>
      <c r="U53" s="157">
        <f>U54+U101+U175</f>
        <v>115984860</v>
      </c>
      <c r="V53" s="156"/>
      <c r="W53" s="157">
        <f>W54+W101+W175</f>
        <v>3948180</v>
      </c>
      <c r="X53" s="158"/>
      <c r="Y53" s="154">
        <f>Y54+Y101+Y175</f>
        <v>2366620</v>
      </c>
      <c r="Z53" s="157">
        <f>Z54+Z101+Z175</f>
        <v>6314799.9999999991</v>
      </c>
      <c r="AA53" s="156"/>
      <c r="AB53" s="157">
        <f>AB54+AB101+AB175</f>
        <v>786410300</v>
      </c>
      <c r="AC53" s="157">
        <f>AC54+AC101+AC175</f>
        <v>0</v>
      </c>
      <c r="AD53" s="159">
        <f>P53-AB53</f>
        <v>0</v>
      </c>
      <c r="AF53" s="52" t="e">
        <f>'[3]BI INTRA 2025'!Z53+'BI BERSIH DARI EKSTRA 2024'!Y53</f>
        <v>#REF!</v>
      </c>
      <c r="AG53" s="52" t="e">
        <f t="shared" si="0"/>
        <v>#REF!</v>
      </c>
      <c r="AH53" s="161"/>
      <c r="AJ53" s="162"/>
    </row>
    <row r="54" spans="1:36" s="160" customFormat="1" ht="15" customHeight="1">
      <c r="A54" s="163"/>
      <c r="B54" s="164" t="s">
        <v>155</v>
      </c>
      <c r="C54" s="165" t="s">
        <v>156</v>
      </c>
      <c r="D54" s="165"/>
      <c r="E54" s="165"/>
      <c r="F54" s="165"/>
      <c r="G54" s="165"/>
      <c r="H54" s="166"/>
      <c r="I54" s="163"/>
      <c r="J54" s="167"/>
      <c r="K54" s="166"/>
      <c r="L54" s="166"/>
      <c r="M54" s="166"/>
      <c r="N54" s="166"/>
      <c r="O54" s="168">
        <f>O55+O56+O57+O60+O93</f>
        <v>60</v>
      </c>
      <c r="P54" s="169">
        <f>P55+P56+P57+P60+P93</f>
        <v>294170000</v>
      </c>
      <c r="Q54" s="170"/>
      <c r="R54" s="171"/>
      <c r="S54" s="169">
        <f>S55+S56+S57+S60+S93</f>
        <v>294170000</v>
      </c>
      <c r="T54" s="171"/>
      <c r="U54" s="172">
        <f>U55+U56+U57+U60+U93</f>
        <v>30046800</v>
      </c>
      <c r="V54" s="171"/>
      <c r="W54" s="172">
        <f>W55+W56+W57+W60+W93</f>
        <v>1335400</v>
      </c>
      <c r="X54" s="173"/>
      <c r="Y54" s="169">
        <f>Y55+Y56+Y57+Y60+Y93</f>
        <v>890266.66666666651</v>
      </c>
      <c r="Z54" s="172">
        <f>Z55+Z56+Z57+Z60+Z93</f>
        <v>2225666.6666666665</v>
      </c>
      <c r="AA54" s="171"/>
      <c r="AB54" s="172">
        <f>AB55+AB56+AB57+AB60+AB93</f>
        <v>294170000</v>
      </c>
      <c r="AC54" s="172">
        <f>AC55+AC56+AC57+AC60+AC93</f>
        <v>0</v>
      </c>
      <c r="AD54" s="174">
        <f>P54-AB54</f>
        <v>0</v>
      </c>
      <c r="AF54" s="52" t="e">
        <f>'[3]BI INTRA 2025'!Z54+'BI BERSIH DARI EKSTRA 2024'!Y54</f>
        <v>#REF!</v>
      </c>
      <c r="AG54" s="52" t="e">
        <f t="shared" si="0"/>
        <v>#REF!</v>
      </c>
    </row>
    <row r="55" spans="1:36" s="160" customFormat="1" ht="15" hidden="1" customHeight="1">
      <c r="A55" s="175"/>
      <c r="B55" s="176" t="s">
        <v>157</v>
      </c>
      <c r="C55" s="135" t="s">
        <v>158</v>
      </c>
      <c r="D55" s="135"/>
      <c r="E55" s="135"/>
      <c r="F55" s="135"/>
      <c r="G55" s="135"/>
      <c r="H55" s="177"/>
      <c r="I55" s="175"/>
      <c r="J55" s="178"/>
      <c r="K55" s="177"/>
      <c r="L55" s="177"/>
      <c r="M55" s="177"/>
      <c r="N55" s="177"/>
      <c r="O55" s="179"/>
      <c r="P55" s="180"/>
      <c r="Q55" s="181"/>
      <c r="R55" s="182"/>
      <c r="S55" s="180"/>
      <c r="T55" s="182"/>
      <c r="U55" s="64"/>
      <c r="V55" s="182"/>
      <c r="W55" s="64"/>
      <c r="X55" s="183"/>
      <c r="Y55" s="180"/>
      <c r="Z55" s="64"/>
      <c r="AA55" s="182"/>
      <c r="AB55" s="64"/>
      <c r="AC55" s="64"/>
      <c r="AD55" s="184"/>
      <c r="AF55" s="52" t="e">
        <f>'[3]BI INTRA 2025'!Z55+'BI BERSIH DARI EKSTRA 2024'!Y55</f>
        <v>#REF!</v>
      </c>
      <c r="AG55" s="52" t="e">
        <f t="shared" si="0"/>
        <v>#REF!</v>
      </c>
    </row>
    <row r="56" spans="1:36" s="160" customFormat="1" ht="15" hidden="1" customHeight="1">
      <c r="A56" s="175"/>
      <c r="B56" s="176" t="s">
        <v>159</v>
      </c>
      <c r="C56" s="135" t="s">
        <v>160</v>
      </c>
      <c r="D56" s="135"/>
      <c r="E56" s="135"/>
      <c r="F56" s="135"/>
      <c r="G56" s="135"/>
      <c r="H56" s="135"/>
      <c r="I56" s="175"/>
      <c r="J56" s="178"/>
      <c r="K56" s="177"/>
      <c r="L56" s="177"/>
      <c r="M56" s="177"/>
      <c r="N56" s="177"/>
      <c r="O56" s="179"/>
      <c r="P56" s="180"/>
      <c r="Q56" s="181"/>
      <c r="R56" s="182"/>
      <c r="S56" s="180"/>
      <c r="T56" s="182"/>
      <c r="U56" s="64"/>
      <c r="V56" s="182"/>
      <c r="W56" s="64"/>
      <c r="X56" s="183"/>
      <c r="Y56" s="180"/>
      <c r="Z56" s="64"/>
      <c r="AA56" s="182"/>
      <c r="AB56" s="64"/>
      <c r="AC56" s="64"/>
      <c r="AD56" s="184"/>
      <c r="AF56" s="52" t="e">
        <f>'[3]BI INTRA 2025'!Z56+'BI BERSIH DARI EKSTRA 2024'!Y56</f>
        <v>#REF!</v>
      </c>
      <c r="AG56" s="52" t="e">
        <f t="shared" si="0"/>
        <v>#REF!</v>
      </c>
    </row>
    <row r="57" spans="1:36" s="160" customFormat="1" ht="15" customHeight="1">
      <c r="A57" s="175"/>
      <c r="B57" s="176" t="s">
        <v>161</v>
      </c>
      <c r="C57" s="135" t="s">
        <v>162</v>
      </c>
      <c r="D57" s="135"/>
      <c r="E57" s="135"/>
      <c r="F57" s="135"/>
      <c r="G57" s="135"/>
      <c r="H57" s="135"/>
      <c r="I57" s="175"/>
      <c r="J57" s="178"/>
      <c r="K57" s="177"/>
      <c r="L57" s="177"/>
      <c r="M57" s="177"/>
      <c r="N57" s="177"/>
      <c r="O57" s="179">
        <f>O58</f>
        <v>1</v>
      </c>
      <c r="P57" s="180">
        <f>P58</f>
        <v>68736000</v>
      </c>
      <c r="Q57" s="181"/>
      <c r="R57" s="182"/>
      <c r="S57" s="180">
        <f>S58</f>
        <v>68736000</v>
      </c>
      <c r="T57" s="182"/>
      <c r="U57" s="64">
        <f>U58</f>
        <v>0</v>
      </c>
      <c r="V57" s="182"/>
      <c r="W57" s="64">
        <f>W58</f>
        <v>0</v>
      </c>
      <c r="X57" s="183"/>
      <c r="Y57" s="180">
        <f>Y58</f>
        <v>0</v>
      </c>
      <c r="Z57" s="64">
        <f>Z58</f>
        <v>0</v>
      </c>
      <c r="AA57" s="182"/>
      <c r="AB57" s="64">
        <f>AB58</f>
        <v>68736000</v>
      </c>
      <c r="AC57" s="64">
        <f>AC58</f>
        <v>0</v>
      </c>
      <c r="AD57" s="184"/>
      <c r="AF57" s="52" t="e">
        <f>'[3]BI INTRA 2025'!Z57+'BI BERSIH DARI EKSTRA 2024'!Y57</f>
        <v>#REF!</v>
      </c>
      <c r="AG57" s="52" t="e">
        <f t="shared" si="0"/>
        <v>#REF!</v>
      </c>
    </row>
    <row r="58" spans="1:36" s="160" customFormat="1" ht="15" customHeight="1">
      <c r="A58" s="175"/>
      <c r="B58" s="133" t="s">
        <v>163</v>
      </c>
      <c r="C58" s="67" t="s">
        <v>112</v>
      </c>
      <c r="D58" s="67"/>
      <c r="E58" s="185" t="s">
        <v>164</v>
      </c>
      <c r="F58" s="69" t="str">
        <f>VLOOKUP(B58,[1]Sheet1!$H$4:$I$15682,2,FALSE)</f>
        <v>Mesin Fotocopy Folio</v>
      </c>
      <c r="G58" s="42" t="s">
        <v>165</v>
      </c>
      <c r="H58" s="42" t="s">
        <v>48</v>
      </c>
      <c r="I58" s="42" t="s">
        <v>64</v>
      </c>
      <c r="J58" s="42" t="s">
        <v>65</v>
      </c>
      <c r="K58" s="43">
        <v>2014</v>
      </c>
      <c r="L58" s="42" t="s">
        <v>48</v>
      </c>
      <c r="M58" s="42" t="s">
        <v>166</v>
      </c>
      <c r="N58" s="42" t="s">
        <v>67</v>
      </c>
      <c r="O58" s="42">
        <v>1</v>
      </c>
      <c r="P58" s="76">
        <v>68736000</v>
      </c>
      <c r="Q58" s="139"/>
      <c r="R58" s="76">
        <v>0</v>
      </c>
      <c r="S58" s="71">
        <f t="shared" ref="S58" si="16">SUM(P58-R58)</f>
        <v>68736000</v>
      </c>
      <c r="T58" s="72">
        <v>5</v>
      </c>
      <c r="U58" s="71"/>
      <c r="V58" s="73"/>
      <c r="W58" s="71"/>
      <c r="X58" s="74"/>
      <c r="Y58" s="71"/>
      <c r="Z58" s="71"/>
      <c r="AA58" s="72">
        <v>5</v>
      </c>
      <c r="AB58" s="71">
        <v>68736000</v>
      </c>
      <c r="AC58" s="71">
        <f t="shared" ref="AC58" si="17">SUM(S58-AB58)</f>
        <v>0</v>
      </c>
      <c r="AD58" s="186" t="s">
        <v>167</v>
      </c>
      <c r="AF58" s="52" t="e">
        <f>'[3]BI INTRA 2025'!Z58+'BI BERSIH DARI EKSTRA 2024'!Y58</f>
        <v>#REF!</v>
      </c>
      <c r="AG58" s="52" t="e">
        <f t="shared" si="0"/>
        <v>#REF!</v>
      </c>
    </row>
    <row r="59" spans="1:36" s="160" customFormat="1" ht="5.0999999999999996" customHeight="1">
      <c r="A59" s="187"/>
      <c r="B59" s="188"/>
      <c r="C59" s="189"/>
      <c r="D59" s="190"/>
      <c r="E59" s="190"/>
      <c r="F59" s="190"/>
      <c r="G59" s="190"/>
      <c r="H59" s="191"/>
      <c r="I59" s="187"/>
      <c r="J59" s="192"/>
      <c r="K59" s="193"/>
      <c r="L59" s="193"/>
      <c r="M59" s="193"/>
      <c r="N59" s="193"/>
      <c r="O59" s="194"/>
      <c r="P59" s="195"/>
      <c r="Q59" s="196"/>
      <c r="R59" s="197"/>
      <c r="S59" s="195"/>
      <c r="T59" s="197"/>
      <c r="U59" s="198"/>
      <c r="V59" s="197"/>
      <c r="W59" s="198"/>
      <c r="X59" s="199"/>
      <c r="Y59" s="195"/>
      <c r="Z59" s="198"/>
      <c r="AA59" s="197"/>
      <c r="AB59" s="198"/>
      <c r="AC59" s="198"/>
      <c r="AD59" s="200"/>
      <c r="AF59" s="52" t="e">
        <f>'[3]BI INTRA 2025'!Z59+'BI BERSIH DARI EKSTRA 2024'!Y59</f>
        <v>#REF!</v>
      </c>
      <c r="AG59" s="52" t="e">
        <f t="shared" si="0"/>
        <v>#REF!</v>
      </c>
    </row>
    <row r="60" spans="1:36" s="160" customFormat="1" ht="15" customHeight="1">
      <c r="A60" s="175"/>
      <c r="B60" s="176" t="s">
        <v>168</v>
      </c>
      <c r="C60" s="1526" t="s">
        <v>169</v>
      </c>
      <c r="D60" s="1527"/>
      <c r="E60" s="1527"/>
      <c r="F60" s="1527"/>
      <c r="G60" s="1527"/>
      <c r="H60" s="1528"/>
      <c r="I60" s="175"/>
      <c r="J60" s="178"/>
      <c r="K60" s="177"/>
      <c r="L60" s="177"/>
      <c r="M60" s="177"/>
      <c r="N60" s="177"/>
      <c r="O60" s="179">
        <f>SUM(O61:O92)</f>
        <v>51</v>
      </c>
      <c r="P60" s="180">
        <f>SUM(P61:P92)</f>
        <v>140304000</v>
      </c>
      <c r="Q60" s="181"/>
      <c r="R60" s="182"/>
      <c r="S60" s="180">
        <f>SUM(S61:S92)</f>
        <v>140304000</v>
      </c>
      <c r="T60" s="182"/>
      <c r="U60" s="64">
        <f>SUM(U61:U92)</f>
        <v>24020800</v>
      </c>
      <c r="V60" s="182"/>
      <c r="W60" s="64">
        <f>SUM(W61:W92)</f>
        <v>1335400</v>
      </c>
      <c r="X60" s="183"/>
      <c r="Y60" s="180">
        <f>SUM(Y61:Y92)</f>
        <v>890266.66666666651</v>
      </c>
      <c r="Z60" s="64">
        <f>SUM(Z61:Z92)</f>
        <v>2225666.6666666665</v>
      </c>
      <c r="AA60" s="182"/>
      <c r="AB60" s="64">
        <f>SUM(AB61:AB92)</f>
        <v>140304000</v>
      </c>
      <c r="AC60" s="64">
        <f>SUM(AC61:AC92)</f>
        <v>0</v>
      </c>
      <c r="AD60" s="201">
        <f>P60-AB60</f>
        <v>0</v>
      </c>
      <c r="AF60" s="52" t="e">
        <f>'[3]BI INTRA 2025'!Z60+'BI BERSIH DARI EKSTRA 2024'!Y60</f>
        <v>#REF!</v>
      </c>
      <c r="AG60" s="52" t="e">
        <f t="shared" si="0"/>
        <v>#REF!</v>
      </c>
    </row>
    <row r="61" spans="1:36" s="160" customFormat="1" ht="15.75" customHeight="1">
      <c r="A61" s="175"/>
      <c r="B61" s="133" t="s">
        <v>170</v>
      </c>
      <c r="C61" s="202" t="s">
        <v>112</v>
      </c>
      <c r="D61" s="202"/>
      <c r="E61" s="68" t="s">
        <v>171</v>
      </c>
      <c r="F61" s="69" t="str">
        <f>VLOOKUP(B61,[1]Sheet1!$H$4:$I$15682,2,FALSE)</f>
        <v>Lemari Kayu</v>
      </c>
      <c r="G61" s="42" t="s">
        <v>172</v>
      </c>
      <c r="H61" s="42" t="s">
        <v>48</v>
      </c>
      <c r="I61" s="42" t="s">
        <v>173</v>
      </c>
      <c r="J61" s="42" t="s">
        <v>65</v>
      </c>
      <c r="K61" s="42">
        <v>2009</v>
      </c>
      <c r="L61" s="42" t="s">
        <v>48</v>
      </c>
      <c r="M61" s="77" t="s">
        <v>166</v>
      </c>
      <c r="N61" s="42" t="s">
        <v>67</v>
      </c>
      <c r="O61" s="203">
        <v>1</v>
      </c>
      <c r="P61" s="70">
        <v>1800000</v>
      </c>
      <c r="Q61" s="139"/>
      <c r="R61" s="76">
        <v>0</v>
      </c>
      <c r="S61" s="71">
        <f t="shared" ref="S61:S77" si="18">SUM(P61-R61)</f>
        <v>1800000</v>
      </c>
      <c r="T61" s="72">
        <v>5</v>
      </c>
      <c r="U61" s="71">
        <f t="shared" ref="U61:U74" si="19">SUM(S61/T61)</f>
        <v>360000</v>
      </c>
      <c r="V61" s="73">
        <v>0</v>
      </c>
      <c r="W61" s="71">
        <f t="shared" ref="W61:W72" si="20">SUM(U61*V61)</f>
        <v>0</v>
      </c>
      <c r="X61" s="74">
        <v>0</v>
      </c>
      <c r="Y61" s="71">
        <f t="shared" ref="Y61:Y74" si="21">SUM(U61*X61)</f>
        <v>0</v>
      </c>
      <c r="Z61" s="71">
        <f t="shared" ref="Z61:Z72" si="22">SUM(W61+Y61)</f>
        <v>0</v>
      </c>
      <c r="AA61" s="72">
        <v>5</v>
      </c>
      <c r="AB61" s="71">
        <f t="shared" ref="AB61:AB73" si="23">SUM(U61*AA61)</f>
        <v>1800000</v>
      </c>
      <c r="AC61" s="71">
        <f t="shared" ref="AC61:AC88" si="24">SUM(S61-AB61)</f>
        <v>0</v>
      </c>
      <c r="AD61" s="75" t="s">
        <v>174</v>
      </c>
      <c r="AF61" s="52" t="e">
        <f>'[3]BI INTRA 2025'!Z68+'BI BERSIH DARI EKSTRA 2024'!Y61</f>
        <v>#REF!</v>
      </c>
      <c r="AG61" s="52" t="e">
        <f t="shared" si="0"/>
        <v>#REF!</v>
      </c>
    </row>
    <row r="62" spans="1:36" s="160" customFormat="1" ht="15.75" customHeight="1">
      <c r="A62" s="175"/>
      <c r="B62" s="133" t="s">
        <v>170</v>
      </c>
      <c r="C62" s="202" t="s">
        <v>60</v>
      </c>
      <c r="D62" s="202"/>
      <c r="E62" s="68" t="s">
        <v>171</v>
      </c>
      <c r="F62" s="69" t="str">
        <f>VLOOKUP(B62,[1]Sheet1!$H$4:$I$15682,2,FALSE)</f>
        <v>Lemari Kayu</v>
      </c>
      <c r="G62" s="42" t="s">
        <v>172</v>
      </c>
      <c r="H62" s="42" t="s">
        <v>48</v>
      </c>
      <c r="I62" s="42" t="s">
        <v>173</v>
      </c>
      <c r="J62" s="42" t="s">
        <v>65</v>
      </c>
      <c r="K62" s="42">
        <v>2009</v>
      </c>
      <c r="L62" s="42" t="s">
        <v>48</v>
      </c>
      <c r="M62" s="77" t="s">
        <v>166</v>
      </c>
      <c r="N62" s="42" t="s">
        <v>67</v>
      </c>
      <c r="O62" s="203">
        <v>1</v>
      </c>
      <c r="P62" s="70">
        <v>1800000</v>
      </c>
      <c r="Q62" s="139"/>
      <c r="R62" s="76">
        <v>0</v>
      </c>
      <c r="S62" s="71">
        <f t="shared" si="18"/>
        <v>1800000</v>
      </c>
      <c r="T62" s="72">
        <v>5</v>
      </c>
      <c r="U62" s="71">
        <f t="shared" si="19"/>
        <v>360000</v>
      </c>
      <c r="V62" s="73">
        <v>0</v>
      </c>
      <c r="W62" s="71">
        <f t="shared" si="20"/>
        <v>0</v>
      </c>
      <c r="X62" s="74">
        <v>0</v>
      </c>
      <c r="Y62" s="71">
        <f t="shared" si="21"/>
        <v>0</v>
      </c>
      <c r="Z62" s="71">
        <f t="shared" si="22"/>
        <v>0</v>
      </c>
      <c r="AA62" s="72">
        <v>5</v>
      </c>
      <c r="AB62" s="71">
        <f t="shared" si="23"/>
        <v>1800000</v>
      </c>
      <c r="AC62" s="71">
        <f t="shared" si="24"/>
        <v>0</v>
      </c>
      <c r="AD62" s="75" t="s">
        <v>175</v>
      </c>
      <c r="AF62" s="52" t="e">
        <f>'[3]BI INTRA 2025'!Z69+'BI BERSIH DARI EKSTRA 2024'!Y62</f>
        <v>#REF!</v>
      </c>
      <c r="AG62" s="52" t="e">
        <f t="shared" si="0"/>
        <v>#REF!</v>
      </c>
    </row>
    <row r="63" spans="1:36" s="160" customFormat="1" ht="15.75" customHeight="1">
      <c r="A63" s="175"/>
      <c r="B63" s="133" t="s">
        <v>170</v>
      </c>
      <c r="C63" s="202" t="s">
        <v>69</v>
      </c>
      <c r="D63" s="202"/>
      <c r="E63" s="68" t="s">
        <v>171</v>
      </c>
      <c r="F63" s="69" t="str">
        <f>VLOOKUP(B63,[1]Sheet1!$H$4:$I$15682,2,FALSE)</f>
        <v>Lemari Kayu</v>
      </c>
      <c r="G63" s="42" t="s">
        <v>172</v>
      </c>
      <c r="H63" s="42" t="s">
        <v>48</v>
      </c>
      <c r="I63" s="42" t="s">
        <v>173</v>
      </c>
      <c r="J63" s="42" t="s">
        <v>65</v>
      </c>
      <c r="K63" s="42">
        <v>2009</v>
      </c>
      <c r="L63" s="42" t="s">
        <v>48</v>
      </c>
      <c r="M63" s="77" t="s">
        <v>166</v>
      </c>
      <c r="N63" s="42" t="s">
        <v>67</v>
      </c>
      <c r="O63" s="203">
        <v>1</v>
      </c>
      <c r="P63" s="70">
        <v>1800000</v>
      </c>
      <c r="Q63" s="139"/>
      <c r="R63" s="76">
        <v>0</v>
      </c>
      <c r="S63" s="71">
        <f t="shared" si="18"/>
        <v>1800000</v>
      </c>
      <c r="T63" s="72">
        <v>5</v>
      </c>
      <c r="U63" s="71">
        <f t="shared" si="19"/>
        <v>360000</v>
      </c>
      <c r="V63" s="73">
        <v>0</v>
      </c>
      <c r="W63" s="71">
        <f t="shared" si="20"/>
        <v>0</v>
      </c>
      <c r="X63" s="74">
        <v>0</v>
      </c>
      <c r="Y63" s="71">
        <f t="shared" si="21"/>
        <v>0</v>
      </c>
      <c r="Z63" s="71">
        <f t="shared" si="22"/>
        <v>0</v>
      </c>
      <c r="AA63" s="72">
        <v>5</v>
      </c>
      <c r="AB63" s="71">
        <f t="shared" si="23"/>
        <v>1800000</v>
      </c>
      <c r="AC63" s="71">
        <f t="shared" si="24"/>
        <v>0</v>
      </c>
      <c r="AD63" s="75" t="s">
        <v>176</v>
      </c>
      <c r="AF63" s="52" t="e">
        <f>'[3]BI INTRA 2025'!Z70+'BI BERSIH DARI EKSTRA 2024'!Y63</f>
        <v>#REF!</v>
      </c>
      <c r="AG63" s="52" t="e">
        <f t="shared" si="0"/>
        <v>#REF!</v>
      </c>
    </row>
    <row r="64" spans="1:36" s="160" customFormat="1" ht="15.75" customHeight="1">
      <c r="A64" s="175"/>
      <c r="B64" s="133" t="s">
        <v>170</v>
      </c>
      <c r="C64" s="202" t="s">
        <v>73</v>
      </c>
      <c r="D64" s="202"/>
      <c r="E64" s="68" t="s">
        <v>171</v>
      </c>
      <c r="F64" s="69" t="str">
        <f>VLOOKUP(B64,[1]Sheet1!$H$4:$I$15682,2,FALSE)</f>
        <v>Lemari Kayu</v>
      </c>
      <c r="G64" s="42" t="s">
        <v>172</v>
      </c>
      <c r="H64" s="42" t="s">
        <v>48</v>
      </c>
      <c r="I64" s="42" t="s">
        <v>173</v>
      </c>
      <c r="J64" s="42" t="s">
        <v>65</v>
      </c>
      <c r="K64" s="42">
        <v>2009</v>
      </c>
      <c r="L64" s="42" t="s">
        <v>48</v>
      </c>
      <c r="M64" s="77" t="s">
        <v>166</v>
      </c>
      <c r="N64" s="42" t="s">
        <v>67</v>
      </c>
      <c r="O64" s="203">
        <v>1</v>
      </c>
      <c r="P64" s="70">
        <v>1800000</v>
      </c>
      <c r="Q64" s="139"/>
      <c r="R64" s="76">
        <v>0</v>
      </c>
      <c r="S64" s="71">
        <f t="shared" si="18"/>
        <v>1800000</v>
      </c>
      <c r="T64" s="72">
        <v>5</v>
      </c>
      <c r="U64" s="71">
        <f t="shared" si="19"/>
        <v>360000</v>
      </c>
      <c r="V64" s="73">
        <v>0</v>
      </c>
      <c r="W64" s="71">
        <f t="shared" si="20"/>
        <v>0</v>
      </c>
      <c r="X64" s="74">
        <v>0</v>
      </c>
      <c r="Y64" s="71">
        <f t="shared" si="21"/>
        <v>0</v>
      </c>
      <c r="Z64" s="71">
        <f t="shared" si="22"/>
        <v>0</v>
      </c>
      <c r="AA64" s="72">
        <v>5</v>
      </c>
      <c r="AB64" s="71">
        <f t="shared" si="23"/>
        <v>1800000</v>
      </c>
      <c r="AC64" s="71">
        <f t="shared" si="24"/>
        <v>0</v>
      </c>
      <c r="AD64" s="75" t="s">
        <v>177</v>
      </c>
      <c r="AF64" s="52" t="e">
        <f>'[3]BI INTRA 2025'!Z71+'BI BERSIH DARI EKSTRA 2024'!Y64</f>
        <v>#REF!</v>
      </c>
      <c r="AG64" s="52" t="e">
        <f t="shared" si="0"/>
        <v>#REF!</v>
      </c>
    </row>
    <row r="65" spans="1:33" s="160" customFormat="1" ht="15.75" customHeight="1">
      <c r="A65" s="175"/>
      <c r="B65" s="133" t="s">
        <v>170</v>
      </c>
      <c r="C65" s="202" t="s">
        <v>112</v>
      </c>
      <c r="D65" s="202"/>
      <c r="E65" s="68" t="s">
        <v>178</v>
      </c>
      <c r="F65" s="69" t="str">
        <f>VLOOKUP(B65,[1]Sheet1!$H$4:$I$15682,2,FALSE)</f>
        <v>Lemari Kayu</v>
      </c>
      <c r="G65" s="42" t="s">
        <v>179</v>
      </c>
      <c r="H65" s="42" t="s">
        <v>48</v>
      </c>
      <c r="I65" s="42" t="s">
        <v>173</v>
      </c>
      <c r="J65" s="42" t="s">
        <v>65</v>
      </c>
      <c r="K65" s="42">
        <v>2009</v>
      </c>
      <c r="L65" s="42" t="s">
        <v>48</v>
      </c>
      <c r="M65" s="77" t="s">
        <v>166</v>
      </c>
      <c r="N65" s="42" t="s">
        <v>67</v>
      </c>
      <c r="O65" s="203">
        <v>1</v>
      </c>
      <c r="P65" s="70">
        <v>2170000</v>
      </c>
      <c r="Q65" s="139"/>
      <c r="R65" s="76">
        <v>0</v>
      </c>
      <c r="S65" s="71">
        <f t="shared" si="18"/>
        <v>2170000</v>
      </c>
      <c r="T65" s="72">
        <v>5</v>
      </c>
      <c r="U65" s="71">
        <f t="shared" si="19"/>
        <v>434000</v>
      </c>
      <c r="V65" s="73">
        <v>0</v>
      </c>
      <c r="W65" s="71">
        <f t="shared" si="20"/>
        <v>0</v>
      </c>
      <c r="X65" s="74">
        <v>0</v>
      </c>
      <c r="Y65" s="71">
        <f t="shared" si="21"/>
        <v>0</v>
      </c>
      <c r="Z65" s="71">
        <f t="shared" si="22"/>
        <v>0</v>
      </c>
      <c r="AA65" s="72">
        <v>5</v>
      </c>
      <c r="AB65" s="71">
        <f t="shared" si="23"/>
        <v>2170000</v>
      </c>
      <c r="AC65" s="71">
        <f t="shared" si="24"/>
        <v>0</v>
      </c>
      <c r="AD65" s="55" t="s">
        <v>180</v>
      </c>
      <c r="AF65" s="52" t="e">
        <f>'[3]BI INTRA 2025'!Z72+'BI BERSIH DARI EKSTRA 2024'!Y65</f>
        <v>#REF!</v>
      </c>
      <c r="AG65" s="52" t="e">
        <f t="shared" si="0"/>
        <v>#REF!</v>
      </c>
    </row>
    <row r="66" spans="1:33" s="160" customFormat="1" ht="15.75" customHeight="1">
      <c r="A66" s="175"/>
      <c r="B66" s="133" t="s">
        <v>170</v>
      </c>
      <c r="C66" s="202" t="s">
        <v>60</v>
      </c>
      <c r="D66" s="202"/>
      <c r="E66" s="68" t="s">
        <v>178</v>
      </c>
      <c r="F66" s="69" t="str">
        <f>VLOOKUP(B66,[1]Sheet1!$H$4:$I$15682,2,FALSE)</f>
        <v>Lemari Kayu</v>
      </c>
      <c r="G66" s="42" t="s">
        <v>179</v>
      </c>
      <c r="H66" s="42" t="s">
        <v>48</v>
      </c>
      <c r="I66" s="42" t="s">
        <v>173</v>
      </c>
      <c r="J66" s="42" t="s">
        <v>65</v>
      </c>
      <c r="K66" s="42">
        <v>2009</v>
      </c>
      <c r="L66" s="42" t="s">
        <v>48</v>
      </c>
      <c r="M66" s="77" t="s">
        <v>166</v>
      </c>
      <c r="N66" s="42" t="s">
        <v>67</v>
      </c>
      <c r="O66" s="203">
        <v>1</v>
      </c>
      <c r="P66" s="70">
        <v>2170000</v>
      </c>
      <c r="Q66" s="139"/>
      <c r="R66" s="76">
        <v>0</v>
      </c>
      <c r="S66" s="71">
        <f t="shared" si="18"/>
        <v>2170000</v>
      </c>
      <c r="T66" s="72">
        <v>5</v>
      </c>
      <c r="U66" s="71">
        <f t="shared" si="19"/>
        <v>434000</v>
      </c>
      <c r="V66" s="73">
        <v>0</v>
      </c>
      <c r="W66" s="71">
        <f t="shared" si="20"/>
        <v>0</v>
      </c>
      <c r="X66" s="74">
        <v>0</v>
      </c>
      <c r="Y66" s="71">
        <f t="shared" si="21"/>
        <v>0</v>
      </c>
      <c r="Z66" s="71">
        <f t="shared" si="22"/>
        <v>0</v>
      </c>
      <c r="AA66" s="72">
        <v>5</v>
      </c>
      <c r="AB66" s="71">
        <f t="shared" si="23"/>
        <v>2170000</v>
      </c>
      <c r="AC66" s="71">
        <f t="shared" si="24"/>
        <v>0</v>
      </c>
      <c r="AD66" s="75" t="s">
        <v>181</v>
      </c>
      <c r="AF66" s="52" t="e">
        <f>'[3]BI INTRA 2025'!Z73+'BI BERSIH DARI EKSTRA 2024'!Y66</f>
        <v>#REF!</v>
      </c>
      <c r="AG66" s="52" t="e">
        <f t="shared" si="0"/>
        <v>#REF!</v>
      </c>
    </row>
    <row r="67" spans="1:33" s="160" customFormat="1" ht="27" customHeight="1">
      <c r="A67" s="175"/>
      <c r="B67" s="133" t="s">
        <v>170</v>
      </c>
      <c r="C67" s="43" t="s">
        <v>182</v>
      </c>
      <c r="D67" s="43"/>
      <c r="E67" s="68" t="s">
        <v>178</v>
      </c>
      <c r="F67" s="69" t="str">
        <f>VLOOKUP(B67,[1]Sheet1!$H$4:$I$15682,2,FALSE)</f>
        <v>Lemari Kayu</v>
      </c>
      <c r="G67" s="42" t="s">
        <v>179</v>
      </c>
      <c r="H67" s="42" t="s">
        <v>48</v>
      </c>
      <c r="I67" s="42" t="s">
        <v>173</v>
      </c>
      <c r="J67" s="42" t="s">
        <v>65</v>
      </c>
      <c r="K67" s="42">
        <v>2009</v>
      </c>
      <c r="L67" s="42" t="s">
        <v>48</v>
      </c>
      <c r="M67" s="77" t="s">
        <v>166</v>
      </c>
      <c r="N67" s="42" t="s">
        <v>67</v>
      </c>
      <c r="O67" s="203">
        <v>3</v>
      </c>
      <c r="P67" s="70">
        <v>6510000</v>
      </c>
      <c r="Q67" s="139"/>
      <c r="R67" s="76">
        <v>0</v>
      </c>
      <c r="S67" s="71">
        <f t="shared" si="18"/>
        <v>6510000</v>
      </c>
      <c r="T67" s="72">
        <v>5</v>
      </c>
      <c r="U67" s="71">
        <f t="shared" si="19"/>
        <v>1302000</v>
      </c>
      <c r="V67" s="73">
        <v>0</v>
      </c>
      <c r="W67" s="71">
        <f t="shared" si="20"/>
        <v>0</v>
      </c>
      <c r="X67" s="74">
        <v>0</v>
      </c>
      <c r="Y67" s="71">
        <f t="shared" si="21"/>
        <v>0</v>
      </c>
      <c r="Z67" s="71">
        <f t="shared" si="22"/>
        <v>0</v>
      </c>
      <c r="AA67" s="72">
        <v>5</v>
      </c>
      <c r="AB67" s="71">
        <f t="shared" si="23"/>
        <v>6510000</v>
      </c>
      <c r="AC67" s="71">
        <f t="shared" si="24"/>
        <v>0</v>
      </c>
      <c r="AD67" s="75" t="s">
        <v>167</v>
      </c>
      <c r="AF67" s="52" t="e">
        <f>'[3]BI INTRA 2025'!Z74+'BI BERSIH DARI EKSTRA 2024'!Y67</f>
        <v>#REF!</v>
      </c>
      <c r="AG67" s="52" t="e">
        <f t="shared" si="0"/>
        <v>#REF!</v>
      </c>
    </row>
    <row r="68" spans="1:33" s="160" customFormat="1" ht="15.75" customHeight="1">
      <c r="A68" s="175"/>
      <c r="B68" s="133" t="s">
        <v>170</v>
      </c>
      <c r="C68" s="202" t="s">
        <v>80</v>
      </c>
      <c r="D68" s="202"/>
      <c r="E68" s="68" t="s">
        <v>178</v>
      </c>
      <c r="F68" s="69" t="str">
        <f>VLOOKUP(B68,[1]Sheet1!$H$4:$I$15682,2,FALSE)</f>
        <v>Lemari Kayu</v>
      </c>
      <c r="G68" s="42" t="s">
        <v>179</v>
      </c>
      <c r="H68" s="42" t="s">
        <v>48</v>
      </c>
      <c r="I68" s="42" t="s">
        <v>173</v>
      </c>
      <c r="J68" s="42" t="s">
        <v>65</v>
      </c>
      <c r="K68" s="42">
        <v>2009</v>
      </c>
      <c r="L68" s="42" t="s">
        <v>48</v>
      </c>
      <c r="M68" s="77" t="s">
        <v>166</v>
      </c>
      <c r="N68" s="42" t="s">
        <v>67</v>
      </c>
      <c r="O68" s="203">
        <v>1</v>
      </c>
      <c r="P68" s="70">
        <v>2170000</v>
      </c>
      <c r="Q68" s="139"/>
      <c r="R68" s="76">
        <v>0</v>
      </c>
      <c r="S68" s="71">
        <f t="shared" si="18"/>
        <v>2170000</v>
      </c>
      <c r="T68" s="72">
        <v>5</v>
      </c>
      <c r="U68" s="71">
        <f t="shared" si="19"/>
        <v>434000</v>
      </c>
      <c r="V68" s="73">
        <v>0</v>
      </c>
      <c r="W68" s="71">
        <f t="shared" si="20"/>
        <v>0</v>
      </c>
      <c r="X68" s="74">
        <v>0</v>
      </c>
      <c r="Y68" s="71">
        <f t="shared" si="21"/>
        <v>0</v>
      </c>
      <c r="Z68" s="71">
        <f t="shared" si="22"/>
        <v>0</v>
      </c>
      <c r="AA68" s="72">
        <v>5</v>
      </c>
      <c r="AB68" s="71">
        <f t="shared" si="23"/>
        <v>2170000</v>
      </c>
      <c r="AC68" s="71">
        <f t="shared" si="24"/>
        <v>0</v>
      </c>
      <c r="AD68" s="75" t="s">
        <v>183</v>
      </c>
      <c r="AF68" s="52" t="e">
        <f>'[3]BI INTRA 2025'!Z75+'BI BERSIH DARI EKSTRA 2024'!Y68</f>
        <v>#REF!</v>
      </c>
      <c r="AG68" s="52" t="e">
        <f t="shared" si="0"/>
        <v>#REF!</v>
      </c>
    </row>
    <row r="69" spans="1:33" s="160" customFormat="1" ht="27" customHeight="1">
      <c r="A69" s="175"/>
      <c r="B69" s="133" t="s">
        <v>170</v>
      </c>
      <c r="C69" s="202" t="s">
        <v>184</v>
      </c>
      <c r="D69" s="202"/>
      <c r="E69" s="68" t="s">
        <v>178</v>
      </c>
      <c r="F69" s="69" t="str">
        <f>VLOOKUP(B69,[1]Sheet1!$H$4:$I$15682,2,FALSE)</f>
        <v>Lemari Kayu</v>
      </c>
      <c r="G69" s="42" t="s">
        <v>179</v>
      </c>
      <c r="H69" s="42" t="s">
        <v>48</v>
      </c>
      <c r="I69" s="42" t="s">
        <v>173</v>
      </c>
      <c r="J69" s="42" t="s">
        <v>65</v>
      </c>
      <c r="K69" s="42">
        <v>2009</v>
      </c>
      <c r="L69" s="42" t="s">
        <v>48</v>
      </c>
      <c r="M69" s="77" t="s">
        <v>166</v>
      </c>
      <c r="N69" s="42" t="s">
        <v>67</v>
      </c>
      <c r="O69" s="203">
        <v>2</v>
      </c>
      <c r="P69" s="70">
        <v>4340000</v>
      </c>
      <c r="Q69" s="78"/>
      <c r="R69" s="76">
        <v>0</v>
      </c>
      <c r="S69" s="71">
        <f t="shared" si="18"/>
        <v>4340000</v>
      </c>
      <c r="T69" s="72">
        <v>5</v>
      </c>
      <c r="U69" s="71">
        <f t="shared" si="19"/>
        <v>868000</v>
      </c>
      <c r="V69" s="73">
        <v>0</v>
      </c>
      <c r="W69" s="71">
        <f t="shared" si="20"/>
        <v>0</v>
      </c>
      <c r="X69" s="74">
        <v>0</v>
      </c>
      <c r="Y69" s="71">
        <f t="shared" si="21"/>
        <v>0</v>
      </c>
      <c r="Z69" s="71">
        <f t="shared" si="22"/>
        <v>0</v>
      </c>
      <c r="AA69" s="72">
        <v>5</v>
      </c>
      <c r="AB69" s="71">
        <f t="shared" si="23"/>
        <v>4340000</v>
      </c>
      <c r="AC69" s="71">
        <f t="shared" si="24"/>
        <v>0</v>
      </c>
      <c r="AD69" s="75" t="s">
        <v>185</v>
      </c>
      <c r="AF69" s="52" t="e">
        <f>'[3]BI INTRA 2025'!Z76+'BI BERSIH DARI EKSTRA 2024'!Y69</f>
        <v>#REF!</v>
      </c>
      <c r="AG69" s="52" t="e">
        <f t="shared" si="0"/>
        <v>#REF!</v>
      </c>
    </row>
    <row r="70" spans="1:33" s="160" customFormat="1" ht="27" customHeight="1">
      <c r="A70" s="175"/>
      <c r="B70" s="133" t="s">
        <v>170</v>
      </c>
      <c r="C70" s="202" t="s">
        <v>186</v>
      </c>
      <c r="D70" s="202"/>
      <c r="E70" s="68" t="s">
        <v>178</v>
      </c>
      <c r="F70" s="69" t="str">
        <f>VLOOKUP(B70,[1]Sheet1!$H$4:$I$15682,2,FALSE)</f>
        <v>Lemari Kayu</v>
      </c>
      <c r="G70" s="42" t="s">
        <v>179</v>
      </c>
      <c r="H70" s="42" t="s">
        <v>48</v>
      </c>
      <c r="I70" s="42" t="s">
        <v>173</v>
      </c>
      <c r="J70" s="42" t="s">
        <v>65</v>
      </c>
      <c r="K70" s="42">
        <v>2009</v>
      </c>
      <c r="L70" s="42" t="s">
        <v>48</v>
      </c>
      <c r="M70" s="77" t="s">
        <v>166</v>
      </c>
      <c r="N70" s="42" t="s">
        <v>67</v>
      </c>
      <c r="O70" s="203">
        <v>3</v>
      </c>
      <c r="P70" s="70">
        <v>6510000</v>
      </c>
      <c r="Q70" s="78"/>
      <c r="R70" s="76">
        <v>0</v>
      </c>
      <c r="S70" s="71">
        <f t="shared" si="18"/>
        <v>6510000</v>
      </c>
      <c r="T70" s="72">
        <v>5</v>
      </c>
      <c r="U70" s="71">
        <f t="shared" si="19"/>
        <v>1302000</v>
      </c>
      <c r="V70" s="73">
        <v>0</v>
      </c>
      <c r="W70" s="71">
        <f t="shared" si="20"/>
        <v>0</v>
      </c>
      <c r="X70" s="74">
        <v>0</v>
      </c>
      <c r="Y70" s="71">
        <f t="shared" si="21"/>
        <v>0</v>
      </c>
      <c r="Z70" s="71">
        <f t="shared" si="22"/>
        <v>0</v>
      </c>
      <c r="AA70" s="72">
        <v>5</v>
      </c>
      <c r="AB70" s="71">
        <f t="shared" si="23"/>
        <v>6510000</v>
      </c>
      <c r="AC70" s="71">
        <f t="shared" si="24"/>
        <v>0</v>
      </c>
      <c r="AD70" s="75" t="s">
        <v>187</v>
      </c>
      <c r="AF70" s="52" t="e">
        <f>'[3]BI INTRA 2025'!Z77+'BI BERSIH DARI EKSTRA 2024'!Y70</f>
        <v>#REF!</v>
      </c>
      <c r="AG70" s="52" t="e">
        <f t="shared" si="0"/>
        <v>#REF!</v>
      </c>
    </row>
    <row r="71" spans="1:33" s="160" customFormat="1" ht="27" customHeight="1">
      <c r="A71" s="175"/>
      <c r="B71" s="133" t="s">
        <v>170</v>
      </c>
      <c r="C71" s="43" t="s">
        <v>188</v>
      </c>
      <c r="D71" s="43"/>
      <c r="E71" s="68" t="s">
        <v>178</v>
      </c>
      <c r="F71" s="69" t="str">
        <f>VLOOKUP(B71,[1]Sheet1!$H$4:$I$15682,2,FALSE)</f>
        <v>Lemari Kayu</v>
      </c>
      <c r="G71" s="42" t="s">
        <v>179</v>
      </c>
      <c r="H71" s="42" t="s">
        <v>48</v>
      </c>
      <c r="I71" s="42" t="s">
        <v>173</v>
      </c>
      <c r="J71" s="42" t="s">
        <v>65</v>
      </c>
      <c r="K71" s="42">
        <v>2009</v>
      </c>
      <c r="L71" s="42" t="s">
        <v>48</v>
      </c>
      <c r="M71" s="77" t="s">
        <v>166</v>
      </c>
      <c r="N71" s="42" t="s">
        <v>67</v>
      </c>
      <c r="O71" s="203">
        <v>2</v>
      </c>
      <c r="P71" s="70">
        <v>4340000</v>
      </c>
      <c r="Q71" s="78"/>
      <c r="R71" s="76">
        <v>0</v>
      </c>
      <c r="S71" s="71">
        <f t="shared" si="18"/>
        <v>4340000</v>
      </c>
      <c r="T71" s="72">
        <v>5</v>
      </c>
      <c r="U71" s="71">
        <f t="shared" si="19"/>
        <v>868000</v>
      </c>
      <c r="V71" s="73">
        <v>0</v>
      </c>
      <c r="W71" s="71">
        <f t="shared" si="20"/>
        <v>0</v>
      </c>
      <c r="X71" s="74">
        <v>0</v>
      </c>
      <c r="Y71" s="71">
        <f t="shared" si="21"/>
        <v>0</v>
      </c>
      <c r="Z71" s="71">
        <f t="shared" si="22"/>
        <v>0</v>
      </c>
      <c r="AA71" s="72">
        <v>5</v>
      </c>
      <c r="AB71" s="71">
        <f t="shared" si="23"/>
        <v>4340000</v>
      </c>
      <c r="AC71" s="71">
        <f t="shared" si="24"/>
        <v>0</v>
      </c>
      <c r="AD71" s="75" t="s">
        <v>189</v>
      </c>
      <c r="AF71" s="52" t="e">
        <f>'[3]BI INTRA 2025'!Z78+'BI BERSIH DARI EKSTRA 2024'!Y71</f>
        <v>#REF!</v>
      </c>
      <c r="AG71" s="52" t="e">
        <f t="shared" si="0"/>
        <v>#REF!</v>
      </c>
    </row>
    <row r="72" spans="1:33" s="160" customFormat="1" ht="15.75" customHeight="1">
      <c r="A72" s="175"/>
      <c r="B72" s="133" t="s">
        <v>170</v>
      </c>
      <c r="C72" s="202" t="s">
        <v>139</v>
      </c>
      <c r="D72" s="202"/>
      <c r="E72" s="68" t="s">
        <v>178</v>
      </c>
      <c r="F72" s="69" t="str">
        <f>VLOOKUP(B72,[1]Sheet1!$H$4:$I$15682,2,FALSE)</f>
        <v>Lemari Kayu</v>
      </c>
      <c r="G72" s="42" t="s">
        <v>179</v>
      </c>
      <c r="H72" s="42" t="s">
        <v>48</v>
      </c>
      <c r="I72" s="42" t="s">
        <v>173</v>
      </c>
      <c r="J72" s="42" t="s">
        <v>65</v>
      </c>
      <c r="K72" s="42">
        <v>2009</v>
      </c>
      <c r="L72" s="42" t="s">
        <v>48</v>
      </c>
      <c r="M72" s="77" t="s">
        <v>166</v>
      </c>
      <c r="N72" s="42" t="s">
        <v>67</v>
      </c>
      <c r="O72" s="203">
        <v>1</v>
      </c>
      <c r="P72" s="70">
        <v>2170000</v>
      </c>
      <c r="Q72" s="78"/>
      <c r="R72" s="76">
        <v>0</v>
      </c>
      <c r="S72" s="71">
        <f t="shared" si="18"/>
        <v>2170000</v>
      </c>
      <c r="T72" s="72">
        <v>5</v>
      </c>
      <c r="U72" s="71">
        <f t="shared" si="19"/>
        <v>434000</v>
      </c>
      <c r="V72" s="73">
        <v>0</v>
      </c>
      <c r="W72" s="71">
        <f t="shared" si="20"/>
        <v>0</v>
      </c>
      <c r="X72" s="74">
        <v>0</v>
      </c>
      <c r="Y72" s="71">
        <f t="shared" si="21"/>
        <v>0</v>
      </c>
      <c r="Z72" s="71">
        <f t="shared" si="22"/>
        <v>0</v>
      </c>
      <c r="AA72" s="72">
        <v>5</v>
      </c>
      <c r="AB72" s="71">
        <f t="shared" si="23"/>
        <v>2170000</v>
      </c>
      <c r="AC72" s="71">
        <f t="shared" si="24"/>
        <v>0</v>
      </c>
      <c r="AD72" s="75" t="s">
        <v>190</v>
      </c>
      <c r="AF72" s="52" t="e">
        <f>'[3]BI INTRA 2025'!Z79+'BI BERSIH DARI EKSTRA 2024'!Y72</f>
        <v>#REF!</v>
      </c>
      <c r="AG72" s="52" t="e">
        <f t="shared" si="0"/>
        <v>#REF!</v>
      </c>
    </row>
    <row r="73" spans="1:33" s="160" customFormat="1" ht="15.75" customHeight="1">
      <c r="A73" s="175"/>
      <c r="B73" s="133" t="s">
        <v>170</v>
      </c>
      <c r="C73" s="202" t="s">
        <v>112</v>
      </c>
      <c r="D73" s="202"/>
      <c r="E73" s="68" t="s">
        <v>178</v>
      </c>
      <c r="F73" s="69" t="str">
        <f>VLOOKUP(B73,[1]Sheet1!$H$4:$I$15682,2,FALSE)</f>
        <v>Lemari Kayu</v>
      </c>
      <c r="G73" s="42" t="s">
        <v>179</v>
      </c>
      <c r="H73" s="42" t="s">
        <v>48</v>
      </c>
      <c r="I73" s="42" t="s">
        <v>191</v>
      </c>
      <c r="J73" s="42" t="s">
        <v>65</v>
      </c>
      <c r="K73" s="42">
        <v>2013</v>
      </c>
      <c r="L73" s="42" t="s">
        <v>48</v>
      </c>
      <c r="M73" s="77" t="s">
        <v>66</v>
      </c>
      <c r="N73" s="42" t="s">
        <v>67</v>
      </c>
      <c r="O73" s="203">
        <v>1</v>
      </c>
      <c r="P73" s="76">
        <v>3385000</v>
      </c>
      <c r="Q73" s="78"/>
      <c r="R73" s="76">
        <v>0</v>
      </c>
      <c r="S73" s="71">
        <f t="shared" si="18"/>
        <v>3385000</v>
      </c>
      <c r="T73" s="72">
        <v>5</v>
      </c>
      <c r="U73" s="71">
        <f t="shared" si="19"/>
        <v>677000</v>
      </c>
      <c r="V73" s="73">
        <v>0</v>
      </c>
      <c r="W73" s="71">
        <v>0</v>
      </c>
      <c r="X73" s="74">
        <v>0</v>
      </c>
      <c r="Y73" s="71">
        <f t="shared" si="21"/>
        <v>0</v>
      </c>
      <c r="Z73" s="71">
        <v>0</v>
      </c>
      <c r="AA73" s="72">
        <v>5</v>
      </c>
      <c r="AB73" s="71">
        <f t="shared" si="23"/>
        <v>3385000</v>
      </c>
      <c r="AC73" s="71">
        <f t="shared" si="24"/>
        <v>0</v>
      </c>
      <c r="AD73" s="75" t="s">
        <v>189</v>
      </c>
      <c r="AF73" s="52" t="e">
        <f>'[3]BI INTRA 2025'!Z80+'BI BERSIH DARI EKSTRA 2024'!Y73</f>
        <v>#REF!</v>
      </c>
      <c r="AG73" s="52" t="e">
        <f t="shared" si="0"/>
        <v>#REF!</v>
      </c>
    </row>
    <row r="74" spans="1:33" s="160" customFormat="1" ht="15.75" customHeight="1">
      <c r="A74" s="175"/>
      <c r="B74" s="133" t="s">
        <v>170</v>
      </c>
      <c r="C74" s="202" t="s">
        <v>60</v>
      </c>
      <c r="D74" s="202"/>
      <c r="E74" s="68" t="s">
        <v>178</v>
      </c>
      <c r="F74" s="69" t="str">
        <f>VLOOKUP(B74,[1]Sheet1!$H$4:$I$15682,2,FALSE)</f>
        <v>Lemari Kayu</v>
      </c>
      <c r="G74" s="42" t="s">
        <v>179</v>
      </c>
      <c r="H74" s="42" t="s">
        <v>48</v>
      </c>
      <c r="I74" s="42" t="s">
        <v>191</v>
      </c>
      <c r="J74" s="42" t="s">
        <v>65</v>
      </c>
      <c r="K74" s="42">
        <v>2013</v>
      </c>
      <c r="L74" s="42" t="s">
        <v>48</v>
      </c>
      <c r="M74" s="77" t="s">
        <v>66</v>
      </c>
      <c r="N74" s="42" t="s">
        <v>67</v>
      </c>
      <c r="O74" s="203">
        <v>1</v>
      </c>
      <c r="P74" s="76">
        <v>3385000</v>
      </c>
      <c r="Q74" s="78"/>
      <c r="R74" s="76">
        <v>0</v>
      </c>
      <c r="S74" s="71">
        <f t="shared" si="18"/>
        <v>3385000</v>
      </c>
      <c r="T74" s="72">
        <v>5</v>
      </c>
      <c r="U74" s="71">
        <f t="shared" si="19"/>
        <v>677000</v>
      </c>
      <c r="V74" s="73">
        <v>0</v>
      </c>
      <c r="W74" s="71">
        <v>0</v>
      </c>
      <c r="X74" s="74">
        <v>0</v>
      </c>
      <c r="Y74" s="71">
        <f t="shared" si="21"/>
        <v>0</v>
      </c>
      <c r="Z74" s="71">
        <v>0</v>
      </c>
      <c r="AA74" s="72">
        <v>5</v>
      </c>
      <c r="AB74" s="71">
        <v>3385000</v>
      </c>
      <c r="AC74" s="71">
        <f t="shared" si="24"/>
        <v>0</v>
      </c>
      <c r="AD74" s="75" t="s">
        <v>132</v>
      </c>
      <c r="AF74" s="52" t="e">
        <f>'[3]BI INTRA 2025'!Z81+'BI BERSIH DARI EKSTRA 2024'!Y74</f>
        <v>#REF!</v>
      </c>
      <c r="AG74" s="52" t="e">
        <f t="shared" si="0"/>
        <v>#REF!</v>
      </c>
    </row>
    <row r="75" spans="1:33" s="210" customFormat="1" ht="15.75" customHeight="1">
      <c r="A75" s="204"/>
      <c r="B75" s="140" t="s">
        <v>192</v>
      </c>
      <c r="C75" s="205" t="s">
        <v>69</v>
      </c>
      <c r="D75" s="205"/>
      <c r="E75" s="99" t="s">
        <v>193</v>
      </c>
      <c r="F75" s="69" t="str">
        <f>VLOOKUP(B75,[1]Sheet1!$H$4:$I$15682,2,FALSE)</f>
        <v>Lemari Besi/Metal</v>
      </c>
      <c r="G75" s="100" t="s">
        <v>194</v>
      </c>
      <c r="H75" s="100" t="s">
        <v>48</v>
      </c>
      <c r="I75" s="100" t="s">
        <v>64</v>
      </c>
      <c r="J75" s="100" t="s">
        <v>65</v>
      </c>
      <c r="K75" s="100">
        <v>2019</v>
      </c>
      <c r="L75" s="100" t="s">
        <v>48</v>
      </c>
      <c r="M75" s="206" t="s">
        <v>66</v>
      </c>
      <c r="N75" s="100" t="s">
        <v>67</v>
      </c>
      <c r="O75" s="207">
        <v>1</v>
      </c>
      <c r="P75" s="105">
        <v>4290000</v>
      </c>
      <c r="Q75" s="208"/>
      <c r="R75" s="105">
        <v>0</v>
      </c>
      <c r="S75" s="106">
        <f t="shared" si="18"/>
        <v>4290000</v>
      </c>
      <c r="T75" s="107">
        <v>5</v>
      </c>
      <c r="U75" s="106">
        <f>SUM(S75/T75)</f>
        <v>858000</v>
      </c>
      <c r="V75" s="142">
        <f>6/12</f>
        <v>0.5</v>
      </c>
      <c r="W75" s="106">
        <f>SUM(U75*V75)</f>
        <v>429000</v>
      </c>
      <c r="X75" s="143">
        <f t="shared" ref="X75:X76" si="25">4/12</f>
        <v>0.33333333333333331</v>
      </c>
      <c r="Y75" s="106">
        <f>U75*X75</f>
        <v>286000</v>
      </c>
      <c r="Z75" s="106">
        <f>SUM(W75+Y75)</f>
        <v>715000</v>
      </c>
      <c r="AA75" s="209">
        <f>2024-K75+V75+X75-10/12</f>
        <v>5</v>
      </c>
      <c r="AB75" s="106">
        <f t="shared" ref="AB75:AB88" si="26">SUM(U75*AA75)</f>
        <v>4290000</v>
      </c>
      <c r="AC75" s="106">
        <f t="shared" si="24"/>
        <v>0</v>
      </c>
      <c r="AD75" s="109" t="s">
        <v>195</v>
      </c>
      <c r="AF75" s="52" t="e">
        <f>'[3]BI INTRA 2025'!Z82+'BI BERSIH DARI EKSTRA 2024'!Y75</f>
        <v>#REF!</v>
      </c>
      <c r="AG75" s="52" t="e">
        <f t="shared" si="0"/>
        <v>#REF!</v>
      </c>
    </row>
    <row r="76" spans="1:33" s="210" customFormat="1" ht="15.75" customHeight="1">
      <c r="A76" s="204"/>
      <c r="B76" s="140" t="s">
        <v>192</v>
      </c>
      <c r="C76" s="205" t="s">
        <v>73</v>
      </c>
      <c r="D76" s="205"/>
      <c r="E76" s="99" t="s">
        <v>193</v>
      </c>
      <c r="F76" s="69" t="str">
        <f>VLOOKUP(B76,[1]Sheet1!$H$4:$I$15682,2,FALSE)</f>
        <v>Lemari Besi/Metal</v>
      </c>
      <c r="G76" s="100" t="s">
        <v>194</v>
      </c>
      <c r="H76" s="100" t="s">
        <v>48</v>
      </c>
      <c r="I76" s="100" t="s">
        <v>64</v>
      </c>
      <c r="J76" s="100" t="s">
        <v>65</v>
      </c>
      <c r="K76" s="100">
        <v>2019</v>
      </c>
      <c r="L76" s="100" t="s">
        <v>48</v>
      </c>
      <c r="M76" s="206" t="s">
        <v>66</v>
      </c>
      <c r="N76" s="100" t="s">
        <v>67</v>
      </c>
      <c r="O76" s="207">
        <v>1</v>
      </c>
      <c r="P76" s="105">
        <v>4290000</v>
      </c>
      <c r="Q76" s="208"/>
      <c r="R76" s="105">
        <v>0</v>
      </c>
      <c r="S76" s="106">
        <f t="shared" si="18"/>
        <v>4290000</v>
      </c>
      <c r="T76" s="107">
        <v>5</v>
      </c>
      <c r="U76" s="106">
        <f t="shared" ref="U76:U88" si="27">SUM(S76/T76)</f>
        <v>858000</v>
      </c>
      <c r="V76" s="142">
        <f>6/12</f>
        <v>0.5</v>
      </c>
      <c r="W76" s="106">
        <f t="shared" ref="W76:W88" si="28">SUM(U76*V76)</f>
        <v>429000</v>
      </c>
      <c r="X76" s="143">
        <f t="shared" si="25"/>
        <v>0.33333333333333331</v>
      </c>
      <c r="Y76" s="106">
        <f>U76*X76</f>
        <v>286000</v>
      </c>
      <c r="Z76" s="106">
        <f>SUM(W76+Y76)</f>
        <v>715000</v>
      </c>
      <c r="AA76" s="209">
        <f>2024-K76+V76+X76-10/12</f>
        <v>5</v>
      </c>
      <c r="AB76" s="106">
        <f t="shared" si="26"/>
        <v>4290000</v>
      </c>
      <c r="AC76" s="106">
        <f t="shared" si="24"/>
        <v>0</v>
      </c>
      <c r="AD76" s="109" t="s">
        <v>195</v>
      </c>
      <c r="AF76" s="52" t="e">
        <f>'[3]BI INTRA 2025'!Z83+'BI BERSIH DARI EKSTRA 2024'!Y76</f>
        <v>#REF!</v>
      </c>
      <c r="AG76" s="52" t="e">
        <f t="shared" si="0"/>
        <v>#REF!</v>
      </c>
    </row>
    <row r="77" spans="1:33" s="160" customFormat="1" ht="15.75" customHeight="1">
      <c r="A77" s="175"/>
      <c r="B77" s="133" t="s">
        <v>196</v>
      </c>
      <c r="C77" s="202" t="s">
        <v>112</v>
      </c>
      <c r="D77" s="202"/>
      <c r="E77" s="68" t="s">
        <v>197</v>
      </c>
      <c r="F77" s="69" t="str">
        <f>VLOOKUP(B77,[1]Sheet1!$H$4:$I$15682,2,FALSE)</f>
        <v>Brankas</v>
      </c>
      <c r="G77" s="42" t="s">
        <v>179</v>
      </c>
      <c r="H77" s="42" t="s">
        <v>48</v>
      </c>
      <c r="I77" s="42" t="s">
        <v>64</v>
      </c>
      <c r="J77" s="42" t="s">
        <v>65</v>
      </c>
      <c r="K77" s="42">
        <v>2009</v>
      </c>
      <c r="L77" s="42" t="s">
        <v>48</v>
      </c>
      <c r="M77" s="77" t="s">
        <v>166</v>
      </c>
      <c r="N77" s="42" t="s">
        <v>67</v>
      </c>
      <c r="O77" s="203">
        <v>1</v>
      </c>
      <c r="P77" s="70">
        <v>8000000</v>
      </c>
      <c r="Q77" s="78"/>
      <c r="R77" s="76">
        <v>0</v>
      </c>
      <c r="S77" s="71">
        <f t="shared" si="18"/>
        <v>8000000</v>
      </c>
      <c r="T77" s="72">
        <v>5</v>
      </c>
      <c r="U77" s="71">
        <f t="shared" si="27"/>
        <v>1600000</v>
      </c>
      <c r="V77" s="73">
        <v>0</v>
      </c>
      <c r="W77" s="71">
        <f t="shared" si="28"/>
        <v>0</v>
      </c>
      <c r="X77" s="74">
        <v>0</v>
      </c>
      <c r="Y77" s="71">
        <f t="shared" ref="Y77:Y86" si="29">SUM(U77*X77)</f>
        <v>0</v>
      </c>
      <c r="Z77" s="71">
        <f t="shared" ref="Z77:Z88" si="30">SUM(W77+Y77)</f>
        <v>0</v>
      </c>
      <c r="AA77" s="72">
        <v>5</v>
      </c>
      <c r="AB77" s="71">
        <f t="shared" si="26"/>
        <v>8000000</v>
      </c>
      <c r="AC77" s="71">
        <f t="shared" si="24"/>
        <v>0</v>
      </c>
      <c r="AD77" s="75" t="s">
        <v>183</v>
      </c>
      <c r="AF77" s="52" t="e">
        <f>'[3]BI INTRA 2025'!Z84+'BI BERSIH DARI EKSTRA 2024'!Y77</f>
        <v>#REF!</v>
      </c>
      <c r="AG77" s="52" t="e">
        <f t="shared" si="0"/>
        <v>#REF!</v>
      </c>
    </row>
    <row r="78" spans="1:33" s="160" customFormat="1" ht="15.75" customHeight="1">
      <c r="A78" s="175"/>
      <c r="B78" s="133" t="s">
        <v>198</v>
      </c>
      <c r="C78" s="43" t="s">
        <v>199</v>
      </c>
      <c r="D78" s="43"/>
      <c r="E78" s="68" t="s">
        <v>200</v>
      </c>
      <c r="F78" s="69" t="str">
        <f>VLOOKUP(B78,[1]Sheet1!$H$4:$I$15682,2,FALSE)</f>
        <v>Filing Cabinet Besi</v>
      </c>
      <c r="G78" s="42" t="s">
        <v>201</v>
      </c>
      <c r="H78" s="42" t="s">
        <v>48</v>
      </c>
      <c r="I78" s="42" t="s">
        <v>64</v>
      </c>
      <c r="J78" s="42" t="s">
        <v>65</v>
      </c>
      <c r="K78" s="42">
        <v>2009</v>
      </c>
      <c r="L78" s="42" t="s">
        <v>48</v>
      </c>
      <c r="M78" s="77" t="s">
        <v>166</v>
      </c>
      <c r="N78" s="42" t="s">
        <v>67</v>
      </c>
      <c r="O78" s="203">
        <v>2</v>
      </c>
      <c r="P78" s="70">
        <v>5440000</v>
      </c>
      <c r="Q78" s="78"/>
      <c r="R78" s="76">
        <v>0</v>
      </c>
      <c r="S78" s="71">
        <f>SUM(P78-R78)</f>
        <v>5440000</v>
      </c>
      <c r="T78" s="72">
        <v>5</v>
      </c>
      <c r="U78" s="71">
        <f t="shared" si="27"/>
        <v>1088000</v>
      </c>
      <c r="V78" s="73">
        <v>0</v>
      </c>
      <c r="W78" s="71">
        <f t="shared" si="28"/>
        <v>0</v>
      </c>
      <c r="X78" s="74">
        <v>0</v>
      </c>
      <c r="Y78" s="71">
        <f t="shared" si="29"/>
        <v>0</v>
      </c>
      <c r="Z78" s="71">
        <f t="shared" si="30"/>
        <v>0</v>
      </c>
      <c r="AA78" s="72">
        <v>5</v>
      </c>
      <c r="AB78" s="71">
        <f t="shared" si="26"/>
        <v>5440000</v>
      </c>
      <c r="AC78" s="71">
        <f t="shared" si="24"/>
        <v>0</v>
      </c>
      <c r="AD78" s="75" t="s">
        <v>167</v>
      </c>
      <c r="AF78" s="52" t="e">
        <f>'[3]BI INTRA 2025'!Z85+'BI BERSIH DARI EKSTRA 2024'!Y78</f>
        <v>#REF!</v>
      </c>
      <c r="AG78" s="52" t="e">
        <f t="shared" si="0"/>
        <v>#REF!</v>
      </c>
    </row>
    <row r="79" spans="1:33" s="160" customFormat="1" ht="15.75" customHeight="1">
      <c r="A79" s="175"/>
      <c r="B79" s="133" t="s">
        <v>198</v>
      </c>
      <c r="C79" s="43" t="s">
        <v>202</v>
      </c>
      <c r="D79" s="43"/>
      <c r="E79" s="68" t="s">
        <v>200</v>
      </c>
      <c r="F79" s="69" t="str">
        <f>VLOOKUP(B79,[1]Sheet1!$H$4:$I$15682,2,FALSE)</f>
        <v>Filing Cabinet Besi</v>
      </c>
      <c r="G79" s="42" t="s">
        <v>201</v>
      </c>
      <c r="H79" s="42" t="s">
        <v>48</v>
      </c>
      <c r="I79" s="42" t="s">
        <v>64</v>
      </c>
      <c r="J79" s="42" t="s">
        <v>65</v>
      </c>
      <c r="K79" s="42">
        <v>2009</v>
      </c>
      <c r="L79" s="42" t="s">
        <v>48</v>
      </c>
      <c r="M79" s="77" t="s">
        <v>166</v>
      </c>
      <c r="N79" s="42" t="s">
        <v>67</v>
      </c>
      <c r="O79" s="203">
        <v>4</v>
      </c>
      <c r="P79" s="70">
        <v>10880000</v>
      </c>
      <c r="Q79" s="78"/>
      <c r="R79" s="76">
        <v>0</v>
      </c>
      <c r="S79" s="71">
        <f t="shared" ref="S79:S91" si="31">SUM(P79-R79)</f>
        <v>10880000</v>
      </c>
      <c r="T79" s="72">
        <v>5</v>
      </c>
      <c r="U79" s="71">
        <f t="shared" si="27"/>
        <v>2176000</v>
      </c>
      <c r="V79" s="73">
        <v>0</v>
      </c>
      <c r="W79" s="71">
        <f t="shared" si="28"/>
        <v>0</v>
      </c>
      <c r="X79" s="74">
        <v>0</v>
      </c>
      <c r="Y79" s="71">
        <f t="shared" si="29"/>
        <v>0</v>
      </c>
      <c r="Z79" s="71">
        <f t="shared" si="30"/>
        <v>0</v>
      </c>
      <c r="AA79" s="72">
        <v>5</v>
      </c>
      <c r="AB79" s="71">
        <f t="shared" si="26"/>
        <v>10880000</v>
      </c>
      <c r="AC79" s="71">
        <f t="shared" si="24"/>
        <v>0</v>
      </c>
      <c r="AD79" s="75" t="s">
        <v>183</v>
      </c>
      <c r="AF79" s="52" t="e">
        <f>'[3]BI INTRA 2025'!Z86+'BI BERSIH DARI EKSTRA 2024'!Y79</f>
        <v>#REF!</v>
      </c>
      <c r="AG79" s="52" t="e">
        <f t="shared" si="0"/>
        <v>#REF!</v>
      </c>
    </row>
    <row r="80" spans="1:33" s="160" customFormat="1" ht="15.75" customHeight="1">
      <c r="A80" s="175"/>
      <c r="B80" s="133" t="s">
        <v>198</v>
      </c>
      <c r="C80" s="202" t="s">
        <v>106</v>
      </c>
      <c r="D80" s="202"/>
      <c r="E80" s="68" t="s">
        <v>200</v>
      </c>
      <c r="F80" s="69" t="str">
        <f>VLOOKUP(B80,[1]Sheet1!$H$4:$I$15682,2,FALSE)</f>
        <v>Filing Cabinet Besi</v>
      </c>
      <c r="G80" s="42" t="s">
        <v>201</v>
      </c>
      <c r="H80" s="42" t="s">
        <v>48</v>
      </c>
      <c r="I80" s="42" t="s">
        <v>64</v>
      </c>
      <c r="J80" s="42" t="s">
        <v>65</v>
      </c>
      <c r="K80" s="42">
        <v>2009</v>
      </c>
      <c r="L80" s="42" t="s">
        <v>48</v>
      </c>
      <c r="M80" s="77" t="s">
        <v>166</v>
      </c>
      <c r="N80" s="42" t="s">
        <v>67</v>
      </c>
      <c r="O80" s="203">
        <v>1</v>
      </c>
      <c r="P80" s="70">
        <v>2720000</v>
      </c>
      <c r="Q80" s="78"/>
      <c r="R80" s="76">
        <v>0</v>
      </c>
      <c r="S80" s="71">
        <f t="shared" si="31"/>
        <v>2720000</v>
      </c>
      <c r="T80" s="72">
        <v>5</v>
      </c>
      <c r="U80" s="71">
        <f t="shared" si="27"/>
        <v>544000</v>
      </c>
      <c r="V80" s="73">
        <v>0</v>
      </c>
      <c r="W80" s="71">
        <f t="shared" si="28"/>
        <v>0</v>
      </c>
      <c r="X80" s="74">
        <v>0</v>
      </c>
      <c r="Y80" s="71">
        <f t="shared" si="29"/>
        <v>0</v>
      </c>
      <c r="Z80" s="71">
        <f t="shared" si="30"/>
        <v>0</v>
      </c>
      <c r="AA80" s="72">
        <v>5</v>
      </c>
      <c r="AB80" s="71">
        <f t="shared" si="26"/>
        <v>2720000</v>
      </c>
      <c r="AC80" s="71">
        <f t="shared" si="24"/>
        <v>0</v>
      </c>
      <c r="AD80" s="75" t="s">
        <v>132</v>
      </c>
      <c r="AF80" s="52" t="e">
        <f>'[3]BI INTRA 2025'!Z87+'BI BERSIH DARI EKSTRA 2024'!Y80</f>
        <v>#REF!</v>
      </c>
      <c r="AG80" s="52" t="e">
        <f t="shared" si="0"/>
        <v>#REF!</v>
      </c>
    </row>
    <row r="81" spans="1:33" s="160" customFormat="1" ht="15.75" customHeight="1">
      <c r="A81" s="175"/>
      <c r="B81" s="133" t="s">
        <v>198</v>
      </c>
      <c r="C81" s="43" t="s">
        <v>203</v>
      </c>
      <c r="D81" s="43"/>
      <c r="E81" s="68" t="s">
        <v>200</v>
      </c>
      <c r="F81" s="69" t="str">
        <f>VLOOKUP(B81,[1]Sheet1!$H$4:$I$15682,2,FALSE)</f>
        <v>Filing Cabinet Besi</v>
      </c>
      <c r="G81" s="42" t="s">
        <v>201</v>
      </c>
      <c r="H81" s="42" t="s">
        <v>48</v>
      </c>
      <c r="I81" s="42" t="s">
        <v>64</v>
      </c>
      <c r="J81" s="42" t="s">
        <v>65</v>
      </c>
      <c r="K81" s="42">
        <v>2009</v>
      </c>
      <c r="L81" s="42" t="s">
        <v>48</v>
      </c>
      <c r="M81" s="77" t="s">
        <v>166</v>
      </c>
      <c r="N81" s="42" t="s">
        <v>67</v>
      </c>
      <c r="O81" s="203">
        <v>2</v>
      </c>
      <c r="P81" s="70">
        <v>5440000</v>
      </c>
      <c r="Q81" s="139"/>
      <c r="R81" s="76">
        <v>0</v>
      </c>
      <c r="S81" s="71">
        <f t="shared" si="31"/>
        <v>5440000</v>
      </c>
      <c r="T81" s="72">
        <v>5</v>
      </c>
      <c r="U81" s="71">
        <f t="shared" si="27"/>
        <v>1088000</v>
      </c>
      <c r="V81" s="73">
        <v>0</v>
      </c>
      <c r="W81" s="71">
        <f t="shared" si="28"/>
        <v>0</v>
      </c>
      <c r="X81" s="74">
        <v>0</v>
      </c>
      <c r="Y81" s="71">
        <f t="shared" si="29"/>
        <v>0</v>
      </c>
      <c r="Z81" s="71">
        <f t="shared" si="30"/>
        <v>0</v>
      </c>
      <c r="AA81" s="72">
        <v>5</v>
      </c>
      <c r="AB81" s="71">
        <f t="shared" si="26"/>
        <v>5440000</v>
      </c>
      <c r="AC81" s="71">
        <f t="shared" si="24"/>
        <v>0</v>
      </c>
      <c r="AD81" s="75" t="s">
        <v>185</v>
      </c>
      <c r="AF81" s="52" t="e">
        <f>'[3]BI INTRA 2025'!Z88+'BI BERSIH DARI EKSTRA 2024'!Y81</f>
        <v>#REF!</v>
      </c>
      <c r="AG81" s="52" t="e">
        <f t="shared" ref="AG81:AG144" si="32">AB81-AF81</f>
        <v>#REF!</v>
      </c>
    </row>
    <row r="82" spans="1:33" s="160" customFormat="1" ht="15.75" customHeight="1">
      <c r="A82" s="175"/>
      <c r="B82" s="133" t="s">
        <v>198</v>
      </c>
      <c r="C82" s="43" t="s">
        <v>204</v>
      </c>
      <c r="D82" s="43"/>
      <c r="E82" s="68" t="s">
        <v>200</v>
      </c>
      <c r="F82" s="69" t="str">
        <f>VLOOKUP(B82,[1]Sheet1!$H$4:$I$15682,2,FALSE)</f>
        <v>Filing Cabinet Besi</v>
      </c>
      <c r="G82" s="42" t="s">
        <v>201</v>
      </c>
      <c r="H82" s="42" t="s">
        <v>48</v>
      </c>
      <c r="I82" s="42" t="s">
        <v>64</v>
      </c>
      <c r="J82" s="42" t="s">
        <v>65</v>
      </c>
      <c r="K82" s="42">
        <v>2009</v>
      </c>
      <c r="L82" s="42" t="s">
        <v>48</v>
      </c>
      <c r="M82" s="77" t="s">
        <v>166</v>
      </c>
      <c r="N82" s="42" t="s">
        <v>67</v>
      </c>
      <c r="O82" s="203">
        <v>2</v>
      </c>
      <c r="P82" s="70">
        <v>5440000</v>
      </c>
      <c r="Q82" s="139"/>
      <c r="R82" s="76">
        <v>0</v>
      </c>
      <c r="S82" s="71">
        <f t="shared" si="31"/>
        <v>5440000</v>
      </c>
      <c r="T82" s="72">
        <v>5</v>
      </c>
      <c r="U82" s="71">
        <f t="shared" si="27"/>
        <v>1088000</v>
      </c>
      <c r="V82" s="73">
        <v>0</v>
      </c>
      <c r="W82" s="71">
        <f t="shared" si="28"/>
        <v>0</v>
      </c>
      <c r="X82" s="74">
        <v>0</v>
      </c>
      <c r="Y82" s="71">
        <f t="shared" si="29"/>
        <v>0</v>
      </c>
      <c r="Z82" s="71">
        <f t="shared" si="30"/>
        <v>0</v>
      </c>
      <c r="AA82" s="72">
        <v>5</v>
      </c>
      <c r="AB82" s="71">
        <f t="shared" si="26"/>
        <v>5440000</v>
      </c>
      <c r="AC82" s="71">
        <f t="shared" si="24"/>
        <v>0</v>
      </c>
      <c r="AD82" s="75" t="s">
        <v>187</v>
      </c>
      <c r="AF82" s="52" t="e">
        <f>'[3]BI INTRA 2025'!Z89+'BI BERSIH DARI EKSTRA 2024'!Y82</f>
        <v>#REF!</v>
      </c>
      <c r="AG82" s="52" t="e">
        <f t="shared" si="32"/>
        <v>#REF!</v>
      </c>
    </row>
    <row r="83" spans="1:33" s="160" customFormat="1" ht="15.75" customHeight="1">
      <c r="A83" s="175"/>
      <c r="B83" s="133" t="s">
        <v>198</v>
      </c>
      <c r="C83" s="202" t="s">
        <v>99</v>
      </c>
      <c r="D83" s="202"/>
      <c r="E83" s="68" t="s">
        <v>200</v>
      </c>
      <c r="F83" s="69" t="str">
        <f>VLOOKUP(B83,[1]Sheet1!$H$4:$I$15682,2,FALSE)</f>
        <v>Filing Cabinet Besi</v>
      </c>
      <c r="G83" s="42" t="s">
        <v>201</v>
      </c>
      <c r="H83" s="42" t="s">
        <v>48</v>
      </c>
      <c r="I83" s="42" t="s">
        <v>64</v>
      </c>
      <c r="J83" s="42" t="s">
        <v>65</v>
      </c>
      <c r="K83" s="42">
        <v>2009</v>
      </c>
      <c r="L83" s="42" t="s">
        <v>48</v>
      </c>
      <c r="M83" s="77" t="s">
        <v>166</v>
      </c>
      <c r="N83" s="42" t="s">
        <v>67</v>
      </c>
      <c r="O83" s="203">
        <v>1</v>
      </c>
      <c r="P83" s="70">
        <v>2720000</v>
      </c>
      <c r="Q83" s="139"/>
      <c r="R83" s="76">
        <v>0</v>
      </c>
      <c r="S83" s="71">
        <f t="shared" si="31"/>
        <v>2720000</v>
      </c>
      <c r="T83" s="72">
        <v>5</v>
      </c>
      <c r="U83" s="71">
        <f t="shared" si="27"/>
        <v>544000</v>
      </c>
      <c r="V83" s="73">
        <v>0</v>
      </c>
      <c r="W83" s="71">
        <f t="shared" si="28"/>
        <v>0</v>
      </c>
      <c r="X83" s="74">
        <v>0</v>
      </c>
      <c r="Y83" s="71">
        <f t="shared" si="29"/>
        <v>0</v>
      </c>
      <c r="Z83" s="71">
        <f t="shared" si="30"/>
        <v>0</v>
      </c>
      <c r="AA83" s="72">
        <v>5</v>
      </c>
      <c r="AB83" s="71">
        <f t="shared" si="26"/>
        <v>2720000</v>
      </c>
      <c r="AC83" s="71">
        <f t="shared" si="24"/>
        <v>0</v>
      </c>
      <c r="AD83" s="75" t="s">
        <v>176</v>
      </c>
      <c r="AF83" s="52" t="e">
        <f>'[3]BI INTRA 2025'!Z90+'BI BERSIH DARI EKSTRA 2024'!Y83</f>
        <v>#REF!</v>
      </c>
      <c r="AG83" s="52" t="e">
        <f t="shared" si="32"/>
        <v>#REF!</v>
      </c>
    </row>
    <row r="84" spans="1:33" s="160" customFormat="1" ht="15.75" customHeight="1">
      <c r="A84" s="175"/>
      <c r="B84" s="133" t="s">
        <v>198</v>
      </c>
      <c r="C84" s="202" t="s">
        <v>135</v>
      </c>
      <c r="D84" s="202"/>
      <c r="E84" s="68" t="s">
        <v>200</v>
      </c>
      <c r="F84" s="69" t="str">
        <f>VLOOKUP(B84,[1]Sheet1!$H$4:$I$15682,2,FALSE)</f>
        <v>Filing Cabinet Besi</v>
      </c>
      <c r="G84" s="42" t="s">
        <v>201</v>
      </c>
      <c r="H84" s="42" t="s">
        <v>48</v>
      </c>
      <c r="I84" s="42" t="s">
        <v>64</v>
      </c>
      <c r="J84" s="42" t="s">
        <v>65</v>
      </c>
      <c r="K84" s="42">
        <v>2009</v>
      </c>
      <c r="L84" s="42" t="s">
        <v>48</v>
      </c>
      <c r="M84" s="77" t="s">
        <v>166</v>
      </c>
      <c r="N84" s="42" t="s">
        <v>67</v>
      </c>
      <c r="O84" s="203">
        <v>1</v>
      </c>
      <c r="P84" s="70">
        <v>2720000</v>
      </c>
      <c r="Q84" s="78"/>
      <c r="R84" s="76">
        <v>0</v>
      </c>
      <c r="S84" s="71">
        <f t="shared" si="31"/>
        <v>2720000</v>
      </c>
      <c r="T84" s="72">
        <v>5</v>
      </c>
      <c r="U84" s="71">
        <f t="shared" si="27"/>
        <v>544000</v>
      </c>
      <c r="V84" s="73">
        <v>0</v>
      </c>
      <c r="W84" s="71">
        <f t="shared" si="28"/>
        <v>0</v>
      </c>
      <c r="X84" s="74">
        <v>0</v>
      </c>
      <c r="Y84" s="71">
        <f t="shared" si="29"/>
        <v>0</v>
      </c>
      <c r="Z84" s="71">
        <f t="shared" si="30"/>
        <v>0</v>
      </c>
      <c r="AA84" s="72">
        <v>5</v>
      </c>
      <c r="AB84" s="71">
        <f t="shared" si="26"/>
        <v>2720000</v>
      </c>
      <c r="AC84" s="71">
        <f t="shared" si="24"/>
        <v>0</v>
      </c>
      <c r="AD84" s="75" t="s">
        <v>189</v>
      </c>
      <c r="AF84" s="52" t="e">
        <f>'[3]BI INTRA 2025'!Z91+'BI BERSIH DARI EKSTRA 2024'!Y84</f>
        <v>#REF!</v>
      </c>
      <c r="AG84" s="52" t="e">
        <f t="shared" si="32"/>
        <v>#REF!</v>
      </c>
    </row>
    <row r="85" spans="1:33" s="160" customFormat="1" ht="15.75" customHeight="1">
      <c r="A85" s="175"/>
      <c r="B85" s="133" t="s">
        <v>198</v>
      </c>
      <c r="C85" s="43" t="s">
        <v>205</v>
      </c>
      <c r="D85" s="43"/>
      <c r="E85" s="68" t="s">
        <v>200</v>
      </c>
      <c r="F85" s="69" t="str">
        <f>VLOOKUP(B85,[1]Sheet1!$H$4:$I$15682,2,FALSE)</f>
        <v>Filing Cabinet Besi</v>
      </c>
      <c r="G85" s="42" t="s">
        <v>201</v>
      </c>
      <c r="H85" s="42" t="s">
        <v>48</v>
      </c>
      <c r="I85" s="42" t="s">
        <v>64</v>
      </c>
      <c r="J85" s="42" t="s">
        <v>65</v>
      </c>
      <c r="K85" s="42">
        <v>2009</v>
      </c>
      <c r="L85" s="42" t="s">
        <v>48</v>
      </c>
      <c r="M85" s="77" t="s">
        <v>166</v>
      </c>
      <c r="N85" s="42" t="s">
        <v>67</v>
      </c>
      <c r="O85" s="203">
        <v>2</v>
      </c>
      <c r="P85" s="70">
        <v>5440000</v>
      </c>
      <c r="Q85" s="78"/>
      <c r="R85" s="76">
        <v>0</v>
      </c>
      <c r="S85" s="71">
        <f t="shared" si="31"/>
        <v>5440000</v>
      </c>
      <c r="T85" s="72">
        <v>5</v>
      </c>
      <c r="U85" s="71">
        <f t="shared" si="27"/>
        <v>1088000</v>
      </c>
      <c r="V85" s="73">
        <v>0</v>
      </c>
      <c r="W85" s="71">
        <f t="shared" si="28"/>
        <v>0</v>
      </c>
      <c r="X85" s="74">
        <v>0</v>
      </c>
      <c r="Y85" s="71">
        <f t="shared" si="29"/>
        <v>0</v>
      </c>
      <c r="Z85" s="71">
        <f t="shared" si="30"/>
        <v>0</v>
      </c>
      <c r="AA85" s="72">
        <v>5</v>
      </c>
      <c r="AB85" s="71">
        <f t="shared" si="26"/>
        <v>5440000</v>
      </c>
      <c r="AC85" s="71">
        <f t="shared" si="24"/>
        <v>0</v>
      </c>
      <c r="AD85" s="75" t="s">
        <v>190</v>
      </c>
      <c r="AF85" s="52" t="e">
        <f>'[3]BI INTRA 2025'!Z92+'BI BERSIH DARI EKSTRA 2024'!Y85</f>
        <v>#REF!</v>
      </c>
      <c r="AG85" s="52" t="e">
        <f t="shared" si="32"/>
        <v>#REF!</v>
      </c>
    </row>
    <row r="86" spans="1:33" s="160" customFormat="1" ht="15.75" customHeight="1">
      <c r="A86" s="175"/>
      <c r="B86" s="133" t="s">
        <v>198</v>
      </c>
      <c r="C86" s="43" t="s">
        <v>206</v>
      </c>
      <c r="D86" s="43"/>
      <c r="E86" s="68" t="s">
        <v>200</v>
      </c>
      <c r="F86" s="69" t="str">
        <f>VLOOKUP(B86,[1]Sheet1!$H$4:$I$15682,2,FALSE)</f>
        <v>Filing Cabinet Besi</v>
      </c>
      <c r="G86" s="42" t="s">
        <v>201</v>
      </c>
      <c r="H86" s="42" t="s">
        <v>48</v>
      </c>
      <c r="I86" s="42" t="s">
        <v>64</v>
      </c>
      <c r="J86" s="42" t="s">
        <v>65</v>
      </c>
      <c r="K86" s="42">
        <v>2009</v>
      </c>
      <c r="L86" s="42" t="s">
        <v>48</v>
      </c>
      <c r="M86" s="77" t="s">
        <v>166</v>
      </c>
      <c r="N86" s="42" t="s">
        <v>67</v>
      </c>
      <c r="O86" s="203">
        <v>5</v>
      </c>
      <c r="P86" s="70">
        <v>13600000</v>
      </c>
      <c r="Q86" s="78"/>
      <c r="R86" s="76">
        <v>0</v>
      </c>
      <c r="S86" s="71">
        <f t="shared" si="31"/>
        <v>13600000</v>
      </c>
      <c r="T86" s="72">
        <v>5</v>
      </c>
      <c r="U86" s="71">
        <f t="shared" si="27"/>
        <v>2720000</v>
      </c>
      <c r="V86" s="73">
        <v>0</v>
      </c>
      <c r="W86" s="71">
        <f t="shared" si="28"/>
        <v>0</v>
      </c>
      <c r="X86" s="74">
        <v>0</v>
      </c>
      <c r="Y86" s="71">
        <f t="shared" si="29"/>
        <v>0</v>
      </c>
      <c r="Z86" s="71">
        <f t="shared" si="30"/>
        <v>0</v>
      </c>
      <c r="AA86" s="72">
        <v>5</v>
      </c>
      <c r="AB86" s="71">
        <f t="shared" si="26"/>
        <v>13600000</v>
      </c>
      <c r="AC86" s="71">
        <f t="shared" si="24"/>
        <v>0</v>
      </c>
      <c r="AD86" s="75" t="s">
        <v>207</v>
      </c>
      <c r="AF86" s="52" t="e">
        <f>'[3]BI INTRA 2025'!Z93+'BI BERSIH DARI EKSTRA 2024'!Y86</f>
        <v>#REF!</v>
      </c>
      <c r="AG86" s="52" t="e">
        <f t="shared" si="32"/>
        <v>#REF!</v>
      </c>
    </row>
    <row r="87" spans="1:33" s="210" customFormat="1" ht="15.75" customHeight="1">
      <c r="A87" s="204"/>
      <c r="B87" s="140" t="s">
        <v>198</v>
      </c>
      <c r="C87" s="205" t="s">
        <v>208</v>
      </c>
      <c r="D87" s="205"/>
      <c r="E87" s="99" t="s">
        <v>200</v>
      </c>
      <c r="F87" s="69" t="str">
        <f>VLOOKUP(B87,[1]Sheet1!$H$4:$I$15682,2,FALSE)</f>
        <v>Filing Cabinet Besi</v>
      </c>
      <c r="G87" s="100" t="s">
        <v>209</v>
      </c>
      <c r="H87" s="100" t="s">
        <v>48</v>
      </c>
      <c r="I87" s="100" t="s">
        <v>64</v>
      </c>
      <c r="J87" s="100" t="s">
        <v>65</v>
      </c>
      <c r="K87" s="100">
        <v>2019</v>
      </c>
      <c r="L87" s="100" t="s">
        <v>48</v>
      </c>
      <c r="M87" s="206" t="s">
        <v>166</v>
      </c>
      <c r="N87" s="100" t="s">
        <v>67</v>
      </c>
      <c r="O87" s="207">
        <v>1</v>
      </c>
      <c r="P87" s="103">
        <v>2387000</v>
      </c>
      <c r="Q87" s="208"/>
      <c r="R87" s="105">
        <v>0</v>
      </c>
      <c r="S87" s="106">
        <f t="shared" si="31"/>
        <v>2387000</v>
      </c>
      <c r="T87" s="107">
        <v>5</v>
      </c>
      <c r="U87" s="106">
        <f t="shared" si="27"/>
        <v>477400</v>
      </c>
      <c r="V87" s="142">
        <f>6/12</f>
        <v>0.5</v>
      </c>
      <c r="W87" s="106">
        <f t="shared" si="28"/>
        <v>238700</v>
      </c>
      <c r="X87" s="143">
        <f t="shared" ref="X87:X88" si="33">4/12</f>
        <v>0.33333333333333331</v>
      </c>
      <c r="Y87" s="106">
        <f>U87*X87</f>
        <v>159133.33333333331</v>
      </c>
      <c r="Z87" s="106">
        <f t="shared" si="30"/>
        <v>397833.33333333331</v>
      </c>
      <c r="AA87" s="209">
        <f>2024-K87+V87+X87-10/12</f>
        <v>5</v>
      </c>
      <c r="AB87" s="106">
        <f t="shared" si="26"/>
        <v>2387000</v>
      </c>
      <c r="AC87" s="106">
        <f t="shared" si="24"/>
        <v>0</v>
      </c>
      <c r="AD87" s="109" t="s">
        <v>195</v>
      </c>
      <c r="AF87" s="52" t="e">
        <f>'[3]BI INTRA 2025'!Z94+'BI BERSIH DARI EKSTRA 2024'!Y87</f>
        <v>#REF!</v>
      </c>
      <c r="AG87" s="52" t="e">
        <f t="shared" si="32"/>
        <v>#REF!</v>
      </c>
    </row>
    <row r="88" spans="1:33" s="210" customFormat="1" ht="15.75" customHeight="1">
      <c r="A88" s="204"/>
      <c r="B88" s="140" t="s">
        <v>198</v>
      </c>
      <c r="C88" s="205" t="s">
        <v>210</v>
      </c>
      <c r="D88" s="205"/>
      <c r="E88" s="99" t="s">
        <v>200</v>
      </c>
      <c r="F88" s="69" t="str">
        <f>VLOOKUP(B88,[1]Sheet1!$H$4:$I$15682,2,FALSE)</f>
        <v>Filing Cabinet Besi</v>
      </c>
      <c r="G88" s="100" t="s">
        <v>209</v>
      </c>
      <c r="H88" s="100" t="s">
        <v>48</v>
      </c>
      <c r="I88" s="100" t="s">
        <v>64</v>
      </c>
      <c r="J88" s="100" t="s">
        <v>65</v>
      </c>
      <c r="K88" s="100">
        <v>2019</v>
      </c>
      <c r="L88" s="100" t="s">
        <v>48</v>
      </c>
      <c r="M88" s="206" t="s">
        <v>166</v>
      </c>
      <c r="N88" s="100" t="s">
        <v>67</v>
      </c>
      <c r="O88" s="207">
        <v>1</v>
      </c>
      <c r="P88" s="103">
        <v>2387000</v>
      </c>
      <c r="Q88" s="208"/>
      <c r="R88" s="105">
        <v>0</v>
      </c>
      <c r="S88" s="106">
        <f t="shared" si="31"/>
        <v>2387000</v>
      </c>
      <c r="T88" s="107">
        <v>5</v>
      </c>
      <c r="U88" s="106">
        <f t="shared" si="27"/>
        <v>477400</v>
      </c>
      <c r="V88" s="142">
        <f>6/12</f>
        <v>0.5</v>
      </c>
      <c r="W88" s="106">
        <f t="shared" si="28"/>
        <v>238700</v>
      </c>
      <c r="X88" s="143">
        <f t="shared" si="33"/>
        <v>0.33333333333333331</v>
      </c>
      <c r="Y88" s="106">
        <f>U88*X88</f>
        <v>159133.33333333331</v>
      </c>
      <c r="Z88" s="106">
        <f t="shared" si="30"/>
        <v>397833.33333333331</v>
      </c>
      <c r="AA88" s="209">
        <f>2024-K88+V88+X88-10/12</f>
        <v>5</v>
      </c>
      <c r="AB88" s="106">
        <f t="shared" si="26"/>
        <v>2387000</v>
      </c>
      <c r="AC88" s="106">
        <f t="shared" si="24"/>
        <v>0</v>
      </c>
      <c r="AD88" s="109" t="s">
        <v>195</v>
      </c>
      <c r="AF88" s="52" t="e">
        <f>'[3]BI INTRA 2025'!Z95+'BI BERSIH DARI EKSTRA 2024'!Y88</f>
        <v>#REF!</v>
      </c>
      <c r="AG88" s="52" t="e">
        <f t="shared" si="32"/>
        <v>#REF!</v>
      </c>
    </row>
    <row r="89" spans="1:33" s="160" customFormat="1" ht="15.75" customHeight="1">
      <c r="A89" s="175"/>
      <c r="B89" s="133" t="s">
        <v>211</v>
      </c>
      <c r="C89" s="67" t="s">
        <v>199</v>
      </c>
      <c r="D89" s="67"/>
      <c r="E89" s="185" t="s">
        <v>212</v>
      </c>
      <c r="F89" s="69" t="str">
        <f>VLOOKUP(B89,[1]Sheet1!$H$4:$I$15682,2,FALSE)</f>
        <v>Lemari Arsip</v>
      </c>
      <c r="G89" s="42" t="s">
        <v>179</v>
      </c>
      <c r="H89" s="42" t="s">
        <v>48</v>
      </c>
      <c r="I89" s="42" t="s">
        <v>173</v>
      </c>
      <c r="J89" s="42" t="s">
        <v>65</v>
      </c>
      <c r="K89" s="43">
        <v>2011</v>
      </c>
      <c r="L89" s="42" t="s">
        <v>48</v>
      </c>
      <c r="M89" s="42" t="s">
        <v>66</v>
      </c>
      <c r="N89" s="42" t="s">
        <v>67</v>
      </c>
      <c r="O89" s="42">
        <v>2</v>
      </c>
      <c r="P89" s="70">
        <v>8400000</v>
      </c>
      <c r="Q89" s="78"/>
      <c r="R89" s="76">
        <v>0</v>
      </c>
      <c r="S89" s="71">
        <f t="shared" si="31"/>
        <v>8400000</v>
      </c>
      <c r="T89" s="72">
        <v>5</v>
      </c>
      <c r="U89" s="71"/>
      <c r="V89" s="73"/>
      <c r="W89" s="71"/>
      <c r="X89" s="74"/>
      <c r="Y89" s="71"/>
      <c r="Z89" s="71"/>
      <c r="AA89" s="72">
        <v>5</v>
      </c>
      <c r="AB89" s="71">
        <v>8400000</v>
      </c>
      <c r="AC89" s="71">
        <f t="shared" ref="AC89:AC91" si="34">SUM(S89-AB89)</f>
        <v>0</v>
      </c>
      <c r="AD89" s="55" t="s">
        <v>213</v>
      </c>
      <c r="AF89" s="52" t="e">
        <f>'[3]BI INTRA 2025'!Z96+'BI BERSIH DARI EKSTRA 2024'!Y89</f>
        <v>#REF!</v>
      </c>
      <c r="AG89" s="52" t="e">
        <f t="shared" si="32"/>
        <v>#REF!</v>
      </c>
    </row>
    <row r="90" spans="1:33" s="160" customFormat="1" ht="15.75" customHeight="1">
      <c r="A90" s="175"/>
      <c r="B90" s="133" t="s">
        <v>170</v>
      </c>
      <c r="C90" s="67" t="s">
        <v>199</v>
      </c>
      <c r="D90" s="67"/>
      <c r="E90" s="185" t="s">
        <v>214</v>
      </c>
      <c r="F90" s="69" t="str">
        <f>VLOOKUP(B90,[1]Sheet1!$H$4:$I$15682,2,FALSE)</f>
        <v>Lemari Kayu</v>
      </c>
      <c r="G90" s="42" t="s">
        <v>179</v>
      </c>
      <c r="H90" s="42" t="s">
        <v>48</v>
      </c>
      <c r="I90" s="42" t="s">
        <v>191</v>
      </c>
      <c r="J90" s="42" t="s">
        <v>65</v>
      </c>
      <c r="K90" s="43">
        <v>2011</v>
      </c>
      <c r="L90" s="42" t="s">
        <v>48</v>
      </c>
      <c r="M90" s="42" t="s">
        <v>66</v>
      </c>
      <c r="N90" s="42" t="s">
        <v>67</v>
      </c>
      <c r="O90" s="42">
        <v>2</v>
      </c>
      <c r="P90" s="70">
        <v>7000000</v>
      </c>
      <c r="Q90" s="78"/>
      <c r="R90" s="76">
        <v>0</v>
      </c>
      <c r="S90" s="71">
        <f t="shared" si="31"/>
        <v>7000000</v>
      </c>
      <c r="T90" s="72">
        <v>5</v>
      </c>
      <c r="U90" s="71"/>
      <c r="V90" s="73"/>
      <c r="W90" s="71"/>
      <c r="X90" s="74"/>
      <c r="Y90" s="71"/>
      <c r="Z90" s="71"/>
      <c r="AA90" s="72">
        <v>5</v>
      </c>
      <c r="AB90" s="71">
        <v>7000000</v>
      </c>
      <c r="AC90" s="71">
        <f t="shared" si="34"/>
        <v>0</v>
      </c>
      <c r="AD90" s="55" t="s">
        <v>213</v>
      </c>
      <c r="AF90" s="52" t="e">
        <f>'[3]BI INTRA 2025'!Z98+'BI BERSIH DARI EKSTRA 2024'!Y90</f>
        <v>#REF!</v>
      </c>
      <c r="AG90" s="52" t="e">
        <f t="shared" si="32"/>
        <v>#REF!</v>
      </c>
    </row>
    <row r="91" spans="1:33" s="160" customFormat="1" ht="15.75" customHeight="1">
      <c r="A91" s="175"/>
      <c r="B91" s="133" t="s">
        <v>198</v>
      </c>
      <c r="C91" s="42" t="s">
        <v>215</v>
      </c>
      <c r="D91" s="42"/>
      <c r="E91" s="185" t="s">
        <v>200</v>
      </c>
      <c r="F91" s="69" t="str">
        <f>VLOOKUP(B91,[1]Sheet1!$H$4:$I$15682,2,FALSE)</f>
        <v>Filing Cabinet Besi</v>
      </c>
      <c r="G91" s="42" t="s">
        <v>216</v>
      </c>
      <c r="H91" s="42" t="s">
        <v>48</v>
      </c>
      <c r="I91" s="42" t="s">
        <v>64</v>
      </c>
      <c r="J91" s="42" t="s">
        <v>65</v>
      </c>
      <c r="K91" s="43">
        <v>2011</v>
      </c>
      <c r="L91" s="42" t="s">
        <v>48</v>
      </c>
      <c r="M91" s="42" t="s">
        <v>66</v>
      </c>
      <c r="N91" s="42" t="s">
        <v>67</v>
      </c>
      <c r="O91" s="42">
        <v>2</v>
      </c>
      <c r="P91" s="70">
        <v>4800000</v>
      </c>
      <c r="Q91" s="139"/>
      <c r="R91" s="76">
        <v>0</v>
      </c>
      <c r="S91" s="71">
        <f t="shared" si="31"/>
        <v>4800000</v>
      </c>
      <c r="T91" s="72">
        <v>5</v>
      </c>
      <c r="U91" s="71"/>
      <c r="V91" s="73"/>
      <c r="W91" s="71"/>
      <c r="X91" s="74"/>
      <c r="Y91" s="71"/>
      <c r="Z91" s="71"/>
      <c r="AA91" s="72">
        <v>5</v>
      </c>
      <c r="AB91" s="71">
        <v>4800000</v>
      </c>
      <c r="AC91" s="71">
        <f t="shared" si="34"/>
        <v>0</v>
      </c>
      <c r="AD91" s="55" t="s">
        <v>213</v>
      </c>
      <c r="AF91" s="52" t="e">
        <f>'[3]BI INTRA 2025'!Z99+'BI BERSIH DARI EKSTRA 2024'!Y91</f>
        <v>#REF!</v>
      </c>
      <c r="AG91" s="52" t="e">
        <f t="shared" si="32"/>
        <v>#REF!</v>
      </c>
    </row>
    <row r="92" spans="1:33" s="160" customFormat="1" ht="5.0999999999999996" customHeight="1">
      <c r="A92" s="175"/>
      <c r="B92" s="176"/>
      <c r="C92" s="211"/>
      <c r="D92" s="211"/>
      <c r="E92" s="211"/>
      <c r="F92" s="211"/>
      <c r="G92" s="211"/>
      <c r="H92" s="211"/>
      <c r="I92" s="175"/>
      <c r="J92" s="178"/>
      <c r="K92" s="177"/>
      <c r="L92" s="177"/>
      <c r="M92" s="177"/>
      <c r="N92" s="177"/>
      <c r="O92" s="179"/>
      <c r="P92" s="180"/>
      <c r="Q92" s="181"/>
      <c r="R92" s="182"/>
      <c r="S92" s="180"/>
      <c r="T92" s="182"/>
      <c r="U92" s="64"/>
      <c r="V92" s="182"/>
      <c r="W92" s="64"/>
      <c r="X92" s="183"/>
      <c r="Y92" s="180"/>
      <c r="Z92" s="64"/>
      <c r="AA92" s="182"/>
      <c r="AB92" s="64"/>
      <c r="AC92" s="64"/>
      <c r="AD92" s="184"/>
      <c r="AF92" s="52" t="e">
        <f>'[3]BI INTRA 2025'!Z100+'BI BERSIH DARI EKSTRA 2024'!Y92</f>
        <v>#REF!</v>
      </c>
      <c r="AG92" s="52" t="e">
        <f t="shared" si="32"/>
        <v>#REF!</v>
      </c>
    </row>
    <row r="93" spans="1:33" s="214" customFormat="1" ht="15" customHeight="1">
      <c r="A93" s="175"/>
      <c r="B93" s="176" t="s">
        <v>217</v>
      </c>
      <c r="C93" s="1526" t="s">
        <v>218</v>
      </c>
      <c r="D93" s="1527"/>
      <c r="E93" s="1527"/>
      <c r="F93" s="1527"/>
      <c r="G93" s="1527"/>
      <c r="H93" s="1528"/>
      <c r="I93" s="175"/>
      <c r="J93" s="178"/>
      <c r="K93" s="177"/>
      <c r="L93" s="177"/>
      <c r="M93" s="177"/>
      <c r="N93" s="177"/>
      <c r="O93" s="179">
        <f>SUM(O94:O100)</f>
        <v>8</v>
      </c>
      <c r="P93" s="180">
        <f>SUM(P94:P100)</f>
        <v>85130000</v>
      </c>
      <c r="Q93" s="181"/>
      <c r="R93" s="212"/>
      <c r="S93" s="180">
        <f>SUM(S94:S100)</f>
        <v>85130000</v>
      </c>
      <c r="T93" s="212"/>
      <c r="U93" s="64">
        <f>SUM(U94:U100)</f>
        <v>6026000</v>
      </c>
      <c r="V93" s="212"/>
      <c r="W93" s="64">
        <f>SUM(W94:W100)</f>
        <v>0</v>
      </c>
      <c r="X93" s="213"/>
      <c r="Y93" s="180">
        <f>SUM(Y94:Y100)</f>
        <v>0</v>
      </c>
      <c r="Z93" s="64">
        <f>SUM(Z94:Z100)</f>
        <v>0</v>
      </c>
      <c r="AA93" s="212"/>
      <c r="AB93" s="64">
        <f>SUM(AB94:AB100)</f>
        <v>85130000</v>
      </c>
      <c r="AC93" s="64">
        <f>SUM(AC94:AC100)</f>
        <v>0</v>
      </c>
      <c r="AD93" s="184"/>
      <c r="AF93" s="52" t="e">
        <f>'[3]BI INTRA 2025'!Z101+'BI BERSIH DARI EKSTRA 2024'!Y93</f>
        <v>#REF!</v>
      </c>
      <c r="AG93" s="52" t="e">
        <f t="shared" si="32"/>
        <v>#REF!</v>
      </c>
    </row>
    <row r="94" spans="1:33" s="160" customFormat="1" ht="19.5" customHeight="1">
      <c r="A94" s="175"/>
      <c r="B94" s="215" t="s">
        <v>219</v>
      </c>
      <c r="C94" s="67" t="s">
        <v>112</v>
      </c>
      <c r="D94" s="67"/>
      <c r="E94" s="58" t="s">
        <v>220</v>
      </c>
      <c r="F94" s="69" t="str">
        <f>VLOOKUP(B94,[1]Sheet1!$H$4:$I$15682,2,FALSE)</f>
        <v>Mesin Absensi</v>
      </c>
      <c r="G94" s="42" t="s">
        <v>221</v>
      </c>
      <c r="H94" s="42" t="s">
        <v>48</v>
      </c>
      <c r="I94" s="42" t="s">
        <v>64</v>
      </c>
      <c r="J94" s="42" t="s">
        <v>65</v>
      </c>
      <c r="K94" s="42">
        <v>2010</v>
      </c>
      <c r="L94" s="42" t="s">
        <v>48</v>
      </c>
      <c r="M94" s="42" t="s">
        <v>166</v>
      </c>
      <c r="N94" s="42" t="s">
        <v>222</v>
      </c>
      <c r="O94" s="42">
        <v>1</v>
      </c>
      <c r="P94" s="216">
        <v>20000000</v>
      </c>
      <c r="Q94" s="217"/>
      <c r="R94" s="76">
        <v>0</v>
      </c>
      <c r="S94" s="71">
        <f t="shared" ref="S94:S99" si="35">SUM(P94-R94)</f>
        <v>20000000</v>
      </c>
      <c r="T94" s="72">
        <v>5</v>
      </c>
      <c r="U94" s="71"/>
      <c r="V94" s="73"/>
      <c r="W94" s="71"/>
      <c r="X94" s="74"/>
      <c r="Y94" s="71"/>
      <c r="Z94" s="71"/>
      <c r="AA94" s="72">
        <v>5</v>
      </c>
      <c r="AB94" s="71">
        <v>20000000</v>
      </c>
      <c r="AC94" s="71">
        <f t="shared" ref="AC94:AC97" si="36">SUM(S94-AB94)</f>
        <v>0</v>
      </c>
      <c r="AD94" s="186" t="s">
        <v>167</v>
      </c>
      <c r="AF94" s="52" t="e">
        <f>'[3]BI INTRA 2025'!Z102+'BI BERSIH DARI EKSTRA 2024'!Y94</f>
        <v>#REF!</v>
      </c>
      <c r="AG94" s="52" t="e">
        <f t="shared" si="32"/>
        <v>#REF!</v>
      </c>
    </row>
    <row r="95" spans="1:33" s="160" customFormat="1" ht="19.5" customHeight="1">
      <c r="A95" s="175"/>
      <c r="B95" s="215" t="s">
        <v>223</v>
      </c>
      <c r="C95" s="202" t="s">
        <v>112</v>
      </c>
      <c r="D95" s="202"/>
      <c r="E95" s="68" t="s">
        <v>224</v>
      </c>
      <c r="F95" s="69" t="str">
        <f>VLOOKUP(B95,[1]Sheet1!$H$4:$I$15682,2,FALSE)</f>
        <v>Papan Pengumuman</v>
      </c>
      <c r="G95" s="42" t="s">
        <v>179</v>
      </c>
      <c r="H95" s="42" t="s">
        <v>48</v>
      </c>
      <c r="I95" s="42" t="s">
        <v>225</v>
      </c>
      <c r="J95" s="42" t="s">
        <v>65</v>
      </c>
      <c r="K95" s="43">
        <v>2010</v>
      </c>
      <c r="L95" s="42" t="s">
        <v>48</v>
      </c>
      <c r="M95" s="77" t="s">
        <v>66</v>
      </c>
      <c r="N95" s="42" t="s">
        <v>67</v>
      </c>
      <c r="O95" s="203">
        <v>1</v>
      </c>
      <c r="P95" s="70">
        <v>5000000</v>
      </c>
      <c r="Q95" s="78"/>
      <c r="R95" s="76">
        <v>0</v>
      </c>
      <c r="S95" s="71">
        <f t="shared" si="35"/>
        <v>5000000</v>
      </c>
      <c r="T95" s="72">
        <v>5</v>
      </c>
      <c r="U95" s="71"/>
      <c r="V95" s="73"/>
      <c r="W95" s="71"/>
      <c r="X95" s="74"/>
      <c r="Y95" s="71"/>
      <c r="Z95" s="71"/>
      <c r="AA95" s="72">
        <v>5</v>
      </c>
      <c r="AB95" s="71">
        <v>5000000</v>
      </c>
      <c r="AC95" s="71">
        <f t="shared" si="36"/>
        <v>0</v>
      </c>
      <c r="AD95" s="55" t="s">
        <v>226</v>
      </c>
      <c r="AF95" s="52" t="e">
        <f>'[3]BI INTRA 2025'!Z103+'BI BERSIH DARI EKSTRA 2024'!Y95</f>
        <v>#REF!</v>
      </c>
      <c r="AG95" s="52" t="e">
        <f t="shared" si="32"/>
        <v>#REF!</v>
      </c>
    </row>
    <row r="96" spans="1:33" s="160" customFormat="1" ht="19.5" customHeight="1">
      <c r="A96" s="175"/>
      <c r="B96" s="215" t="s">
        <v>227</v>
      </c>
      <c r="C96" s="42" t="s">
        <v>199</v>
      </c>
      <c r="D96" s="42"/>
      <c r="E96" s="58" t="s">
        <v>228</v>
      </c>
      <c r="F96" s="69" t="str">
        <f>VLOOKUP(B96,[1]Sheet1!$H$4:$I$15682,2,FALSE)</f>
        <v>LCD Projector/Infocus</v>
      </c>
      <c r="G96" s="42" t="s">
        <v>229</v>
      </c>
      <c r="H96" s="42" t="s">
        <v>48</v>
      </c>
      <c r="I96" s="42" t="s">
        <v>64</v>
      </c>
      <c r="J96" s="42" t="s">
        <v>65</v>
      </c>
      <c r="K96" s="42">
        <v>2010</v>
      </c>
      <c r="L96" s="42" t="s">
        <v>48</v>
      </c>
      <c r="M96" s="42" t="s">
        <v>66</v>
      </c>
      <c r="N96" s="42" t="s">
        <v>67</v>
      </c>
      <c r="O96" s="43">
        <v>2</v>
      </c>
      <c r="P96" s="70">
        <v>18900000</v>
      </c>
      <c r="Q96" s="218"/>
      <c r="R96" s="76">
        <v>0</v>
      </c>
      <c r="S96" s="71">
        <f t="shared" si="35"/>
        <v>18900000</v>
      </c>
      <c r="T96" s="72">
        <v>5</v>
      </c>
      <c r="U96" s="71">
        <f>SUM(S96/T96)</f>
        <v>3780000</v>
      </c>
      <c r="V96" s="73">
        <v>0</v>
      </c>
      <c r="W96" s="71">
        <f t="shared" ref="W96:W97" si="37">SUM(U96*V96)</f>
        <v>0</v>
      </c>
      <c r="X96" s="74">
        <v>0</v>
      </c>
      <c r="Y96" s="71">
        <f t="shared" ref="Y96:Y97" si="38">SUM(U96*X96)</f>
        <v>0</v>
      </c>
      <c r="Z96" s="71">
        <f t="shared" ref="Z96" si="39">SUM(W96+Y96)</f>
        <v>0</v>
      </c>
      <c r="AA96" s="72">
        <v>5</v>
      </c>
      <c r="AB96" s="71">
        <f>SUM(U96*AA96)</f>
        <v>18900000</v>
      </c>
      <c r="AC96" s="71">
        <f t="shared" si="36"/>
        <v>0</v>
      </c>
      <c r="AD96" s="219" t="s">
        <v>230</v>
      </c>
      <c r="AF96" s="52" t="e">
        <f>'[3]BI INTRA 2025'!Z104+'BI BERSIH DARI EKSTRA 2024'!Y96</f>
        <v>#REF!</v>
      </c>
      <c r="AG96" s="52" t="e">
        <f t="shared" si="32"/>
        <v>#REF!</v>
      </c>
    </row>
    <row r="97" spans="1:36" s="160" customFormat="1" ht="19.5" customHeight="1">
      <c r="A97" s="175"/>
      <c r="B97" s="215" t="s">
        <v>231</v>
      </c>
      <c r="C97" s="42" t="s">
        <v>199</v>
      </c>
      <c r="D97" s="42"/>
      <c r="E97" s="220" t="s">
        <v>232</v>
      </c>
      <c r="F97" s="69" t="str">
        <f>VLOOKUP(B97,[1]Sheet1!$H$4:$I$15682,2,FALSE)</f>
        <v>Focusing Screen/Layar LCD Projector</v>
      </c>
      <c r="G97" s="42" t="s">
        <v>233</v>
      </c>
      <c r="H97" s="42" t="s">
        <v>48</v>
      </c>
      <c r="I97" s="42" t="s">
        <v>64</v>
      </c>
      <c r="J97" s="42" t="s">
        <v>65</v>
      </c>
      <c r="K97" s="42">
        <v>2010</v>
      </c>
      <c r="L97" s="42" t="s">
        <v>48</v>
      </c>
      <c r="M97" s="42" t="s">
        <v>66</v>
      </c>
      <c r="N97" s="42" t="s">
        <v>67</v>
      </c>
      <c r="O97" s="43">
        <v>2</v>
      </c>
      <c r="P97" s="70">
        <v>3400000</v>
      </c>
      <c r="Q97" s="218"/>
      <c r="R97" s="76">
        <v>0</v>
      </c>
      <c r="S97" s="71">
        <f t="shared" si="35"/>
        <v>3400000</v>
      </c>
      <c r="T97" s="72">
        <v>5</v>
      </c>
      <c r="U97" s="71">
        <f>SUM(S97/T97)</f>
        <v>680000</v>
      </c>
      <c r="V97" s="73">
        <v>0</v>
      </c>
      <c r="W97" s="71">
        <f t="shared" si="37"/>
        <v>0</v>
      </c>
      <c r="X97" s="74">
        <v>0</v>
      </c>
      <c r="Y97" s="71">
        <f t="shared" si="38"/>
        <v>0</v>
      </c>
      <c r="Z97" s="71">
        <f>SUM(W97+Y97)</f>
        <v>0</v>
      </c>
      <c r="AA97" s="72">
        <v>5</v>
      </c>
      <c r="AB97" s="71">
        <f t="shared" ref="AB97" si="40">SUM(U97*AA97)</f>
        <v>3400000</v>
      </c>
      <c r="AC97" s="71">
        <f t="shared" si="36"/>
        <v>0</v>
      </c>
      <c r="AD97" s="219" t="s">
        <v>230</v>
      </c>
      <c r="AF97" s="52" t="e">
        <f>'[3]BI INTRA 2025'!Z105+'BI BERSIH DARI EKSTRA 2024'!Y97</f>
        <v>#REF!</v>
      </c>
      <c r="AG97" s="52" t="e">
        <f t="shared" si="32"/>
        <v>#REF!</v>
      </c>
    </row>
    <row r="98" spans="1:36" s="160" customFormat="1" ht="19.5" customHeight="1">
      <c r="A98" s="175"/>
      <c r="B98" s="215" t="s">
        <v>223</v>
      </c>
      <c r="C98" s="202" t="s">
        <v>60</v>
      </c>
      <c r="D98" s="202"/>
      <c r="E98" s="68" t="s">
        <v>224</v>
      </c>
      <c r="F98" s="69" t="str">
        <f>VLOOKUP(B98,[1]Sheet1!$H$4:$I$15682,2,FALSE)</f>
        <v>Papan Pengumuman</v>
      </c>
      <c r="G98" s="42" t="s">
        <v>179</v>
      </c>
      <c r="H98" s="42" t="s">
        <v>48</v>
      </c>
      <c r="I98" s="42" t="s">
        <v>225</v>
      </c>
      <c r="J98" s="42" t="s">
        <v>65</v>
      </c>
      <c r="K98" s="43">
        <v>2012</v>
      </c>
      <c r="L98" s="42" t="s">
        <v>48</v>
      </c>
      <c r="M98" s="77" t="s">
        <v>66</v>
      </c>
      <c r="N98" s="42" t="s">
        <v>67</v>
      </c>
      <c r="O98" s="203">
        <v>1</v>
      </c>
      <c r="P98" s="70">
        <v>30000000</v>
      </c>
      <c r="Q98" s="78"/>
      <c r="R98" s="76">
        <v>0</v>
      </c>
      <c r="S98" s="71">
        <f t="shared" si="35"/>
        <v>30000000</v>
      </c>
      <c r="T98" s="72">
        <v>5</v>
      </c>
      <c r="U98" s="71"/>
      <c r="V98" s="73"/>
      <c r="W98" s="71"/>
      <c r="X98" s="74"/>
      <c r="Y98" s="71"/>
      <c r="Z98" s="71"/>
      <c r="AA98" s="72">
        <v>5</v>
      </c>
      <c r="AB98" s="71">
        <v>30000000</v>
      </c>
      <c r="AC98" s="71">
        <f>SUM(S98-AB98)</f>
        <v>0</v>
      </c>
      <c r="AD98" s="55" t="s">
        <v>234</v>
      </c>
      <c r="AF98" s="52" t="e">
        <f>'[3]BI INTRA 2025'!Z107+'BI BERSIH DARI EKSTRA 2024'!Y98</f>
        <v>#REF!</v>
      </c>
      <c r="AG98" s="52" t="e">
        <f t="shared" si="32"/>
        <v>#REF!</v>
      </c>
    </row>
    <row r="99" spans="1:36" s="160" customFormat="1" ht="19.5" customHeight="1">
      <c r="A99" s="175"/>
      <c r="B99" s="215" t="s">
        <v>235</v>
      </c>
      <c r="C99" s="67" t="s">
        <v>112</v>
      </c>
      <c r="D99" s="67"/>
      <c r="E99" s="220" t="s">
        <v>236</v>
      </c>
      <c r="F99" s="69" t="str">
        <f>VLOOKUP(B99,[1]Sheet1!$H$4:$I$15682,2,FALSE)</f>
        <v>Overhead Projector</v>
      </c>
      <c r="G99" s="42"/>
      <c r="H99" s="42"/>
      <c r="I99" s="42" t="s">
        <v>237</v>
      </c>
      <c r="J99" s="42" t="s">
        <v>65</v>
      </c>
      <c r="K99" s="42">
        <v>2015</v>
      </c>
      <c r="L99" s="42"/>
      <c r="M99" s="42" t="s">
        <v>66</v>
      </c>
      <c r="N99" s="42" t="s">
        <v>67</v>
      </c>
      <c r="O99" s="43">
        <v>1</v>
      </c>
      <c r="P99" s="70">
        <v>7830000</v>
      </c>
      <c r="Q99" s="218"/>
      <c r="R99" s="76">
        <v>0</v>
      </c>
      <c r="S99" s="71">
        <f t="shared" si="35"/>
        <v>7830000</v>
      </c>
      <c r="T99" s="72">
        <v>5</v>
      </c>
      <c r="U99" s="71">
        <f t="shared" ref="U99" si="41">SUM(S99/T99)</f>
        <v>1566000</v>
      </c>
      <c r="V99" s="73"/>
      <c r="W99" s="71"/>
      <c r="X99" s="74"/>
      <c r="Y99" s="71"/>
      <c r="Z99" s="221"/>
      <c r="AA99" s="72">
        <v>5</v>
      </c>
      <c r="AB99" s="71">
        <v>7830000</v>
      </c>
      <c r="AC99" s="71">
        <f t="shared" ref="AC99" si="42">SUM(S99-AB99)</f>
        <v>0</v>
      </c>
      <c r="AD99" s="219" t="s">
        <v>230</v>
      </c>
      <c r="AF99" s="52" t="e">
        <f>'[3]BI INTRA 2025'!Z108+'BI BERSIH DARI EKSTRA 2024'!Y99</f>
        <v>#REF!</v>
      </c>
      <c r="AG99" s="52" t="e">
        <f t="shared" si="32"/>
        <v>#REF!</v>
      </c>
    </row>
    <row r="100" spans="1:36" s="160" customFormat="1" ht="5.0999999999999996" customHeight="1">
      <c r="A100" s="175"/>
      <c r="B100" s="176"/>
      <c r="C100" s="222"/>
      <c r="D100" s="223"/>
      <c r="E100" s="223"/>
      <c r="F100" s="223"/>
      <c r="G100" s="223"/>
      <c r="H100" s="224"/>
      <c r="I100" s="175"/>
      <c r="J100" s="178"/>
      <c r="K100" s="177"/>
      <c r="L100" s="177"/>
      <c r="M100" s="177"/>
      <c r="N100" s="177"/>
      <c r="O100" s="179"/>
      <c r="P100" s="180"/>
      <c r="Q100" s="181"/>
      <c r="R100" s="182"/>
      <c r="S100" s="180"/>
      <c r="T100" s="182"/>
      <c r="U100" s="64"/>
      <c r="V100" s="182"/>
      <c r="W100" s="64"/>
      <c r="X100" s="183"/>
      <c r="Y100" s="180"/>
      <c r="Z100" s="64"/>
      <c r="AA100" s="182"/>
      <c r="AB100" s="64"/>
      <c r="AC100" s="64"/>
      <c r="AD100" s="184"/>
      <c r="AF100" s="52" t="e">
        <f>'[3]BI INTRA 2025'!Z110+'BI BERSIH DARI EKSTRA 2024'!Y100</f>
        <v>#REF!</v>
      </c>
      <c r="AG100" s="52" t="e">
        <f t="shared" si="32"/>
        <v>#REF!</v>
      </c>
    </row>
    <row r="101" spans="1:36" s="160" customFormat="1" ht="15" customHeight="1">
      <c r="A101" s="175"/>
      <c r="B101" s="176" t="s">
        <v>238</v>
      </c>
      <c r="C101" s="1538" t="s">
        <v>239</v>
      </c>
      <c r="D101" s="1538"/>
      <c r="E101" s="1538"/>
      <c r="F101" s="225"/>
      <c r="G101" s="226"/>
      <c r="H101" s="226"/>
      <c r="I101" s="175"/>
      <c r="J101" s="178"/>
      <c r="K101" s="177"/>
      <c r="L101" s="177"/>
      <c r="M101" s="177"/>
      <c r="N101" s="177"/>
      <c r="O101" s="179">
        <f>O102+O120+O122+O125+O145+O147+O172</f>
        <v>96</v>
      </c>
      <c r="P101" s="180">
        <f>P102+P120+P122+P125+P145+P147+P172</f>
        <v>431640300</v>
      </c>
      <c r="Q101" s="181"/>
      <c r="R101" s="182"/>
      <c r="S101" s="180">
        <f>S102+S120+S122+S125+S145+S147+S172</f>
        <v>431640300</v>
      </c>
      <c r="T101" s="182"/>
      <c r="U101" s="64">
        <f>U102+U120+U122+U125+U145+U147+U172</f>
        <v>73818060</v>
      </c>
      <c r="V101" s="182"/>
      <c r="W101" s="64">
        <f>W102+W120+W122+W125+W145+W147+W172</f>
        <v>2612780</v>
      </c>
      <c r="X101" s="183"/>
      <c r="Y101" s="180">
        <f>Y102+Y120+Y122+Y125+Y145+Y147+Y172</f>
        <v>1476353.3333333333</v>
      </c>
      <c r="Z101" s="64">
        <f>Z102+Z120+Z122+Z125+Z145+Z147+Z172</f>
        <v>4089133.3333333326</v>
      </c>
      <c r="AA101" s="182"/>
      <c r="AB101" s="64">
        <f>AB102+AB120+AB122+AB125+AB145+AB147+AB172</f>
        <v>431640300</v>
      </c>
      <c r="AC101" s="64">
        <f>AC102+AC120+AC122+AC125+AC145+AC147+AC172</f>
        <v>0</v>
      </c>
      <c r="AD101" s="184">
        <f>P101-AB101</f>
        <v>0</v>
      </c>
      <c r="AF101" s="52" t="e">
        <f>'[3]BI INTRA 2025'!Z111+'BI BERSIH DARI EKSTRA 2024'!Y101</f>
        <v>#REF!</v>
      </c>
      <c r="AG101" s="52" t="e">
        <f t="shared" si="32"/>
        <v>#REF!</v>
      </c>
      <c r="AJ101" s="227"/>
    </row>
    <row r="102" spans="1:36" s="160" customFormat="1" ht="15" customHeight="1">
      <c r="A102" s="175"/>
      <c r="B102" s="176" t="s">
        <v>240</v>
      </c>
      <c r="C102" s="1538" t="s">
        <v>241</v>
      </c>
      <c r="D102" s="1538"/>
      <c r="E102" s="1538"/>
      <c r="F102" s="225"/>
      <c r="G102" s="226"/>
      <c r="H102" s="226"/>
      <c r="I102" s="175"/>
      <c r="J102" s="178"/>
      <c r="K102" s="177"/>
      <c r="L102" s="177"/>
      <c r="M102" s="177"/>
      <c r="N102" s="177"/>
      <c r="O102" s="179">
        <f>SUM(O103:O119)</f>
        <v>41</v>
      </c>
      <c r="P102" s="180">
        <f>SUM(P103:P119)</f>
        <v>94358300</v>
      </c>
      <c r="Q102" s="181"/>
      <c r="R102" s="182"/>
      <c r="S102" s="180">
        <f>SUM(S103:S119)</f>
        <v>94358300</v>
      </c>
      <c r="T102" s="182"/>
      <c r="U102" s="64">
        <f>SUM(U103:U119)</f>
        <v>12961660</v>
      </c>
      <c r="V102" s="182"/>
      <c r="W102" s="64">
        <f>SUM(W103:W119)</f>
        <v>902580</v>
      </c>
      <c r="X102" s="183"/>
      <c r="Y102" s="180">
        <f>SUM(Y103:Y119)</f>
        <v>601719.99999999988</v>
      </c>
      <c r="Z102" s="64">
        <f>SUM(Z103:Z119)</f>
        <v>1504299.9999999998</v>
      </c>
      <c r="AA102" s="182"/>
      <c r="AB102" s="64">
        <f>SUM(AB103:AB118)</f>
        <v>94358300</v>
      </c>
      <c r="AC102" s="64">
        <f>SUM(AC103:AC119)</f>
        <v>0</v>
      </c>
      <c r="AD102" s="184">
        <f>P102-AB102</f>
        <v>0</v>
      </c>
      <c r="AF102" s="52" t="e">
        <f>'[3]BI INTRA 2025'!Z112+'BI BERSIH DARI EKSTRA 2024'!Y102</f>
        <v>#REF!</v>
      </c>
      <c r="AG102" s="52" t="e">
        <f t="shared" si="32"/>
        <v>#REF!</v>
      </c>
    </row>
    <row r="103" spans="1:36" s="160" customFormat="1" ht="19.5" customHeight="1">
      <c r="A103" s="175"/>
      <c r="B103" s="133" t="s">
        <v>242</v>
      </c>
      <c r="C103" s="67" t="s">
        <v>112</v>
      </c>
      <c r="D103" s="67"/>
      <c r="E103" s="68" t="s">
        <v>243</v>
      </c>
      <c r="F103" s="69" t="str">
        <f>VLOOKUP(B103,[1]Sheet1!$H$4:$I$15682,2,FALSE)</f>
        <v>Meja Rapat</v>
      </c>
      <c r="G103" s="42" t="s">
        <v>179</v>
      </c>
      <c r="H103" s="42" t="s">
        <v>48</v>
      </c>
      <c r="I103" s="42" t="s">
        <v>191</v>
      </c>
      <c r="J103" s="42" t="s">
        <v>65</v>
      </c>
      <c r="K103" s="42">
        <v>2009</v>
      </c>
      <c r="L103" s="42" t="s">
        <v>48</v>
      </c>
      <c r="M103" s="42" t="s">
        <v>166</v>
      </c>
      <c r="N103" s="42" t="s">
        <v>67</v>
      </c>
      <c r="O103" s="42">
        <v>1</v>
      </c>
      <c r="P103" s="228">
        <v>4950000</v>
      </c>
      <c r="Q103" s="229"/>
      <c r="R103" s="76">
        <v>0</v>
      </c>
      <c r="S103" s="71">
        <f t="shared" ref="S103:S118" si="43">SUM(P103-R103)</f>
        <v>4950000</v>
      </c>
      <c r="T103" s="72">
        <v>5</v>
      </c>
      <c r="U103" s="71">
        <f t="shared" ref="U103:U114" si="44">SUM(S103/T103)</f>
        <v>990000</v>
      </c>
      <c r="V103" s="73">
        <v>0</v>
      </c>
      <c r="W103" s="71">
        <f t="shared" ref="W103:W104" si="45">SUM(U103*V103)</f>
        <v>0</v>
      </c>
      <c r="X103" s="74">
        <v>0</v>
      </c>
      <c r="Y103" s="71">
        <f t="shared" ref="Y103:Y106" si="46">SUM(U103*X103)</f>
        <v>0</v>
      </c>
      <c r="Z103" s="71">
        <f t="shared" ref="Z103:Z110" si="47">SUM(W103+Y103)</f>
        <v>0</v>
      </c>
      <c r="AA103" s="72">
        <v>5</v>
      </c>
      <c r="AB103" s="71">
        <f t="shared" ref="AB103" si="48">SUM(U103*AA103)</f>
        <v>4950000</v>
      </c>
      <c r="AC103" s="71">
        <f t="shared" ref="AC103:AC118" si="49">SUM(S103-AB103)</f>
        <v>0</v>
      </c>
      <c r="AD103" s="75" t="s">
        <v>244</v>
      </c>
      <c r="AF103" s="52" t="e">
        <f>'[3]BI INTRA 2025'!Z115+'BI BERSIH DARI EKSTRA 2024'!Y103</f>
        <v>#REF!</v>
      </c>
      <c r="AG103" s="52" t="e">
        <f t="shared" si="32"/>
        <v>#REF!</v>
      </c>
    </row>
    <row r="104" spans="1:36" s="160" customFormat="1" ht="19.5" customHeight="1">
      <c r="A104" s="175"/>
      <c r="B104" s="133" t="s">
        <v>242</v>
      </c>
      <c r="C104" s="67" t="s">
        <v>245</v>
      </c>
      <c r="D104" s="67"/>
      <c r="E104" s="68" t="s">
        <v>246</v>
      </c>
      <c r="F104" s="69" t="str">
        <f>VLOOKUP(B104,[1]Sheet1!$H$4:$I$15682,2,FALSE)</f>
        <v>Meja Rapat</v>
      </c>
      <c r="G104" s="42" t="s">
        <v>179</v>
      </c>
      <c r="H104" s="42" t="s">
        <v>48</v>
      </c>
      <c r="I104" s="42" t="s">
        <v>191</v>
      </c>
      <c r="J104" s="42" t="s">
        <v>65</v>
      </c>
      <c r="K104" s="42">
        <v>2009</v>
      </c>
      <c r="L104" s="42" t="s">
        <v>48</v>
      </c>
      <c r="M104" s="42" t="s">
        <v>166</v>
      </c>
      <c r="N104" s="42" t="s">
        <v>67</v>
      </c>
      <c r="O104" s="42">
        <v>3</v>
      </c>
      <c r="P104" s="228">
        <v>4950000</v>
      </c>
      <c r="Q104" s="139"/>
      <c r="R104" s="76">
        <v>0</v>
      </c>
      <c r="S104" s="71">
        <f t="shared" si="43"/>
        <v>4950000</v>
      </c>
      <c r="T104" s="72">
        <v>5</v>
      </c>
      <c r="U104" s="71">
        <f t="shared" si="44"/>
        <v>990000</v>
      </c>
      <c r="V104" s="73">
        <v>0</v>
      </c>
      <c r="W104" s="71">
        <f t="shared" si="45"/>
        <v>0</v>
      </c>
      <c r="X104" s="74">
        <v>0</v>
      </c>
      <c r="Y104" s="71">
        <f t="shared" si="46"/>
        <v>0</v>
      </c>
      <c r="Z104" s="71">
        <f t="shared" si="47"/>
        <v>0</v>
      </c>
      <c r="AA104" s="72">
        <v>5</v>
      </c>
      <c r="AB104" s="71">
        <f>SUM(U104*AA104)</f>
        <v>4950000</v>
      </c>
      <c r="AC104" s="71">
        <f t="shared" si="49"/>
        <v>0</v>
      </c>
      <c r="AD104" s="55" t="s">
        <v>247</v>
      </c>
      <c r="AF104" s="52" t="e">
        <f>'[3]BI INTRA 2025'!Z116+'BI BERSIH DARI EKSTRA 2024'!Y104</f>
        <v>#REF!</v>
      </c>
      <c r="AG104" s="52" t="e">
        <f t="shared" si="32"/>
        <v>#REF!</v>
      </c>
    </row>
    <row r="105" spans="1:36" s="160" customFormat="1" ht="19.5" customHeight="1">
      <c r="A105" s="175"/>
      <c r="B105" s="133" t="s">
        <v>242</v>
      </c>
      <c r="C105" s="67" t="s">
        <v>248</v>
      </c>
      <c r="D105" s="67"/>
      <c r="E105" s="68" t="s">
        <v>249</v>
      </c>
      <c r="F105" s="69" t="str">
        <f>VLOOKUP(B105,[1]Sheet1!$H$4:$I$15682,2,FALSE)</f>
        <v>Meja Rapat</v>
      </c>
      <c r="G105" s="42" t="s">
        <v>179</v>
      </c>
      <c r="H105" s="42" t="s">
        <v>48</v>
      </c>
      <c r="I105" s="42" t="s">
        <v>191</v>
      </c>
      <c r="J105" s="42" t="s">
        <v>65</v>
      </c>
      <c r="K105" s="42">
        <v>2012</v>
      </c>
      <c r="L105" s="42" t="s">
        <v>48</v>
      </c>
      <c r="M105" s="42" t="s">
        <v>166</v>
      </c>
      <c r="N105" s="42" t="s">
        <v>67</v>
      </c>
      <c r="O105" s="42">
        <v>16</v>
      </c>
      <c r="P105" s="228">
        <v>25600000</v>
      </c>
      <c r="Q105" s="139"/>
      <c r="R105" s="76">
        <v>0</v>
      </c>
      <c r="S105" s="71">
        <f t="shared" si="43"/>
        <v>25600000</v>
      </c>
      <c r="T105" s="72">
        <v>5</v>
      </c>
      <c r="U105" s="71">
        <f t="shared" si="44"/>
        <v>5120000</v>
      </c>
      <c r="V105" s="73">
        <v>0</v>
      </c>
      <c r="W105" s="71">
        <v>0</v>
      </c>
      <c r="X105" s="74">
        <v>0</v>
      </c>
      <c r="Y105" s="71">
        <f t="shared" si="46"/>
        <v>0</v>
      </c>
      <c r="Z105" s="71">
        <f t="shared" si="47"/>
        <v>0</v>
      </c>
      <c r="AA105" s="72">
        <v>5</v>
      </c>
      <c r="AB105" s="71">
        <f>SUM(U105*AA105)</f>
        <v>25600000</v>
      </c>
      <c r="AC105" s="71">
        <f t="shared" si="49"/>
        <v>0</v>
      </c>
      <c r="AD105" s="55" t="s">
        <v>247</v>
      </c>
      <c r="AF105" s="52" t="e">
        <f>'[3]BI INTRA 2025'!Z117+'BI BERSIH DARI EKSTRA 2024'!Y105</f>
        <v>#REF!</v>
      </c>
      <c r="AG105" s="52" t="e">
        <f t="shared" si="32"/>
        <v>#REF!</v>
      </c>
    </row>
    <row r="106" spans="1:36" s="160" customFormat="1" ht="19.5" customHeight="1">
      <c r="A106" s="175"/>
      <c r="B106" s="133" t="s">
        <v>242</v>
      </c>
      <c r="C106" s="67" t="s">
        <v>112</v>
      </c>
      <c r="D106" s="67"/>
      <c r="E106" s="68" t="s">
        <v>250</v>
      </c>
      <c r="F106" s="69" t="str">
        <f>VLOOKUP(B106,[1]Sheet1!$H$4:$I$15682,2,FALSE)</f>
        <v>Meja Rapat</v>
      </c>
      <c r="G106" s="42" t="s">
        <v>179</v>
      </c>
      <c r="H106" s="42" t="s">
        <v>48</v>
      </c>
      <c r="I106" s="42" t="s">
        <v>191</v>
      </c>
      <c r="J106" s="42" t="s">
        <v>65</v>
      </c>
      <c r="K106" s="42">
        <v>2012</v>
      </c>
      <c r="L106" s="42" t="s">
        <v>48</v>
      </c>
      <c r="M106" s="42" t="s">
        <v>166</v>
      </c>
      <c r="N106" s="42" t="s">
        <v>67</v>
      </c>
      <c r="O106" s="42">
        <v>1</v>
      </c>
      <c r="P106" s="228">
        <v>5800000</v>
      </c>
      <c r="Q106" s="139"/>
      <c r="R106" s="76">
        <v>0</v>
      </c>
      <c r="S106" s="71">
        <f t="shared" si="43"/>
        <v>5800000</v>
      </c>
      <c r="T106" s="72">
        <v>5</v>
      </c>
      <c r="U106" s="71">
        <f t="shared" si="44"/>
        <v>1160000</v>
      </c>
      <c r="V106" s="73">
        <v>0</v>
      </c>
      <c r="W106" s="71">
        <f t="shared" ref="W106:W114" si="50">SUM(U106*V106)</f>
        <v>0</v>
      </c>
      <c r="X106" s="74">
        <v>0</v>
      </c>
      <c r="Y106" s="71">
        <f t="shared" si="46"/>
        <v>0</v>
      </c>
      <c r="Z106" s="71">
        <f t="shared" si="47"/>
        <v>0</v>
      </c>
      <c r="AA106" s="72">
        <v>5</v>
      </c>
      <c r="AB106" s="71">
        <f t="shared" ref="AB106:AB114" si="51">SUM(U106*AA106)</f>
        <v>5800000</v>
      </c>
      <c r="AC106" s="71">
        <f t="shared" si="49"/>
        <v>0</v>
      </c>
      <c r="AD106" s="55" t="s">
        <v>247</v>
      </c>
      <c r="AF106" s="52" t="e">
        <f>'[3]BI INTRA 2025'!Z118+'BI BERSIH DARI EKSTRA 2024'!Y106</f>
        <v>#REF!</v>
      </c>
      <c r="AG106" s="52" t="e">
        <f t="shared" si="32"/>
        <v>#REF!</v>
      </c>
    </row>
    <row r="107" spans="1:36" s="210" customFormat="1" ht="19.5" customHeight="1">
      <c r="A107" s="204"/>
      <c r="B107" s="140" t="s">
        <v>251</v>
      </c>
      <c r="C107" s="98" t="s">
        <v>112</v>
      </c>
      <c r="D107" s="98"/>
      <c r="E107" s="99" t="s">
        <v>252</v>
      </c>
      <c r="F107" s="69" t="str">
        <f>VLOOKUP(B107,[1]Sheet1!$H$4:$I$15682,2,FALSE)</f>
        <v>Meja Kerja Kayu</v>
      </c>
      <c r="G107" s="100" t="s">
        <v>179</v>
      </c>
      <c r="H107" s="100" t="s">
        <v>48</v>
      </c>
      <c r="I107" s="100" t="s">
        <v>191</v>
      </c>
      <c r="J107" s="100" t="s">
        <v>65</v>
      </c>
      <c r="K107" s="100">
        <v>2019</v>
      </c>
      <c r="L107" s="100" t="s">
        <v>48</v>
      </c>
      <c r="M107" s="100" t="s">
        <v>166</v>
      </c>
      <c r="N107" s="100" t="s">
        <v>67</v>
      </c>
      <c r="O107" s="100">
        <v>1</v>
      </c>
      <c r="P107" s="230">
        <v>1300000</v>
      </c>
      <c r="Q107" s="141"/>
      <c r="R107" s="105">
        <v>0</v>
      </c>
      <c r="S107" s="106">
        <f t="shared" si="43"/>
        <v>1300000</v>
      </c>
      <c r="T107" s="107">
        <v>5</v>
      </c>
      <c r="U107" s="106">
        <f t="shared" si="44"/>
        <v>260000</v>
      </c>
      <c r="V107" s="142">
        <f>6/12</f>
        <v>0.5</v>
      </c>
      <c r="W107" s="106">
        <f t="shared" si="50"/>
        <v>130000</v>
      </c>
      <c r="X107" s="143">
        <f>4/12</f>
        <v>0.33333333333333331</v>
      </c>
      <c r="Y107" s="106">
        <f>U107*X107</f>
        <v>86666.666666666657</v>
      </c>
      <c r="Z107" s="106">
        <f t="shared" si="47"/>
        <v>216666.66666666666</v>
      </c>
      <c r="AA107" s="209">
        <f>2024-K107+V107+X107-10/12</f>
        <v>5</v>
      </c>
      <c r="AB107" s="106">
        <f t="shared" si="51"/>
        <v>1300000</v>
      </c>
      <c r="AC107" s="106">
        <f t="shared" si="49"/>
        <v>0</v>
      </c>
      <c r="AD107" s="231" t="s">
        <v>195</v>
      </c>
      <c r="AF107" s="52" t="e">
        <f>'[3]BI INTRA 2025'!Z119+'BI BERSIH DARI EKSTRA 2024'!Y107</f>
        <v>#REF!</v>
      </c>
      <c r="AG107" s="52" t="e">
        <f t="shared" si="32"/>
        <v>#REF!</v>
      </c>
    </row>
    <row r="108" spans="1:36" s="210" customFormat="1" ht="19.5" customHeight="1">
      <c r="A108" s="204"/>
      <c r="B108" s="140" t="s">
        <v>251</v>
      </c>
      <c r="C108" s="98" t="s">
        <v>60</v>
      </c>
      <c r="D108" s="98"/>
      <c r="E108" s="99" t="s">
        <v>253</v>
      </c>
      <c r="F108" s="69" t="str">
        <f>VLOOKUP(B108,[1]Sheet1!$H$4:$I$15682,2,FALSE)</f>
        <v>Meja Kerja Kayu</v>
      </c>
      <c r="G108" s="100" t="s">
        <v>179</v>
      </c>
      <c r="H108" s="100" t="s">
        <v>48</v>
      </c>
      <c r="I108" s="100" t="s">
        <v>191</v>
      </c>
      <c r="J108" s="100" t="s">
        <v>65</v>
      </c>
      <c r="K108" s="100">
        <v>2019</v>
      </c>
      <c r="L108" s="100" t="s">
        <v>48</v>
      </c>
      <c r="M108" s="100" t="s">
        <v>166</v>
      </c>
      <c r="N108" s="100" t="s">
        <v>67</v>
      </c>
      <c r="O108" s="100">
        <v>1</v>
      </c>
      <c r="P108" s="230">
        <v>2000000</v>
      </c>
      <c r="Q108" s="141"/>
      <c r="R108" s="105">
        <v>0</v>
      </c>
      <c r="S108" s="106">
        <f t="shared" si="43"/>
        <v>2000000</v>
      </c>
      <c r="T108" s="107">
        <v>5</v>
      </c>
      <c r="U108" s="106">
        <f t="shared" si="44"/>
        <v>400000</v>
      </c>
      <c r="V108" s="142">
        <f>6/12</f>
        <v>0.5</v>
      </c>
      <c r="W108" s="106">
        <f t="shared" si="50"/>
        <v>200000</v>
      </c>
      <c r="X108" s="143">
        <f t="shared" ref="X108:X109" si="52">4/12</f>
        <v>0.33333333333333331</v>
      </c>
      <c r="Y108" s="106">
        <f t="shared" ref="Y108:Y109" si="53">U108*X108</f>
        <v>133333.33333333331</v>
      </c>
      <c r="Z108" s="106">
        <f t="shared" si="47"/>
        <v>333333.33333333331</v>
      </c>
      <c r="AA108" s="209">
        <f>2024-K108+V108+X108-10/12</f>
        <v>5</v>
      </c>
      <c r="AB108" s="106">
        <f t="shared" si="51"/>
        <v>2000000</v>
      </c>
      <c r="AC108" s="106">
        <f t="shared" si="49"/>
        <v>0</v>
      </c>
      <c r="AD108" s="231" t="s">
        <v>195</v>
      </c>
      <c r="AF108" s="52" t="e">
        <f>'[3]BI INTRA 2025'!Z120+'BI BERSIH DARI EKSTRA 2024'!Y108</f>
        <v>#REF!</v>
      </c>
      <c r="AG108" s="52" t="e">
        <f t="shared" si="32"/>
        <v>#REF!</v>
      </c>
    </row>
    <row r="109" spans="1:36" s="210" customFormat="1" ht="19.5" customHeight="1">
      <c r="A109" s="204"/>
      <c r="B109" s="140" t="s">
        <v>251</v>
      </c>
      <c r="C109" s="98" t="s">
        <v>69</v>
      </c>
      <c r="D109" s="98"/>
      <c r="E109" s="99" t="s">
        <v>253</v>
      </c>
      <c r="F109" s="69" t="str">
        <f>VLOOKUP(B109,[1]Sheet1!$H$4:$I$15682,2,FALSE)</f>
        <v>Meja Kerja Kayu</v>
      </c>
      <c r="G109" s="100" t="s">
        <v>179</v>
      </c>
      <c r="H109" s="100" t="s">
        <v>48</v>
      </c>
      <c r="I109" s="100" t="s">
        <v>191</v>
      </c>
      <c r="J109" s="100" t="s">
        <v>65</v>
      </c>
      <c r="K109" s="100">
        <v>2019</v>
      </c>
      <c r="L109" s="100" t="s">
        <v>48</v>
      </c>
      <c r="M109" s="100" t="s">
        <v>166</v>
      </c>
      <c r="N109" s="100" t="s">
        <v>67</v>
      </c>
      <c r="O109" s="100">
        <v>1</v>
      </c>
      <c r="P109" s="230">
        <v>2000000</v>
      </c>
      <c r="Q109" s="141"/>
      <c r="R109" s="105">
        <v>0</v>
      </c>
      <c r="S109" s="106">
        <f t="shared" si="43"/>
        <v>2000000</v>
      </c>
      <c r="T109" s="107">
        <v>5</v>
      </c>
      <c r="U109" s="106">
        <f t="shared" si="44"/>
        <v>400000</v>
      </c>
      <c r="V109" s="142">
        <f>6/12</f>
        <v>0.5</v>
      </c>
      <c r="W109" s="106">
        <f t="shared" si="50"/>
        <v>200000</v>
      </c>
      <c r="X109" s="143">
        <f t="shared" si="52"/>
        <v>0.33333333333333331</v>
      </c>
      <c r="Y109" s="106">
        <f t="shared" si="53"/>
        <v>133333.33333333331</v>
      </c>
      <c r="Z109" s="106">
        <f t="shared" si="47"/>
        <v>333333.33333333331</v>
      </c>
      <c r="AA109" s="209">
        <f>2024-K109+V109+X109-10/12</f>
        <v>5</v>
      </c>
      <c r="AB109" s="106">
        <f t="shared" si="51"/>
        <v>2000000</v>
      </c>
      <c r="AC109" s="106">
        <f t="shared" si="49"/>
        <v>0</v>
      </c>
      <c r="AD109" s="231" t="s">
        <v>195</v>
      </c>
      <c r="AF109" s="52" t="e">
        <f>'[3]BI INTRA 2025'!Z121+'BI BERSIH DARI EKSTRA 2024'!Y109</f>
        <v>#REF!</v>
      </c>
      <c r="AG109" s="52" t="e">
        <f t="shared" si="32"/>
        <v>#REF!</v>
      </c>
    </row>
    <row r="110" spans="1:36" s="160" customFormat="1" ht="19.5" customHeight="1">
      <c r="A110" s="148"/>
      <c r="B110" s="232" t="s">
        <v>254</v>
      </c>
      <c r="C110" s="233" t="s">
        <v>245</v>
      </c>
      <c r="D110" s="233"/>
      <c r="E110" s="234" t="s">
        <v>255</v>
      </c>
      <c r="F110" s="235" t="str">
        <f>VLOOKUP(B110,[1]Sheet1!$H$4:$I$15682,2,FALSE)</f>
        <v>Kursi Rapat</v>
      </c>
      <c r="G110" s="236" t="s">
        <v>179</v>
      </c>
      <c r="H110" s="236" t="s">
        <v>48</v>
      </c>
      <c r="I110" s="236" t="s">
        <v>256</v>
      </c>
      <c r="J110" s="236" t="s">
        <v>65</v>
      </c>
      <c r="K110" s="236">
        <v>2012</v>
      </c>
      <c r="L110" s="236" t="s">
        <v>48</v>
      </c>
      <c r="M110" s="236" t="s">
        <v>166</v>
      </c>
      <c r="N110" s="236" t="s">
        <v>67</v>
      </c>
      <c r="O110" s="237">
        <v>3</v>
      </c>
      <c r="P110" s="238">
        <v>4500000</v>
      </c>
      <c r="Q110" s="239"/>
      <c r="R110" s="240">
        <v>0</v>
      </c>
      <c r="S110" s="241">
        <f t="shared" si="43"/>
        <v>4500000</v>
      </c>
      <c r="T110" s="242">
        <v>5</v>
      </c>
      <c r="U110" s="241">
        <f t="shared" si="44"/>
        <v>900000</v>
      </c>
      <c r="V110" s="243">
        <v>0</v>
      </c>
      <c r="W110" s="241">
        <f t="shared" si="50"/>
        <v>0</v>
      </c>
      <c r="X110" s="244">
        <v>0</v>
      </c>
      <c r="Y110" s="241">
        <f t="shared" ref="Y110:Y111" si="54">SUM(U110*X110)</f>
        <v>0</v>
      </c>
      <c r="Z110" s="241">
        <f t="shared" si="47"/>
        <v>0</v>
      </c>
      <c r="AA110" s="242">
        <v>5</v>
      </c>
      <c r="AB110" s="241">
        <f t="shared" si="51"/>
        <v>4500000</v>
      </c>
      <c r="AC110" s="241">
        <f t="shared" si="49"/>
        <v>0</v>
      </c>
      <c r="AD110" s="245" t="s">
        <v>247</v>
      </c>
      <c r="AF110" s="52" t="e">
        <f>'[3]BI INTRA 2025'!Z129+'BI BERSIH DARI EKSTRA 2024'!Y110</f>
        <v>#REF!</v>
      </c>
      <c r="AG110" s="52" t="e">
        <f t="shared" si="32"/>
        <v>#REF!</v>
      </c>
    </row>
    <row r="111" spans="1:36" s="160" customFormat="1" ht="19.5" customHeight="1">
      <c r="A111" s="175"/>
      <c r="B111" s="133" t="s">
        <v>257</v>
      </c>
      <c r="C111" s="43" t="s">
        <v>258</v>
      </c>
      <c r="D111" s="43"/>
      <c r="E111" s="68" t="s">
        <v>259</v>
      </c>
      <c r="F111" s="69" t="str">
        <f>VLOOKUP(B111,[1]Sheet1!$H$4:$I$15682,2,FALSE)</f>
        <v>Kursi Putar</v>
      </c>
      <c r="G111" s="42" t="s">
        <v>179</v>
      </c>
      <c r="H111" s="42" t="s">
        <v>48</v>
      </c>
      <c r="I111" s="42" t="s">
        <v>64</v>
      </c>
      <c r="J111" s="42" t="s">
        <v>65</v>
      </c>
      <c r="K111" s="42">
        <v>2008</v>
      </c>
      <c r="L111" s="42" t="s">
        <v>48</v>
      </c>
      <c r="M111" s="42" t="s">
        <v>166</v>
      </c>
      <c r="N111" s="42" t="s">
        <v>67</v>
      </c>
      <c r="O111" s="203">
        <v>4</v>
      </c>
      <c r="P111" s="70">
        <v>5000000</v>
      </c>
      <c r="Q111" s="139"/>
      <c r="R111" s="76">
        <v>0</v>
      </c>
      <c r="S111" s="71">
        <f t="shared" si="43"/>
        <v>5000000</v>
      </c>
      <c r="T111" s="72">
        <v>5</v>
      </c>
      <c r="U111" s="71">
        <f t="shared" si="44"/>
        <v>1000000</v>
      </c>
      <c r="V111" s="73">
        <v>0</v>
      </c>
      <c r="W111" s="71">
        <f t="shared" si="50"/>
        <v>0</v>
      </c>
      <c r="X111" s="74">
        <v>0</v>
      </c>
      <c r="Y111" s="71">
        <f t="shared" si="54"/>
        <v>0</v>
      </c>
      <c r="Z111" s="71">
        <f t="shared" ref="Z111:Z114" si="55">SUM(W111+Y111)</f>
        <v>0</v>
      </c>
      <c r="AA111" s="72">
        <v>5</v>
      </c>
      <c r="AB111" s="71">
        <f t="shared" si="51"/>
        <v>5000000</v>
      </c>
      <c r="AC111" s="71">
        <f t="shared" si="49"/>
        <v>0</v>
      </c>
      <c r="AD111" s="75" t="s">
        <v>190</v>
      </c>
      <c r="AF111" s="52" t="e">
        <f>'[3]BI INTRA 2025'!Z140+'BI BERSIH DARI EKSTRA 2024'!Y111</f>
        <v>#REF!</v>
      </c>
      <c r="AG111" s="52" t="e">
        <f t="shared" si="32"/>
        <v>#REF!</v>
      </c>
    </row>
    <row r="112" spans="1:36" s="210" customFormat="1" ht="19.5" customHeight="1">
      <c r="A112" s="204"/>
      <c r="B112" s="140" t="s">
        <v>260</v>
      </c>
      <c r="C112" s="205" t="s">
        <v>88</v>
      </c>
      <c r="D112" s="205"/>
      <c r="E112" s="99" t="s">
        <v>261</v>
      </c>
      <c r="F112" s="69" t="str">
        <f>VLOOKUP(B112,[1]Sheet1!$H$4:$I$15682,2,FALSE)</f>
        <v>Kursi Tamu</v>
      </c>
      <c r="G112" s="100" t="s">
        <v>179</v>
      </c>
      <c r="H112" s="100" t="s">
        <v>48</v>
      </c>
      <c r="I112" s="100" t="s">
        <v>64</v>
      </c>
      <c r="J112" s="100" t="s">
        <v>65</v>
      </c>
      <c r="K112" s="100">
        <v>2019</v>
      </c>
      <c r="L112" s="100" t="s">
        <v>48</v>
      </c>
      <c r="M112" s="100" t="s">
        <v>262</v>
      </c>
      <c r="N112" s="100" t="s">
        <v>67</v>
      </c>
      <c r="O112" s="207">
        <v>1</v>
      </c>
      <c r="P112" s="103">
        <v>1862900</v>
      </c>
      <c r="Q112" s="141"/>
      <c r="R112" s="105">
        <v>0</v>
      </c>
      <c r="S112" s="106">
        <f t="shared" si="43"/>
        <v>1862900</v>
      </c>
      <c r="T112" s="107">
        <v>5</v>
      </c>
      <c r="U112" s="106">
        <f t="shared" si="44"/>
        <v>372580</v>
      </c>
      <c r="V112" s="142">
        <f>6/12</f>
        <v>0.5</v>
      </c>
      <c r="W112" s="106">
        <f t="shared" si="50"/>
        <v>186290</v>
      </c>
      <c r="X112" s="143">
        <f>4/12</f>
        <v>0.33333333333333331</v>
      </c>
      <c r="Y112" s="106">
        <f>U112*X112</f>
        <v>124193.33333333333</v>
      </c>
      <c r="Z112" s="106">
        <f t="shared" si="55"/>
        <v>310483.33333333331</v>
      </c>
      <c r="AA112" s="209">
        <f>2024-K112+V112+X112-10/12</f>
        <v>5</v>
      </c>
      <c r="AB112" s="106">
        <f t="shared" si="51"/>
        <v>1862900</v>
      </c>
      <c r="AC112" s="106">
        <f t="shared" si="49"/>
        <v>0</v>
      </c>
      <c r="AD112" s="109" t="s">
        <v>195</v>
      </c>
      <c r="AF112" s="52" t="e">
        <f>'[3]BI INTRA 2025'!Z154+'BI BERSIH DARI EKSTRA 2024'!Y112</f>
        <v>#REF!</v>
      </c>
      <c r="AG112" s="52" t="e">
        <f t="shared" si="32"/>
        <v>#REF!</v>
      </c>
    </row>
    <row r="113" spans="1:36" s="210" customFormat="1" ht="19.5" customHeight="1">
      <c r="A113" s="204"/>
      <c r="B113" s="140" t="s">
        <v>260</v>
      </c>
      <c r="C113" s="205" t="s">
        <v>91</v>
      </c>
      <c r="D113" s="205"/>
      <c r="E113" s="99" t="s">
        <v>261</v>
      </c>
      <c r="F113" s="69" t="str">
        <f>VLOOKUP(B113,[1]Sheet1!$H$4:$I$15682,2,FALSE)</f>
        <v>Kursi Tamu</v>
      </c>
      <c r="G113" s="100" t="s">
        <v>179</v>
      </c>
      <c r="H113" s="100" t="s">
        <v>48</v>
      </c>
      <c r="I113" s="100" t="s">
        <v>64</v>
      </c>
      <c r="J113" s="100" t="s">
        <v>65</v>
      </c>
      <c r="K113" s="100">
        <v>2019</v>
      </c>
      <c r="L113" s="100" t="s">
        <v>48</v>
      </c>
      <c r="M113" s="100" t="s">
        <v>262</v>
      </c>
      <c r="N113" s="100" t="s">
        <v>67</v>
      </c>
      <c r="O113" s="207">
        <v>1</v>
      </c>
      <c r="P113" s="103">
        <v>1862900</v>
      </c>
      <c r="Q113" s="141"/>
      <c r="R113" s="105">
        <v>0</v>
      </c>
      <c r="S113" s="106">
        <f t="shared" si="43"/>
        <v>1862900</v>
      </c>
      <c r="T113" s="107">
        <v>5</v>
      </c>
      <c r="U113" s="106">
        <f t="shared" si="44"/>
        <v>372580</v>
      </c>
      <c r="V113" s="142">
        <f>6/12</f>
        <v>0.5</v>
      </c>
      <c r="W113" s="106">
        <f t="shared" si="50"/>
        <v>186290</v>
      </c>
      <c r="X113" s="143">
        <f>4/12</f>
        <v>0.33333333333333331</v>
      </c>
      <c r="Y113" s="106">
        <f>U113*X113</f>
        <v>124193.33333333333</v>
      </c>
      <c r="Z113" s="106">
        <f t="shared" si="55"/>
        <v>310483.33333333331</v>
      </c>
      <c r="AA113" s="209">
        <f>2024-K113+V113+X113-10/12</f>
        <v>5</v>
      </c>
      <c r="AB113" s="106">
        <f t="shared" si="51"/>
        <v>1862900</v>
      </c>
      <c r="AC113" s="106">
        <f t="shared" si="49"/>
        <v>0</v>
      </c>
      <c r="AD113" s="109" t="s">
        <v>195</v>
      </c>
      <c r="AF113" s="52" t="e">
        <f>'[3]BI INTRA 2025'!Z155+'BI BERSIH DARI EKSTRA 2024'!Y113</f>
        <v>#REF!</v>
      </c>
      <c r="AG113" s="52" t="e">
        <f t="shared" si="32"/>
        <v>#REF!</v>
      </c>
    </row>
    <row r="114" spans="1:36" s="160" customFormat="1" ht="19.5" customHeight="1">
      <c r="A114" s="175"/>
      <c r="B114" s="215" t="s">
        <v>263</v>
      </c>
      <c r="C114" s="202" t="s">
        <v>112</v>
      </c>
      <c r="D114" s="202"/>
      <c r="E114" s="68" t="s">
        <v>264</v>
      </c>
      <c r="F114" s="69" t="str">
        <f>VLOOKUP(B114,[1]Sheet1!$H$4:$I$15682,2,FALSE)</f>
        <v>Sofa</v>
      </c>
      <c r="G114" s="42" t="s">
        <v>179</v>
      </c>
      <c r="H114" s="42" t="s">
        <v>48</v>
      </c>
      <c r="I114" s="42" t="s">
        <v>191</v>
      </c>
      <c r="J114" s="42" t="s">
        <v>65</v>
      </c>
      <c r="K114" s="42">
        <v>2009</v>
      </c>
      <c r="L114" s="42" t="s">
        <v>48</v>
      </c>
      <c r="M114" s="77" t="s">
        <v>166</v>
      </c>
      <c r="N114" s="42" t="s">
        <v>67</v>
      </c>
      <c r="O114" s="203">
        <v>1</v>
      </c>
      <c r="P114" s="70">
        <v>4982500</v>
      </c>
      <c r="Q114" s="76"/>
      <c r="R114" s="76">
        <v>0</v>
      </c>
      <c r="S114" s="71">
        <f t="shared" si="43"/>
        <v>4982500</v>
      </c>
      <c r="T114" s="72">
        <v>5</v>
      </c>
      <c r="U114" s="71">
        <f t="shared" si="44"/>
        <v>996500</v>
      </c>
      <c r="V114" s="73">
        <v>0</v>
      </c>
      <c r="W114" s="71">
        <f t="shared" si="50"/>
        <v>0</v>
      </c>
      <c r="X114" s="74">
        <v>0</v>
      </c>
      <c r="Y114" s="71">
        <f t="shared" ref="Y114" si="56">SUM(U114*X114)</f>
        <v>0</v>
      </c>
      <c r="Z114" s="71">
        <f t="shared" si="55"/>
        <v>0</v>
      </c>
      <c r="AA114" s="72">
        <v>5</v>
      </c>
      <c r="AB114" s="71">
        <f t="shared" si="51"/>
        <v>4982500</v>
      </c>
      <c r="AC114" s="71">
        <f t="shared" si="49"/>
        <v>0</v>
      </c>
      <c r="AD114" s="75" t="s">
        <v>265</v>
      </c>
      <c r="AF114" s="52" t="e">
        <f>'[3]BI INTRA 2025'!Z160+'BI BERSIH DARI EKSTRA 2024'!Y114</f>
        <v>#REF!</v>
      </c>
      <c r="AG114" s="52" t="e">
        <f t="shared" si="32"/>
        <v>#REF!</v>
      </c>
    </row>
    <row r="115" spans="1:36" s="160" customFormat="1" ht="19.5" customHeight="1">
      <c r="A115" s="175"/>
      <c r="B115" s="215" t="s">
        <v>263</v>
      </c>
      <c r="C115" s="202" t="s">
        <v>112</v>
      </c>
      <c r="D115" s="202"/>
      <c r="E115" s="68" t="s">
        <v>266</v>
      </c>
      <c r="F115" s="69" t="str">
        <f>VLOOKUP(B115,[1]Sheet1!$H$4:$I$15682,2,FALSE)</f>
        <v>Sofa</v>
      </c>
      <c r="G115" s="42" t="s">
        <v>179</v>
      </c>
      <c r="H115" s="42" t="s">
        <v>48</v>
      </c>
      <c r="I115" s="42" t="s">
        <v>191</v>
      </c>
      <c r="J115" s="42" t="s">
        <v>65</v>
      </c>
      <c r="K115" s="43">
        <v>2009</v>
      </c>
      <c r="L115" s="42" t="s">
        <v>48</v>
      </c>
      <c r="M115" s="77" t="s">
        <v>166</v>
      </c>
      <c r="N115" s="42" t="s">
        <v>67</v>
      </c>
      <c r="O115" s="203">
        <v>1</v>
      </c>
      <c r="P115" s="70">
        <v>5000000</v>
      </c>
      <c r="Q115" s="139"/>
      <c r="R115" s="76">
        <v>0</v>
      </c>
      <c r="S115" s="71">
        <f t="shared" si="43"/>
        <v>5000000</v>
      </c>
      <c r="T115" s="72">
        <v>5</v>
      </c>
      <c r="U115" s="71"/>
      <c r="V115" s="73"/>
      <c r="W115" s="71"/>
      <c r="X115" s="74"/>
      <c r="Y115" s="71"/>
      <c r="Z115" s="71"/>
      <c r="AA115" s="72">
        <v>5</v>
      </c>
      <c r="AB115" s="71">
        <v>5000000</v>
      </c>
      <c r="AC115" s="71">
        <f t="shared" si="49"/>
        <v>0</v>
      </c>
      <c r="AD115" s="75" t="s">
        <v>265</v>
      </c>
      <c r="AF115" s="52" t="e">
        <f>'[3]BI INTRA 2025'!Z161+'BI BERSIH DARI EKSTRA 2024'!Y115</f>
        <v>#REF!</v>
      </c>
      <c r="AG115" s="52" t="e">
        <f t="shared" si="32"/>
        <v>#REF!</v>
      </c>
    </row>
    <row r="116" spans="1:36" s="160" customFormat="1" ht="19.5" customHeight="1">
      <c r="A116" s="175"/>
      <c r="B116" s="133" t="s">
        <v>267</v>
      </c>
      <c r="C116" s="67" t="s">
        <v>112</v>
      </c>
      <c r="D116" s="67"/>
      <c r="E116" s="185" t="s">
        <v>268</v>
      </c>
      <c r="F116" s="69" t="str">
        <f>VLOOKUP(B116,[1]Sheet1!$H$4:$I$15682,2,FALSE)</f>
        <v>Meja Makan Kayu</v>
      </c>
      <c r="G116" s="42" t="s">
        <v>179</v>
      </c>
      <c r="H116" s="42" t="s">
        <v>48</v>
      </c>
      <c r="I116" s="42" t="s">
        <v>191</v>
      </c>
      <c r="J116" s="42" t="s">
        <v>65</v>
      </c>
      <c r="K116" s="43">
        <v>2011</v>
      </c>
      <c r="L116" s="42" t="s">
        <v>48</v>
      </c>
      <c r="M116" s="42" t="s">
        <v>66</v>
      </c>
      <c r="N116" s="42" t="s">
        <v>67</v>
      </c>
      <c r="O116" s="42">
        <v>1</v>
      </c>
      <c r="P116" s="70">
        <v>3150000</v>
      </c>
      <c r="Q116" s="78"/>
      <c r="R116" s="76">
        <v>0</v>
      </c>
      <c r="S116" s="71">
        <f t="shared" si="43"/>
        <v>3150000</v>
      </c>
      <c r="T116" s="72">
        <v>5</v>
      </c>
      <c r="U116" s="71"/>
      <c r="V116" s="73"/>
      <c r="W116" s="71"/>
      <c r="X116" s="74"/>
      <c r="Y116" s="71"/>
      <c r="Z116" s="71"/>
      <c r="AA116" s="72">
        <v>5</v>
      </c>
      <c r="AB116" s="71">
        <v>3150000</v>
      </c>
      <c r="AC116" s="71">
        <f t="shared" si="49"/>
        <v>0</v>
      </c>
      <c r="AD116" s="55" t="s">
        <v>213</v>
      </c>
      <c r="AF116" s="52" t="e">
        <f>'[3]BI INTRA 2025'!Z164+'BI BERSIH DARI EKSTRA 2024'!Y116</f>
        <v>#REF!</v>
      </c>
      <c r="AG116" s="52" t="e">
        <f t="shared" si="32"/>
        <v>#REF!</v>
      </c>
    </row>
    <row r="117" spans="1:36" s="160" customFormat="1" ht="19.5" customHeight="1">
      <c r="A117" s="175"/>
      <c r="B117" s="133" t="s">
        <v>269</v>
      </c>
      <c r="C117" s="67" t="s">
        <v>258</v>
      </c>
      <c r="D117" s="67"/>
      <c r="E117" s="185" t="s">
        <v>270</v>
      </c>
      <c r="F117" s="69" t="str">
        <f>VLOOKUP(B117,[1]Sheet1!$H$4:$I$15682,2,FALSE)</f>
        <v>Tempat Tidur Kayu</v>
      </c>
      <c r="G117" s="42" t="s">
        <v>271</v>
      </c>
      <c r="H117" s="42" t="s">
        <v>48</v>
      </c>
      <c r="I117" s="42" t="s">
        <v>191</v>
      </c>
      <c r="J117" s="42" t="s">
        <v>65</v>
      </c>
      <c r="K117" s="43">
        <v>2011</v>
      </c>
      <c r="L117" s="42" t="s">
        <v>48</v>
      </c>
      <c r="M117" s="42" t="s">
        <v>66</v>
      </c>
      <c r="N117" s="42" t="s">
        <v>67</v>
      </c>
      <c r="O117" s="42">
        <v>4</v>
      </c>
      <c r="P117" s="70">
        <v>16400000</v>
      </c>
      <c r="Q117" s="139"/>
      <c r="R117" s="76">
        <v>0</v>
      </c>
      <c r="S117" s="71">
        <f t="shared" si="43"/>
        <v>16400000</v>
      </c>
      <c r="T117" s="72">
        <v>5</v>
      </c>
      <c r="U117" s="71"/>
      <c r="V117" s="73"/>
      <c r="W117" s="71"/>
      <c r="X117" s="74"/>
      <c r="Y117" s="71"/>
      <c r="Z117" s="71"/>
      <c r="AA117" s="72">
        <v>5</v>
      </c>
      <c r="AB117" s="71">
        <v>16400000</v>
      </c>
      <c r="AC117" s="71">
        <f t="shared" si="49"/>
        <v>0</v>
      </c>
      <c r="AD117" s="55" t="s">
        <v>213</v>
      </c>
      <c r="AF117" s="52" t="e">
        <f>'[3]BI INTRA 2025'!Z167+'BI BERSIH DARI EKSTRA 2024'!Y117</f>
        <v>#REF!</v>
      </c>
      <c r="AG117" s="52" t="e">
        <f t="shared" si="32"/>
        <v>#REF!</v>
      </c>
    </row>
    <row r="118" spans="1:36" s="160" customFormat="1" ht="19.5" customHeight="1">
      <c r="A118" s="175"/>
      <c r="B118" s="133" t="s">
        <v>263</v>
      </c>
      <c r="C118" s="67" t="s">
        <v>112</v>
      </c>
      <c r="D118" s="67"/>
      <c r="E118" s="185" t="s">
        <v>272</v>
      </c>
      <c r="F118" s="69" t="str">
        <f>VLOOKUP(B118,[1]Sheet1!$H$4:$I$15682,2,FALSE)</f>
        <v>Sofa</v>
      </c>
      <c r="G118" s="42" t="s">
        <v>271</v>
      </c>
      <c r="H118" s="42" t="s">
        <v>48</v>
      </c>
      <c r="I118" s="42" t="s">
        <v>273</v>
      </c>
      <c r="J118" s="42" t="s">
        <v>65</v>
      </c>
      <c r="K118" s="43">
        <v>2011</v>
      </c>
      <c r="L118" s="42" t="s">
        <v>48</v>
      </c>
      <c r="M118" s="42" t="s">
        <v>66</v>
      </c>
      <c r="N118" s="42" t="s">
        <v>67</v>
      </c>
      <c r="O118" s="42">
        <v>1</v>
      </c>
      <c r="P118" s="70">
        <v>5000000</v>
      </c>
      <c r="Q118" s="139"/>
      <c r="R118" s="76">
        <v>0</v>
      </c>
      <c r="S118" s="71">
        <f t="shared" si="43"/>
        <v>5000000</v>
      </c>
      <c r="T118" s="72">
        <v>5</v>
      </c>
      <c r="U118" s="71"/>
      <c r="V118" s="73"/>
      <c r="W118" s="71"/>
      <c r="X118" s="74"/>
      <c r="Y118" s="71"/>
      <c r="Z118" s="71"/>
      <c r="AA118" s="72">
        <v>5</v>
      </c>
      <c r="AB118" s="71">
        <v>5000000</v>
      </c>
      <c r="AC118" s="71">
        <f t="shared" si="49"/>
        <v>0</v>
      </c>
      <c r="AD118" s="55" t="s">
        <v>213</v>
      </c>
      <c r="AF118" s="52" t="e">
        <f>'[3]BI INTRA 2025'!Z168+'BI BERSIH DARI EKSTRA 2024'!Y118</f>
        <v>#REF!</v>
      </c>
      <c r="AG118" s="52" t="e">
        <f t="shared" si="32"/>
        <v>#REF!</v>
      </c>
    </row>
    <row r="119" spans="1:36" s="160" customFormat="1" ht="5.0999999999999996" customHeight="1">
      <c r="A119" s="175"/>
      <c r="B119" s="176"/>
      <c r="C119" s="222"/>
      <c r="D119" s="222"/>
      <c r="E119" s="226"/>
      <c r="F119" s="226"/>
      <c r="G119" s="226"/>
      <c r="H119" s="226"/>
      <c r="I119" s="175"/>
      <c r="J119" s="178"/>
      <c r="K119" s="177"/>
      <c r="L119" s="177"/>
      <c r="M119" s="177"/>
      <c r="N119" s="177"/>
      <c r="O119" s="179"/>
      <c r="P119" s="180"/>
      <c r="Q119" s="181"/>
      <c r="R119" s="182"/>
      <c r="S119" s="180"/>
      <c r="T119" s="182"/>
      <c r="U119" s="64"/>
      <c r="V119" s="182"/>
      <c r="W119" s="64"/>
      <c r="X119" s="183"/>
      <c r="Y119" s="180"/>
      <c r="Z119" s="64"/>
      <c r="AA119" s="182"/>
      <c r="AB119" s="64"/>
      <c r="AC119" s="64"/>
      <c r="AD119" s="184"/>
      <c r="AF119" s="52" t="e">
        <f>'[3]BI INTRA 2025'!Z177+'BI BERSIH DARI EKSTRA 2024'!Y119</f>
        <v>#REF!</v>
      </c>
      <c r="AG119" s="52" t="e">
        <f t="shared" si="32"/>
        <v>#REF!</v>
      </c>
    </row>
    <row r="120" spans="1:36" s="160" customFormat="1" ht="15" customHeight="1">
      <c r="A120" s="175"/>
      <c r="B120" s="54" t="s">
        <v>274</v>
      </c>
      <c r="C120" s="60" t="s">
        <v>275</v>
      </c>
      <c r="D120" s="60"/>
      <c r="E120" s="135"/>
      <c r="F120" s="135"/>
      <c r="G120" s="226"/>
      <c r="H120" s="226"/>
      <c r="I120" s="175"/>
      <c r="J120" s="178"/>
      <c r="K120" s="177"/>
      <c r="L120" s="177"/>
      <c r="M120" s="177"/>
      <c r="N120" s="177"/>
      <c r="O120" s="179">
        <f>SUM(O121:O121)</f>
        <v>0</v>
      </c>
      <c r="P120" s="180">
        <f>SUM(P121:P121)</f>
        <v>0</v>
      </c>
      <c r="Q120" s="181"/>
      <c r="R120" s="182"/>
      <c r="S120" s="180">
        <f>SUM(S121:S121)</f>
        <v>0</v>
      </c>
      <c r="T120" s="180">
        <f>SUM(T121:T121)</f>
        <v>0</v>
      </c>
      <c r="U120" s="64">
        <f>SUM(U121:U121)</f>
        <v>0</v>
      </c>
      <c r="V120" s="182"/>
      <c r="W120" s="64">
        <f>SUM(W121:W121)</f>
        <v>0</v>
      </c>
      <c r="X120" s="183"/>
      <c r="Y120" s="180">
        <f>SUM(Y121:Y121)</f>
        <v>0</v>
      </c>
      <c r="Z120" s="64">
        <f>SUM(Z121:Z121)</f>
        <v>0</v>
      </c>
      <c r="AA120" s="182"/>
      <c r="AB120" s="64">
        <f>SUM(AB121:AB121)</f>
        <v>0</v>
      </c>
      <c r="AC120" s="64">
        <f>SUM(AC121:AC121)</f>
        <v>0</v>
      </c>
      <c r="AD120" s="184"/>
      <c r="AF120" s="52" t="e">
        <f>'[3]BI INTRA 2025'!Z178+'BI BERSIH DARI EKSTRA 2024'!Y120</f>
        <v>#REF!</v>
      </c>
      <c r="AG120" s="52" t="e">
        <f t="shared" si="32"/>
        <v>#REF!</v>
      </c>
    </row>
    <row r="121" spans="1:36" s="160" customFormat="1" ht="5.0999999999999996" customHeight="1">
      <c r="A121" s="175"/>
      <c r="B121" s="176"/>
      <c r="C121" s="226"/>
      <c r="D121" s="226"/>
      <c r="E121" s="226"/>
      <c r="F121" s="69"/>
      <c r="G121" s="226"/>
      <c r="H121" s="226"/>
      <c r="I121" s="175"/>
      <c r="J121" s="178"/>
      <c r="K121" s="177"/>
      <c r="L121" s="177"/>
      <c r="M121" s="177"/>
      <c r="N121" s="177"/>
      <c r="O121" s="179"/>
      <c r="P121" s="180"/>
      <c r="Q121" s="181"/>
      <c r="R121" s="182"/>
      <c r="S121" s="180"/>
      <c r="T121" s="182"/>
      <c r="U121" s="64"/>
      <c r="V121" s="182"/>
      <c r="W121" s="64"/>
      <c r="X121" s="183"/>
      <c r="Y121" s="180"/>
      <c r="Z121" s="64"/>
      <c r="AA121" s="182"/>
      <c r="AB121" s="64"/>
      <c r="AC121" s="64"/>
      <c r="AD121" s="184"/>
      <c r="AF121" s="52" t="e">
        <f>'[3]BI INTRA 2025'!Z186+'BI BERSIH DARI EKSTRA 2024'!Y121</f>
        <v>#REF!</v>
      </c>
      <c r="AG121" s="52" t="e">
        <f t="shared" si="32"/>
        <v>#REF!</v>
      </c>
    </row>
    <row r="122" spans="1:36" s="160" customFormat="1" ht="15" customHeight="1">
      <c r="A122" s="175"/>
      <c r="B122" s="54" t="s">
        <v>276</v>
      </c>
      <c r="C122" s="60" t="s">
        <v>277</v>
      </c>
      <c r="D122" s="60"/>
      <c r="E122" s="135"/>
      <c r="F122" s="69"/>
      <c r="G122" s="226"/>
      <c r="H122" s="226"/>
      <c r="I122" s="175"/>
      <c r="J122" s="178"/>
      <c r="K122" s="177"/>
      <c r="L122" s="177"/>
      <c r="M122" s="177"/>
      <c r="N122" s="177"/>
      <c r="O122" s="179">
        <f>O123</f>
        <v>1</v>
      </c>
      <c r="P122" s="180">
        <f>P123</f>
        <v>2000000</v>
      </c>
      <c r="Q122" s="181"/>
      <c r="R122" s="182"/>
      <c r="S122" s="180">
        <f>S123</f>
        <v>2000000</v>
      </c>
      <c r="T122" s="182"/>
      <c r="U122" s="64">
        <f>U123</f>
        <v>0</v>
      </c>
      <c r="V122" s="182"/>
      <c r="W122" s="64">
        <f>W123</f>
        <v>0</v>
      </c>
      <c r="X122" s="183"/>
      <c r="Y122" s="180">
        <f>Y123</f>
        <v>0</v>
      </c>
      <c r="Z122" s="64">
        <f>Z123</f>
        <v>0</v>
      </c>
      <c r="AA122" s="182"/>
      <c r="AB122" s="64">
        <f>AB123</f>
        <v>2000000</v>
      </c>
      <c r="AC122" s="64">
        <f>AC123</f>
        <v>0</v>
      </c>
      <c r="AD122" s="184"/>
      <c r="AF122" s="52" t="e">
        <f>'[3]BI INTRA 2025'!Z187+'BI BERSIH DARI EKSTRA 2024'!Y122</f>
        <v>#REF!</v>
      </c>
      <c r="AG122" s="52" t="e">
        <f t="shared" si="32"/>
        <v>#REF!</v>
      </c>
    </row>
    <row r="123" spans="1:36" s="160" customFormat="1" ht="19.5" customHeight="1">
      <c r="A123" s="175"/>
      <c r="B123" s="133" t="s">
        <v>278</v>
      </c>
      <c r="C123" s="67" t="s">
        <v>112</v>
      </c>
      <c r="D123" s="67"/>
      <c r="E123" s="185" t="s">
        <v>279</v>
      </c>
      <c r="F123" s="69" t="str">
        <f>VLOOKUP(B123,[1]Sheet1!$H$4:$I$15682,2,FALSE)</f>
        <v>Mesin Cuci</v>
      </c>
      <c r="G123" s="42" t="s">
        <v>280</v>
      </c>
      <c r="H123" s="42" t="s">
        <v>48</v>
      </c>
      <c r="I123" s="42" t="s">
        <v>64</v>
      </c>
      <c r="J123" s="42" t="s">
        <v>65</v>
      </c>
      <c r="K123" s="43">
        <v>2011</v>
      </c>
      <c r="L123" s="42" t="s">
        <v>48</v>
      </c>
      <c r="M123" s="42" t="s">
        <v>66</v>
      </c>
      <c r="N123" s="42" t="s">
        <v>67</v>
      </c>
      <c r="O123" s="42">
        <v>1</v>
      </c>
      <c r="P123" s="70">
        <v>2000000</v>
      </c>
      <c r="Q123" s="78"/>
      <c r="R123" s="76">
        <v>0</v>
      </c>
      <c r="S123" s="71">
        <f t="shared" ref="S123" si="57">SUM(P123-R123)</f>
        <v>2000000</v>
      </c>
      <c r="T123" s="72">
        <v>5</v>
      </c>
      <c r="U123" s="71"/>
      <c r="V123" s="73"/>
      <c r="W123" s="71"/>
      <c r="X123" s="74"/>
      <c r="Y123" s="71"/>
      <c r="Z123" s="71"/>
      <c r="AA123" s="72">
        <v>5</v>
      </c>
      <c r="AB123" s="71">
        <v>2000000</v>
      </c>
      <c r="AC123" s="71">
        <f t="shared" ref="AC123" si="58">SUM(S123-AB123)</f>
        <v>0</v>
      </c>
      <c r="AD123" s="55" t="s">
        <v>213</v>
      </c>
      <c r="AF123" s="52" t="e">
        <f>'[3]BI INTRA 2025'!Z188+'BI BERSIH DARI EKSTRA 2024'!Y123</f>
        <v>#REF!</v>
      </c>
      <c r="AG123" s="52" t="e">
        <f t="shared" si="32"/>
        <v>#REF!</v>
      </c>
    </row>
    <row r="124" spans="1:36" s="160" customFormat="1" ht="5.0999999999999996" customHeight="1">
      <c r="A124" s="175"/>
      <c r="B124" s="176"/>
      <c r="C124" s="222"/>
      <c r="D124" s="222"/>
      <c r="E124" s="226"/>
      <c r="F124" s="69"/>
      <c r="G124" s="226"/>
      <c r="H124" s="226"/>
      <c r="I124" s="175"/>
      <c r="J124" s="178"/>
      <c r="K124" s="177"/>
      <c r="L124" s="177"/>
      <c r="M124" s="177"/>
      <c r="N124" s="177"/>
      <c r="O124" s="179"/>
      <c r="P124" s="180"/>
      <c r="Q124" s="181"/>
      <c r="R124" s="182"/>
      <c r="S124" s="180"/>
      <c r="T124" s="182"/>
      <c r="U124" s="64"/>
      <c r="V124" s="182"/>
      <c r="W124" s="64"/>
      <c r="X124" s="183"/>
      <c r="Y124" s="180"/>
      <c r="Z124" s="64"/>
      <c r="AA124" s="182"/>
      <c r="AB124" s="64"/>
      <c r="AC124" s="64"/>
      <c r="AD124" s="184"/>
      <c r="AF124" s="52" t="e">
        <f>'[3]BI INTRA 2025'!Z189+'BI BERSIH DARI EKSTRA 2024'!Y124</f>
        <v>#REF!</v>
      </c>
      <c r="AG124" s="52" t="e">
        <f t="shared" si="32"/>
        <v>#REF!</v>
      </c>
    </row>
    <row r="125" spans="1:36" s="160" customFormat="1" ht="15" customHeight="1">
      <c r="A125" s="175"/>
      <c r="B125" s="54" t="s">
        <v>281</v>
      </c>
      <c r="C125" s="60" t="s">
        <v>282</v>
      </c>
      <c r="D125" s="60"/>
      <c r="E125" s="135"/>
      <c r="F125" s="69"/>
      <c r="G125" s="226"/>
      <c r="H125" s="226"/>
      <c r="I125" s="175"/>
      <c r="J125" s="178"/>
      <c r="K125" s="177"/>
      <c r="L125" s="177"/>
      <c r="M125" s="177"/>
      <c r="N125" s="177"/>
      <c r="O125" s="179">
        <f>SUM(O126:O144)</f>
        <v>26</v>
      </c>
      <c r="P125" s="180">
        <f>SUM(P126:P144)</f>
        <v>174212000</v>
      </c>
      <c r="Q125" s="181"/>
      <c r="R125" s="182"/>
      <c r="S125" s="180">
        <f>SUM(S126:S144)</f>
        <v>174212000</v>
      </c>
      <c r="T125" s="182"/>
      <c r="U125" s="64">
        <f>SUM(U126:U144)</f>
        <v>34442400</v>
      </c>
      <c r="V125" s="182"/>
      <c r="W125" s="64">
        <f>SUM(W126:W144)</f>
        <v>1151200</v>
      </c>
      <c r="X125" s="183"/>
      <c r="Y125" s="180">
        <f>SUM(Y126:Y144)</f>
        <v>767466.66666666663</v>
      </c>
      <c r="Z125" s="64">
        <f>SUM(Z126:Z144)</f>
        <v>1918666.6666666665</v>
      </c>
      <c r="AA125" s="182"/>
      <c r="AB125" s="64">
        <f>SUM(AB126:AB144)</f>
        <v>174212000</v>
      </c>
      <c r="AC125" s="64">
        <f>SUM(AC126:AC144)</f>
        <v>0</v>
      </c>
      <c r="AD125" s="184">
        <f>P125-AB125</f>
        <v>0</v>
      </c>
      <c r="AF125" s="52" t="e">
        <f>'[3]BI INTRA 2025'!Z190+'BI BERSIH DARI EKSTRA 2024'!Y125</f>
        <v>#REF!</v>
      </c>
      <c r="AG125" s="52" t="e">
        <f t="shared" si="32"/>
        <v>#REF!</v>
      </c>
      <c r="AH125" s="160" t="s">
        <v>283</v>
      </c>
      <c r="AJ125" s="227"/>
    </row>
    <row r="126" spans="1:36" s="160" customFormat="1" ht="19.5" customHeight="1">
      <c r="A126" s="175"/>
      <c r="B126" s="133" t="s">
        <v>284</v>
      </c>
      <c r="C126" s="202" t="s">
        <v>199</v>
      </c>
      <c r="D126" s="202"/>
      <c r="E126" s="68" t="s">
        <v>285</v>
      </c>
      <c r="F126" s="69" t="str">
        <f>VLOOKUP(B126,[1]Sheet1!$H$4:$I$15682,2,FALSE)</f>
        <v>A.C. Split</v>
      </c>
      <c r="G126" s="42" t="s">
        <v>286</v>
      </c>
      <c r="H126" s="42" t="s">
        <v>48</v>
      </c>
      <c r="I126" s="42" t="s">
        <v>64</v>
      </c>
      <c r="J126" s="42" t="s">
        <v>65</v>
      </c>
      <c r="K126" s="42">
        <v>2009</v>
      </c>
      <c r="L126" s="42" t="s">
        <v>48</v>
      </c>
      <c r="M126" s="77" t="s">
        <v>166</v>
      </c>
      <c r="N126" s="42" t="s">
        <v>67</v>
      </c>
      <c r="O126" s="203">
        <v>2</v>
      </c>
      <c r="P126" s="70">
        <v>7337000</v>
      </c>
      <c r="Q126" s="139"/>
      <c r="R126" s="76">
        <v>0</v>
      </c>
      <c r="S126" s="71">
        <f t="shared" ref="S126:S143" si="59">SUM(P126-R126)</f>
        <v>7337000</v>
      </c>
      <c r="T126" s="72">
        <v>5</v>
      </c>
      <c r="U126" s="71">
        <f t="shared" ref="U126:U143" si="60">SUM(S126/T126)</f>
        <v>1467400</v>
      </c>
      <c r="V126" s="73">
        <v>0</v>
      </c>
      <c r="W126" s="71">
        <f t="shared" ref="W126:W134" si="61">SUM(U126*V126)</f>
        <v>0</v>
      </c>
      <c r="X126" s="74">
        <v>0</v>
      </c>
      <c r="Y126" s="71">
        <f t="shared" ref="Y126:Y138" si="62">SUM(U126*X126)</f>
        <v>0</v>
      </c>
      <c r="Z126" s="71">
        <f t="shared" ref="Z126:Z143" si="63">SUM(W126+Y126)</f>
        <v>0</v>
      </c>
      <c r="AA126" s="72">
        <v>5</v>
      </c>
      <c r="AB126" s="71">
        <f t="shared" ref="AB126:AB136" si="64">SUM(U126*AA126)</f>
        <v>7337000</v>
      </c>
      <c r="AC126" s="71">
        <f t="shared" ref="AC126:AC136" si="65">SUM(S126-AB126)</f>
        <v>0</v>
      </c>
      <c r="AD126" s="75" t="s">
        <v>167</v>
      </c>
      <c r="AF126" s="52" t="e">
        <f>'[3]BI INTRA 2025'!Z201+'BI BERSIH DARI EKSTRA 2024'!Y126</f>
        <v>#REF!</v>
      </c>
      <c r="AG126" s="52" t="e">
        <f t="shared" si="32"/>
        <v>#REF!</v>
      </c>
    </row>
    <row r="127" spans="1:36" s="160" customFormat="1" ht="19.5" customHeight="1">
      <c r="A127" s="175"/>
      <c r="B127" s="133" t="s">
        <v>284</v>
      </c>
      <c r="C127" s="202" t="s">
        <v>69</v>
      </c>
      <c r="D127" s="202"/>
      <c r="E127" s="68" t="s">
        <v>285</v>
      </c>
      <c r="F127" s="69" t="str">
        <f>VLOOKUP(B127,[1]Sheet1!$H$4:$I$15682,2,FALSE)</f>
        <v>A.C. Split</v>
      </c>
      <c r="G127" s="42" t="s">
        <v>286</v>
      </c>
      <c r="H127" s="42" t="s">
        <v>48</v>
      </c>
      <c r="I127" s="42" t="s">
        <v>64</v>
      </c>
      <c r="J127" s="42" t="s">
        <v>65</v>
      </c>
      <c r="K127" s="42">
        <v>2009</v>
      </c>
      <c r="L127" s="42" t="s">
        <v>48</v>
      </c>
      <c r="M127" s="77" t="s">
        <v>166</v>
      </c>
      <c r="N127" s="42" t="s">
        <v>67</v>
      </c>
      <c r="O127" s="203">
        <v>1</v>
      </c>
      <c r="P127" s="70">
        <v>3668500</v>
      </c>
      <c r="Q127" s="139"/>
      <c r="R127" s="76">
        <v>0</v>
      </c>
      <c r="S127" s="71">
        <f t="shared" si="59"/>
        <v>3668500</v>
      </c>
      <c r="T127" s="72">
        <v>5</v>
      </c>
      <c r="U127" s="71">
        <f t="shared" si="60"/>
        <v>733700</v>
      </c>
      <c r="V127" s="73">
        <v>0</v>
      </c>
      <c r="W127" s="71">
        <f t="shared" si="61"/>
        <v>0</v>
      </c>
      <c r="X127" s="74">
        <v>0</v>
      </c>
      <c r="Y127" s="71">
        <f t="shared" si="62"/>
        <v>0</v>
      </c>
      <c r="Z127" s="71">
        <f t="shared" si="63"/>
        <v>0</v>
      </c>
      <c r="AA127" s="72">
        <v>5</v>
      </c>
      <c r="AB127" s="71">
        <f t="shared" si="64"/>
        <v>3668500</v>
      </c>
      <c r="AC127" s="71">
        <f t="shared" si="65"/>
        <v>0</v>
      </c>
      <c r="AD127" s="75" t="s">
        <v>132</v>
      </c>
      <c r="AF127" s="52" t="e">
        <f>'[3]BI INTRA 2025'!Z202+'BI BERSIH DARI EKSTRA 2024'!Y127</f>
        <v>#REF!</v>
      </c>
      <c r="AG127" s="52" t="e">
        <f t="shared" si="32"/>
        <v>#REF!</v>
      </c>
    </row>
    <row r="128" spans="1:36" s="160" customFormat="1" ht="19.5" customHeight="1">
      <c r="A128" s="175"/>
      <c r="B128" s="133" t="s">
        <v>284</v>
      </c>
      <c r="C128" s="202" t="s">
        <v>73</v>
      </c>
      <c r="D128" s="202"/>
      <c r="E128" s="68" t="s">
        <v>285</v>
      </c>
      <c r="F128" s="69" t="str">
        <f>VLOOKUP(B128,[1]Sheet1!$H$4:$I$15682,2,FALSE)</f>
        <v>A.C. Split</v>
      </c>
      <c r="G128" s="42" t="s">
        <v>286</v>
      </c>
      <c r="H128" s="42" t="s">
        <v>48</v>
      </c>
      <c r="I128" s="42" t="s">
        <v>64</v>
      </c>
      <c r="J128" s="42" t="s">
        <v>65</v>
      </c>
      <c r="K128" s="42">
        <v>2009</v>
      </c>
      <c r="L128" s="42" t="s">
        <v>48</v>
      </c>
      <c r="M128" s="77" t="s">
        <v>166</v>
      </c>
      <c r="N128" s="42" t="s">
        <v>67</v>
      </c>
      <c r="O128" s="203">
        <v>1</v>
      </c>
      <c r="P128" s="70">
        <v>3668500</v>
      </c>
      <c r="Q128" s="139"/>
      <c r="R128" s="76">
        <v>0</v>
      </c>
      <c r="S128" s="71">
        <f t="shared" si="59"/>
        <v>3668500</v>
      </c>
      <c r="T128" s="72">
        <v>5</v>
      </c>
      <c r="U128" s="71">
        <f t="shared" si="60"/>
        <v>733700</v>
      </c>
      <c r="V128" s="73">
        <v>0</v>
      </c>
      <c r="W128" s="71">
        <f t="shared" si="61"/>
        <v>0</v>
      </c>
      <c r="X128" s="74">
        <v>0</v>
      </c>
      <c r="Y128" s="71">
        <f t="shared" si="62"/>
        <v>0</v>
      </c>
      <c r="Z128" s="71">
        <f t="shared" si="63"/>
        <v>0</v>
      </c>
      <c r="AA128" s="72">
        <v>5</v>
      </c>
      <c r="AB128" s="71">
        <f t="shared" si="64"/>
        <v>3668500</v>
      </c>
      <c r="AC128" s="71">
        <f t="shared" si="65"/>
        <v>0</v>
      </c>
      <c r="AD128" s="75" t="s">
        <v>244</v>
      </c>
      <c r="AF128" s="52" t="e">
        <f>'[3]BI INTRA 2025'!Z203+'BI BERSIH DARI EKSTRA 2024'!Y128</f>
        <v>#REF!</v>
      </c>
      <c r="AG128" s="52" t="e">
        <f t="shared" si="32"/>
        <v>#REF!</v>
      </c>
    </row>
    <row r="129" spans="1:36" s="160" customFormat="1" ht="19.5" customHeight="1">
      <c r="A129" s="175"/>
      <c r="B129" s="133" t="s">
        <v>284</v>
      </c>
      <c r="C129" s="202" t="s">
        <v>77</v>
      </c>
      <c r="D129" s="202"/>
      <c r="E129" s="68" t="s">
        <v>285</v>
      </c>
      <c r="F129" s="69" t="str">
        <f>VLOOKUP(B129,[1]Sheet1!$H$4:$I$15682,2,FALSE)</f>
        <v>A.C. Split</v>
      </c>
      <c r="G129" s="42" t="s">
        <v>286</v>
      </c>
      <c r="H129" s="42" t="s">
        <v>48</v>
      </c>
      <c r="I129" s="42" t="s">
        <v>64</v>
      </c>
      <c r="J129" s="42" t="s">
        <v>65</v>
      </c>
      <c r="K129" s="42">
        <v>2009</v>
      </c>
      <c r="L129" s="42" t="s">
        <v>48</v>
      </c>
      <c r="M129" s="77" t="s">
        <v>166</v>
      </c>
      <c r="N129" s="42" t="s">
        <v>67</v>
      </c>
      <c r="O129" s="203">
        <v>1</v>
      </c>
      <c r="P129" s="70">
        <v>3668500</v>
      </c>
      <c r="Q129" s="139"/>
      <c r="R129" s="76">
        <v>0</v>
      </c>
      <c r="S129" s="71">
        <f t="shared" si="59"/>
        <v>3668500</v>
      </c>
      <c r="T129" s="72">
        <v>5</v>
      </c>
      <c r="U129" s="71">
        <f t="shared" si="60"/>
        <v>733700</v>
      </c>
      <c r="V129" s="73">
        <v>0</v>
      </c>
      <c r="W129" s="71">
        <f t="shared" si="61"/>
        <v>0</v>
      </c>
      <c r="X129" s="74">
        <v>0</v>
      </c>
      <c r="Y129" s="71">
        <f t="shared" si="62"/>
        <v>0</v>
      </c>
      <c r="Z129" s="71">
        <f t="shared" si="63"/>
        <v>0</v>
      </c>
      <c r="AA129" s="72">
        <v>5</v>
      </c>
      <c r="AB129" s="71">
        <f t="shared" si="64"/>
        <v>3668500</v>
      </c>
      <c r="AC129" s="71">
        <f t="shared" si="65"/>
        <v>0</v>
      </c>
      <c r="AD129" s="55" t="s">
        <v>226</v>
      </c>
      <c r="AF129" s="52" t="e">
        <f>'[3]BI INTRA 2025'!Z204+'BI BERSIH DARI EKSTRA 2024'!Y129</f>
        <v>#REF!</v>
      </c>
      <c r="AG129" s="52" t="e">
        <f t="shared" si="32"/>
        <v>#REF!</v>
      </c>
    </row>
    <row r="130" spans="1:36" s="160" customFormat="1" ht="19.5" customHeight="1">
      <c r="A130" s="175"/>
      <c r="B130" s="133" t="s">
        <v>284</v>
      </c>
      <c r="C130" s="202" t="s">
        <v>80</v>
      </c>
      <c r="D130" s="202"/>
      <c r="E130" s="68" t="s">
        <v>285</v>
      </c>
      <c r="F130" s="69" t="str">
        <f>VLOOKUP(B130,[1]Sheet1!$H$4:$I$15682,2,FALSE)</f>
        <v>A.C. Split</v>
      </c>
      <c r="G130" s="42" t="s">
        <v>286</v>
      </c>
      <c r="H130" s="42" t="s">
        <v>48</v>
      </c>
      <c r="I130" s="42" t="s">
        <v>64</v>
      </c>
      <c r="J130" s="42" t="s">
        <v>65</v>
      </c>
      <c r="K130" s="42">
        <v>2009</v>
      </c>
      <c r="L130" s="42" t="s">
        <v>48</v>
      </c>
      <c r="M130" s="77" t="s">
        <v>166</v>
      </c>
      <c r="N130" s="42" t="s">
        <v>67</v>
      </c>
      <c r="O130" s="203">
        <v>1</v>
      </c>
      <c r="P130" s="70">
        <v>3668500</v>
      </c>
      <c r="Q130" s="139"/>
      <c r="R130" s="76">
        <v>0</v>
      </c>
      <c r="S130" s="71">
        <f t="shared" si="59"/>
        <v>3668500</v>
      </c>
      <c r="T130" s="72">
        <v>5</v>
      </c>
      <c r="U130" s="71">
        <f t="shared" si="60"/>
        <v>733700</v>
      </c>
      <c r="V130" s="73">
        <v>0</v>
      </c>
      <c r="W130" s="71">
        <f t="shared" si="61"/>
        <v>0</v>
      </c>
      <c r="X130" s="74">
        <v>0</v>
      </c>
      <c r="Y130" s="71">
        <f t="shared" si="62"/>
        <v>0</v>
      </c>
      <c r="Z130" s="71">
        <f t="shared" si="63"/>
        <v>0</v>
      </c>
      <c r="AA130" s="72">
        <v>5</v>
      </c>
      <c r="AB130" s="71">
        <f t="shared" si="64"/>
        <v>3668500</v>
      </c>
      <c r="AC130" s="71">
        <f t="shared" si="65"/>
        <v>0</v>
      </c>
      <c r="AD130" s="75" t="s">
        <v>174</v>
      </c>
      <c r="AF130" s="52" t="e">
        <f>'[3]BI INTRA 2025'!Z205+'BI BERSIH DARI EKSTRA 2024'!Y130</f>
        <v>#REF!</v>
      </c>
      <c r="AG130" s="52" t="e">
        <f t="shared" si="32"/>
        <v>#REF!</v>
      </c>
    </row>
    <row r="131" spans="1:36" s="160" customFormat="1" ht="19.5" customHeight="1">
      <c r="A131" s="246"/>
      <c r="B131" s="247" t="s">
        <v>284</v>
      </c>
      <c r="C131" s="248" t="s">
        <v>106</v>
      </c>
      <c r="D131" s="248"/>
      <c r="E131" s="249" t="s">
        <v>285</v>
      </c>
      <c r="F131" s="69" t="str">
        <f>VLOOKUP(B131,[1]Sheet1!$H$4:$I$15682,2,FALSE)</f>
        <v>A.C. Split</v>
      </c>
      <c r="G131" s="250" t="s">
        <v>286</v>
      </c>
      <c r="H131" s="250" t="s">
        <v>48</v>
      </c>
      <c r="I131" s="250" t="s">
        <v>64</v>
      </c>
      <c r="J131" s="250" t="s">
        <v>65</v>
      </c>
      <c r="K131" s="250">
        <v>2009</v>
      </c>
      <c r="L131" s="250" t="s">
        <v>48</v>
      </c>
      <c r="M131" s="251" t="s">
        <v>166</v>
      </c>
      <c r="N131" s="250" t="s">
        <v>67</v>
      </c>
      <c r="O131" s="252">
        <v>1</v>
      </c>
      <c r="P131" s="253">
        <v>3668500</v>
      </c>
      <c r="Q131" s="254"/>
      <c r="R131" s="255">
        <v>0</v>
      </c>
      <c r="S131" s="256">
        <f t="shared" si="59"/>
        <v>3668500</v>
      </c>
      <c r="T131" s="257">
        <v>5</v>
      </c>
      <c r="U131" s="256">
        <f t="shared" si="60"/>
        <v>733700</v>
      </c>
      <c r="V131" s="258">
        <v>0</v>
      </c>
      <c r="W131" s="256">
        <f t="shared" si="61"/>
        <v>0</v>
      </c>
      <c r="X131" s="259">
        <v>0</v>
      </c>
      <c r="Y131" s="256">
        <f t="shared" si="62"/>
        <v>0</v>
      </c>
      <c r="Z131" s="256">
        <f t="shared" si="63"/>
        <v>0</v>
      </c>
      <c r="AA131" s="257">
        <v>5</v>
      </c>
      <c r="AB131" s="256">
        <f t="shared" si="64"/>
        <v>3668500</v>
      </c>
      <c r="AC131" s="256">
        <f t="shared" si="65"/>
        <v>0</v>
      </c>
      <c r="AD131" s="260" t="s">
        <v>177</v>
      </c>
      <c r="AF131" s="52" t="e">
        <f>'[3]BI INTRA 2025'!Z206+'BI BERSIH DARI EKSTRA 2024'!Y131</f>
        <v>#REF!</v>
      </c>
      <c r="AG131" s="52" t="e">
        <f t="shared" si="32"/>
        <v>#REF!</v>
      </c>
    </row>
    <row r="132" spans="1:36" s="160" customFormat="1" ht="19.5" customHeight="1">
      <c r="A132" s="175"/>
      <c r="B132" s="133" t="s">
        <v>284</v>
      </c>
      <c r="C132" s="43" t="s">
        <v>287</v>
      </c>
      <c r="D132" s="43"/>
      <c r="E132" s="68" t="s">
        <v>285</v>
      </c>
      <c r="F132" s="69" t="str">
        <f>VLOOKUP(B132,[1]Sheet1!$H$4:$I$15682,2,FALSE)</f>
        <v>A.C. Split</v>
      </c>
      <c r="G132" s="42" t="s">
        <v>286</v>
      </c>
      <c r="H132" s="42" t="s">
        <v>48</v>
      </c>
      <c r="I132" s="42" t="s">
        <v>64</v>
      </c>
      <c r="J132" s="42" t="s">
        <v>65</v>
      </c>
      <c r="K132" s="42">
        <v>2009</v>
      </c>
      <c r="L132" s="42" t="s">
        <v>48</v>
      </c>
      <c r="M132" s="77" t="s">
        <v>166</v>
      </c>
      <c r="N132" s="42" t="s">
        <v>67</v>
      </c>
      <c r="O132" s="203">
        <v>6</v>
      </c>
      <c r="P132" s="70">
        <v>22011000</v>
      </c>
      <c r="Q132" s="139"/>
      <c r="R132" s="76">
        <v>0</v>
      </c>
      <c r="S132" s="71">
        <f t="shared" si="59"/>
        <v>22011000</v>
      </c>
      <c r="T132" s="72">
        <v>5</v>
      </c>
      <c r="U132" s="71">
        <f t="shared" si="60"/>
        <v>4402200</v>
      </c>
      <c r="V132" s="73">
        <v>0</v>
      </c>
      <c r="W132" s="71">
        <f t="shared" si="61"/>
        <v>0</v>
      </c>
      <c r="X132" s="74">
        <v>0</v>
      </c>
      <c r="Y132" s="71">
        <f t="shared" si="62"/>
        <v>0</v>
      </c>
      <c r="Z132" s="71">
        <f t="shared" si="63"/>
        <v>0</v>
      </c>
      <c r="AA132" s="72">
        <v>5</v>
      </c>
      <c r="AB132" s="71">
        <f t="shared" si="64"/>
        <v>22011000</v>
      </c>
      <c r="AC132" s="71">
        <f t="shared" si="65"/>
        <v>0</v>
      </c>
      <c r="AD132" s="55" t="s">
        <v>247</v>
      </c>
      <c r="AF132" s="52" t="e">
        <f>'[3]BI INTRA 2025'!Z207+'BI BERSIH DARI EKSTRA 2024'!Y132</f>
        <v>#REF!</v>
      </c>
      <c r="AG132" s="52" t="e">
        <f t="shared" si="32"/>
        <v>#REF!</v>
      </c>
    </row>
    <row r="133" spans="1:36" s="160" customFormat="1" ht="19.5" customHeight="1">
      <c r="A133" s="175"/>
      <c r="B133" s="133" t="s">
        <v>284</v>
      </c>
      <c r="C133" s="202" t="s">
        <v>77</v>
      </c>
      <c r="D133" s="202"/>
      <c r="E133" s="68" t="s">
        <v>288</v>
      </c>
      <c r="F133" s="69" t="str">
        <f>VLOOKUP(B133,[1]Sheet1!$H$4:$I$15682,2,FALSE)</f>
        <v>A.C. Split</v>
      </c>
      <c r="G133" s="42" t="s">
        <v>289</v>
      </c>
      <c r="H133" s="42" t="s">
        <v>48</v>
      </c>
      <c r="I133" s="42" t="s">
        <v>64</v>
      </c>
      <c r="J133" s="42" t="s">
        <v>290</v>
      </c>
      <c r="K133" s="42">
        <v>2009</v>
      </c>
      <c r="L133" s="42" t="s">
        <v>48</v>
      </c>
      <c r="M133" s="77" t="s">
        <v>66</v>
      </c>
      <c r="N133" s="42" t="s">
        <v>67</v>
      </c>
      <c r="O133" s="203">
        <v>1</v>
      </c>
      <c r="P133" s="76">
        <v>3867000</v>
      </c>
      <c r="Q133" s="139"/>
      <c r="R133" s="76">
        <v>0</v>
      </c>
      <c r="S133" s="71">
        <f>SUM(P133-R133)</f>
        <v>3867000</v>
      </c>
      <c r="T133" s="72">
        <v>5</v>
      </c>
      <c r="U133" s="71">
        <f t="shared" si="60"/>
        <v>773400</v>
      </c>
      <c r="V133" s="261"/>
      <c r="W133" s="71"/>
      <c r="X133" s="74"/>
      <c r="Y133" s="71"/>
      <c r="Z133" s="71"/>
      <c r="AA133" s="71">
        <v>5</v>
      </c>
      <c r="AB133" s="71">
        <f>SUM(U133*AA133)</f>
        <v>3867000</v>
      </c>
      <c r="AC133" s="71">
        <f t="shared" si="65"/>
        <v>0</v>
      </c>
      <c r="AD133" s="75" t="s">
        <v>291</v>
      </c>
      <c r="AF133" s="52" t="e">
        <f>'[3]BI INTRA 2025'!Z208+'BI BERSIH DARI EKSTRA 2024'!Y133</f>
        <v>#REF!</v>
      </c>
      <c r="AG133" s="52" t="e">
        <f t="shared" si="32"/>
        <v>#REF!</v>
      </c>
    </row>
    <row r="134" spans="1:36" s="160" customFormat="1" ht="19.5" customHeight="1">
      <c r="A134" s="175"/>
      <c r="B134" s="133" t="s">
        <v>284</v>
      </c>
      <c r="C134" s="202" t="s">
        <v>199</v>
      </c>
      <c r="D134" s="202"/>
      <c r="E134" s="68" t="s">
        <v>292</v>
      </c>
      <c r="F134" s="69" t="str">
        <f>VLOOKUP(B134,[1]Sheet1!$H$4:$I$15682,2,FALSE)</f>
        <v>A.C. Split</v>
      </c>
      <c r="G134" s="42" t="s">
        <v>293</v>
      </c>
      <c r="H134" s="42" t="s">
        <v>48</v>
      </c>
      <c r="I134" s="42" t="s">
        <v>64</v>
      </c>
      <c r="J134" s="42" t="s">
        <v>65</v>
      </c>
      <c r="K134" s="42">
        <v>2010</v>
      </c>
      <c r="L134" s="42" t="s">
        <v>48</v>
      </c>
      <c r="M134" s="77" t="s">
        <v>166</v>
      </c>
      <c r="N134" s="42" t="s">
        <v>67</v>
      </c>
      <c r="O134" s="203">
        <v>2</v>
      </c>
      <c r="P134" s="70">
        <v>43642500</v>
      </c>
      <c r="Q134" s="139"/>
      <c r="R134" s="76">
        <v>0</v>
      </c>
      <c r="S134" s="71">
        <f t="shared" si="59"/>
        <v>43642500</v>
      </c>
      <c r="T134" s="72">
        <v>5</v>
      </c>
      <c r="U134" s="71">
        <f t="shared" si="60"/>
        <v>8728500</v>
      </c>
      <c r="V134" s="73">
        <v>0</v>
      </c>
      <c r="W134" s="71">
        <f t="shared" si="61"/>
        <v>0</v>
      </c>
      <c r="X134" s="74">
        <v>0</v>
      </c>
      <c r="Y134" s="71">
        <f t="shared" si="62"/>
        <v>0</v>
      </c>
      <c r="Z134" s="71">
        <f t="shared" si="63"/>
        <v>0</v>
      </c>
      <c r="AA134" s="72">
        <v>5</v>
      </c>
      <c r="AB134" s="71">
        <f t="shared" si="64"/>
        <v>43642500</v>
      </c>
      <c r="AC134" s="71">
        <f t="shared" si="65"/>
        <v>0</v>
      </c>
      <c r="AD134" s="55" t="s">
        <v>247</v>
      </c>
      <c r="AF134" s="52" t="e">
        <f>'[3]BI INTRA 2025'!Z209+'BI BERSIH DARI EKSTRA 2024'!Y134</f>
        <v>#REF!</v>
      </c>
      <c r="AG134" s="52" t="e">
        <f t="shared" si="32"/>
        <v>#REF!</v>
      </c>
    </row>
    <row r="135" spans="1:36" s="160" customFormat="1" ht="19.5" customHeight="1">
      <c r="A135" s="175"/>
      <c r="B135" s="133" t="s">
        <v>294</v>
      </c>
      <c r="C135" s="67" t="s">
        <v>112</v>
      </c>
      <c r="D135" s="67"/>
      <c r="E135" s="185" t="s">
        <v>295</v>
      </c>
      <c r="F135" s="69" t="str">
        <f>VLOOKUP(B135,[1]Sheet1!$H$4:$I$15682,2,FALSE)</f>
        <v>Lemari Es</v>
      </c>
      <c r="G135" s="42" t="s">
        <v>293</v>
      </c>
      <c r="H135" s="42" t="s">
        <v>48</v>
      </c>
      <c r="I135" s="42" t="s">
        <v>64</v>
      </c>
      <c r="J135" s="42" t="s">
        <v>65</v>
      </c>
      <c r="K135" s="43">
        <v>2011</v>
      </c>
      <c r="L135" s="42" t="s">
        <v>48</v>
      </c>
      <c r="M135" s="42" t="s">
        <v>66</v>
      </c>
      <c r="N135" s="42" t="s">
        <v>67</v>
      </c>
      <c r="O135" s="42">
        <v>1</v>
      </c>
      <c r="P135" s="70">
        <v>2000000</v>
      </c>
      <c r="Q135" s="139"/>
      <c r="R135" s="76">
        <v>0</v>
      </c>
      <c r="S135" s="71">
        <f t="shared" si="59"/>
        <v>2000000</v>
      </c>
      <c r="T135" s="72">
        <v>5</v>
      </c>
      <c r="U135" s="71"/>
      <c r="V135" s="73"/>
      <c r="W135" s="71"/>
      <c r="X135" s="74"/>
      <c r="Y135" s="71"/>
      <c r="Z135" s="71"/>
      <c r="AA135" s="72">
        <v>5</v>
      </c>
      <c r="AB135" s="71">
        <v>2000000</v>
      </c>
      <c r="AC135" s="71">
        <f t="shared" si="65"/>
        <v>0</v>
      </c>
      <c r="AD135" s="55" t="s">
        <v>213</v>
      </c>
      <c r="AF135" s="52" t="e">
        <f>'[3]BI INTRA 2025'!Z210+'BI BERSIH DARI EKSTRA 2024'!Y135</f>
        <v>#REF!</v>
      </c>
      <c r="AG135" s="52" t="e">
        <f t="shared" si="32"/>
        <v>#REF!</v>
      </c>
    </row>
    <row r="136" spans="1:36" s="160" customFormat="1" ht="19.5" customHeight="1">
      <c r="A136" s="175"/>
      <c r="B136" s="133" t="s">
        <v>284</v>
      </c>
      <c r="C136" s="202" t="s">
        <v>199</v>
      </c>
      <c r="D136" s="202"/>
      <c r="E136" s="68" t="s">
        <v>296</v>
      </c>
      <c r="F136" s="69" t="str">
        <f>VLOOKUP(B136,[1]Sheet1!$H$4:$I$15682,2,FALSE)</f>
        <v>A.C. Split</v>
      </c>
      <c r="G136" s="42" t="s">
        <v>293</v>
      </c>
      <c r="H136" s="42" t="s">
        <v>48</v>
      </c>
      <c r="I136" s="42" t="s">
        <v>64</v>
      </c>
      <c r="J136" s="42" t="s">
        <v>65</v>
      </c>
      <c r="K136" s="42">
        <v>2012</v>
      </c>
      <c r="L136" s="42" t="s">
        <v>48</v>
      </c>
      <c r="M136" s="77" t="s">
        <v>166</v>
      </c>
      <c r="N136" s="42" t="s">
        <v>67</v>
      </c>
      <c r="O136" s="203">
        <v>2</v>
      </c>
      <c r="P136" s="70">
        <v>46100000</v>
      </c>
      <c r="Q136" s="139"/>
      <c r="R136" s="76">
        <v>0</v>
      </c>
      <c r="S136" s="71">
        <f t="shared" si="59"/>
        <v>46100000</v>
      </c>
      <c r="T136" s="72">
        <v>5</v>
      </c>
      <c r="U136" s="71">
        <f t="shared" si="60"/>
        <v>9220000</v>
      </c>
      <c r="V136" s="73">
        <v>0</v>
      </c>
      <c r="W136" s="71">
        <v>0</v>
      </c>
      <c r="X136" s="74">
        <v>0</v>
      </c>
      <c r="Y136" s="71">
        <f t="shared" si="62"/>
        <v>0</v>
      </c>
      <c r="Z136" s="71">
        <f t="shared" si="63"/>
        <v>0</v>
      </c>
      <c r="AA136" s="72">
        <v>5</v>
      </c>
      <c r="AB136" s="71">
        <f t="shared" si="64"/>
        <v>46100000</v>
      </c>
      <c r="AC136" s="71">
        <f t="shared" si="65"/>
        <v>0</v>
      </c>
      <c r="AD136" s="55" t="s">
        <v>247</v>
      </c>
      <c r="AF136" s="52" t="e">
        <f>'[3]BI INTRA 2025'!Z211+'BI BERSIH DARI EKSTRA 2024'!Y136</f>
        <v>#REF!</v>
      </c>
      <c r="AG136" s="52" t="e">
        <f t="shared" si="32"/>
        <v>#REF!</v>
      </c>
    </row>
    <row r="137" spans="1:36" s="160" customFormat="1" ht="19.5" customHeight="1">
      <c r="A137" s="175"/>
      <c r="B137" s="133" t="s">
        <v>284</v>
      </c>
      <c r="C137" s="202" t="s">
        <v>112</v>
      </c>
      <c r="D137" s="202"/>
      <c r="E137" s="68" t="s">
        <v>297</v>
      </c>
      <c r="F137" s="69" t="str">
        <f>VLOOKUP(B137,[1]Sheet1!$H$4:$I$15682,2,FALSE)</f>
        <v>A.C. Split</v>
      </c>
      <c r="G137" s="42" t="s">
        <v>286</v>
      </c>
      <c r="H137" s="42" t="s">
        <v>48</v>
      </c>
      <c r="I137" s="42" t="s">
        <v>64</v>
      </c>
      <c r="J137" s="42" t="s">
        <v>65</v>
      </c>
      <c r="K137" s="42">
        <v>2013</v>
      </c>
      <c r="L137" s="42" t="s">
        <v>48</v>
      </c>
      <c r="M137" s="77" t="s">
        <v>66</v>
      </c>
      <c r="N137" s="42" t="s">
        <v>67</v>
      </c>
      <c r="O137" s="203">
        <v>1</v>
      </c>
      <c r="P137" s="76">
        <v>3700000</v>
      </c>
      <c r="Q137" s="139"/>
      <c r="R137" s="76">
        <v>0</v>
      </c>
      <c r="S137" s="71">
        <f t="shared" si="59"/>
        <v>3700000</v>
      </c>
      <c r="T137" s="72">
        <v>5</v>
      </c>
      <c r="U137" s="71">
        <f t="shared" si="60"/>
        <v>740000</v>
      </c>
      <c r="V137" s="73">
        <v>0</v>
      </c>
      <c r="W137" s="71">
        <v>0</v>
      </c>
      <c r="X137" s="74">
        <v>0</v>
      </c>
      <c r="Y137" s="71">
        <f t="shared" si="62"/>
        <v>0</v>
      </c>
      <c r="Z137" s="71">
        <f t="shared" si="63"/>
        <v>0</v>
      </c>
      <c r="AA137" s="72">
        <v>5</v>
      </c>
      <c r="AB137" s="71">
        <v>3700000</v>
      </c>
      <c r="AC137" s="71"/>
      <c r="AD137" s="75" t="s">
        <v>167</v>
      </c>
      <c r="AF137" s="52" t="e">
        <f>'[3]BI INTRA 2025'!Z212+'BI BERSIH DARI EKSTRA 2024'!Y137</f>
        <v>#REF!</v>
      </c>
      <c r="AG137" s="52" t="e">
        <f t="shared" si="32"/>
        <v>#REF!</v>
      </c>
    </row>
    <row r="138" spans="1:36" s="160" customFormat="1" ht="19.5" customHeight="1">
      <c r="A138" s="175"/>
      <c r="B138" s="133" t="s">
        <v>284</v>
      </c>
      <c r="C138" s="202" t="s">
        <v>60</v>
      </c>
      <c r="D138" s="202"/>
      <c r="E138" s="68" t="s">
        <v>297</v>
      </c>
      <c r="F138" s="69" t="str">
        <f>VLOOKUP(B138,[1]Sheet1!$H$4:$I$15682,2,FALSE)</f>
        <v>A.C. Split</v>
      </c>
      <c r="G138" s="42" t="s">
        <v>286</v>
      </c>
      <c r="H138" s="42" t="s">
        <v>48</v>
      </c>
      <c r="I138" s="42" t="s">
        <v>64</v>
      </c>
      <c r="J138" s="42" t="s">
        <v>65</v>
      </c>
      <c r="K138" s="42">
        <v>2013</v>
      </c>
      <c r="L138" s="42" t="s">
        <v>48</v>
      </c>
      <c r="M138" s="77" t="s">
        <v>66</v>
      </c>
      <c r="N138" s="42" t="s">
        <v>67</v>
      </c>
      <c r="O138" s="203">
        <v>1</v>
      </c>
      <c r="P138" s="76">
        <v>3700000</v>
      </c>
      <c r="Q138" s="139"/>
      <c r="R138" s="76">
        <v>0</v>
      </c>
      <c r="S138" s="71">
        <f t="shared" si="59"/>
        <v>3700000</v>
      </c>
      <c r="T138" s="72">
        <v>5</v>
      </c>
      <c r="U138" s="71">
        <f t="shared" si="60"/>
        <v>740000</v>
      </c>
      <c r="V138" s="73">
        <v>0</v>
      </c>
      <c r="W138" s="71">
        <v>0</v>
      </c>
      <c r="X138" s="74">
        <v>0</v>
      </c>
      <c r="Y138" s="71">
        <f t="shared" si="62"/>
        <v>0</v>
      </c>
      <c r="Z138" s="71">
        <f t="shared" si="63"/>
        <v>0</v>
      </c>
      <c r="AA138" s="72">
        <v>5</v>
      </c>
      <c r="AB138" s="71">
        <v>3700000</v>
      </c>
      <c r="AC138" s="71"/>
      <c r="AD138" s="75" t="s">
        <v>298</v>
      </c>
      <c r="AF138" s="52" t="e">
        <f>'[3]BI INTRA 2025'!Z213+'BI BERSIH DARI EKSTRA 2024'!Y138</f>
        <v>#REF!</v>
      </c>
      <c r="AG138" s="52" t="e">
        <f t="shared" si="32"/>
        <v>#REF!</v>
      </c>
    </row>
    <row r="139" spans="1:36" s="160" customFormat="1" ht="19.5" customHeight="1">
      <c r="A139" s="175"/>
      <c r="B139" s="133" t="s">
        <v>284</v>
      </c>
      <c r="C139" s="114" t="s">
        <v>112</v>
      </c>
      <c r="D139" s="114"/>
      <c r="E139" s="113" t="s">
        <v>299</v>
      </c>
      <c r="F139" s="69" t="str">
        <f>VLOOKUP(B139,[1]Sheet1!$H$4:$I$15682,2,FALSE)</f>
        <v>A.C. Split</v>
      </c>
      <c r="G139" s="117" t="s">
        <v>289</v>
      </c>
      <c r="H139" s="116" t="s">
        <v>48</v>
      </c>
      <c r="I139" s="116" t="s">
        <v>64</v>
      </c>
      <c r="J139" s="116" t="s">
        <v>290</v>
      </c>
      <c r="K139" s="116">
        <v>2018</v>
      </c>
      <c r="L139" s="116" t="s">
        <v>48</v>
      </c>
      <c r="M139" s="116" t="s">
        <v>66</v>
      </c>
      <c r="N139" s="116" t="s">
        <v>67</v>
      </c>
      <c r="O139" s="116">
        <v>1</v>
      </c>
      <c r="P139" s="121">
        <v>6000000</v>
      </c>
      <c r="Q139" s="262"/>
      <c r="R139" s="121">
        <v>0</v>
      </c>
      <c r="S139" s="122">
        <f t="shared" si="59"/>
        <v>6000000</v>
      </c>
      <c r="T139" s="123">
        <v>5</v>
      </c>
      <c r="U139" s="122">
        <f t="shared" si="60"/>
        <v>1200000</v>
      </c>
      <c r="V139" s="263"/>
      <c r="W139" s="122"/>
      <c r="X139" s="264"/>
      <c r="Y139" s="122"/>
      <c r="Z139" s="122">
        <f>W139+Y139</f>
        <v>0</v>
      </c>
      <c r="AA139" s="264">
        <v>5</v>
      </c>
      <c r="AB139" s="122">
        <f>U139*AA139</f>
        <v>6000000</v>
      </c>
      <c r="AC139" s="122">
        <f>P139-AB139</f>
        <v>0</v>
      </c>
      <c r="AD139" s="265" t="s">
        <v>300</v>
      </c>
      <c r="AF139" s="52" t="e">
        <f>'[3]BI INTRA 2025'!Z214+'BI BERSIH DARI EKSTRA 2024'!Y139</f>
        <v>#REF!</v>
      </c>
      <c r="AG139" s="52" t="e">
        <f t="shared" si="32"/>
        <v>#REF!</v>
      </c>
      <c r="AJ139" s="227"/>
    </row>
    <row r="140" spans="1:36" s="160" customFormat="1" ht="19.5" customHeight="1">
      <c r="A140" s="175"/>
      <c r="B140" s="133" t="s">
        <v>284</v>
      </c>
      <c r="C140" s="114" t="s">
        <v>60</v>
      </c>
      <c r="D140" s="114"/>
      <c r="E140" s="113" t="s">
        <v>299</v>
      </c>
      <c r="F140" s="69" t="str">
        <f>VLOOKUP(B140,[1]Sheet1!$H$4:$I$15682,2,FALSE)</f>
        <v>A.C. Split</v>
      </c>
      <c r="G140" s="117" t="s">
        <v>289</v>
      </c>
      <c r="H140" s="116" t="s">
        <v>48</v>
      </c>
      <c r="I140" s="116" t="s">
        <v>64</v>
      </c>
      <c r="J140" s="116" t="s">
        <v>290</v>
      </c>
      <c r="K140" s="116">
        <v>2018</v>
      </c>
      <c r="L140" s="116" t="s">
        <v>48</v>
      </c>
      <c r="M140" s="116" t="s">
        <v>66</v>
      </c>
      <c r="N140" s="116" t="s">
        <v>67</v>
      </c>
      <c r="O140" s="116">
        <v>1</v>
      </c>
      <c r="P140" s="121">
        <v>6000000</v>
      </c>
      <c r="Q140" s="262"/>
      <c r="R140" s="121">
        <v>0</v>
      </c>
      <c r="S140" s="122">
        <f t="shared" si="59"/>
        <v>6000000</v>
      </c>
      <c r="T140" s="123">
        <v>5</v>
      </c>
      <c r="U140" s="122">
        <f t="shared" si="60"/>
        <v>1200000</v>
      </c>
      <c r="V140" s="263"/>
      <c r="W140" s="122"/>
      <c r="X140" s="264"/>
      <c r="Y140" s="122"/>
      <c r="Z140" s="122"/>
      <c r="AA140" s="264">
        <v>5</v>
      </c>
      <c r="AB140" s="122">
        <f>U140*AA140</f>
        <v>6000000</v>
      </c>
      <c r="AC140" s="122">
        <f>P140-AB140</f>
        <v>0</v>
      </c>
      <c r="AD140" s="265" t="s">
        <v>300</v>
      </c>
      <c r="AF140" s="52" t="e">
        <f>'[3]BI INTRA 2025'!Z215+'BI BERSIH DARI EKSTRA 2024'!Y140</f>
        <v>#REF!</v>
      </c>
      <c r="AG140" s="52" t="e">
        <f t="shared" si="32"/>
        <v>#REF!</v>
      </c>
      <c r="AJ140" s="227"/>
    </row>
    <row r="141" spans="1:36" s="210" customFormat="1" ht="19.5" customHeight="1">
      <c r="A141" s="204"/>
      <c r="B141" s="140" t="s">
        <v>301</v>
      </c>
      <c r="C141" s="205" t="s">
        <v>112</v>
      </c>
      <c r="D141" s="205"/>
      <c r="E141" s="266" t="s">
        <v>302</v>
      </c>
      <c r="F141" s="69" t="str">
        <f>VLOOKUP(B141,[1]Sheet1!$H$4:$I$15682,2,FALSE)</f>
        <v>Up Right Chiller/Frezzer</v>
      </c>
      <c r="G141" s="100" t="s">
        <v>303</v>
      </c>
      <c r="H141" s="100" t="s">
        <v>48</v>
      </c>
      <c r="I141" s="100" t="s">
        <v>64</v>
      </c>
      <c r="J141" s="100" t="s">
        <v>65</v>
      </c>
      <c r="K141" s="100">
        <v>2019</v>
      </c>
      <c r="L141" s="100" t="s">
        <v>48</v>
      </c>
      <c r="M141" s="206" t="s">
        <v>166</v>
      </c>
      <c r="N141" s="100" t="s">
        <v>67</v>
      </c>
      <c r="O141" s="207">
        <v>1</v>
      </c>
      <c r="P141" s="103">
        <v>3577000</v>
      </c>
      <c r="Q141" s="141"/>
      <c r="R141" s="105">
        <v>0</v>
      </c>
      <c r="S141" s="106">
        <f t="shared" si="59"/>
        <v>3577000</v>
      </c>
      <c r="T141" s="107">
        <v>5</v>
      </c>
      <c r="U141" s="106">
        <f t="shared" si="60"/>
        <v>715400</v>
      </c>
      <c r="V141" s="142">
        <f>6/12</f>
        <v>0.5</v>
      </c>
      <c r="W141" s="106">
        <f>U141*V141</f>
        <v>357700</v>
      </c>
      <c r="X141" s="143">
        <f>4/12</f>
        <v>0.33333333333333331</v>
      </c>
      <c r="Y141" s="106">
        <f>U141*X141</f>
        <v>238466.66666666666</v>
      </c>
      <c r="Z141" s="106">
        <f t="shared" si="63"/>
        <v>596166.66666666663</v>
      </c>
      <c r="AA141" s="106">
        <f>2024-K141+V141+X141-10/12</f>
        <v>5</v>
      </c>
      <c r="AB141" s="106">
        <f t="shared" ref="AB141" si="66">SUM(U141*AA141)</f>
        <v>3577000</v>
      </c>
      <c r="AC141" s="106">
        <f t="shared" ref="AC141:AC143" si="67">SUM(S141-AB141)</f>
        <v>0</v>
      </c>
      <c r="AD141" s="109" t="s">
        <v>195</v>
      </c>
      <c r="AF141" s="52" t="e">
        <f>'[3]BI INTRA 2025'!Z216+'BI BERSIH DARI EKSTRA 2024'!Y141</f>
        <v>#REF!</v>
      </c>
      <c r="AG141" s="52" t="e">
        <f t="shared" si="32"/>
        <v>#REF!</v>
      </c>
    </row>
    <row r="142" spans="1:36" s="210" customFormat="1" ht="19.5" customHeight="1">
      <c r="A142" s="204"/>
      <c r="B142" s="140" t="s">
        <v>284</v>
      </c>
      <c r="C142" s="205" t="s">
        <v>69</v>
      </c>
      <c r="D142" s="205"/>
      <c r="E142" s="99" t="s">
        <v>304</v>
      </c>
      <c r="F142" s="69" t="str">
        <f>VLOOKUP(B142,[1]Sheet1!$H$4:$I$15682,2,FALSE)</f>
        <v>A.C. Split</v>
      </c>
      <c r="G142" s="100" t="s">
        <v>305</v>
      </c>
      <c r="H142" s="100" t="s">
        <v>48</v>
      </c>
      <c r="I142" s="100" t="s">
        <v>64</v>
      </c>
      <c r="J142" s="100" t="s">
        <v>65</v>
      </c>
      <c r="K142" s="100">
        <v>2019</v>
      </c>
      <c r="L142" s="100" t="s">
        <v>48</v>
      </c>
      <c r="M142" s="206" t="s">
        <v>66</v>
      </c>
      <c r="N142" s="100" t="s">
        <v>67</v>
      </c>
      <c r="O142" s="207">
        <v>1</v>
      </c>
      <c r="P142" s="105">
        <v>3967500</v>
      </c>
      <c r="Q142" s="141"/>
      <c r="R142" s="105">
        <v>0</v>
      </c>
      <c r="S142" s="106">
        <f t="shared" si="59"/>
        <v>3967500</v>
      </c>
      <c r="T142" s="107">
        <v>5</v>
      </c>
      <c r="U142" s="106">
        <f t="shared" si="60"/>
        <v>793500</v>
      </c>
      <c r="V142" s="267">
        <f>6/12</f>
        <v>0.5</v>
      </c>
      <c r="W142" s="106">
        <f t="shared" ref="W142:W143" si="68">SUM(U142*V142)</f>
        <v>396750</v>
      </c>
      <c r="X142" s="143">
        <f t="shared" ref="X142:X143" si="69">4/12</f>
        <v>0.33333333333333331</v>
      </c>
      <c r="Y142" s="106">
        <f t="shared" ref="Y142:Y143" si="70">U142*X142</f>
        <v>264500</v>
      </c>
      <c r="Z142" s="106">
        <f t="shared" si="63"/>
        <v>661250</v>
      </c>
      <c r="AA142" s="106">
        <f>2024-K142+V142+X142-10/12</f>
        <v>5</v>
      </c>
      <c r="AB142" s="106">
        <f>SUM(U142*AA142)</f>
        <v>3967500</v>
      </c>
      <c r="AC142" s="106">
        <f t="shared" si="67"/>
        <v>0</v>
      </c>
      <c r="AD142" s="109" t="s">
        <v>195</v>
      </c>
      <c r="AF142" s="52" t="e">
        <f>'[3]BI INTRA 2025'!Z217+'BI BERSIH DARI EKSTRA 2024'!Y142</f>
        <v>#REF!</v>
      </c>
      <c r="AG142" s="52" t="e">
        <f t="shared" si="32"/>
        <v>#REF!</v>
      </c>
    </row>
    <row r="143" spans="1:36" s="210" customFormat="1" ht="19.5" customHeight="1">
      <c r="A143" s="204"/>
      <c r="B143" s="140" t="s">
        <v>284</v>
      </c>
      <c r="C143" s="205" t="s">
        <v>73</v>
      </c>
      <c r="D143" s="205"/>
      <c r="E143" s="99" t="s">
        <v>304</v>
      </c>
      <c r="F143" s="69" t="str">
        <f>VLOOKUP(B143,[1]Sheet1!$H$4:$I$15682,2,FALSE)</f>
        <v>A.C. Split</v>
      </c>
      <c r="G143" s="100" t="s">
        <v>305</v>
      </c>
      <c r="H143" s="100" t="s">
        <v>48</v>
      </c>
      <c r="I143" s="100" t="s">
        <v>64</v>
      </c>
      <c r="J143" s="100" t="s">
        <v>65</v>
      </c>
      <c r="K143" s="100">
        <v>2019</v>
      </c>
      <c r="L143" s="100" t="s">
        <v>48</v>
      </c>
      <c r="M143" s="206" t="s">
        <v>66</v>
      </c>
      <c r="N143" s="100" t="s">
        <v>67</v>
      </c>
      <c r="O143" s="207">
        <v>1</v>
      </c>
      <c r="P143" s="105">
        <v>3967500</v>
      </c>
      <c r="Q143" s="141"/>
      <c r="R143" s="105">
        <v>0</v>
      </c>
      <c r="S143" s="106">
        <f t="shared" si="59"/>
        <v>3967500</v>
      </c>
      <c r="T143" s="107">
        <v>5</v>
      </c>
      <c r="U143" s="106">
        <f t="shared" si="60"/>
        <v>793500</v>
      </c>
      <c r="V143" s="267">
        <f>6/12</f>
        <v>0.5</v>
      </c>
      <c r="W143" s="106">
        <f t="shared" si="68"/>
        <v>396750</v>
      </c>
      <c r="X143" s="143">
        <f t="shared" si="69"/>
        <v>0.33333333333333331</v>
      </c>
      <c r="Y143" s="106">
        <f t="shared" si="70"/>
        <v>264500</v>
      </c>
      <c r="Z143" s="106">
        <f t="shared" si="63"/>
        <v>661250</v>
      </c>
      <c r="AA143" s="106">
        <f>2024-K143+V143+X143-10/12</f>
        <v>5</v>
      </c>
      <c r="AB143" s="106">
        <f>SUM(U143*AA143)</f>
        <v>3967500</v>
      </c>
      <c r="AC143" s="106">
        <f t="shared" si="67"/>
        <v>0</v>
      </c>
      <c r="AD143" s="109" t="s">
        <v>195</v>
      </c>
      <c r="AF143" s="52" t="e">
        <f>'[3]BI INTRA 2025'!Z218+'BI BERSIH DARI EKSTRA 2024'!Y143</f>
        <v>#REF!</v>
      </c>
      <c r="AG143" s="52" t="e">
        <f t="shared" si="32"/>
        <v>#REF!</v>
      </c>
    </row>
    <row r="144" spans="1:36" s="160" customFormat="1" ht="5.0999999999999996" customHeight="1">
      <c r="A144" s="175"/>
      <c r="B144" s="176"/>
      <c r="C144" s="222"/>
      <c r="D144" s="222"/>
      <c r="E144" s="226"/>
      <c r="F144" s="226"/>
      <c r="G144" s="226"/>
      <c r="H144" s="226"/>
      <c r="I144" s="175"/>
      <c r="J144" s="178"/>
      <c r="K144" s="177"/>
      <c r="L144" s="177"/>
      <c r="M144" s="177"/>
      <c r="N144" s="177"/>
      <c r="O144" s="179"/>
      <c r="P144" s="180"/>
      <c r="Q144" s="181"/>
      <c r="R144" s="182"/>
      <c r="S144" s="180"/>
      <c r="T144" s="182"/>
      <c r="U144" s="64"/>
      <c r="V144" s="182"/>
      <c r="W144" s="64"/>
      <c r="X144" s="264"/>
      <c r="Y144" s="180"/>
      <c r="Z144" s="64"/>
      <c r="AA144" s="182"/>
      <c r="AB144" s="64"/>
      <c r="AC144" s="64"/>
      <c r="AD144" s="184"/>
      <c r="AF144" s="52" t="e">
        <f>'[3]BI INTRA 2025'!Z219+'BI BERSIH DARI EKSTRA 2024'!Y144</f>
        <v>#REF!</v>
      </c>
      <c r="AG144" s="52" t="e">
        <f t="shared" si="32"/>
        <v>#REF!</v>
      </c>
    </row>
    <row r="145" spans="1:33" s="160" customFormat="1" ht="15" customHeight="1">
      <c r="A145" s="175"/>
      <c r="B145" s="54" t="s">
        <v>306</v>
      </c>
      <c r="C145" s="135" t="s">
        <v>307</v>
      </c>
      <c r="D145" s="135"/>
      <c r="E145" s="135"/>
      <c r="F145" s="135"/>
      <c r="G145" s="226"/>
      <c r="H145" s="226"/>
      <c r="I145" s="175"/>
      <c r="J145" s="178"/>
      <c r="K145" s="177"/>
      <c r="L145" s="177"/>
      <c r="M145" s="177"/>
      <c r="N145" s="177"/>
      <c r="O145" s="179">
        <f>SUM(O146:O146)</f>
        <v>0</v>
      </c>
      <c r="P145" s="180">
        <f>SUM(P146:P146)</f>
        <v>0</v>
      </c>
      <c r="Q145" s="181"/>
      <c r="R145" s="182"/>
      <c r="S145" s="180">
        <f>SUM(S146:S146)</f>
        <v>0</v>
      </c>
      <c r="T145" s="182"/>
      <c r="U145" s="64">
        <f>SUM(U146:U146)</f>
        <v>0</v>
      </c>
      <c r="V145" s="182"/>
      <c r="W145" s="64">
        <f>SUM(W146:W146)</f>
        <v>0</v>
      </c>
      <c r="X145" s="183"/>
      <c r="Y145" s="180">
        <f>SUM(Y146:Y146)</f>
        <v>0</v>
      </c>
      <c r="Z145" s="64">
        <f>SUM(Z146:Z146)</f>
        <v>0</v>
      </c>
      <c r="AA145" s="182"/>
      <c r="AB145" s="64">
        <f>SUM(AB146:AB146)</f>
        <v>0</v>
      </c>
      <c r="AC145" s="64">
        <f>SUM(AC146:AC146)</f>
        <v>0</v>
      </c>
      <c r="AD145" s="184"/>
      <c r="AF145" s="52" t="e">
        <f>'[3]BI INTRA 2025'!Z220+'BI BERSIH DARI EKSTRA 2024'!Y145</f>
        <v>#REF!</v>
      </c>
      <c r="AG145" s="52" t="e">
        <f t="shared" ref="AG145:AG208" si="71">AB145-AF145</f>
        <v>#REF!</v>
      </c>
    </row>
    <row r="146" spans="1:33" s="160" customFormat="1" ht="5.0999999999999996" customHeight="1">
      <c r="A146" s="175"/>
      <c r="B146" s="176"/>
      <c r="C146" s="222"/>
      <c r="D146" s="223"/>
      <c r="E146" s="223"/>
      <c r="F146" s="223"/>
      <c r="G146" s="223"/>
      <c r="H146" s="224"/>
      <c r="I146" s="175"/>
      <c r="J146" s="178"/>
      <c r="K146" s="177"/>
      <c r="L146" s="177"/>
      <c r="M146" s="177"/>
      <c r="N146" s="177"/>
      <c r="O146" s="179"/>
      <c r="P146" s="180"/>
      <c r="Q146" s="181"/>
      <c r="R146" s="182"/>
      <c r="S146" s="180"/>
      <c r="T146" s="182"/>
      <c r="U146" s="64"/>
      <c r="V146" s="182"/>
      <c r="W146" s="64"/>
      <c r="X146" s="183"/>
      <c r="Y146" s="180"/>
      <c r="Z146" s="64"/>
      <c r="AA146" s="182"/>
      <c r="AB146" s="64"/>
      <c r="AC146" s="64"/>
      <c r="AD146" s="184"/>
      <c r="AF146" s="52" t="e">
        <f>'[3]BI INTRA 2025'!Z224+'BI BERSIH DARI EKSTRA 2024'!Y146</f>
        <v>#REF!</v>
      </c>
      <c r="AG146" s="52" t="e">
        <f t="shared" si="71"/>
        <v>#REF!</v>
      </c>
    </row>
    <row r="147" spans="1:33" s="160" customFormat="1" ht="15" customHeight="1">
      <c r="A147" s="175"/>
      <c r="B147" s="54" t="s">
        <v>308</v>
      </c>
      <c r="C147" s="135" t="s">
        <v>309</v>
      </c>
      <c r="D147" s="135"/>
      <c r="E147" s="135"/>
      <c r="F147" s="135"/>
      <c r="G147" s="135"/>
      <c r="H147" s="135"/>
      <c r="I147" s="175"/>
      <c r="J147" s="178"/>
      <c r="K147" s="177"/>
      <c r="L147" s="177"/>
      <c r="M147" s="177"/>
      <c r="N147" s="177"/>
      <c r="O147" s="179">
        <f>SUM(O148:O170)</f>
        <v>28</v>
      </c>
      <c r="P147" s="180">
        <f>SUM(P148:P171)</f>
        <v>161070000</v>
      </c>
      <c r="Q147" s="181"/>
      <c r="R147" s="182"/>
      <c r="S147" s="180">
        <f>SUM(S148:S171)</f>
        <v>161070000</v>
      </c>
      <c r="T147" s="182"/>
      <c r="U147" s="64">
        <f>SUM(U148:U171)</f>
        <v>26414000</v>
      </c>
      <c r="V147" s="182"/>
      <c r="W147" s="64">
        <f>SUM(W148:W171)</f>
        <v>559000</v>
      </c>
      <c r="X147" s="183"/>
      <c r="Y147" s="180">
        <f>SUM(Y148:Y171)</f>
        <v>107166.66666666666</v>
      </c>
      <c r="Z147" s="64">
        <f>SUM(Z148:Z171)</f>
        <v>666166.66666666663</v>
      </c>
      <c r="AA147" s="182"/>
      <c r="AB147" s="64">
        <f>SUM(AB148:AB171)</f>
        <v>161070000</v>
      </c>
      <c r="AC147" s="64">
        <f>SUM(AC148:AC171)</f>
        <v>0</v>
      </c>
      <c r="AD147" s="184">
        <f>P147-AB147</f>
        <v>0</v>
      </c>
      <c r="AF147" s="52" t="e">
        <f>'[3]BI INTRA 2025'!Z225+'BI BERSIH DARI EKSTRA 2024'!Y147</f>
        <v>#REF!</v>
      </c>
      <c r="AG147" s="52" t="e">
        <f t="shared" si="71"/>
        <v>#REF!</v>
      </c>
    </row>
    <row r="148" spans="1:33" s="160" customFormat="1" ht="19.5" customHeight="1">
      <c r="A148" s="175"/>
      <c r="B148" s="133" t="s">
        <v>310</v>
      </c>
      <c r="C148" s="202" t="s">
        <v>112</v>
      </c>
      <c r="D148" s="202"/>
      <c r="E148" s="68" t="s">
        <v>311</v>
      </c>
      <c r="F148" s="69" t="str">
        <f>VLOOKUP(B148,[1]Sheet1!$H$4:$I$15682,2,FALSE)</f>
        <v>Dispenser</v>
      </c>
      <c r="G148" s="42" t="s">
        <v>312</v>
      </c>
      <c r="H148" s="42" t="s">
        <v>48</v>
      </c>
      <c r="I148" s="42" t="s">
        <v>313</v>
      </c>
      <c r="J148" s="42" t="s">
        <v>65</v>
      </c>
      <c r="K148" s="67" t="s">
        <v>314</v>
      </c>
      <c r="L148" s="42" t="s">
        <v>48</v>
      </c>
      <c r="M148" s="77" t="s">
        <v>262</v>
      </c>
      <c r="N148" s="42" t="s">
        <v>67</v>
      </c>
      <c r="O148" s="203">
        <v>1</v>
      </c>
      <c r="P148" s="70">
        <v>1325000</v>
      </c>
      <c r="Q148" s="139"/>
      <c r="R148" s="76">
        <v>0</v>
      </c>
      <c r="S148" s="71">
        <f t="shared" ref="S148:S170" si="72">SUM(P148-R148)</f>
        <v>1325000</v>
      </c>
      <c r="T148" s="72">
        <v>5</v>
      </c>
      <c r="U148" s="71">
        <f t="shared" ref="U148:U156" si="73">SUM(S148/T148)</f>
        <v>265000</v>
      </c>
      <c r="V148" s="73">
        <v>0</v>
      </c>
      <c r="W148" s="71">
        <f t="shared" ref="W148:W156" si="74">SUM(U148*V148)</f>
        <v>0</v>
      </c>
      <c r="X148" s="74">
        <v>0</v>
      </c>
      <c r="Y148" s="71">
        <f t="shared" ref="Y148:Y156" si="75">SUM(U148*X148)</f>
        <v>0</v>
      </c>
      <c r="Z148" s="71">
        <f t="shared" ref="Z148:Z156" si="76">SUM(W148+Y148)</f>
        <v>0</v>
      </c>
      <c r="AA148" s="72">
        <v>5</v>
      </c>
      <c r="AB148" s="71">
        <f t="shared" ref="AB148:AB156" si="77">SUM(U148*AA148)</f>
        <v>1325000</v>
      </c>
      <c r="AC148" s="71">
        <f t="shared" ref="AC148:AC165" si="78">SUM(S148-AB148)</f>
        <v>0</v>
      </c>
      <c r="AD148" s="75" t="s">
        <v>167</v>
      </c>
      <c r="AF148" s="52" t="e">
        <f>'[3]BI INTRA 2025'!Z226+'BI BERSIH DARI EKSTRA 2024'!Y148</f>
        <v>#REF!</v>
      </c>
      <c r="AG148" s="52" t="e">
        <f t="shared" si="71"/>
        <v>#REF!</v>
      </c>
    </row>
    <row r="149" spans="1:33" s="160" customFormat="1" ht="19.5" customHeight="1">
      <c r="A149" s="175"/>
      <c r="B149" s="133" t="s">
        <v>310</v>
      </c>
      <c r="C149" s="67" t="s">
        <v>60</v>
      </c>
      <c r="D149" s="67"/>
      <c r="E149" s="58" t="s">
        <v>311</v>
      </c>
      <c r="F149" s="69" t="str">
        <f>VLOOKUP(B149,[1]Sheet1!$H$4:$I$15682,2,FALSE)</f>
        <v>Dispenser</v>
      </c>
      <c r="G149" s="42" t="s">
        <v>312</v>
      </c>
      <c r="H149" s="42" t="s">
        <v>48</v>
      </c>
      <c r="I149" s="42" t="s">
        <v>313</v>
      </c>
      <c r="J149" s="42" t="s">
        <v>65</v>
      </c>
      <c r="K149" s="42">
        <v>2009</v>
      </c>
      <c r="L149" s="42" t="s">
        <v>48</v>
      </c>
      <c r="M149" s="42" t="s">
        <v>262</v>
      </c>
      <c r="N149" s="42" t="s">
        <v>222</v>
      </c>
      <c r="O149" s="42">
        <v>1</v>
      </c>
      <c r="P149" s="216">
        <v>1325000</v>
      </c>
      <c r="Q149" s="139"/>
      <c r="R149" s="76">
        <v>0</v>
      </c>
      <c r="S149" s="71">
        <f t="shared" si="72"/>
        <v>1325000</v>
      </c>
      <c r="T149" s="72">
        <v>5</v>
      </c>
      <c r="U149" s="71">
        <f t="shared" si="73"/>
        <v>265000</v>
      </c>
      <c r="V149" s="73">
        <v>0</v>
      </c>
      <c r="W149" s="71">
        <f t="shared" si="74"/>
        <v>0</v>
      </c>
      <c r="X149" s="74">
        <v>0</v>
      </c>
      <c r="Y149" s="71">
        <f t="shared" si="75"/>
        <v>0</v>
      </c>
      <c r="Z149" s="71">
        <f t="shared" si="76"/>
        <v>0</v>
      </c>
      <c r="AA149" s="72">
        <v>5</v>
      </c>
      <c r="AB149" s="71">
        <f t="shared" si="77"/>
        <v>1325000</v>
      </c>
      <c r="AC149" s="71">
        <f t="shared" si="78"/>
        <v>0</v>
      </c>
      <c r="AD149" s="186" t="s">
        <v>183</v>
      </c>
      <c r="AF149" s="52" t="e">
        <f>'[3]BI INTRA 2025'!Z227+'BI BERSIH DARI EKSTRA 2024'!Y149</f>
        <v>#REF!</v>
      </c>
      <c r="AG149" s="52" t="e">
        <f t="shared" si="71"/>
        <v>#REF!</v>
      </c>
    </row>
    <row r="150" spans="1:33" s="160" customFormat="1" ht="19.5" customHeight="1">
      <c r="A150" s="175"/>
      <c r="B150" s="133" t="s">
        <v>310</v>
      </c>
      <c r="C150" s="202" t="s">
        <v>69</v>
      </c>
      <c r="D150" s="202"/>
      <c r="E150" s="68" t="s">
        <v>311</v>
      </c>
      <c r="F150" s="69" t="str">
        <f>VLOOKUP(B150,[1]Sheet1!$H$4:$I$15682,2,FALSE)</f>
        <v>Dispenser</v>
      </c>
      <c r="G150" s="42" t="s">
        <v>312</v>
      </c>
      <c r="H150" s="42" t="s">
        <v>48</v>
      </c>
      <c r="I150" s="42" t="s">
        <v>313</v>
      </c>
      <c r="J150" s="42" t="s">
        <v>65</v>
      </c>
      <c r="K150" s="67" t="s">
        <v>314</v>
      </c>
      <c r="L150" s="42" t="s">
        <v>48</v>
      </c>
      <c r="M150" s="77" t="s">
        <v>262</v>
      </c>
      <c r="N150" s="42" t="s">
        <v>67</v>
      </c>
      <c r="O150" s="203">
        <v>1</v>
      </c>
      <c r="P150" s="70">
        <v>1325000</v>
      </c>
      <c r="Q150" s="139"/>
      <c r="R150" s="76">
        <v>0</v>
      </c>
      <c r="S150" s="71">
        <f t="shared" si="72"/>
        <v>1325000</v>
      </c>
      <c r="T150" s="72">
        <v>5</v>
      </c>
      <c r="U150" s="71">
        <f t="shared" si="73"/>
        <v>265000</v>
      </c>
      <c r="V150" s="73">
        <v>0</v>
      </c>
      <c r="W150" s="71">
        <f t="shared" si="74"/>
        <v>0</v>
      </c>
      <c r="X150" s="74">
        <v>0</v>
      </c>
      <c r="Y150" s="71">
        <f t="shared" si="75"/>
        <v>0</v>
      </c>
      <c r="Z150" s="71">
        <f t="shared" si="76"/>
        <v>0</v>
      </c>
      <c r="AA150" s="72">
        <v>5</v>
      </c>
      <c r="AB150" s="71">
        <f t="shared" si="77"/>
        <v>1325000</v>
      </c>
      <c r="AC150" s="71">
        <f t="shared" si="78"/>
        <v>0</v>
      </c>
      <c r="AD150" s="75" t="s">
        <v>185</v>
      </c>
      <c r="AF150" s="52" t="e">
        <f>'[3]BI INTRA 2025'!Z228+'BI BERSIH DARI EKSTRA 2024'!Y150</f>
        <v>#REF!</v>
      </c>
      <c r="AG150" s="52" t="e">
        <f t="shared" si="71"/>
        <v>#REF!</v>
      </c>
    </row>
    <row r="151" spans="1:33" s="160" customFormat="1" ht="19.5" customHeight="1">
      <c r="A151" s="175"/>
      <c r="B151" s="133" t="s">
        <v>310</v>
      </c>
      <c r="C151" s="202" t="s">
        <v>73</v>
      </c>
      <c r="D151" s="202"/>
      <c r="E151" s="68" t="s">
        <v>311</v>
      </c>
      <c r="F151" s="69" t="str">
        <f>VLOOKUP(B151,[1]Sheet1!$H$4:$I$15682,2,FALSE)</f>
        <v>Dispenser</v>
      </c>
      <c r="G151" s="42" t="s">
        <v>312</v>
      </c>
      <c r="H151" s="42" t="s">
        <v>48</v>
      </c>
      <c r="I151" s="42" t="s">
        <v>313</v>
      </c>
      <c r="J151" s="42" t="s">
        <v>65</v>
      </c>
      <c r="K151" s="67" t="s">
        <v>314</v>
      </c>
      <c r="L151" s="42" t="s">
        <v>48</v>
      </c>
      <c r="M151" s="77" t="s">
        <v>262</v>
      </c>
      <c r="N151" s="42" t="s">
        <v>67</v>
      </c>
      <c r="O151" s="203">
        <v>1</v>
      </c>
      <c r="P151" s="70">
        <v>1325000</v>
      </c>
      <c r="Q151" s="139"/>
      <c r="R151" s="76">
        <v>0</v>
      </c>
      <c r="S151" s="71">
        <f t="shared" si="72"/>
        <v>1325000</v>
      </c>
      <c r="T151" s="72">
        <v>5</v>
      </c>
      <c r="U151" s="71">
        <f t="shared" si="73"/>
        <v>265000</v>
      </c>
      <c r="V151" s="73">
        <v>0</v>
      </c>
      <c r="W151" s="71">
        <f t="shared" si="74"/>
        <v>0</v>
      </c>
      <c r="X151" s="74">
        <v>0</v>
      </c>
      <c r="Y151" s="71">
        <f t="shared" si="75"/>
        <v>0</v>
      </c>
      <c r="Z151" s="71">
        <f t="shared" si="76"/>
        <v>0</v>
      </c>
      <c r="AA151" s="72">
        <v>5</v>
      </c>
      <c r="AB151" s="71">
        <f t="shared" si="77"/>
        <v>1325000</v>
      </c>
      <c r="AC151" s="71">
        <f t="shared" si="78"/>
        <v>0</v>
      </c>
      <c r="AD151" s="75" t="s">
        <v>187</v>
      </c>
      <c r="AF151" s="52" t="e">
        <f>'[3]BI INTRA 2025'!Z229+'BI BERSIH DARI EKSTRA 2024'!Y151</f>
        <v>#REF!</v>
      </c>
      <c r="AG151" s="52" t="e">
        <f t="shared" si="71"/>
        <v>#REF!</v>
      </c>
    </row>
    <row r="152" spans="1:33" s="160" customFormat="1" ht="19.5" customHeight="1">
      <c r="A152" s="175"/>
      <c r="B152" s="133" t="s">
        <v>310</v>
      </c>
      <c r="C152" s="202" t="s">
        <v>77</v>
      </c>
      <c r="D152" s="202"/>
      <c r="E152" s="68" t="s">
        <v>311</v>
      </c>
      <c r="F152" s="69" t="str">
        <f>VLOOKUP(B152,[1]Sheet1!$H$4:$I$15682,2,FALSE)</f>
        <v>Dispenser</v>
      </c>
      <c r="G152" s="42" t="s">
        <v>312</v>
      </c>
      <c r="H152" s="42" t="s">
        <v>48</v>
      </c>
      <c r="I152" s="42" t="s">
        <v>313</v>
      </c>
      <c r="J152" s="42" t="s">
        <v>65</v>
      </c>
      <c r="K152" s="67" t="s">
        <v>314</v>
      </c>
      <c r="L152" s="42" t="s">
        <v>48</v>
      </c>
      <c r="M152" s="77" t="s">
        <v>262</v>
      </c>
      <c r="N152" s="42" t="s">
        <v>67</v>
      </c>
      <c r="O152" s="203">
        <v>1</v>
      </c>
      <c r="P152" s="70">
        <v>1325000</v>
      </c>
      <c r="Q152" s="139"/>
      <c r="R152" s="76">
        <v>0</v>
      </c>
      <c r="S152" s="71">
        <f t="shared" si="72"/>
        <v>1325000</v>
      </c>
      <c r="T152" s="72">
        <v>5</v>
      </c>
      <c r="U152" s="71">
        <f t="shared" si="73"/>
        <v>265000</v>
      </c>
      <c r="V152" s="73">
        <v>0</v>
      </c>
      <c r="W152" s="71">
        <f t="shared" si="74"/>
        <v>0</v>
      </c>
      <c r="X152" s="74">
        <v>0</v>
      </c>
      <c r="Y152" s="71">
        <f t="shared" si="75"/>
        <v>0</v>
      </c>
      <c r="Z152" s="71">
        <f t="shared" si="76"/>
        <v>0</v>
      </c>
      <c r="AA152" s="72">
        <v>5</v>
      </c>
      <c r="AB152" s="71">
        <f t="shared" si="77"/>
        <v>1325000</v>
      </c>
      <c r="AC152" s="71">
        <f t="shared" si="78"/>
        <v>0</v>
      </c>
      <c r="AD152" s="75" t="s">
        <v>189</v>
      </c>
      <c r="AF152" s="52" t="e">
        <f>'[3]BI INTRA 2025'!Z230+'BI BERSIH DARI EKSTRA 2024'!Y152</f>
        <v>#REF!</v>
      </c>
      <c r="AG152" s="52" t="e">
        <f t="shared" si="71"/>
        <v>#REF!</v>
      </c>
    </row>
    <row r="153" spans="1:33" s="160" customFormat="1" ht="19.5" customHeight="1">
      <c r="A153" s="175"/>
      <c r="B153" s="133" t="s">
        <v>310</v>
      </c>
      <c r="C153" s="202" t="s">
        <v>80</v>
      </c>
      <c r="D153" s="202"/>
      <c r="E153" s="68" t="s">
        <v>311</v>
      </c>
      <c r="F153" s="69" t="str">
        <f>VLOOKUP(B153,[1]Sheet1!$H$4:$I$15682,2,FALSE)</f>
        <v>Dispenser</v>
      </c>
      <c r="G153" s="42" t="s">
        <v>312</v>
      </c>
      <c r="H153" s="42" t="s">
        <v>48</v>
      </c>
      <c r="I153" s="42" t="s">
        <v>313</v>
      </c>
      <c r="J153" s="42" t="s">
        <v>65</v>
      </c>
      <c r="K153" s="67" t="s">
        <v>314</v>
      </c>
      <c r="L153" s="42" t="s">
        <v>48</v>
      </c>
      <c r="M153" s="77" t="s">
        <v>262</v>
      </c>
      <c r="N153" s="42" t="s">
        <v>67</v>
      </c>
      <c r="O153" s="203">
        <v>1</v>
      </c>
      <c r="P153" s="70">
        <v>1325000</v>
      </c>
      <c r="Q153" s="78"/>
      <c r="R153" s="76">
        <v>0</v>
      </c>
      <c r="S153" s="71">
        <f t="shared" si="72"/>
        <v>1325000</v>
      </c>
      <c r="T153" s="72">
        <v>5</v>
      </c>
      <c r="U153" s="71">
        <f t="shared" si="73"/>
        <v>265000</v>
      </c>
      <c r="V153" s="73">
        <v>0</v>
      </c>
      <c r="W153" s="71">
        <f t="shared" si="74"/>
        <v>0</v>
      </c>
      <c r="X153" s="74">
        <v>0</v>
      </c>
      <c r="Y153" s="71">
        <f t="shared" si="75"/>
        <v>0</v>
      </c>
      <c r="Z153" s="71">
        <f t="shared" si="76"/>
        <v>0</v>
      </c>
      <c r="AA153" s="72">
        <v>5</v>
      </c>
      <c r="AB153" s="71">
        <f t="shared" si="77"/>
        <v>1325000</v>
      </c>
      <c r="AC153" s="71">
        <f t="shared" si="78"/>
        <v>0</v>
      </c>
      <c r="AD153" s="75" t="s">
        <v>190</v>
      </c>
      <c r="AF153" s="52" t="e">
        <f>'[3]BI INTRA 2025'!Z231+'BI BERSIH DARI EKSTRA 2024'!Y153</f>
        <v>#REF!</v>
      </c>
      <c r="AG153" s="52" t="e">
        <f t="shared" si="71"/>
        <v>#REF!</v>
      </c>
    </row>
    <row r="154" spans="1:33" s="160" customFormat="1" ht="19.5" customHeight="1">
      <c r="A154" s="175"/>
      <c r="B154" s="133" t="s">
        <v>310</v>
      </c>
      <c r="C154" s="67" t="s">
        <v>106</v>
      </c>
      <c r="D154" s="67"/>
      <c r="E154" s="58" t="s">
        <v>311</v>
      </c>
      <c r="F154" s="69" t="str">
        <f>VLOOKUP(B154,[1]Sheet1!$H$4:$I$15682,2,FALSE)</f>
        <v>Dispenser</v>
      </c>
      <c r="G154" s="42" t="s">
        <v>312</v>
      </c>
      <c r="H154" s="42" t="s">
        <v>48</v>
      </c>
      <c r="I154" s="42" t="s">
        <v>313</v>
      </c>
      <c r="J154" s="42" t="s">
        <v>65</v>
      </c>
      <c r="K154" s="42">
        <v>2009</v>
      </c>
      <c r="L154" s="42" t="s">
        <v>48</v>
      </c>
      <c r="M154" s="42" t="s">
        <v>262</v>
      </c>
      <c r="N154" s="42" t="s">
        <v>222</v>
      </c>
      <c r="O154" s="42">
        <v>1</v>
      </c>
      <c r="P154" s="216">
        <v>1325000</v>
      </c>
      <c r="Q154" s="78"/>
      <c r="R154" s="76">
        <v>0</v>
      </c>
      <c r="S154" s="71">
        <f t="shared" si="72"/>
        <v>1325000</v>
      </c>
      <c r="T154" s="72">
        <v>5</v>
      </c>
      <c r="U154" s="71">
        <f t="shared" si="73"/>
        <v>265000</v>
      </c>
      <c r="V154" s="73">
        <v>0</v>
      </c>
      <c r="W154" s="71">
        <f t="shared" si="74"/>
        <v>0</v>
      </c>
      <c r="X154" s="74">
        <v>0</v>
      </c>
      <c r="Y154" s="71">
        <f t="shared" si="75"/>
        <v>0</v>
      </c>
      <c r="Z154" s="71">
        <f t="shared" si="76"/>
        <v>0</v>
      </c>
      <c r="AA154" s="72">
        <v>5</v>
      </c>
      <c r="AB154" s="71">
        <f t="shared" si="77"/>
        <v>1325000</v>
      </c>
      <c r="AC154" s="71">
        <f t="shared" si="78"/>
        <v>0</v>
      </c>
      <c r="AD154" s="186" t="s">
        <v>190</v>
      </c>
      <c r="AF154" s="52" t="e">
        <f>'[3]BI INTRA 2025'!Z232+'BI BERSIH DARI EKSTRA 2024'!Y154</f>
        <v>#REF!</v>
      </c>
      <c r="AG154" s="52" t="e">
        <f t="shared" si="71"/>
        <v>#REF!</v>
      </c>
    </row>
    <row r="155" spans="1:33" s="160" customFormat="1" ht="19.5" customHeight="1">
      <c r="A155" s="175"/>
      <c r="B155" s="133" t="s">
        <v>310</v>
      </c>
      <c r="C155" s="202" t="s">
        <v>84</v>
      </c>
      <c r="D155" s="202"/>
      <c r="E155" s="68" t="s">
        <v>311</v>
      </c>
      <c r="F155" s="69" t="str">
        <f>VLOOKUP(B155,[1]Sheet1!$H$4:$I$15682,2,FALSE)</f>
        <v>Dispenser</v>
      </c>
      <c r="G155" s="42" t="s">
        <v>312</v>
      </c>
      <c r="H155" s="42" t="s">
        <v>48</v>
      </c>
      <c r="I155" s="42" t="s">
        <v>313</v>
      </c>
      <c r="J155" s="42" t="s">
        <v>65</v>
      </c>
      <c r="K155" s="67" t="s">
        <v>314</v>
      </c>
      <c r="L155" s="42" t="s">
        <v>48</v>
      </c>
      <c r="M155" s="77" t="s">
        <v>262</v>
      </c>
      <c r="N155" s="42" t="s">
        <v>67</v>
      </c>
      <c r="O155" s="203">
        <v>1</v>
      </c>
      <c r="P155" s="70">
        <v>1325000</v>
      </c>
      <c r="Q155" s="78"/>
      <c r="R155" s="76">
        <v>0</v>
      </c>
      <c r="S155" s="71">
        <f t="shared" si="72"/>
        <v>1325000</v>
      </c>
      <c r="T155" s="72">
        <v>5</v>
      </c>
      <c r="U155" s="71">
        <f t="shared" si="73"/>
        <v>265000</v>
      </c>
      <c r="V155" s="73">
        <v>0</v>
      </c>
      <c r="W155" s="71">
        <f t="shared" si="74"/>
        <v>0</v>
      </c>
      <c r="X155" s="74">
        <v>0</v>
      </c>
      <c r="Y155" s="71">
        <f t="shared" si="75"/>
        <v>0</v>
      </c>
      <c r="Z155" s="71">
        <f t="shared" si="76"/>
        <v>0</v>
      </c>
      <c r="AA155" s="72">
        <v>5</v>
      </c>
      <c r="AB155" s="71">
        <f t="shared" si="77"/>
        <v>1325000</v>
      </c>
      <c r="AC155" s="71">
        <f t="shared" si="78"/>
        <v>0</v>
      </c>
      <c r="AD155" s="75" t="s">
        <v>207</v>
      </c>
      <c r="AF155" s="52" t="e">
        <f>'[3]BI INTRA 2025'!Z233+'BI BERSIH DARI EKSTRA 2024'!Y155</f>
        <v>#REF!</v>
      </c>
      <c r="AG155" s="52" t="e">
        <f t="shared" si="71"/>
        <v>#REF!</v>
      </c>
    </row>
    <row r="156" spans="1:33" s="160" customFormat="1" ht="19.5" customHeight="1">
      <c r="A156" s="175"/>
      <c r="B156" s="133" t="s">
        <v>315</v>
      </c>
      <c r="C156" s="202" t="s">
        <v>112</v>
      </c>
      <c r="D156" s="202"/>
      <c r="E156" s="68" t="s">
        <v>316</v>
      </c>
      <c r="F156" s="69" t="str">
        <f>VLOOKUP(B156,[1]Sheet1!$H$4:$I$15682,2,FALSE)</f>
        <v>Mimbar/Podium</v>
      </c>
      <c r="G156" s="42" t="s">
        <v>179</v>
      </c>
      <c r="H156" s="42" t="s">
        <v>48</v>
      </c>
      <c r="I156" s="42" t="s">
        <v>191</v>
      </c>
      <c r="J156" s="42" t="s">
        <v>65</v>
      </c>
      <c r="K156" s="42">
        <v>2009</v>
      </c>
      <c r="L156" s="42" t="s">
        <v>48</v>
      </c>
      <c r="M156" s="77" t="s">
        <v>166</v>
      </c>
      <c r="N156" s="42" t="s">
        <v>67</v>
      </c>
      <c r="O156" s="203">
        <v>1</v>
      </c>
      <c r="P156" s="70">
        <v>1500000</v>
      </c>
      <c r="Q156" s="139"/>
      <c r="R156" s="76">
        <v>0</v>
      </c>
      <c r="S156" s="71">
        <f t="shared" si="72"/>
        <v>1500000</v>
      </c>
      <c r="T156" s="72">
        <v>5</v>
      </c>
      <c r="U156" s="71">
        <f t="shared" si="73"/>
        <v>300000</v>
      </c>
      <c r="V156" s="73">
        <v>0</v>
      </c>
      <c r="W156" s="71">
        <f t="shared" si="74"/>
        <v>0</v>
      </c>
      <c r="X156" s="74">
        <v>0</v>
      </c>
      <c r="Y156" s="71">
        <f t="shared" si="75"/>
        <v>0</v>
      </c>
      <c r="Z156" s="71">
        <f t="shared" si="76"/>
        <v>0</v>
      </c>
      <c r="AA156" s="72">
        <v>5</v>
      </c>
      <c r="AB156" s="71">
        <f t="shared" si="77"/>
        <v>1500000</v>
      </c>
      <c r="AC156" s="71">
        <f t="shared" si="78"/>
        <v>0</v>
      </c>
      <c r="AD156" s="55" t="s">
        <v>247</v>
      </c>
      <c r="AF156" s="52" t="e">
        <f>'[3]BI INTRA 2025'!Z235+'BI BERSIH DARI EKSTRA 2024'!Y156</f>
        <v>#REF!</v>
      </c>
      <c r="AG156" s="52" t="e">
        <f t="shared" si="71"/>
        <v>#REF!</v>
      </c>
    </row>
    <row r="157" spans="1:33" s="160" customFormat="1" ht="19.5" customHeight="1">
      <c r="A157" s="175"/>
      <c r="B157" s="133" t="s">
        <v>317</v>
      </c>
      <c r="C157" s="202" t="s">
        <v>147</v>
      </c>
      <c r="D157" s="202"/>
      <c r="E157" s="68" t="s">
        <v>318</v>
      </c>
      <c r="F157" s="69" t="str">
        <f>VLOOKUP(B157,[1]Sheet1!$H$4:$I$15682,2,FALSE)</f>
        <v>Unit Power Supply</v>
      </c>
      <c r="G157" s="42" t="s">
        <v>319</v>
      </c>
      <c r="H157" s="42" t="s">
        <v>48</v>
      </c>
      <c r="I157" s="42" t="s">
        <v>64</v>
      </c>
      <c r="J157" s="42" t="s">
        <v>65</v>
      </c>
      <c r="K157" s="43">
        <v>2009</v>
      </c>
      <c r="L157" s="42" t="s">
        <v>48</v>
      </c>
      <c r="M157" s="77" t="s">
        <v>166</v>
      </c>
      <c r="N157" s="42" t="s">
        <v>67</v>
      </c>
      <c r="O157" s="203">
        <v>1</v>
      </c>
      <c r="P157" s="70">
        <v>1500000</v>
      </c>
      <c r="Q157" s="78"/>
      <c r="R157" s="76">
        <v>0</v>
      </c>
      <c r="S157" s="71">
        <f t="shared" si="72"/>
        <v>1500000</v>
      </c>
      <c r="T157" s="72">
        <v>5</v>
      </c>
      <c r="U157" s="71"/>
      <c r="V157" s="73"/>
      <c r="W157" s="71"/>
      <c r="X157" s="74"/>
      <c r="Y157" s="71"/>
      <c r="Z157" s="71"/>
      <c r="AA157" s="72">
        <v>5</v>
      </c>
      <c r="AB157" s="71">
        <v>1500000</v>
      </c>
      <c r="AC157" s="71">
        <f t="shared" si="78"/>
        <v>0</v>
      </c>
      <c r="AD157" s="75" t="s">
        <v>183</v>
      </c>
      <c r="AF157" s="52" t="e">
        <f>'[3]BI INTRA 2025'!Z245+'BI BERSIH DARI EKSTRA 2024'!Y157</f>
        <v>#REF!</v>
      </c>
      <c r="AG157" s="52" t="e">
        <f t="shared" si="71"/>
        <v>#REF!</v>
      </c>
    </row>
    <row r="158" spans="1:33" s="160" customFormat="1" ht="19.5" customHeight="1">
      <c r="A158" s="175"/>
      <c r="B158" s="133" t="s">
        <v>320</v>
      </c>
      <c r="C158" s="67" t="s">
        <v>112</v>
      </c>
      <c r="D158" s="67"/>
      <c r="E158" s="58" t="s">
        <v>321</v>
      </c>
      <c r="F158" s="69" t="str">
        <f>VLOOKUP(B158,[1]Sheet1!$H$4:$I$15682,2,FALSE)</f>
        <v>Sound System</v>
      </c>
      <c r="G158" s="42" t="s">
        <v>322</v>
      </c>
      <c r="H158" s="42" t="s">
        <v>48</v>
      </c>
      <c r="I158" s="42" t="s">
        <v>64</v>
      </c>
      <c r="J158" s="42" t="s">
        <v>65</v>
      </c>
      <c r="K158" s="42">
        <v>2009</v>
      </c>
      <c r="L158" s="42" t="s">
        <v>48</v>
      </c>
      <c r="M158" s="42" t="s">
        <v>66</v>
      </c>
      <c r="N158" s="42" t="s">
        <v>67</v>
      </c>
      <c r="O158" s="43">
        <v>1</v>
      </c>
      <c r="P158" s="70">
        <v>40310000</v>
      </c>
      <c r="Q158" s="78"/>
      <c r="R158" s="76">
        <v>0</v>
      </c>
      <c r="S158" s="71">
        <f t="shared" si="72"/>
        <v>40310000</v>
      </c>
      <c r="T158" s="72">
        <v>5</v>
      </c>
      <c r="U158" s="71">
        <f t="shared" ref="U158:U162" si="79">SUM(S158/T158)</f>
        <v>8062000</v>
      </c>
      <c r="V158" s="73">
        <v>0</v>
      </c>
      <c r="W158" s="71">
        <f t="shared" ref="W158:W162" si="80">SUM(U158*V158)</f>
        <v>0</v>
      </c>
      <c r="X158" s="74">
        <v>0</v>
      </c>
      <c r="Y158" s="71">
        <f t="shared" ref="Y158:Y162" si="81">SUM(U158*X158)</f>
        <v>0</v>
      </c>
      <c r="Z158" s="71">
        <f t="shared" ref="Z158:Z162" si="82">SUM(W158+Y158)</f>
        <v>0</v>
      </c>
      <c r="AA158" s="72">
        <v>5</v>
      </c>
      <c r="AB158" s="71">
        <f t="shared" ref="AB158:AB162" si="83">SUM(U158*AA158)</f>
        <v>40310000</v>
      </c>
      <c r="AC158" s="71">
        <f t="shared" si="78"/>
        <v>0</v>
      </c>
      <c r="AD158" s="219" t="s">
        <v>247</v>
      </c>
      <c r="AF158" s="52" t="e">
        <f>'[3]BI INTRA 2025'!Z254+'BI BERSIH DARI EKSTRA 2024'!Y158</f>
        <v>#REF!</v>
      </c>
      <c r="AG158" s="52" t="e">
        <f t="shared" si="71"/>
        <v>#REF!</v>
      </c>
    </row>
    <row r="159" spans="1:33" s="160" customFormat="1" ht="19.5" customHeight="1">
      <c r="A159" s="175"/>
      <c r="B159" s="133" t="s">
        <v>323</v>
      </c>
      <c r="C159" s="67" t="s">
        <v>112</v>
      </c>
      <c r="D159" s="67"/>
      <c r="E159" s="58" t="s">
        <v>324</v>
      </c>
      <c r="F159" s="69" t="str">
        <f>VLOOKUP(B159,[1]Sheet1!$H$4:$I$15682,2,FALSE)</f>
        <v>Wireless</v>
      </c>
      <c r="G159" s="42" t="s">
        <v>325</v>
      </c>
      <c r="H159" s="42" t="s">
        <v>48</v>
      </c>
      <c r="I159" s="42" t="s">
        <v>64</v>
      </c>
      <c r="J159" s="42" t="s">
        <v>65</v>
      </c>
      <c r="K159" s="42">
        <v>2009</v>
      </c>
      <c r="L159" s="42" t="s">
        <v>48</v>
      </c>
      <c r="M159" s="42" t="s">
        <v>66</v>
      </c>
      <c r="N159" s="42" t="s">
        <v>67</v>
      </c>
      <c r="O159" s="43">
        <v>1</v>
      </c>
      <c r="P159" s="70">
        <v>2300000</v>
      </c>
      <c r="Q159" s="268"/>
      <c r="R159" s="76">
        <v>0</v>
      </c>
      <c r="S159" s="71">
        <f t="shared" si="72"/>
        <v>2300000</v>
      </c>
      <c r="T159" s="72">
        <v>5</v>
      </c>
      <c r="U159" s="71">
        <f t="shared" si="79"/>
        <v>460000</v>
      </c>
      <c r="V159" s="73">
        <v>0</v>
      </c>
      <c r="W159" s="71">
        <f t="shared" si="80"/>
        <v>0</v>
      </c>
      <c r="X159" s="74">
        <v>0</v>
      </c>
      <c r="Y159" s="71">
        <f t="shared" si="81"/>
        <v>0</v>
      </c>
      <c r="Z159" s="71">
        <f t="shared" si="82"/>
        <v>0</v>
      </c>
      <c r="AA159" s="72">
        <v>5</v>
      </c>
      <c r="AB159" s="71">
        <f t="shared" si="83"/>
        <v>2300000</v>
      </c>
      <c r="AC159" s="74">
        <f t="shared" si="78"/>
        <v>0</v>
      </c>
      <c r="AD159" s="219" t="s">
        <v>247</v>
      </c>
      <c r="AF159" s="52" t="e">
        <f>'[3]BI INTRA 2025'!Z255+'BI BERSIH DARI EKSTRA 2024'!Y159</f>
        <v>#REF!</v>
      </c>
      <c r="AG159" s="52" t="e">
        <f t="shared" si="71"/>
        <v>#REF!</v>
      </c>
    </row>
    <row r="160" spans="1:33" s="160" customFormat="1" ht="19.5" customHeight="1">
      <c r="A160" s="175"/>
      <c r="B160" s="133" t="s">
        <v>326</v>
      </c>
      <c r="C160" s="67" t="s">
        <v>258</v>
      </c>
      <c r="D160" s="67"/>
      <c r="E160" s="58" t="s">
        <v>327</v>
      </c>
      <c r="F160" s="69" t="str">
        <f>VLOOKUP(B160,[1]Sheet1!$H$4:$I$15682,2,FALSE)</f>
        <v>Microphone</v>
      </c>
      <c r="G160" s="42" t="s">
        <v>328</v>
      </c>
      <c r="H160" s="42" t="s">
        <v>48</v>
      </c>
      <c r="I160" s="42" t="s">
        <v>64</v>
      </c>
      <c r="J160" s="42" t="s">
        <v>65</v>
      </c>
      <c r="K160" s="42">
        <v>2009</v>
      </c>
      <c r="L160" s="42" t="s">
        <v>48</v>
      </c>
      <c r="M160" s="42" t="s">
        <v>66</v>
      </c>
      <c r="N160" s="42" t="s">
        <v>67</v>
      </c>
      <c r="O160" s="43">
        <v>4</v>
      </c>
      <c r="P160" s="70">
        <v>8000000</v>
      </c>
      <c r="Q160" s="269"/>
      <c r="R160" s="76">
        <v>0</v>
      </c>
      <c r="S160" s="71">
        <f t="shared" si="72"/>
        <v>8000000</v>
      </c>
      <c r="T160" s="72">
        <v>5</v>
      </c>
      <c r="U160" s="71">
        <f t="shared" si="79"/>
        <v>1600000</v>
      </c>
      <c r="V160" s="73">
        <v>0</v>
      </c>
      <c r="W160" s="71">
        <f t="shared" si="80"/>
        <v>0</v>
      </c>
      <c r="X160" s="74">
        <v>0</v>
      </c>
      <c r="Y160" s="71">
        <f t="shared" si="81"/>
        <v>0</v>
      </c>
      <c r="Z160" s="71">
        <f t="shared" si="82"/>
        <v>0</v>
      </c>
      <c r="AA160" s="72">
        <v>5</v>
      </c>
      <c r="AB160" s="71">
        <f t="shared" si="83"/>
        <v>8000000</v>
      </c>
      <c r="AC160" s="74">
        <f t="shared" si="78"/>
        <v>0</v>
      </c>
      <c r="AD160" s="219" t="s">
        <v>247</v>
      </c>
      <c r="AF160" s="52" t="e">
        <f>'[3]BI INTRA 2025'!Z256+'BI BERSIH DARI EKSTRA 2024'!Y160</f>
        <v>#REF!</v>
      </c>
      <c r="AG160" s="52" t="e">
        <f t="shared" si="71"/>
        <v>#REF!</v>
      </c>
    </row>
    <row r="161" spans="1:36" s="160" customFormat="1" ht="19.5" customHeight="1">
      <c r="A161" s="175"/>
      <c r="B161" s="133" t="s">
        <v>329</v>
      </c>
      <c r="C161" s="67" t="s">
        <v>112</v>
      </c>
      <c r="D161" s="67"/>
      <c r="E161" s="58" t="s">
        <v>330</v>
      </c>
      <c r="F161" s="69" t="str">
        <f>VLOOKUP(B161,[1]Sheet1!$H$4:$I$15682,2,FALSE)</f>
        <v>Televisi</v>
      </c>
      <c r="G161" s="43" t="s">
        <v>331</v>
      </c>
      <c r="H161" s="42" t="s">
        <v>48</v>
      </c>
      <c r="I161" s="42" t="s">
        <v>64</v>
      </c>
      <c r="J161" s="42" t="s">
        <v>65</v>
      </c>
      <c r="K161" s="42">
        <v>2010</v>
      </c>
      <c r="L161" s="42" t="s">
        <v>48</v>
      </c>
      <c r="M161" s="42" t="s">
        <v>66</v>
      </c>
      <c r="N161" s="42" t="s">
        <v>67</v>
      </c>
      <c r="O161" s="43">
        <v>1</v>
      </c>
      <c r="P161" s="70">
        <v>7795000</v>
      </c>
      <c r="Q161" s="139"/>
      <c r="R161" s="76">
        <v>0</v>
      </c>
      <c r="S161" s="71">
        <f t="shared" si="72"/>
        <v>7795000</v>
      </c>
      <c r="T161" s="72">
        <v>5</v>
      </c>
      <c r="U161" s="71">
        <f t="shared" si="79"/>
        <v>1559000</v>
      </c>
      <c r="V161" s="73">
        <v>0</v>
      </c>
      <c r="W161" s="71">
        <f t="shared" si="80"/>
        <v>0</v>
      </c>
      <c r="X161" s="74">
        <v>0</v>
      </c>
      <c r="Y161" s="71">
        <f t="shared" si="81"/>
        <v>0</v>
      </c>
      <c r="Z161" s="71">
        <f t="shared" si="82"/>
        <v>0</v>
      </c>
      <c r="AA161" s="72">
        <v>5</v>
      </c>
      <c r="AB161" s="71">
        <f t="shared" si="83"/>
        <v>7795000</v>
      </c>
      <c r="AC161" s="71">
        <f t="shared" si="78"/>
        <v>0</v>
      </c>
      <c r="AD161" s="219" t="s">
        <v>265</v>
      </c>
      <c r="AF161" s="52" t="e">
        <f>'[3]BI INTRA 2025'!Z259+'BI BERSIH DARI EKSTRA 2024'!Y161</f>
        <v>#REF!</v>
      </c>
      <c r="AG161" s="52" t="e">
        <f t="shared" si="71"/>
        <v>#REF!</v>
      </c>
    </row>
    <row r="162" spans="1:36" s="160" customFormat="1" ht="19.5" customHeight="1">
      <c r="A162" s="175"/>
      <c r="B162" s="133" t="s">
        <v>332</v>
      </c>
      <c r="C162" s="42" t="s">
        <v>199</v>
      </c>
      <c r="D162" s="42"/>
      <c r="E162" s="58" t="s">
        <v>333</v>
      </c>
      <c r="F162" s="69" t="str">
        <f>VLOOKUP(B162,[1]Sheet1!$H$4:$I$15682,2,FALSE)</f>
        <v>Handy Cam</v>
      </c>
      <c r="G162" s="43" t="s">
        <v>334</v>
      </c>
      <c r="H162" s="42" t="s">
        <v>48</v>
      </c>
      <c r="I162" s="42" t="s">
        <v>64</v>
      </c>
      <c r="J162" s="42" t="s">
        <v>65</v>
      </c>
      <c r="K162" s="42">
        <v>2010</v>
      </c>
      <c r="L162" s="42" t="s">
        <v>48</v>
      </c>
      <c r="M162" s="42" t="s">
        <v>66</v>
      </c>
      <c r="N162" s="42" t="s">
        <v>67</v>
      </c>
      <c r="O162" s="43">
        <v>2</v>
      </c>
      <c r="P162" s="70">
        <v>19800000</v>
      </c>
      <c r="Q162" s="218"/>
      <c r="R162" s="76">
        <v>0</v>
      </c>
      <c r="S162" s="71">
        <f t="shared" si="72"/>
        <v>19800000</v>
      </c>
      <c r="T162" s="72">
        <v>5</v>
      </c>
      <c r="U162" s="71">
        <f t="shared" si="79"/>
        <v>3960000</v>
      </c>
      <c r="V162" s="73">
        <v>0</v>
      </c>
      <c r="W162" s="71">
        <f t="shared" si="80"/>
        <v>0</v>
      </c>
      <c r="X162" s="74">
        <v>0</v>
      </c>
      <c r="Y162" s="71">
        <f t="shared" si="81"/>
        <v>0</v>
      </c>
      <c r="Z162" s="71">
        <f t="shared" si="82"/>
        <v>0</v>
      </c>
      <c r="AA162" s="72">
        <v>5</v>
      </c>
      <c r="AB162" s="71">
        <f t="shared" si="83"/>
        <v>19800000</v>
      </c>
      <c r="AC162" s="71">
        <f t="shared" si="78"/>
        <v>0</v>
      </c>
      <c r="AD162" s="219" t="s">
        <v>230</v>
      </c>
      <c r="AF162" s="52" t="e">
        <f>'[3]BI INTRA 2025'!Z260+'BI BERSIH DARI EKSTRA 2024'!Y162</f>
        <v>#REF!</v>
      </c>
      <c r="AG162" s="52" t="e">
        <f t="shared" si="71"/>
        <v>#REF!</v>
      </c>
    </row>
    <row r="163" spans="1:36" s="160" customFormat="1" ht="19.5" customHeight="1">
      <c r="A163" s="175"/>
      <c r="B163" s="133" t="s">
        <v>329</v>
      </c>
      <c r="C163" s="67" t="s">
        <v>60</v>
      </c>
      <c r="D163" s="67"/>
      <c r="E163" s="185" t="s">
        <v>335</v>
      </c>
      <c r="F163" s="69" t="str">
        <f>VLOOKUP(B163,[1]Sheet1!$H$4:$I$15682,2,FALSE)</f>
        <v>Televisi</v>
      </c>
      <c r="G163" s="43" t="s">
        <v>336</v>
      </c>
      <c r="H163" s="42" t="s">
        <v>48</v>
      </c>
      <c r="I163" s="42" t="s">
        <v>64</v>
      </c>
      <c r="J163" s="42" t="s">
        <v>65</v>
      </c>
      <c r="K163" s="43">
        <v>2011</v>
      </c>
      <c r="L163" s="42" t="s">
        <v>48</v>
      </c>
      <c r="M163" s="42" t="s">
        <v>66</v>
      </c>
      <c r="N163" s="42" t="s">
        <v>67</v>
      </c>
      <c r="O163" s="42">
        <v>1</v>
      </c>
      <c r="P163" s="70">
        <v>2500000</v>
      </c>
      <c r="Q163" s="139"/>
      <c r="R163" s="76">
        <v>0</v>
      </c>
      <c r="S163" s="71">
        <f t="shared" si="72"/>
        <v>2500000</v>
      </c>
      <c r="T163" s="72">
        <v>5</v>
      </c>
      <c r="U163" s="71"/>
      <c r="V163" s="73"/>
      <c r="W163" s="71"/>
      <c r="X163" s="74"/>
      <c r="Y163" s="71"/>
      <c r="Z163" s="71"/>
      <c r="AA163" s="72">
        <v>5</v>
      </c>
      <c r="AB163" s="71">
        <v>2500000</v>
      </c>
      <c r="AC163" s="71">
        <f t="shared" si="78"/>
        <v>0</v>
      </c>
      <c r="AD163" s="55" t="s">
        <v>213</v>
      </c>
      <c r="AF163" s="52" t="e">
        <f>'[3]BI INTRA 2025'!Z265+'BI BERSIH DARI EKSTRA 2024'!Y163</f>
        <v>#REF!</v>
      </c>
      <c r="AG163" s="52" t="e">
        <f t="shared" si="71"/>
        <v>#REF!</v>
      </c>
    </row>
    <row r="164" spans="1:36" s="160" customFormat="1" ht="19.5" customHeight="1">
      <c r="A164" s="175"/>
      <c r="B164" s="133" t="s">
        <v>320</v>
      </c>
      <c r="C164" s="67" t="s">
        <v>337</v>
      </c>
      <c r="D164" s="67"/>
      <c r="E164" s="58" t="s">
        <v>321</v>
      </c>
      <c r="F164" s="69" t="str">
        <f>VLOOKUP(B164,[1]Sheet1!$H$4:$I$15682,2,FALSE)</f>
        <v>Sound System</v>
      </c>
      <c r="G164" s="42" t="s">
        <v>322</v>
      </c>
      <c r="H164" s="42" t="s">
        <v>48</v>
      </c>
      <c r="I164" s="42" t="s">
        <v>64</v>
      </c>
      <c r="J164" s="42" t="s">
        <v>65</v>
      </c>
      <c r="K164" s="42">
        <v>2012</v>
      </c>
      <c r="L164" s="42" t="s">
        <v>48</v>
      </c>
      <c r="M164" s="42" t="s">
        <v>66</v>
      </c>
      <c r="N164" s="42" t="s">
        <v>67</v>
      </c>
      <c r="O164" s="43">
        <v>2</v>
      </c>
      <c r="P164" s="70">
        <v>19500000</v>
      </c>
      <c r="Q164" s="78"/>
      <c r="R164" s="76">
        <v>0</v>
      </c>
      <c r="S164" s="71">
        <f t="shared" si="72"/>
        <v>19500000</v>
      </c>
      <c r="T164" s="72">
        <v>5</v>
      </c>
      <c r="U164" s="71">
        <f t="shared" ref="U164:U165" si="84">SUM(S164/T164)</f>
        <v>3900000</v>
      </c>
      <c r="V164" s="73">
        <v>0</v>
      </c>
      <c r="W164" s="71">
        <f t="shared" ref="W164" si="85">SUM(U164*V164)</f>
        <v>0</v>
      </c>
      <c r="X164" s="74">
        <v>0</v>
      </c>
      <c r="Y164" s="71">
        <f t="shared" ref="Y164:Y165" si="86">SUM(U164*X164)</f>
        <v>0</v>
      </c>
      <c r="Z164" s="71">
        <f t="shared" ref="Z164" si="87">SUM(W164+Y164)</f>
        <v>0</v>
      </c>
      <c r="AA164" s="72">
        <v>5</v>
      </c>
      <c r="AB164" s="71">
        <f t="shared" ref="AB164:AB165" si="88">SUM(U164*AA164)</f>
        <v>19500000</v>
      </c>
      <c r="AC164" s="71">
        <f t="shared" si="78"/>
        <v>0</v>
      </c>
      <c r="AD164" s="219" t="s">
        <v>247</v>
      </c>
      <c r="AF164" s="52" t="e">
        <f>'[3]BI INTRA 2025'!Z272+'BI BERSIH DARI EKSTRA 2024'!Y164</f>
        <v>#REF!</v>
      </c>
      <c r="AG164" s="52" t="e">
        <f t="shared" si="71"/>
        <v>#REF!</v>
      </c>
    </row>
    <row r="165" spans="1:36" s="160" customFormat="1" ht="19.5" customHeight="1">
      <c r="A165" s="175"/>
      <c r="B165" s="133" t="s">
        <v>338</v>
      </c>
      <c r="C165" s="42" t="s">
        <v>48</v>
      </c>
      <c r="D165" s="42"/>
      <c r="E165" s="58" t="s">
        <v>339</v>
      </c>
      <c r="F165" s="69" t="str">
        <f>VLOOKUP(B165,[1]Sheet1!$H$4:$I$15682,2,FALSE)</f>
        <v>Mic Conference</v>
      </c>
      <c r="G165" s="42" t="s">
        <v>179</v>
      </c>
      <c r="H165" s="42" t="s">
        <v>48</v>
      </c>
      <c r="I165" s="42" t="s">
        <v>64</v>
      </c>
      <c r="J165" s="42" t="s">
        <v>65</v>
      </c>
      <c r="K165" s="42">
        <v>2013</v>
      </c>
      <c r="L165" s="42" t="s">
        <v>48</v>
      </c>
      <c r="M165" s="42" t="s">
        <v>262</v>
      </c>
      <c r="N165" s="42" t="s">
        <v>67</v>
      </c>
      <c r="O165" s="43">
        <v>1</v>
      </c>
      <c r="P165" s="70">
        <v>8500000</v>
      </c>
      <c r="Q165" s="269"/>
      <c r="R165" s="76">
        <v>0</v>
      </c>
      <c r="S165" s="71">
        <f t="shared" si="72"/>
        <v>8500000</v>
      </c>
      <c r="T165" s="72">
        <v>5</v>
      </c>
      <c r="U165" s="71">
        <f t="shared" si="84"/>
        <v>1700000</v>
      </c>
      <c r="V165" s="73">
        <f>6/12</f>
        <v>0.5</v>
      </c>
      <c r="W165" s="71"/>
      <c r="X165" s="74">
        <v>0</v>
      </c>
      <c r="Y165" s="71">
        <f t="shared" si="86"/>
        <v>0</v>
      </c>
      <c r="Z165" s="71"/>
      <c r="AA165" s="72">
        <v>5</v>
      </c>
      <c r="AB165" s="71">
        <f t="shared" si="88"/>
        <v>8500000</v>
      </c>
      <c r="AC165" s="74">
        <f t="shared" si="78"/>
        <v>0</v>
      </c>
      <c r="AD165" s="219" t="s">
        <v>247</v>
      </c>
      <c r="AF165" s="52" t="e">
        <f>'[3]BI INTRA 2025'!Z273+'BI BERSIH DARI EKSTRA 2024'!Y165</f>
        <v>#REF!</v>
      </c>
      <c r="AG165" s="52" t="e">
        <f t="shared" si="71"/>
        <v>#REF!</v>
      </c>
    </row>
    <row r="166" spans="1:36" s="160" customFormat="1" ht="19.5" customHeight="1">
      <c r="A166" s="246"/>
      <c r="B166" s="247" t="s">
        <v>340</v>
      </c>
      <c r="C166" s="250" t="s">
        <v>48</v>
      </c>
      <c r="D166" s="250"/>
      <c r="E166" s="270" t="s">
        <v>341</v>
      </c>
      <c r="F166" s="69" t="str">
        <f>VLOOKUP(B166,[1]Sheet1!$H$4:$I$15682,2,FALSE)</f>
        <v>Gorden</v>
      </c>
      <c r="G166" s="250" t="s">
        <v>179</v>
      </c>
      <c r="H166" s="250" t="s">
        <v>48</v>
      </c>
      <c r="I166" s="250" t="s">
        <v>342</v>
      </c>
      <c r="J166" s="250" t="s">
        <v>65</v>
      </c>
      <c r="K166" s="271">
        <v>2013</v>
      </c>
      <c r="L166" s="250" t="s">
        <v>48</v>
      </c>
      <c r="M166" s="250" t="s">
        <v>262</v>
      </c>
      <c r="N166" s="250" t="s">
        <v>67</v>
      </c>
      <c r="O166" s="250">
        <v>1</v>
      </c>
      <c r="P166" s="255">
        <v>25000000</v>
      </c>
      <c r="Q166" s="272"/>
      <c r="R166" s="255">
        <v>0</v>
      </c>
      <c r="S166" s="256">
        <f t="shared" si="72"/>
        <v>25000000</v>
      </c>
      <c r="T166" s="257">
        <v>5</v>
      </c>
      <c r="U166" s="256"/>
      <c r="V166" s="258"/>
      <c r="W166" s="256"/>
      <c r="X166" s="259"/>
      <c r="Y166" s="256"/>
      <c r="Z166" s="256"/>
      <c r="AA166" s="257">
        <v>5</v>
      </c>
      <c r="AB166" s="256">
        <v>25000000</v>
      </c>
      <c r="AC166" s="256"/>
      <c r="AD166" s="260" t="s">
        <v>343</v>
      </c>
      <c r="AF166" s="52" t="e">
        <f>'[3]BI INTRA 2025'!Z275+'BI BERSIH DARI EKSTRA 2024'!Y166</f>
        <v>#REF!</v>
      </c>
      <c r="AG166" s="52" t="e">
        <f t="shared" si="71"/>
        <v>#REF!</v>
      </c>
    </row>
    <row r="167" spans="1:36" s="160" customFormat="1" ht="19.5" customHeight="1">
      <c r="A167" s="175"/>
      <c r="B167" s="133" t="s">
        <v>344</v>
      </c>
      <c r="C167" s="67" t="s">
        <v>112</v>
      </c>
      <c r="D167" s="67"/>
      <c r="E167" s="185" t="s">
        <v>345</v>
      </c>
      <c r="F167" s="69" t="str">
        <f>VLOOKUP(B167,[1]Sheet1!$H$4:$I$15682,2,FALSE)</f>
        <v>Tedmon</v>
      </c>
      <c r="G167" s="42" t="s">
        <v>345</v>
      </c>
      <c r="H167" s="42" t="s">
        <v>48</v>
      </c>
      <c r="I167" s="42" t="s">
        <v>346</v>
      </c>
      <c r="J167" s="42" t="s">
        <v>290</v>
      </c>
      <c r="K167" s="43">
        <v>2014</v>
      </c>
      <c r="L167" s="42" t="s">
        <v>48</v>
      </c>
      <c r="M167" s="42" t="s">
        <v>166</v>
      </c>
      <c r="N167" s="42" t="s">
        <v>67</v>
      </c>
      <c r="O167" s="42">
        <v>1</v>
      </c>
      <c r="P167" s="76">
        <v>2450000</v>
      </c>
      <c r="Q167" s="139"/>
      <c r="R167" s="76">
        <v>0</v>
      </c>
      <c r="S167" s="71">
        <f t="shared" si="72"/>
        <v>2450000</v>
      </c>
      <c r="T167" s="72">
        <v>5</v>
      </c>
      <c r="U167" s="71">
        <f>S167/T167</f>
        <v>490000</v>
      </c>
      <c r="V167" s="73"/>
      <c r="W167" s="71"/>
      <c r="X167" s="74"/>
      <c r="Y167" s="71"/>
      <c r="Z167" s="71"/>
      <c r="AA167" s="72">
        <v>5</v>
      </c>
      <c r="AB167" s="71">
        <v>2450000</v>
      </c>
      <c r="AC167" s="71">
        <f t="shared" ref="AC167:AC168" si="89">SUM(S167-AB167)</f>
        <v>0</v>
      </c>
      <c r="AD167" s="186"/>
      <c r="AF167" s="52" t="e">
        <f>'[3]BI INTRA 2025'!Z276+'BI BERSIH DARI EKSTRA 2024'!Y167</f>
        <v>#REF!</v>
      </c>
      <c r="AG167" s="52" t="e">
        <f t="shared" si="71"/>
        <v>#REF!</v>
      </c>
    </row>
    <row r="168" spans="1:36" s="160" customFormat="1" ht="19.5" customHeight="1">
      <c r="A168" s="175"/>
      <c r="B168" s="133" t="s">
        <v>315</v>
      </c>
      <c r="C168" s="67" t="s">
        <v>60</v>
      </c>
      <c r="D168" s="67"/>
      <c r="E168" s="58" t="s">
        <v>347</v>
      </c>
      <c r="F168" s="69" t="str">
        <f>VLOOKUP(B168,[1]Sheet1!$H$4:$I$15682,2,FALSE)</f>
        <v>Mimbar/Podium</v>
      </c>
      <c r="G168" s="43" t="s">
        <v>179</v>
      </c>
      <c r="H168" s="42" t="s">
        <v>48</v>
      </c>
      <c r="I168" s="42" t="s">
        <v>64</v>
      </c>
      <c r="J168" s="42" t="s">
        <v>65</v>
      </c>
      <c r="K168" s="42">
        <v>2015</v>
      </c>
      <c r="L168" s="42" t="s">
        <v>48</v>
      </c>
      <c r="M168" s="42" t="s">
        <v>66</v>
      </c>
      <c r="N168" s="42" t="s">
        <v>67</v>
      </c>
      <c r="O168" s="42">
        <v>1</v>
      </c>
      <c r="P168" s="76">
        <v>3350000</v>
      </c>
      <c r="Q168" s="78"/>
      <c r="R168" s="76">
        <v>0</v>
      </c>
      <c r="S168" s="71">
        <f t="shared" si="72"/>
        <v>3350000</v>
      </c>
      <c r="T168" s="72">
        <v>5</v>
      </c>
      <c r="U168" s="71">
        <f t="shared" ref="U168:U170" si="90">SUM(S168/T168)</f>
        <v>670000</v>
      </c>
      <c r="V168" s="73"/>
      <c r="W168" s="71"/>
      <c r="X168" s="74"/>
      <c r="Y168" s="71"/>
      <c r="Z168" s="71"/>
      <c r="AA168" s="74">
        <v>5</v>
      </c>
      <c r="AB168" s="71">
        <v>3350000</v>
      </c>
      <c r="AC168" s="71">
        <f t="shared" si="89"/>
        <v>0</v>
      </c>
      <c r="AD168" s="186" t="s">
        <v>167</v>
      </c>
      <c r="AF168" s="52" t="e">
        <f>'[3]BI INTRA 2025'!Z279+'BI BERSIH DARI EKSTRA 2024'!Y168</f>
        <v>#REF!</v>
      </c>
      <c r="AG168" s="52" t="e">
        <f t="shared" si="71"/>
        <v>#REF!</v>
      </c>
    </row>
    <row r="169" spans="1:36" s="210" customFormat="1" ht="19.5" customHeight="1">
      <c r="A169" s="204"/>
      <c r="B169" s="140" t="s">
        <v>317</v>
      </c>
      <c r="C169" s="205" t="s">
        <v>348</v>
      </c>
      <c r="D169" s="205"/>
      <c r="E169" s="99" t="s">
        <v>349</v>
      </c>
      <c r="F169" s="69" t="str">
        <f>VLOOKUP(B169,[1]Sheet1!$H$4:$I$15682,2,FALSE)</f>
        <v>Unit Power Supply</v>
      </c>
      <c r="G169" s="100" t="s">
        <v>350</v>
      </c>
      <c r="H169" s="100" t="s">
        <v>48</v>
      </c>
      <c r="I169" s="100" t="s">
        <v>64</v>
      </c>
      <c r="J169" s="100" t="s">
        <v>65</v>
      </c>
      <c r="K169" s="101">
        <v>2019</v>
      </c>
      <c r="L169" s="100" t="s">
        <v>48</v>
      </c>
      <c r="M169" s="206" t="s">
        <v>166</v>
      </c>
      <c r="N169" s="100" t="s">
        <v>67</v>
      </c>
      <c r="O169" s="207">
        <v>1</v>
      </c>
      <c r="P169" s="103">
        <v>3215000</v>
      </c>
      <c r="Q169" s="208"/>
      <c r="R169" s="105">
        <v>0</v>
      </c>
      <c r="S169" s="106">
        <f t="shared" si="72"/>
        <v>3215000</v>
      </c>
      <c r="T169" s="107">
        <v>5</v>
      </c>
      <c r="U169" s="106">
        <f t="shared" si="90"/>
        <v>643000</v>
      </c>
      <c r="V169" s="142">
        <f>6/12</f>
        <v>0.5</v>
      </c>
      <c r="W169" s="106">
        <f t="shared" ref="W169:W170" si="91">SUM(U169*V169)</f>
        <v>321500</v>
      </c>
      <c r="X169" s="143">
        <f>2/12</f>
        <v>0.16666666666666666</v>
      </c>
      <c r="Y169" s="106">
        <f>U169*X169</f>
        <v>107166.66666666666</v>
      </c>
      <c r="Z169" s="106">
        <f t="shared" ref="Z169:Z170" si="92">SUM(W169+Y169)</f>
        <v>428666.66666666663</v>
      </c>
      <c r="AA169" s="209">
        <f>2024-K169+V169+X169-8/12</f>
        <v>5</v>
      </c>
      <c r="AB169" s="106">
        <f t="shared" ref="AB169:AB170" si="93">SUM(U169*AA169)</f>
        <v>3215000</v>
      </c>
      <c r="AC169" s="106">
        <f t="shared" ref="AC169:AC170" si="94">SUM(S169-AB169)</f>
        <v>0</v>
      </c>
      <c r="AD169" s="109" t="s">
        <v>132</v>
      </c>
      <c r="AF169" s="52" t="e">
        <f>'[3]BI INTRA 2025'!Z280+'BI BERSIH DARI EKSTRA 2024'!Y169</f>
        <v>#REF!</v>
      </c>
      <c r="AG169" s="52" t="e">
        <f t="shared" si="71"/>
        <v>#REF!</v>
      </c>
    </row>
    <row r="170" spans="1:36" s="210" customFormat="1" ht="19.5" customHeight="1">
      <c r="A170" s="204"/>
      <c r="B170" s="140" t="s">
        <v>310</v>
      </c>
      <c r="C170" s="98" t="s">
        <v>60</v>
      </c>
      <c r="D170" s="98"/>
      <c r="E170" s="273" t="s">
        <v>351</v>
      </c>
      <c r="F170" s="69" t="str">
        <f>VLOOKUP(B170,[1]Sheet1!$H$4:$I$15682,2,FALSE)</f>
        <v>Dispenser</v>
      </c>
      <c r="G170" s="100" t="s">
        <v>352</v>
      </c>
      <c r="H170" s="100" t="s">
        <v>48</v>
      </c>
      <c r="I170" s="100" t="s">
        <v>64</v>
      </c>
      <c r="J170" s="100" t="s">
        <v>65</v>
      </c>
      <c r="K170" s="101">
        <v>2019</v>
      </c>
      <c r="L170" s="100" t="s">
        <v>48</v>
      </c>
      <c r="M170" s="100" t="s">
        <v>66</v>
      </c>
      <c r="N170" s="100" t="s">
        <v>67</v>
      </c>
      <c r="O170" s="100">
        <v>1</v>
      </c>
      <c r="P170" s="103">
        <v>4750000</v>
      </c>
      <c r="Q170" s="141"/>
      <c r="R170" s="105">
        <v>0</v>
      </c>
      <c r="S170" s="106">
        <f t="shared" si="72"/>
        <v>4750000</v>
      </c>
      <c r="T170" s="107">
        <v>5</v>
      </c>
      <c r="U170" s="106">
        <f t="shared" si="90"/>
        <v>950000</v>
      </c>
      <c r="V170" s="142">
        <f>3/12</f>
        <v>0.25</v>
      </c>
      <c r="W170" s="106">
        <f t="shared" si="91"/>
        <v>237500</v>
      </c>
      <c r="X170" s="143"/>
      <c r="Y170" s="106">
        <f t="shared" ref="Y170" si="95">U170*X170</f>
        <v>0</v>
      </c>
      <c r="Z170" s="106">
        <f t="shared" si="92"/>
        <v>237500</v>
      </c>
      <c r="AA170" s="209">
        <f>2024-K170+V170+X170-3/12</f>
        <v>5</v>
      </c>
      <c r="AB170" s="106">
        <f t="shared" si="93"/>
        <v>4750000</v>
      </c>
      <c r="AC170" s="106">
        <f t="shared" si="94"/>
        <v>0</v>
      </c>
      <c r="AD170" s="231" t="s">
        <v>195</v>
      </c>
      <c r="AF170" s="52" t="e">
        <f>'[3]BI INTRA 2025'!Z283+'BI BERSIH DARI EKSTRA 2024'!Y170</f>
        <v>#REF!</v>
      </c>
      <c r="AG170" s="52" t="e">
        <f t="shared" si="71"/>
        <v>#REF!</v>
      </c>
    </row>
    <row r="171" spans="1:36" s="160" customFormat="1" ht="5.0999999999999996" customHeight="1">
      <c r="A171" s="175"/>
      <c r="B171" s="176"/>
      <c r="C171" s="226"/>
      <c r="D171" s="226"/>
      <c r="E171" s="226"/>
      <c r="F171" s="226"/>
      <c r="G171" s="226"/>
      <c r="H171" s="226"/>
      <c r="I171" s="175"/>
      <c r="J171" s="178"/>
      <c r="K171" s="177"/>
      <c r="L171" s="177"/>
      <c r="M171" s="177"/>
      <c r="N171" s="177"/>
      <c r="O171" s="179"/>
      <c r="P171" s="180"/>
      <c r="Q171" s="181"/>
      <c r="R171" s="182"/>
      <c r="S171" s="180"/>
      <c r="T171" s="182"/>
      <c r="U171" s="64"/>
      <c r="V171" s="182"/>
      <c r="W171" s="64"/>
      <c r="X171" s="183"/>
      <c r="Y171" s="180"/>
      <c r="Z171" s="64"/>
      <c r="AA171" s="182"/>
      <c r="AB171" s="64"/>
      <c r="AC171" s="64"/>
      <c r="AD171" s="184"/>
      <c r="AF171" s="52" t="e">
        <f>'[3]BI INTRA 2025'!Z284+'BI BERSIH DARI EKSTRA 2024'!Y171</f>
        <v>#REF!</v>
      </c>
      <c r="AG171" s="52" t="e">
        <f t="shared" si="71"/>
        <v>#REF!</v>
      </c>
    </row>
    <row r="172" spans="1:36" s="160" customFormat="1" ht="15" customHeight="1">
      <c r="A172" s="175"/>
      <c r="B172" s="54" t="s">
        <v>353</v>
      </c>
      <c r="C172" s="1538" t="s">
        <v>354</v>
      </c>
      <c r="D172" s="1538"/>
      <c r="E172" s="1538"/>
      <c r="F172" s="225"/>
      <c r="G172" s="226"/>
      <c r="H172" s="226"/>
      <c r="I172" s="175"/>
      <c r="J172" s="178"/>
      <c r="K172" s="177"/>
      <c r="L172" s="177"/>
      <c r="M172" s="177"/>
      <c r="N172" s="177"/>
      <c r="O172" s="179"/>
      <c r="P172" s="180"/>
      <c r="Q172" s="181"/>
      <c r="R172" s="182"/>
      <c r="S172" s="180"/>
      <c r="T172" s="182"/>
      <c r="U172" s="64"/>
      <c r="V172" s="182"/>
      <c r="W172" s="64"/>
      <c r="X172" s="183"/>
      <c r="Y172" s="180"/>
      <c r="Z172" s="64"/>
      <c r="AA172" s="182"/>
      <c r="AB172" s="64"/>
      <c r="AC172" s="64"/>
      <c r="AD172" s="184"/>
      <c r="AF172" s="52" t="e">
        <f>'[3]BI INTRA 2025'!Z285+'BI BERSIH DARI EKSTRA 2024'!Y172</f>
        <v>#REF!</v>
      </c>
      <c r="AG172" s="52" t="e">
        <f t="shared" si="71"/>
        <v>#REF!</v>
      </c>
    </row>
    <row r="173" spans="1:36" s="279" customFormat="1" ht="19.5" customHeight="1">
      <c r="A173" s="175"/>
      <c r="B173" s="177" t="s">
        <v>48</v>
      </c>
      <c r="C173" s="274" t="s">
        <v>48</v>
      </c>
      <c r="D173" s="274"/>
      <c r="E173" s="274" t="s">
        <v>48</v>
      </c>
      <c r="F173" s="274"/>
      <c r="G173" s="274" t="s">
        <v>48</v>
      </c>
      <c r="H173" s="274" t="s">
        <v>48</v>
      </c>
      <c r="I173" s="175" t="s">
        <v>48</v>
      </c>
      <c r="J173" s="178" t="s">
        <v>48</v>
      </c>
      <c r="K173" s="175" t="s">
        <v>48</v>
      </c>
      <c r="L173" s="175" t="s">
        <v>48</v>
      </c>
      <c r="M173" s="175" t="s">
        <v>48</v>
      </c>
      <c r="N173" s="175" t="s">
        <v>48</v>
      </c>
      <c r="O173" s="179" t="s">
        <v>48</v>
      </c>
      <c r="P173" s="180" t="s">
        <v>48</v>
      </c>
      <c r="Q173" s="275" t="s">
        <v>48</v>
      </c>
      <c r="R173" s="276" t="s">
        <v>48</v>
      </c>
      <c r="S173" s="180" t="s">
        <v>48</v>
      </c>
      <c r="T173" s="276" t="s">
        <v>48</v>
      </c>
      <c r="U173" s="64" t="s">
        <v>48</v>
      </c>
      <c r="V173" s="276" t="s">
        <v>48</v>
      </c>
      <c r="W173" s="64" t="s">
        <v>48</v>
      </c>
      <c r="X173" s="277" t="s">
        <v>48</v>
      </c>
      <c r="Y173" s="180" t="s">
        <v>48</v>
      </c>
      <c r="Z173" s="64" t="s">
        <v>48</v>
      </c>
      <c r="AA173" s="276" t="s">
        <v>48</v>
      </c>
      <c r="AB173" s="64" t="s">
        <v>48</v>
      </c>
      <c r="AC173" s="64" t="s">
        <v>48</v>
      </c>
      <c r="AD173" s="278" t="s">
        <v>48</v>
      </c>
      <c r="AF173" s="52"/>
      <c r="AG173" s="52"/>
    </row>
    <row r="174" spans="1:36" s="160" customFormat="1" ht="5.0999999999999996" customHeight="1">
      <c r="A174" s="175"/>
      <c r="B174" s="176"/>
      <c r="C174" s="226"/>
      <c r="D174" s="226"/>
      <c r="E174" s="226"/>
      <c r="F174" s="226"/>
      <c r="G174" s="226"/>
      <c r="H174" s="226"/>
      <c r="I174" s="175"/>
      <c r="J174" s="178"/>
      <c r="K174" s="177"/>
      <c r="L174" s="177"/>
      <c r="M174" s="177"/>
      <c r="N174" s="177"/>
      <c r="O174" s="179"/>
      <c r="P174" s="180"/>
      <c r="Q174" s="181"/>
      <c r="R174" s="182"/>
      <c r="S174" s="180"/>
      <c r="T174" s="182"/>
      <c r="U174" s="64"/>
      <c r="V174" s="182"/>
      <c r="W174" s="64"/>
      <c r="X174" s="183"/>
      <c r="Y174" s="180"/>
      <c r="Z174" s="64"/>
      <c r="AA174" s="182"/>
      <c r="AB174" s="64"/>
      <c r="AC174" s="64"/>
      <c r="AD174" s="184"/>
      <c r="AF174" s="52" t="e">
        <f>'[3]BI INTRA 2025'!Z287+'BI BERSIH DARI EKSTRA 2024'!Y174</f>
        <v>#REF!</v>
      </c>
      <c r="AG174" s="52" t="e">
        <f t="shared" si="71"/>
        <v>#REF!</v>
      </c>
    </row>
    <row r="175" spans="1:36" s="160" customFormat="1" ht="15" customHeight="1">
      <c r="A175" s="175"/>
      <c r="B175" s="54" t="s">
        <v>355</v>
      </c>
      <c r="C175" s="135" t="s">
        <v>356</v>
      </c>
      <c r="D175" s="135"/>
      <c r="E175" s="135"/>
      <c r="F175" s="135"/>
      <c r="G175" s="135"/>
      <c r="H175" s="280"/>
      <c r="I175" s="175"/>
      <c r="J175" s="178"/>
      <c r="K175" s="177"/>
      <c r="L175" s="177"/>
      <c r="M175" s="177"/>
      <c r="N175" s="177"/>
      <c r="O175" s="179">
        <f>O176+O183+O185+O187+O190</f>
        <v>23</v>
      </c>
      <c r="P175" s="180">
        <f>P176+P183+P185+P187+P190</f>
        <v>60600000</v>
      </c>
      <c r="Q175" s="181"/>
      <c r="R175" s="182"/>
      <c r="S175" s="180">
        <f>S176+S183+S185+S187+S190</f>
        <v>60600000</v>
      </c>
      <c r="T175" s="182"/>
      <c r="U175" s="64">
        <f>U176+U183+U185+U187+U190</f>
        <v>12120000</v>
      </c>
      <c r="V175" s="182"/>
      <c r="W175" s="64">
        <f>W176+W183+W185+W187+W190</f>
        <v>0</v>
      </c>
      <c r="X175" s="183"/>
      <c r="Y175" s="180">
        <f>Y176+Y183+Y185+Y187+Y190</f>
        <v>0</v>
      </c>
      <c r="Z175" s="64">
        <f>Z176+Z183+Z185+Z187+Z190</f>
        <v>0</v>
      </c>
      <c r="AA175" s="182"/>
      <c r="AB175" s="64">
        <f>AB176+AB183+AB185+AB187+AB190</f>
        <v>60600000</v>
      </c>
      <c r="AC175" s="64">
        <f>AC176+AC183+AC185+AC187+AC190</f>
        <v>0</v>
      </c>
      <c r="AD175" s="184">
        <f>P175-AB175</f>
        <v>0</v>
      </c>
      <c r="AF175" s="52" t="e">
        <f>'[3]BI INTRA 2025'!Z288+'BI BERSIH DARI EKSTRA 2024'!Y175</f>
        <v>#REF!</v>
      </c>
      <c r="AG175" s="52" t="e">
        <f t="shared" si="71"/>
        <v>#REF!</v>
      </c>
      <c r="AJ175" s="227"/>
    </row>
    <row r="176" spans="1:36" s="160" customFormat="1" ht="15" customHeight="1">
      <c r="A176" s="175"/>
      <c r="B176" s="54" t="s">
        <v>357</v>
      </c>
      <c r="C176" s="135" t="s">
        <v>358</v>
      </c>
      <c r="D176" s="135"/>
      <c r="E176" s="135"/>
      <c r="F176" s="135"/>
      <c r="G176" s="280"/>
      <c r="H176" s="280"/>
      <c r="I176" s="175"/>
      <c r="J176" s="178"/>
      <c r="K176" s="177"/>
      <c r="L176" s="177"/>
      <c r="M176" s="177"/>
      <c r="N176" s="177"/>
      <c r="O176" s="179">
        <f>SUM(O177:O182)</f>
        <v>14</v>
      </c>
      <c r="P176" s="180">
        <f>SUM(P177:P182)</f>
        <v>36600000</v>
      </c>
      <c r="Q176" s="181"/>
      <c r="R176" s="182"/>
      <c r="S176" s="180">
        <f>SUM(S177:S182)</f>
        <v>36600000</v>
      </c>
      <c r="T176" s="182"/>
      <c r="U176" s="64">
        <f>SUM(U177:U182)</f>
        <v>7320000</v>
      </c>
      <c r="V176" s="182"/>
      <c r="W176" s="64">
        <f>SUM(W177:W182)</f>
        <v>0</v>
      </c>
      <c r="X176" s="183"/>
      <c r="Y176" s="180">
        <f>SUM(Y177:Y182)</f>
        <v>0</v>
      </c>
      <c r="Z176" s="64">
        <f>SUM(Z177:Z182)</f>
        <v>0</v>
      </c>
      <c r="AA176" s="182"/>
      <c r="AB176" s="64">
        <f>SUM(AB177:AB182)</f>
        <v>36600000</v>
      </c>
      <c r="AC176" s="64">
        <f>SUM(AC177:AC182)</f>
        <v>0</v>
      </c>
      <c r="AD176" s="184"/>
      <c r="AF176" s="52" t="e">
        <f>'[3]BI INTRA 2025'!Z289+'BI BERSIH DARI EKSTRA 2024'!Y176</f>
        <v>#REF!</v>
      </c>
      <c r="AG176" s="52" t="e">
        <f t="shared" si="71"/>
        <v>#REF!</v>
      </c>
    </row>
    <row r="177" spans="1:36" ht="15" customHeight="1">
      <c r="A177" s="42"/>
      <c r="B177" s="133" t="s">
        <v>359</v>
      </c>
      <c r="C177" s="67" t="s">
        <v>112</v>
      </c>
      <c r="D177" s="67"/>
      <c r="E177" s="68" t="s">
        <v>360</v>
      </c>
      <c r="F177" s="69" t="str">
        <f>VLOOKUP(B177,[1]Sheet1!$H$4:$I$15682,2,FALSE)</f>
        <v>Meja Kerja Pejabat Eselon II</v>
      </c>
      <c r="G177" s="42" t="s">
        <v>179</v>
      </c>
      <c r="H177" s="42" t="s">
        <v>48</v>
      </c>
      <c r="I177" s="42" t="s">
        <v>191</v>
      </c>
      <c r="J177" s="42" t="s">
        <v>65</v>
      </c>
      <c r="K177" s="42">
        <v>2009</v>
      </c>
      <c r="L177" s="42" t="s">
        <v>48</v>
      </c>
      <c r="M177" s="42" t="s">
        <v>166</v>
      </c>
      <c r="N177" s="42" t="s">
        <v>67</v>
      </c>
      <c r="O177" s="42">
        <v>1</v>
      </c>
      <c r="P177" s="228">
        <v>3800000</v>
      </c>
      <c r="Q177" s="139"/>
      <c r="R177" s="76">
        <v>0</v>
      </c>
      <c r="S177" s="71">
        <f>SUM(P177-R177)</f>
        <v>3800000</v>
      </c>
      <c r="T177" s="72">
        <v>5</v>
      </c>
      <c r="U177" s="71">
        <f>SUM(S177/T177)</f>
        <v>760000</v>
      </c>
      <c r="V177" s="73">
        <v>0</v>
      </c>
      <c r="W177" s="71">
        <f>SUM(U177*V177)</f>
        <v>0</v>
      </c>
      <c r="X177" s="74">
        <v>0</v>
      </c>
      <c r="Y177" s="71">
        <f>SUM(U177*X177)</f>
        <v>0</v>
      </c>
      <c r="Z177" s="71">
        <f>SUM(W177+Y177)</f>
        <v>0</v>
      </c>
      <c r="AA177" s="72">
        <v>5</v>
      </c>
      <c r="AB177" s="71">
        <f>SUM(U177*AA177)</f>
        <v>3800000</v>
      </c>
      <c r="AC177" s="71">
        <f>SUM(S177-AB177)</f>
        <v>0</v>
      </c>
      <c r="AD177" s="40" t="s">
        <v>180</v>
      </c>
      <c r="AF177" s="52" t="e">
        <f>'[3]BI INTRA 2025'!Z290+'BI BERSIH DARI EKSTRA 2024'!Y177</f>
        <v>#REF!</v>
      </c>
      <c r="AG177" s="52" t="e">
        <f t="shared" si="71"/>
        <v>#REF!</v>
      </c>
    </row>
    <row r="178" spans="1:36" ht="27" customHeight="1">
      <c r="A178" s="42"/>
      <c r="B178" s="133" t="s">
        <v>361</v>
      </c>
      <c r="C178" s="67" t="s">
        <v>60</v>
      </c>
      <c r="D178" s="67"/>
      <c r="E178" s="68" t="s">
        <v>362</v>
      </c>
      <c r="F178" s="69" t="str">
        <f>VLOOKUP(B178,[1]Sheet1!$H$4:$I$15682,2,FALSE)</f>
        <v>Meja Kerja Pejabat Eselon III</v>
      </c>
      <c r="G178" s="42" t="s">
        <v>179</v>
      </c>
      <c r="H178" s="42" t="s">
        <v>48</v>
      </c>
      <c r="I178" s="42" t="s">
        <v>191</v>
      </c>
      <c r="J178" s="42" t="s">
        <v>65</v>
      </c>
      <c r="K178" s="42">
        <v>2009</v>
      </c>
      <c r="L178" s="42" t="s">
        <v>48</v>
      </c>
      <c r="M178" s="42" t="s">
        <v>166</v>
      </c>
      <c r="N178" s="42" t="s">
        <v>67</v>
      </c>
      <c r="O178" s="42">
        <v>1</v>
      </c>
      <c r="P178" s="228">
        <v>1600000</v>
      </c>
      <c r="Q178" s="139"/>
      <c r="R178" s="76">
        <v>0</v>
      </c>
      <c r="S178" s="71">
        <f>SUM(P178-R178)</f>
        <v>1600000</v>
      </c>
      <c r="T178" s="72">
        <v>5</v>
      </c>
      <c r="U178" s="71">
        <f>SUM(S178/T178)</f>
        <v>320000</v>
      </c>
      <c r="V178" s="73">
        <v>0</v>
      </c>
      <c r="W178" s="71">
        <f>SUM(U178*V178)</f>
        <v>0</v>
      </c>
      <c r="X178" s="74">
        <v>0</v>
      </c>
      <c r="Y178" s="71">
        <f>SUM(U178*X178)</f>
        <v>0</v>
      </c>
      <c r="Z178" s="71">
        <f>SUM(W178+Y178)</f>
        <v>0</v>
      </c>
      <c r="AA178" s="72">
        <v>5</v>
      </c>
      <c r="AB178" s="71">
        <f>SUM(U178*AA178)</f>
        <v>1600000</v>
      </c>
      <c r="AC178" s="71">
        <f>SUM(S178-AB178)</f>
        <v>0</v>
      </c>
      <c r="AD178" s="40" t="s">
        <v>181</v>
      </c>
      <c r="AF178" s="52" t="e">
        <f>'[3]BI INTRA 2025'!Z291+'BI BERSIH DARI EKSTRA 2024'!Y178</f>
        <v>#REF!</v>
      </c>
      <c r="AG178" s="52" t="e">
        <f t="shared" si="71"/>
        <v>#REF!</v>
      </c>
    </row>
    <row r="179" spans="1:36" ht="27" customHeight="1">
      <c r="A179" s="40"/>
      <c r="B179" s="133" t="s">
        <v>363</v>
      </c>
      <c r="C179" s="67" t="s">
        <v>364</v>
      </c>
      <c r="D179" s="67"/>
      <c r="E179" s="68" t="s">
        <v>365</v>
      </c>
      <c r="F179" s="69" t="str">
        <f>VLOOKUP(B179,[1]Sheet1!$H$4:$I$15682,2,FALSE)</f>
        <v>Meja Kerja Pegawai Non Struktural</v>
      </c>
      <c r="G179" s="42" t="s">
        <v>179</v>
      </c>
      <c r="H179" s="42" t="s">
        <v>48</v>
      </c>
      <c r="I179" s="42" t="s">
        <v>191</v>
      </c>
      <c r="J179" s="42" t="s">
        <v>65</v>
      </c>
      <c r="K179" s="42">
        <v>2013</v>
      </c>
      <c r="L179" s="42" t="s">
        <v>48</v>
      </c>
      <c r="M179" s="42" t="s">
        <v>66</v>
      </c>
      <c r="N179" s="42" t="s">
        <v>67</v>
      </c>
      <c r="O179" s="42">
        <v>1</v>
      </c>
      <c r="P179" s="76">
        <v>2600000</v>
      </c>
      <c r="Q179" s="78"/>
      <c r="R179" s="76">
        <v>0</v>
      </c>
      <c r="S179" s="71">
        <f t="shared" ref="S179:S181" si="96">SUM(P179-R179)</f>
        <v>2600000</v>
      </c>
      <c r="T179" s="72">
        <v>5</v>
      </c>
      <c r="U179" s="71">
        <f t="shared" ref="U179:U181" si="97">SUM(S179/T179)</f>
        <v>520000</v>
      </c>
      <c r="V179" s="73"/>
      <c r="W179" s="71"/>
      <c r="X179" s="74">
        <v>0</v>
      </c>
      <c r="Y179" s="71">
        <f t="shared" ref="Y179" si="98">SUM(U179*X179)</f>
        <v>0</v>
      </c>
      <c r="Z179" s="71"/>
      <c r="AA179" s="72">
        <v>5</v>
      </c>
      <c r="AB179" s="71">
        <f t="shared" ref="AB179" si="99">SUM(U179*AA179)</f>
        <v>2600000</v>
      </c>
      <c r="AC179" s="71"/>
      <c r="AD179" s="75" t="s">
        <v>207</v>
      </c>
      <c r="AF179" s="52" t="e">
        <f>'[3]BI INTRA 2025'!Z308+'BI BERSIH DARI EKSTRA 2024'!Y179</f>
        <v>#REF!</v>
      </c>
      <c r="AG179" s="52" t="e">
        <f t="shared" si="71"/>
        <v>#REF!</v>
      </c>
    </row>
    <row r="180" spans="1:36" ht="27" customHeight="1">
      <c r="A180" s="40"/>
      <c r="B180" s="133" t="s">
        <v>363</v>
      </c>
      <c r="C180" s="42" t="s">
        <v>366</v>
      </c>
      <c r="D180" s="42"/>
      <c r="E180" s="68" t="s">
        <v>365</v>
      </c>
      <c r="F180" s="69" t="str">
        <f>VLOOKUP(B180,[1]Sheet1!$H$4:$I$15682,2,FALSE)</f>
        <v>Meja Kerja Pegawai Non Struktural</v>
      </c>
      <c r="G180" s="42" t="s">
        <v>179</v>
      </c>
      <c r="H180" s="42" t="s">
        <v>48</v>
      </c>
      <c r="I180" s="42" t="s">
        <v>191</v>
      </c>
      <c r="J180" s="42" t="s">
        <v>65</v>
      </c>
      <c r="K180" s="42">
        <v>2013</v>
      </c>
      <c r="L180" s="42" t="s">
        <v>48</v>
      </c>
      <c r="M180" s="42" t="s">
        <v>66</v>
      </c>
      <c r="N180" s="42" t="s">
        <v>67</v>
      </c>
      <c r="O180" s="42">
        <v>2</v>
      </c>
      <c r="P180" s="228">
        <v>5200000</v>
      </c>
      <c r="Q180" s="78"/>
      <c r="R180" s="76">
        <v>0</v>
      </c>
      <c r="S180" s="71">
        <f t="shared" si="96"/>
        <v>5200000</v>
      </c>
      <c r="T180" s="72">
        <v>5</v>
      </c>
      <c r="U180" s="71">
        <f t="shared" si="97"/>
        <v>1040000</v>
      </c>
      <c r="V180" s="73">
        <v>0.5</v>
      </c>
      <c r="W180" s="71"/>
      <c r="X180" s="74"/>
      <c r="Y180" s="71"/>
      <c r="Z180" s="71"/>
      <c r="AA180" s="72">
        <v>5</v>
      </c>
      <c r="AB180" s="71">
        <v>5200000</v>
      </c>
      <c r="AC180" s="71"/>
      <c r="AD180" s="75" t="s">
        <v>185</v>
      </c>
      <c r="AF180" s="52" t="e">
        <f>'[3]BI INTRA 2025'!Z309+'BI BERSIH DARI EKSTRA 2024'!Y180</f>
        <v>#REF!</v>
      </c>
      <c r="AG180" s="52" t="e">
        <f t="shared" si="71"/>
        <v>#REF!</v>
      </c>
    </row>
    <row r="181" spans="1:36" ht="27" customHeight="1">
      <c r="A181" s="42"/>
      <c r="B181" s="133" t="s">
        <v>363</v>
      </c>
      <c r="C181" s="67" t="s">
        <v>367</v>
      </c>
      <c r="D181" s="67"/>
      <c r="E181" s="68" t="s">
        <v>365</v>
      </c>
      <c r="F181" s="69" t="str">
        <f>VLOOKUP(B181,[1]Sheet1!$H$4:$I$15682,2,FALSE)</f>
        <v>Meja Kerja Pegawai Non Struktural</v>
      </c>
      <c r="G181" s="42" t="s">
        <v>179</v>
      </c>
      <c r="H181" s="42" t="s">
        <v>48</v>
      </c>
      <c r="I181" s="42" t="s">
        <v>191</v>
      </c>
      <c r="J181" s="42" t="s">
        <v>65</v>
      </c>
      <c r="K181" s="42">
        <v>2013</v>
      </c>
      <c r="L181" s="42" t="s">
        <v>48</v>
      </c>
      <c r="M181" s="42" t="s">
        <v>66</v>
      </c>
      <c r="N181" s="42" t="s">
        <v>67</v>
      </c>
      <c r="O181" s="42">
        <v>9</v>
      </c>
      <c r="P181" s="228">
        <v>23400000</v>
      </c>
      <c r="Q181" s="78"/>
      <c r="R181" s="76">
        <v>0</v>
      </c>
      <c r="S181" s="71">
        <f t="shared" si="96"/>
        <v>23400000</v>
      </c>
      <c r="T181" s="72">
        <v>5</v>
      </c>
      <c r="U181" s="71">
        <f t="shared" si="97"/>
        <v>4680000</v>
      </c>
      <c r="V181" s="73">
        <v>0.5</v>
      </c>
      <c r="W181" s="71"/>
      <c r="X181" s="74"/>
      <c r="Y181" s="71"/>
      <c r="Z181" s="71"/>
      <c r="AA181" s="72">
        <v>5</v>
      </c>
      <c r="AB181" s="71">
        <v>23400000</v>
      </c>
      <c r="AC181" s="71"/>
      <c r="AD181" s="75" t="s">
        <v>167</v>
      </c>
      <c r="AF181" s="52" t="e">
        <f>'[3]BI INTRA 2025'!Z310+'BI BERSIH DARI EKSTRA 2024'!Y181</f>
        <v>#REF!</v>
      </c>
      <c r="AG181" s="52" t="e">
        <f t="shared" si="71"/>
        <v>#REF!</v>
      </c>
    </row>
    <row r="182" spans="1:36" ht="5.0999999999999996" customHeight="1">
      <c r="A182" s="42"/>
      <c r="B182" s="215"/>
      <c r="C182" s="67"/>
      <c r="D182" s="67"/>
      <c r="E182" s="68"/>
      <c r="F182" s="68"/>
      <c r="G182" s="42"/>
      <c r="H182" s="42"/>
      <c r="I182" s="42"/>
      <c r="J182" s="42"/>
      <c r="K182" s="42"/>
      <c r="L182" s="42"/>
      <c r="M182" s="42"/>
      <c r="N182" s="42"/>
      <c r="O182" s="42"/>
      <c r="P182" s="228"/>
      <c r="Q182" s="78"/>
      <c r="R182" s="76"/>
      <c r="S182" s="71"/>
      <c r="T182" s="72"/>
      <c r="U182" s="71"/>
      <c r="V182" s="73"/>
      <c r="W182" s="71"/>
      <c r="X182" s="74"/>
      <c r="Y182" s="71"/>
      <c r="Z182" s="71"/>
      <c r="AA182" s="72"/>
      <c r="AB182" s="71"/>
      <c r="AC182" s="71"/>
      <c r="AD182" s="75"/>
      <c r="AF182" s="52" t="e">
        <f>'[3]BI INTRA 2025'!Z311+'BI BERSIH DARI EKSTRA 2024'!Y182</f>
        <v>#REF!</v>
      </c>
      <c r="AG182" s="52" t="e">
        <f t="shared" si="71"/>
        <v>#REF!</v>
      </c>
    </row>
    <row r="183" spans="1:36" ht="15" hidden="1" customHeight="1">
      <c r="A183" s="42"/>
      <c r="B183" s="54" t="s">
        <v>368</v>
      </c>
      <c r="C183" s="135" t="s">
        <v>369</v>
      </c>
      <c r="D183" s="135"/>
      <c r="E183" s="135"/>
      <c r="F183" s="135"/>
      <c r="G183" s="135"/>
      <c r="H183" s="42"/>
      <c r="I183" s="42"/>
      <c r="J183" s="42"/>
      <c r="K183" s="42"/>
      <c r="L183" s="42"/>
      <c r="M183" s="42"/>
      <c r="N183" s="42"/>
      <c r="O183" s="42"/>
      <c r="P183" s="228"/>
      <c r="Q183" s="78"/>
      <c r="R183" s="76"/>
      <c r="S183" s="71"/>
      <c r="T183" s="72"/>
      <c r="U183" s="71"/>
      <c r="V183" s="73"/>
      <c r="W183" s="71"/>
      <c r="X183" s="74"/>
      <c r="Y183" s="71"/>
      <c r="Z183" s="71"/>
      <c r="AA183" s="72"/>
      <c r="AB183" s="71"/>
      <c r="AC183" s="71"/>
      <c r="AD183" s="75"/>
      <c r="AF183" s="52" t="e">
        <f>'[3]BI INTRA 2025'!Z312+'BI BERSIH DARI EKSTRA 2024'!Y183</f>
        <v>#REF!</v>
      </c>
      <c r="AG183" s="52" t="e">
        <f t="shared" si="71"/>
        <v>#REF!</v>
      </c>
    </row>
    <row r="184" spans="1:36" ht="15" customHeight="1">
      <c r="A184" s="42"/>
      <c r="B184" s="58" t="s">
        <v>48</v>
      </c>
      <c r="C184" s="42" t="s">
        <v>48</v>
      </c>
      <c r="D184" s="42"/>
      <c r="E184" s="42" t="s">
        <v>48</v>
      </c>
      <c r="F184" s="42"/>
      <c r="G184" s="42" t="s">
        <v>48</v>
      </c>
      <c r="H184" s="42" t="s">
        <v>48</v>
      </c>
      <c r="I184" s="42" t="s">
        <v>48</v>
      </c>
      <c r="J184" s="42" t="s">
        <v>48</v>
      </c>
      <c r="K184" s="42" t="s">
        <v>48</v>
      </c>
      <c r="L184" s="42" t="s">
        <v>48</v>
      </c>
      <c r="M184" s="42" t="s">
        <v>48</v>
      </c>
      <c r="N184" s="42" t="s">
        <v>48</v>
      </c>
      <c r="O184" s="42" t="s">
        <v>48</v>
      </c>
      <c r="P184" s="42" t="s">
        <v>48</v>
      </c>
      <c r="Q184" s="42" t="s">
        <v>48</v>
      </c>
      <c r="R184" s="42" t="s">
        <v>48</v>
      </c>
      <c r="S184" s="42" t="s">
        <v>48</v>
      </c>
      <c r="T184" s="42" t="s">
        <v>48</v>
      </c>
      <c r="U184" s="42" t="s">
        <v>48</v>
      </c>
      <c r="V184" s="42" t="s">
        <v>48</v>
      </c>
      <c r="W184" s="42" t="s">
        <v>48</v>
      </c>
      <c r="X184" s="42" t="s">
        <v>48</v>
      </c>
      <c r="Y184" s="42" t="s">
        <v>48</v>
      </c>
      <c r="Z184" s="42" t="s">
        <v>48</v>
      </c>
      <c r="AA184" s="42" t="s">
        <v>48</v>
      </c>
      <c r="AB184" s="42" t="s">
        <v>48</v>
      </c>
      <c r="AC184" s="42" t="s">
        <v>48</v>
      </c>
      <c r="AD184" s="42" t="s">
        <v>48</v>
      </c>
      <c r="AF184" s="52" t="e">
        <f>'[3]BI INTRA 2025'!Z313+'BI BERSIH DARI EKSTRA 2024'!Y184</f>
        <v>#REF!</v>
      </c>
      <c r="AG184" s="52" t="e">
        <f t="shared" si="71"/>
        <v>#VALUE!</v>
      </c>
    </row>
    <row r="185" spans="1:36" s="285" customFormat="1" ht="15" customHeight="1">
      <c r="A185" s="40"/>
      <c r="B185" s="54" t="s">
        <v>370</v>
      </c>
      <c r="C185" s="60" t="s">
        <v>371</v>
      </c>
      <c r="D185" s="60"/>
      <c r="E185" s="135"/>
      <c r="F185" s="135"/>
      <c r="G185" s="211"/>
      <c r="H185" s="40"/>
      <c r="I185" s="40"/>
      <c r="J185" s="40"/>
      <c r="K185" s="40"/>
      <c r="L185" s="40"/>
      <c r="M185" s="40"/>
      <c r="N185" s="40"/>
      <c r="O185" s="40">
        <f>SUM(O186:O186)</f>
        <v>0</v>
      </c>
      <c r="P185" s="281">
        <f>SUM(P186:P186)</f>
        <v>0</v>
      </c>
      <c r="Q185" s="218"/>
      <c r="R185" s="64"/>
      <c r="S185" s="281">
        <f>SUM(S186:S186)</f>
        <v>0</v>
      </c>
      <c r="T185" s="51"/>
      <c r="U185" s="281">
        <f>SUM(U186:U186)</f>
        <v>0</v>
      </c>
      <c r="V185" s="282"/>
      <c r="W185" s="281">
        <f>SUM(W186:W186)</f>
        <v>0</v>
      </c>
      <c r="X185" s="283"/>
      <c r="Y185" s="281">
        <f>SUM(Y186:Y186)</f>
        <v>0</v>
      </c>
      <c r="Z185" s="281">
        <f>SUM(Z186:Z186)</f>
        <v>0</v>
      </c>
      <c r="AA185" s="51"/>
      <c r="AB185" s="281">
        <f>SUM(AB186:AB186)</f>
        <v>0</v>
      </c>
      <c r="AC185" s="281">
        <f>SUM(AC186:AC186)</f>
        <v>0</v>
      </c>
      <c r="AD185" s="75"/>
      <c r="AE185" s="284"/>
      <c r="AF185" s="52" t="e">
        <f>'[3]BI INTRA 2025'!Z314+'BI BERSIH DARI EKSTRA 2024'!Y185</f>
        <v>#REF!</v>
      </c>
      <c r="AG185" s="52" t="e">
        <f t="shared" si="71"/>
        <v>#REF!</v>
      </c>
      <c r="AH185" s="2" t="s">
        <v>283</v>
      </c>
      <c r="AJ185" s="52"/>
    </row>
    <row r="186" spans="1:36" s="127" customFormat="1" ht="5.0999999999999996" customHeight="1">
      <c r="A186" s="116"/>
      <c r="B186" s="215"/>
      <c r="C186" s="114"/>
      <c r="D186" s="114"/>
      <c r="E186" s="115"/>
      <c r="F186" s="115"/>
      <c r="G186" s="116"/>
      <c r="H186" s="116"/>
      <c r="I186" s="116"/>
      <c r="J186" s="116"/>
      <c r="K186" s="116"/>
      <c r="L186" s="116"/>
      <c r="M186" s="116"/>
      <c r="N186" s="116"/>
      <c r="O186" s="116"/>
      <c r="P186" s="286"/>
      <c r="Q186" s="287"/>
      <c r="R186" s="121"/>
      <c r="S186" s="122"/>
      <c r="T186" s="123"/>
      <c r="U186" s="122"/>
      <c r="V186" s="263"/>
      <c r="W186" s="122"/>
      <c r="X186" s="264"/>
      <c r="Y186" s="122"/>
      <c r="Z186" s="122"/>
      <c r="AA186" s="288"/>
      <c r="AB186" s="122"/>
      <c r="AC186" s="122"/>
      <c r="AD186" s="289"/>
      <c r="AE186" s="290"/>
      <c r="AF186" s="52" t="e">
        <f>'[3]BI INTRA 2025'!Z355+'BI BERSIH DARI EKSTRA 2024'!Y186</f>
        <v>#REF!</v>
      </c>
      <c r="AG186" s="52" t="e">
        <f t="shared" si="71"/>
        <v>#REF!</v>
      </c>
    </row>
    <row r="187" spans="1:36" s="300" customFormat="1" ht="15" customHeight="1">
      <c r="A187" s="112"/>
      <c r="B187" s="54" t="s">
        <v>372</v>
      </c>
      <c r="C187" s="54" t="s">
        <v>373</v>
      </c>
      <c r="D187" s="54"/>
      <c r="E187" s="291"/>
      <c r="F187" s="291"/>
      <c r="G187" s="112"/>
      <c r="H187" s="112"/>
      <c r="I187" s="112"/>
      <c r="J187" s="112"/>
      <c r="K187" s="112"/>
      <c r="L187" s="112"/>
      <c r="M187" s="112"/>
      <c r="N187" s="112"/>
      <c r="O187" s="112">
        <f>O188</f>
        <v>0</v>
      </c>
      <c r="P187" s="292">
        <f>P188</f>
        <v>0</v>
      </c>
      <c r="Q187" s="293"/>
      <c r="R187" s="294"/>
      <c r="S187" s="292">
        <f>S188</f>
        <v>0</v>
      </c>
      <c r="T187" s="295"/>
      <c r="U187" s="292">
        <f>U188</f>
        <v>0</v>
      </c>
      <c r="V187" s="296"/>
      <c r="W187" s="292">
        <f>W188</f>
        <v>0</v>
      </c>
      <c r="X187" s="297"/>
      <c r="Y187" s="292">
        <f>Y188</f>
        <v>0</v>
      </c>
      <c r="Z187" s="292">
        <f>Z188</f>
        <v>0</v>
      </c>
      <c r="AA187" s="298"/>
      <c r="AB187" s="292">
        <f>AB188</f>
        <v>0</v>
      </c>
      <c r="AC187" s="292">
        <f>AC188</f>
        <v>0</v>
      </c>
      <c r="AD187" s="289"/>
      <c r="AE187" s="299"/>
      <c r="AF187" s="52" t="e">
        <f>'[3]BI INTRA 2025'!Z356+'BI BERSIH DARI EKSTRA 2024'!Y187</f>
        <v>#REF!</v>
      </c>
      <c r="AG187" s="52" t="e">
        <f t="shared" si="71"/>
        <v>#REF!</v>
      </c>
    </row>
    <row r="188" spans="1:36" s="127" customFormat="1" ht="15" customHeight="1">
      <c r="A188" s="116"/>
      <c r="B188" s="133"/>
      <c r="C188" s="67"/>
      <c r="D188" s="67"/>
      <c r="E188" s="68"/>
      <c r="F188" s="235"/>
      <c r="G188" s="42"/>
      <c r="H188" s="42"/>
      <c r="I188" s="42"/>
      <c r="J188" s="42"/>
      <c r="K188" s="42"/>
      <c r="L188" s="42"/>
      <c r="M188" s="42"/>
      <c r="N188" s="42"/>
      <c r="O188" s="42"/>
      <c r="P188" s="228">
        <v>0</v>
      </c>
      <c r="Q188" s="139"/>
      <c r="R188" s="76">
        <v>0</v>
      </c>
      <c r="S188" s="71">
        <f t="shared" ref="S188" si="100">SUM(P188-R188)</f>
        <v>0</v>
      </c>
      <c r="T188" s="72"/>
      <c r="U188" s="71"/>
      <c r="V188" s="73"/>
      <c r="W188" s="71">
        <f t="shared" ref="W188" si="101">SUM(U188*V188)</f>
        <v>0</v>
      </c>
      <c r="X188" s="74">
        <v>0</v>
      </c>
      <c r="Y188" s="71">
        <f t="shared" ref="Y188" si="102">SUM(U188*X188)</f>
        <v>0</v>
      </c>
      <c r="Z188" s="71">
        <f t="shared" ref="Z188" si="103">SUM(W188+Y188)</f>
        <v>0</v>
      </c>
      <c r="AA188" s="72"/>
      <c r="AB188" s="71">
        <f t="shared" ref="AB188" si="104">SUM(U188*AA188)</f>
        <v>0</v>
      </c>
      <c r="AC188" s="71">
        <f t="shared" ref="AC188" si="105">SUM(S188-AB188)</f>
        <v>0</v>
      </c>
      <c r="AD188" s="75"/>
      <c r="AE188" s="290"/>
      <c r="AF188" s="52" t="e">
        <f>'[3]BI INTRA 2025'!Z357+'BI BERSIH DARI EKSTRA 2024'!Y188</f>
        <v>#REF!</v>
      </c>
      <c r="AG188" s="52" t="e">
        <f t="shared" si="71"/>
        <v>#REF!</v>
      </c>
    </row>
    <row r="189" spans="1:36" s="127" customFormat="1" ht="5.0999999999999996" customHeight="1">
      <c r="A189" s="116"/>
      <c r="B189" s="215"/>
      <c r="C189" s="114"/>
      <c r="D189" s="114"/>
      <c r="E189" s="115"/>
      <c r="F189" s="115"/>
      <c r="G189" s="116"/>
      <c r="H189" s="116"/>
      <c r="I189" s="116"/>
      <c r="J189" s="116"/>
      <c r="K189" s="116"/>
      <c r="L189" s="116"/>
      <c r="M189" s="116"/>
      <c r="N189" s="116"/>
      <c r="O189" s="116"/>
      <c r="P189" s="286"/>
      <c r="Q189" s="287"/>
      <c r="R189" s="121"/>
      <c r="S189" s="122"/>
      <c r="T189" s="123"/>
      <c r="U189" s="122"/>
      <c r="V189" s="263"/>
      <c r="W189" s="122"/>
      <c r="X189" s="264"/>
      <c r="Y189" s="122"/>
      <c r="Z189" s="122"/>
      <c r="AA189" s="288"/>
      <c r="AB189" s="122"/>
      <c r="AC189" s="122"/>
      <c r="AD189" s="289"/>
      <c r="AE189" s="290"/>
      <c r="AF189" s="52" t="e">
        <f>'[3]BI INTRA 2025'!Z358+'BI BERSIH DARI EKSTRA 2024'!Y189</f>
        <v>#REF!</v>
      </c>
      <c r="AG189" s="52" t="e">
        <f t="shared" si="71"/>
        <v>#REF!</v>
      </c>
    </row>
    <row r="190" spans="1:36" s="300" customFormat="1" ht="15" customHeight="1">
      <c r="A190" s="112"/>
      <c r="B190" s="54" t="s">
        <v>374</v>
      </c>
      <c r="C190" s="135" t="s">
        <v>375</v>
      </c>
      <c r="D190" s="135"/>
      <c r="E190" s="135"/>
      <c r="F190" s="135"/>
      <c r="G190" s="135"/>
      <c r="H190" s="112"/>
      <c r="I190" s="112"/>
      <c r="J190" s="112"/>
      <c r="K190" s="112"/>
      <c r="L190" s="112"/>
      <c r="M190" s="112"/>
      <c r="N190" s="112"/>
      <c r="O190" s="112">
        <f>SUM(O191:O199)</f>
        <v>9</v>
      </c>
      <c r="P190" s="294">
        <f>SUM(P191:P199)</f>
        <v>24000000</v>
      </c>
      <c r="Q190" s="293"/>
      <c r="R190" s="294"/>
      <c r="S190" s="294">
        <f>SUM(S191:S199)</f>
        <v>24000000</v>
      </c>
      <c r="T190" s="295"/>
      <c r="U190" s="294">
        <f>SUM(U191:U199)</f>
        <v>4800000</v>
      </c>
      <c r="V190" s="296"/>
      <c r="W190" s="112">
        <f>SUM(W191:W199)</f>
        <v>0</v>
      </c>
      <c r="X190" s="297"/>
      <c r="Y190" s="112">
        <f>SUM(Y191:Y199)</f>
        <v>0</v>
      </c>
      <c r="Z190" s="112">
        <f>SUM(Z191:Z199)</f>
        <v>0</v>
      </c>
      <c r="AA190" s="298"/>
      <c r="AB190" s="294">
        <f>SUM(AB191:AB199)</f>
        <v>24000000</v>
      </c>
      <c r="AC190" s="112">
        <v>0</v>
      </c>
      <c r="AD190" s="289"/>
      <c r="AE190" s="299"/>
      <c r="AF190" s="52" t="e">
        <f>'[3]BI INTRA 2025'!Z359+'BI BERSIH DARI EKSTRA 2024'!Y190</f>
        <v>#REF!</v>
      </c>
      <c r="AG190" s="52" t="e">
        <f t="shared" si="71"/>
        <v>#REF!</v>
      </c>
    </row>
    <row r="191" spans="1:36" s="127" customFormat="1" ht="27" customHeight="1">
      <c r="A191" s="116"/>
      <c r="B191" s="133" t="s">
        <v>376</v>
      </c>
      <c r="C191" s="202" t="s">
        <v>112</v>
      </c>
      <c r="D191" s="202"/>
      <c r="E191" s="68" t="s">
        <v>377</v>
      </c>
      <c r="F191" s="69" t="str">
        <f>VLOOKUP(B191,[1]Sheet1!$H$4:$I$15682,2,FALSE)</f>
        <v>Kursi Tamu di Ruangan Pejabat Eselon III</v>
      </c>
      <c r="G191" s="42" t="s">
        <v>179</v>
      </c>
      <c r="H191" s="42" t="s">
        <v>48</v>
      </c>
      <c r="I191" s="42" t="s">
        <v>191</v>
      </c>
      <c r="J191" s="42" t="s">
        <v>65</v>
      </c>
      <c r="K191" s="42">
        <v>2009</v>
      </c>
      <c r="L191" s="42" t="s">
        <v>48</v>
      </c>
      <c r="M191" s="42" t="s">
        <v>262</v>
      </c>
      <c r="N191" s="42" t="s">
        <v>67</v>
      </c>
      <c r="O191" s="203">
        <v>1</v>
      </c>
      <c r="P191" s="70">
        <v>2375000</v>
      </c>
      <c r="Q191" s="139"/>
      <c r="R191" s="76">
        <v>0</v>
      </c>
      <c r="S191" s="71">
        <f t="shared" ref="S191:S198" si="106">SUM(P191-R191)</f>
        <v>2375000</v>
      </c>
      <c r="T191" s="72">
        <v>5</v>
      </c>
      <c r="U191" s="71">
        <f t="shared" ref="U191:U198" si="107">SUM(S191/T191)</f>
        <v>475000</v>
      </c>
      <c r="V191" s="73">
        <v>0</v>
      </c>
      <c r="W191" s="71">
        <f t="shared" ref="W191:W198" si="108">SUM(U191*V191)</f>
        <v>0</v>
      </c>
      <c r="X191" s="74">
        <v>0</v>
      </c>
      <c r="Y191" s="71">
        <f t="shared" ref="Y191:Y198" si="109">SUM(U191*X191)</f>
        <v>0</v>
      </c>
      <c r="Z191" s="71">
        <f t="shared" ref="Z191:Z198" si="110">SUM(W191+Y191)</f>
        <v>0</v>
      </c>
      <c r="AA191" s="72">
        <v>5</v>
      </c>
      <c r="AB191" s="71">
        <f t="shared" ref="AB191:AB198" si="111">SUM(U191*AA191)</f>
        <v>2375000</v>
      </c>
      <c r="AC191" s="71">
        <f t="shared" ref="AC191:AC198" si="112">SUM(S191-AB191)</f>
        <v>0</v>
      </c>
      <c r="AD191" s="75" t="s">
        <v>181</v>
      </c>
      <c r="AE191" s="290"/>
      <c r="AF191" s="52" t="e">
        <f>'[3]BI INTRA 2025'!Z360+'BI BERSIH DARI EKSTRA 2024'!Y191</f>
        <v>#REF!</v>
      </c>
      <c r="AG191" s="52" t="e">
        <f t="shared" si="71"/>
        <v>#REF!</v>
      </c>
    </row>
    <row r="192" spans="1:36" s="127" customFormat="1" ht="27" customHeight="1">
      <c r="A192" s="116"/>
      <c r="B192" s="133" t="s">
        <v>378</v>
      </c>
      <c r="C192" s="202" t="s">
        <v>60</v>
      </c>
      <c r="D192" s="202"/>
      <c r="E192" s="68" t="s">
        <v>377</v>
      </c>
      <c r="F192" s="69" t="str">
        <f>VLOOKUP(B192,[1]Sheet1!$H$4:$I$15682,2,FALSE)</f>
        <v>Kursi Tamu di Ruangan Pejabat Lain-lain</v>
      </c>
      <c r="G192" s="42" t="s">
        <v>179</v>
      </c>
      <c r="H192" s="42" t="s">
        <v>48</v>
      </c>
      <c r="I192" s="42" t="s">
        <v>191</v>
      </c>
      <c r="J192" s="42" t="s">
        <v>65</v>
      </c>
      <c r="K192" s="42">
        <v>2009</v>
      </c>
      <c r="L192" s="42" t="s">
        <v>48</v>
      </c>
      <c r="M192" s="42" t="s">
        <v>262</v>
      </c>
      <c r="N192" s="42" t="s">
        <v>67</v>
      </c>
      <c r="O192" s="203">
        <v>1</v>
      </c>
      <c r="P192" s="70">
        <v>2375000</v>
      </c>
      <c r="Q192" s="139"/>
      <c r="R192" s="76">
        <v>0</v>
      </c>
      <c r="S192" s="71">
        <f t="shared" si="106"/>
        <v>2375000</v>
      </c>
      <c r="T192" s="72">
        <v>5</v>
      </c>
      <c r="U192" s="71">
        <f t="shared" si="107"/>
        <v>475000</v>
      </c>
      <c r="V192" s="73">
        <v>0</v>
      </c>
      <c r="W192" s="71">
        <f t="shared" si="108"/>
        <v>0</v>
      </c>
      <c r="X192" s="74">
        <v>0</v>
      </c>
      <c r="Y192" s="71">
        <f t="shared" si="109"/>
        <v>0</v>
      </c>
      <c r="Z192" s="71">
        <f t="shared" si="110"/>
        <v>0</v>
      </c>
      <c r="AA192" s="72">
        <v>5</v>
      </c>
      <c r="AB192" s="71">
        <f t="shared" si="111"/>
        <v>2375000</v>
      </c>
      <c r="AC192" s="71">
        <f t="shared" si="112"/>
        <v>0</v>
      </c>
      <c r="AD192" s="75" t="s">
        <v>167</v>
      </c>
      <c r="AE192" s="290"/>
      <c r="AF192" s="52" t="e">
        <f>'[3]BI INTRA 2025'!Z361+'BI BERSIH DARI EKSTRA 2024'!Y192</f>
        <v>#REF!</v>
      </c>
      <c r="AG192" s="52" t="e">
        <f t="shared" si="71"/>
        <v>#REF!</v>
      </c>
    </row>
    <row r="193" spans="1:33" s="127" customFormat="1" ht="27" customHeight="1">
      <c r="A193" s="116"/>
      <c r="B193" s="133" t="s">
        <v>376</v>
      </c>
      <c r="C193" s="202" t="s">
        <v>69</v>
      </c>
      <c r="D193" s="202"/>
      <c r="E193" s="68" t="s">
        <v>377</v>
      </c>
      <c r="F193" s="69" t="str">
        <f>VLOOKUP(B193,[1]Sheet1!$H$4:$I$15682,2,FALSE)</f>
        <v>Kursi Tamu di Ruangan Pejabat Eselon III</v>
      </c>
      <c r="G193" s="42" t="s">
        <v>179</v>
      </c>
      <c r="H193" s="42" t="s">
        <v>48</v>
      </c>
      <c r="I193" s="42" t="s">
        <v>191</v>
      </c>
      <c r="J193" s="42" t="s">
        <v>65</v>
      </c>
      <c r="K193" s="42">
        <v>2009</v>
      </c>
      <c r="L193" s="42" t="s">
        <v>48</v>
      </c>
      <c r="M193" s="42" t="s">
        <v>262</v>
      </c>
      <c r="N193" s="42" t="s">
        <v>67</v>
      </c>
      <c r="O193" s="203">
        <v>1</v>
      </c>
      <c r="P193" s="70">
        <v>2375000</v>
      </c>
      <c r="Q193" s="139"/>
      <c r="R193" s="76">
        <v>0</v>
      </c>
      <c r="S193" s="71">
        <f t="shared" si="106"/>
        <v>2375000</v>
      </c>
      <c r="T193" s="72">
        <v>5</v>
      </c>
      <c r="U193" s="71">
        <f t="shared" si="107"/>
        <v>475000</v>
      </c>
      <c r="V193" s="73">
        <v>0</v>
      </c>
      <c r="W193" s="71">
        <f t="shared" si="108"/>
        <v>0</v>
      </c>
      <c r="X193" s="74">
        <v>0</v>
      </c>
      <c r="Y193" s="71">
        <f t="shared" si="109"/>
        <v>0</v>
      </c>
      <c r="Z193" s="71">
        <f t="shared" si="110"/>
        <v>0</v>
      </c>
      <c r="AA193" s="72">
        <v>5</v>
      </c>
      <c r="AB193" s="71">
        <f t="shared" si="111"/>
        <v>2375000</v>
      </c>
      <c r="AC193" s="71">
        <f t="shared" si="112"/>
        <v>0</v>
      </c>
      <c r="AD193" s="75" t="s">
        <v>174</v>
      </c>
      <c r="AE193" s="290"/>
      <c r="AF193" s="52" t="e">
        <f>'[3]BI INTRA 2025'!Z362+'BI BERSIH DARI EKSTRA 2024'!Y193</f>
        <v>#REF!</v>
      </c>
      <c r="AG193" s="52" t="e">
        <f t="shared" si="71"/>
        <v>#REF!</v>
      </c>
    </row>
    <row r="194" spans="1:33" s="127" customFormat="1" ht="27" customHeight="1">
      <c r="A194" s="116"/>
      <c r="B194" s="133" t="s">
        <v>376</v>
      </c>
      <c r="C194" s="202" t="s">
        <v>73</v>
      </c>
      <c r="D194" s="202"/>
      <c r="E194" s="68" t="s">
        <v>377</v>
      </c>
      <c r="F194" s="69" t="str">
        <f>VLOOKUP(B194,[1]Sheet1!$H$4:$I$15682,2,FALSE)</f>
        <v>Kursi Tamu di Ruangan Pejabat Eselon III</v>
      </c>
      <c r="G194" s="42" t="s">
        <v>179</v>
      </c>
      <c r="H194" s="42" t="s">
        <v>48</v>
      </c>
      <c r="I194" s="42" t="s">
        <v>191</v>
      </c>
      <c r="J194" s="42" t="s">
        <v>65</v>
      </c>
      <c r="K194" s="42">
        <v>2009</v>
      </c>
      <c r="L194" s="42" t="s">
        <v>48</v>
      </c>
      <c r="M194" s="42" t="s">
        <v>262</v>
      </c>
      <c r="N194" s="42" t="s">
        <v>67</v>
      </c>
      <c r="O194" s="203">
        <v>1</v>
      </c>
      <c r="P194" s="70">
        <v>2375000</v>
      </c>
      <c r="Q194" s="139"/>
      <c r="R194" s="76">
        <v>0</v>
      </c>
      <c r="S194" s="71">
        <f t="shared" si="106"/>
        <v>2375000</v>
      </c>
      <c r="T194" s="72">
        <v>5</v>
      </c>
      <c r="U194" s="71">
        <f t="shared" si="107"/>
        <v>475000</v>
      </c>
      <c r="V194" s="73">
        <v>0</v>
      </c>
      <c r="W194" s="71">
        <f t="shared" si="108"/>
        <v>0</v>
      </c>
      <c r="X194" s="74">
        <v>0</v>
      </c>
      <c r="Y194" s="71">
        <f t="shared" si="109"/>
        <v>0</v>
      </c>
      <c r="Z194" s="71">
        <f t="shared" si="110"/>
        <v>0</v>
      </c>
      <c r="AA194" s="72">
        <v>5</v>
      </c>
      <c r="AB194" s="71">
        <f t="shared" si="111"/>
        <v>2375000</v>
      </c>
      <c r="AC194" s="71">
        <f t="shared" si="112"/>
        <v>0</v>
      </c>
      <c r="AD194" s="75" t="s">
        <v>175</v>
      </c>
      <c r="AE194" s="290"/>
      <c r="AF194" s="52" t="e">
        <f>'[3]BI INTRA 2025'!Z363+'BI BERSIH DARI EKSTRA 2024'!Y194</f>
        <v>#REF!</v>
      </c>
      <c r="AG194" s="52" t="e">
        <f t="shared" si="71"/>
        <v>#REF!</v>
      </c>
    </row>
    <row r="195" spans="1:33" s="127" customFormat="1" ht="27" customHeight="1">
      <c r="A195" s="116"/>
      <c r="B195" s="133" t="s">
        <v>376</v>
      </c>
      <c r="C195" s="202" t="s">
        <v>77</v>
      </c>
      <c r="D195" s="202"/>
      <c r="E195" s="68" t="s">
        <v>377</v>
      </c>
      <c r="F195" s="69" t="str">
        <f>VLOOKUP(B195,[1]Sheet1!$H$4:$I$15682,2,FALSE)</f>
        <v>Kursi Tamu di Ruangan Pejabat Eselon III</v>
      </c>
      <c r="G195" s="42" t="s">
        <v>179</v>
      </c>
      <c r="H195" s="42" t="s">
        <v>48</v>
      </c>
      <c r="I195" s="42" t="s">
        <v>191</v>
      </c>
      <c r="J195" s="42" t="s">
        <v>65</v>
      </c>
      <c r="K195" s="42">
        <v>2009</v>
      </c>
      <c r="L195" s="42" t="s">
        <v>48</v>
      </c>
      <c r="M195" s="42" t="s">
        <v>262</v>
      </c>
      <c r="N195" s="42" t="s">
        <v>67</v>
      </c>
      <c r="O195" s="203">
        <v>1</v>
      </c>
      <c r="P195" s="70">
        <v>2375000</v>
      </c>
      <c r="Q195" s="139"/>
      <c r="R195" s="76">
        <v>0</v>
      </c>
      <c r="S195" s="71">
        <f t="shared" si="106"/>
        <v>2375000</v>
      </c>
      <c r="T195" s="72">
        <v>5</v>
      </c>
      <c r="U195" s="71">
        <f t="shared" si="107"/>
        <v>475000</v>
      </c>
      <c r="V195" s="73">
        <v>0</v>
      </c>
      <c r="W195" s="71">
        <f t="shared" si="108"/>
        <v>0</v>
      </c>
      <c r="X195" s="74">
        <v>0</v>
      </c>
      <c r="Y195" s="71">
        <f t="shared" si="109"/>
        <v>0</v>
      </c>
      <c r="Z195" s="71">
        <f t="shared" si="110"/>
        <v>0</v>
      </c>
      <c r="AA195" s="72">
        <v>5</v>
      </c>
      <c r="AB195" s="71">
        <f t="shared" si="111"/>
        <v>2375000</v>
      </c>
      <c r="AC195" s="71">
        <f t="shared" si="112"/>
        <v>0</v>
      </c>
      <c r="AD195" s="75" t="s">
        <v>176</v>
      </c>
      <c r="AE195" s="290"/>
      <c r="AF195" s="52" t="e">
        <f>'[3]BI INTRA 2025'!Z364+'BI BERSIH DARI EKSTRA 2024'!Y195</f>
        <v>#REF!</v>
      </c>
      <c r="AG195" s="52" t="e">
        <f t="shared" si="71"/>
        <v>#REF!</v>
      </c>
    </row>
    <row r="196" spans="1:33" s="127" customFormat="1" ht="27" customHeight="1">
      <c r="A196" s="116"/>
      <c r="B196" s="133" t="s">
        <v>376</v>
      </c>
      <c r="C196" s="202" t="s">
        <v>379</v>
      </c>
      <c r="D196" s="202"/>
      <c r="E196" s="68" t="s">
        <v>377</v>
      </c>
      <c r="F196" s="69" t="str">
        <f>VLOOKUP(B196,[1]Sheet1!$H$4:$I$15682,2,FALSE)</f>
        <v>Kursi Tamu di Ruangan Pejabat Eselon III</v>
      </c>
      <c r="G196" s="42" t="s">
        <v>179</v>
      </c>
      <c r="H196" s="42" t="s">
        <v>48</v>
      </c>
      <c r="I196" s="42" t="s">
        <v>191</v>
      </c>
      <c r="J196" s="42" t="s">
        <v>65</v>
      </c>
      <c r="K196" s="42">
        <v>2009</v>
      </c>
      <c r="L196" s="42" t="s">
        <v>48</v>
      </c>
      <c r="M196" s="42" t="s">
        <v>262</v>
      </c>
      <c r="N196" s="42" t="s">
        <v>67</v>
      </c>
      <c r="O196" s="203">
        <v>2</v>
      </c>
      <c r="P196" s="70">
        <v>4750000</v>
      </c>
      <c r="Q196" s="78"/>
      <c r="R196" s="76">
        <v>0</v>
      </c>
      <c r="S196" s="71">
        <f t="shared" si="106"/>
        <v>4750000</v>
      </c>
      <c r="T196" s="72">
        <v>5</v>
      </c>
      <c r="U196" s="71">
        <f t="shared" si="107"/>
        <v>950000</v>
      </c>
      <c r="V196" s="73">
        <v>0</v>
      </c>
      <c r="W196" s="71">
        <f t="shared" si="108"/>
        <v>0</v>
      </c>
      <c r="X196" s="74">
        <v>0</v>
      </c>
      <c r="Y196" s="71">
        <f t="shared" si="109"/>
        <v>0</v>
      </c>
      <c r="Z196" s="71">
        <f t="shared" si="110"/>
        <v>0</v>
      </c>
      <c r="AA196" s="72">
        <v>5</v>
      </c>
      <c r="AB196" s="71">
        <f t="shared" si="111"/>
        <v>4750000</v>
      </c>
      <c r="AC196" s="71">
        <f t="shared" si="112"/>
        <v>0</v>
      </c>
      <c r="AD196" s="75" t="s">
        <v>380</v>
      </c>
      <c r="AE196" s="290"/>
      <c r="AF196" s="52" t="e">
        <f>'[3]BI INTRA 2025'!Z365+'BI BERSIH DARI EKSTRA 2024'!Y196</f>
        <v>#REF!</v>
      </c>
      <c r="AG196" s="52" t="e">
        <f t="shared" si="71"/>
        <v>#REF!</v>
      </c>
    </row>
    <row r="197" spans="1:33" s="127" customFormat="1" ht="27" customHeight="1">
      <c r="A197" s="116"/>
      <c r="B197" s="133" t="s">
        <v>376</v>
      </c>
      <c r="C197" s="202" t="s">
        <v>84</v>
      </c>
      <c r="D197" s="202"/>
      <c r="E197" s="68" t="s">
        <v>377</v>
      </c>
      <c r="F197" s="69" t="str">
        <f>VLOOKUP(B197,[1]Sheet1!$H$4:$I$15682,2,FALSE)</f>
        <v>Kursi Tamu di Ruangan Pejabat Eselon III</v>
      </c>
      <c r="G197" s="42" t="s">
        <v>179</v>
      </c>
      <c r="H197" s="42" t="s">
        <v>48</v>
      </c>
      <c r="I197" s="42" t="s">
        <v>191</v>
      </c>
      <c r="J197" s="42" t="s">
        <v>65</v>
      </c>
      <c r="K197" s="42">
        <v>2009</v>
      </c>
      <c r="L197" s="42" t="s">
        <v>48</v>
      </c>
      <c r="M197" s="42" t="s">
        <v>262</v>
      </c>
      <c r="N197" s="42" t="s">
        <v>67</v>
      </c>
      <c r="O197" s="203">
        <v>1</v>
      </c>
      <c r="P197" s="70">
        <v>2375000</v>
      </c>
      <c r="Q197" s="139"/>
      <c r="R197" s="76">
        <v>0</v>
      </c>
      <c r="S197" s="71">
        <f t="shared" si="106"/>
        <v>2375000</v>
      </c>
      <c r="T197" s="72">
        <v>5</v>
      </c>
      <c r="U197" s="71">
        <f t="shared" si="107"/>
        <v>475000</v>
      </c>
      <c r="V197" s="73">
        <v>0</v>
      </c>
      <c r="W197" s="71">
        <f t="shared" si="108"/>
        <v>0</v>
      </c>
      <c r="X197" s="74">
        <v>0</v>
      </c>
      <c r="Y197" s="71">
        <f t="shared" si="109"/>
        <v>0</v>
      </c>
      <c r="Z197" s="71">
        <f t="shared" si="110"/>
        <v>0</v>
      </c>
      <c r="AA197" s="72">
        <v>5</v>
      </c>
      <c r="AB197" s="71">
        <f t="shared" si="111"/>
        <v>2375000</v>
      </c>
      <c r="AC197" s="71">
        <f t="shared" si="112"/>
        <v>0</v>
      </c>
      <c r="AD197" s="75" t="s">
        <v>177</v>
      </c>
      <c r="AE197" s="290"/>
      <c r="AF197" s="52" t="e">
        <f>'[3]BI INTRA 2025'!Z366+'BI BERSIH DARI EKSTRA 2024'!Y197</f>
        <v>#REF!</v>
      </c>
      <c r="AG197" s="52" t="e">
        <f t="shared" si="71"/>
        <v>#REF!</v>
      </c>
    </row>
    <row r="198" spans="1:33" s="127" customFormat="1" ht="27" customHeight="1">
      <c r="A198" s="116"/>
      <c r="B198" s="133" t="s">
        <v>381</v>
      </c>
      <c r="C198" s="202" t="s">
        <v>112</v>
      </c>
      <c r="D198" s="202"/>
      <c r="E198" s="68" t="s">
        <v>382</v>
      </c>
      <c r="F198" s="69" t="str">
        <f>VLOOKUP(B198,[1]Sheet1!$H$4:$I$15682,2,FALSE)</f>
        <v>Kursi Tamu di Ruangan Pejabat Eselon II</v>
      </c>
      <c r="G198" s="42" t="s">
        <v>179</v>
      </c>
      <c r="H198" s="42" t="s">
        <v>48</v>
      </c>
      <c r="I198" s="42" t="s">
        <v>191</v>
      </c>
      <c r="J198" s="42" t="s">
        <v>65</v>
      </c>
      <c r="K198" s="43">
        <v>2009</v>
      </c>
      <c r="L198" s="42" t="s">
        <v>48</v>
      </c>
      <c r="M198" s="77" t="s">
        <v>262</v>
      </c>
      <c r="N198" s="42" t="s">
        <v>67</v>
      </c>
      <c r="O198" s="203">
        <v>1</v>
      </c>
      <c r="P198" s="70">
        <v>5000000</v>
      </c>
      <c r="Q198" s="139"/>
      <c r="R198" s="76">
        <v>0</v>
      </c>
      <c r="S198" s="71">
        <f t="shared" si="106"/>
        <v>5000000</v>
      </c>
      <c r="T198" s="72">
        <v>5</v>
      </c>
      <c r="U198" s="71">
        <f t="shared" si="107"/>
        <v>1000000</v>
      </c>
      <c r="V198" s="73">
        <v>0</v>
      </c>
      <c r="W198" s="71">
        <f t="shared" si="108"/>
        <v>0</v>
      </c>
      <c r="X198" s="74">
        <v>0</v>
      </c>
      <c r="Y198" s="71">
        <f t="shared" si="109"/>
        <v>0</v>
      </c>
      <c r="Z198" s="71">
        <f t="shared" si="110"/>
        <v>0</v>
      </c>
      <c r="AA198" s="72">
        <v>5</v>
      </c>
      <c r="AB198" s="71">
        <f t="shared" si="111"/>
        <v>5000000</v>
      </c>
      <c r="AC198" s="71">
        <f t="shared" si="112"/>
        <v>0</v>
      </c>
      <c r="AD198" s="75" t="s">
        <v>265</v>
      </c>
      <c r="AE198" s="290"/>
      <c r="AF198" s="52" t="e">
        <f>'[3]BI INTRA 2025'!Z367+'BI BERSIH DARI EKSTRA 2024'!Y198</f>
        <v>#REF!</v>
      </c>
      <c r="AG198" s="52" t="e">
        <f t="shared" si="71"/>
        <v>#REF!</v>
      </c>
    </row>
    <row r="199" spans="1:33" s="127" customFormat="1" ht="5.0999999999999996" customHeight="1">
      <c r="A199" s="116"/>
      <c r="B199" s="215"/>
      <c r="C199" s="114"/>
      <c r="D199" s="114"/>
      <c r="E199" s="115"/>
      <c r="F199" s="115"/>
      <c r="G199" s="116"/>
      <c r="H199" s="116"/>
      <c r="I199" s="116"/>
      <c r="J199" s="116"/>
      <c r="K199" s="116"/>
      <c r="L199" s="116"/>
      <c r="M199" s="116"/>
      <c r="N199" s="116"/>
      <c r="O199" s="116"/>
      <c r="P199" s="286"/>
      <c r="Q199" s="287"/>
      <c r="R199" s="121"/>
      <c r="S199" s="122"/>
      <c r="T199" s="123"/>
      <c r="U199" s="122"/>
      <c r="V199" s="263"/>
      <c r="W199" s="122"/>
      <c r="X199" s="264"/>
      <c r="Y199" s="122"/>
      <c r="Z199" s="122"/>
      <c r="AA199" s="288"/>
      <c r="AB199" s="122"/>
      <c r="AC199" s="122"/>
      <c r="AD199" s="289"/>
      <c r="AE199" s="290"/>
      <c r="AF199" s="52" t="e">
        <f>'[3]BI INTRA 2025'!Z368+'BI BERSIH DARI EKSTRA 2024'!Y199</f>
        <v>#REF!</v>
      </c>
      <c r="AG199" s="52" t="e">
        <f t="shared" si="71"/>
        <v>#REF!</v>
      </c>
    </row>
    <row r="200" spans="1:33" ht="15" customHeight="1">
      <c r="A200" s="42"/>
      <c r="B200" s="54" t="s">
        <v>383</v>
      </c>
      <c r="C200" s="135" t="s">
        <v>384</v>
      </c>
      <c r="D200" s="135"/>
      <c r="E200" s="135"/>
      <c r="F200" s="135"/>
      <c r="G200" s="135"/>
      <c r="H200" s="135"/>
      <c r="I200" s="301"/>
      <c r="J200" s="301"/>
      <c r="K200" s="301"/>
      <c r="L200" s="301"/>
      <c r="M200" s="301"/>
      <c r="N200" s="301"/>
      <c r="O200" s="219">
        <f>O201+O215</f>
        <v>12</v>
      </c>
      <c r="P200" s="302">
        <f>P201+P215</f>
        <v>82003999</v>
      </c>
      <c r="Q200" s="78"/>
      <c r="R200" s="76"/>
      <c r="S200" s="302">
        <f>S201+S215</f>
        <v>82003999</v>
      </c>
      <c r="T200" s="72"/>
      <c r="U200" s="302">
        <f>U201+U215</f>
        <v>16400799.800000001</v>
      </c>
      <c r="V200" s="73"/>
      <c r="W200" s="302">
        <f>W201+W215</f>
        <v>0</v>
      </c>
      <c r="X200" s="74"/>
      <c r="Y200" s="302">
        <f>Y201+Y215</f>
        <v>0</v>
      </c>
      <c r="Z200" s="302">
        <f>Z201+Z215</f>
        <v>0</v>
      </c>
      <c r="AA200" s="72"/>
      <c r="AB200" s="302">
        <f>AB201+AB215</f>
        <v>82003999</v>
      </c>
      <c r="AC200" s="302">
        <f>AC201+AC215</f>
        <v>0</v>
      </c>
      <c r="AD200" s="303">
        <f>P200-AB200</f>
        <v>0</v>
      </c>
      <c r="AF200" s="52" t="e">
        <f>'[3]BI INTRA 2025'!Z369+'BI BERSIH DARI EKSTRA 2024'!Y200</f>
        <v>#REF!</v>
      </c>
      <c r="AG200" s="52" t="e">
        <f t="shared" si="71"/>
        <v>#REF!</v>
      </c>
    </row>
    <row r="201" spans="1:33" ht="15" customHeight="1">
      <c r="A201" s="42"/>
      <c r="B201" s="54" t="s">
        <v>385</v>
      </c>
      <c r="C201" s="135" t="s">
        <v>386</v>
      </c>
      <c r="D201" s="135"/>
      <c r="E201" s="135"/>
      <c r="F201" s="135"/>
      <c r="G201" s="301"/>
      <c r="H201" s="301"/>
      <c r="I201" s="301"/>
      <c r="J201" s="301"/>
      <c r="K201" s="301"/>
      <c r="L201" s="301"/>
      <c r="M201" s="301"/>
      <c r="N201" s="301"/>
      <c r="O201" s="219">
        <f>O202+O208</f>
        <v>11</v>
      </c>
      <c r="P201" s="186">
        <f>P202+P208</f>
        <v>59003999</v>
      </c>
      <c r="Q201" s="78"/>
      <c r="R201" s="76"/>
      <c r="S201" s="186">
        <f>S202+S208</f>
        <v>59003999</v>
      </c>
      <c r="T201" s="72"/>
      <c r="U201" s="186">
        <f>U202+U208</f>
        <v>11800799.800000001</v>
      </c>
      <c r="V201" s="73"/>
      <c r="W201" s="186">
        <f>W202+W208</f>
        <v>0</v>
      </c>
      <c r="X201" s="74"/>
      <c r="Y201" s="186">
        <f>Y202+Y208</f>
        <v>0</v>
      </c>
      <c r="Z201" s="186">
        <f>Z202+Z208</f>
        <v>0</v>
      </c>
      <c r="AA201" s="72"/>
      <c r="AB201" s="186">
        <f>AB202+AB208</f>
        <v>59003999</v>
      </c>
      <c r="AC201" s="186">
        <f>AC202+AC208</f>
        <v>0</v>
      </c>
      <c r="AD201" s="304"/>
      <c r="AF201" s="52" t="e">
        <f>'[3]BI INTRA 2025'!Z370+'BI BERSIH DARI EKSTRA 2024'!Y201</f>
        <v>#REF!</v>
      </c>
      <c r="AG201" s="52" t="e">
        <f t="shared" si="71"/>
        <v>#REF!</v>
      </c>
    </row>
    <row r="202" spans="1:33" ht="15" customHeight="1">
      <c r="A202" s="42"/>
      <c r="B202" s="54" t="s">
        <v>387</v>
      </c>
      <c r="C202" s="135" t="s">
        <v>388</v>
      </c>
      <c r="D202" s="135"/>
      <c r="E202" s="135"/>
      <c r="F202" s="135"/>
      <c r="G202" s="135"/>
      <c r="H202" s="301"/>
      <c r="I202" s="301"/>
      <c r="J202" s="301"/>
      <c r="K202" s="301"/>
      <c r="L202" s="301"/>
      <c r="M202" s="301"/>
      <c r="N202" s="301"/>
      <c r="O202" s="219">
        <f>SUM(O203:O207)</f>
        <v>4</v>
      </c>
      <c r="P202" s="186">
        <f>SUM(P203:P207)</f>
        <v>26781999</v>
      </c>
      <c r="Q202" s="78"/>
      <c r="R202" s="76"/>
      <c r="S202" s="186">
        <f>SUM(S203:S207)</f>
        <v>26781999</v>
      </c>
      <c r="T202" s="72"/>
      <c r="U202" s="186">
        <f>SUM(U203:U207)</f>
        <v>5356399.8</v>
      </c>
      <c r="V202" s="73"/>
      <c r="W202" s="186">
        <f>SUM(W203:W207)</f>
        <v>0</v>
      </c>
      <c r="X202" s="74"/>
      <c r="Y202" s="186">
        <f>SUM(Y203:Y207)</f>
        <v>0</v>
      </c>
      <c r="Z202" s="186">
        <f>SUM(Z203:Z207)</f>
        <v>0</v>
      </c>
      <c r="AA202" s="72"/>
      <c r="AB202" s="186">
        <f>SUM(AB203:AB207)</f>
        <v>26781999</v>
      </c>
      <c r="AC202" s="186">
        <f>SUM(AC203:AC207)</f>
        <v>0</v>
      </c>
      <c r="AD202" s="304"/>
      <c r="AF202" s="52" t="e">
        <f>'[3]BI INTRA 2025'!Z371+'BI BERSIH DARI EKSTRA 2024'!Y202</f>
        <v>#REF!</v>
      </c>
      <c r="AG202" s="52" t="e">
        <f t="shared" si="71"/>
        <v>#REF!</v>
      </c>
    </row>
    <row r="203" spans="1:33" ht="27" customHeight="1">
      <c r="A203" s="42"/>
      <c r="B203" s="133" t="s">
        <v>389</v>
      </c>
      <c r="C203" s="67" t="s">
        <v>112</v>
      </c>
      <c r="D203" s="67"/>
      <c r="E203" s="68" t="s">
        <v>390</v>
      </c>
      <c r="F203" s="69" t="str">
        <f>VLOOKUP(B203,[1]Sheet1!$H$4:$I$15682,2,FALSE)</f>
        <v>Audio Video Selector (Peralatan Studio Audio)</v>
      </c>
      <c r="G203" s="42" t="s">
        <v>179</v>
      </c>
      <c r="H203" s="42" t="s">
        <v>48</v>
      </c>
      <c r="I203" s="42" t="s">
        <v>64</v>
      </c>
      <c r="J203" s="42" t="s">
        <v>65</v>
      </c>
      <c r="K203" s="42">
        <v>2009</v>
      </c>
      <c r="L203" s="42" t="s">
        <v>48</v>
      </c>
      <c r="M203" s="42" t="s">
        <v>66</v>
      </c>
      <c r="N203" s="42" t="s">
        <v>67</v>
      </c>
      <c r="O203" s="43">
        <v>1</v>
      </c>
      <c r="P203" s="70">
        <v>4138000</v>
      </c>
      <c r="Q203" s="139"/>
      <c r="R203" s="76">
        <v>0</v>
      </c>
      <c r="S203" s="71">
        <f t="shared" ref="S203:S213" si="113">SUM(P203-R203)</f>
        <v>4138000</v>
      </c>
      <c r="T203" s="72">
        <v>5</v>
      </c>
      <c r="U203" s="71">
        <f t="shared" ref="U203:U213" si="114">SUM(S203/T203)</f>
        <v>827600</v>
      </c>
      <c r="V203" s="73">
        <v>0</v>
      </c>
      <c r="W203" s="71">
        <f t="shared" ref="W203:W212" si="115">SUM(U203*V203)</f>
        <v>0</v>
      </c>
      <c r="X203" s="74">
        <v>0</v>
      </c>
      <c r="Y203" s="71">
        <f t="shared" ref="Y203:Y213" si="116">SUM(U203*X203)</f>
        <v>0</v>
      </c>
      <c r="Z203" s="71">
        <f t="shared" ref="Z203:Z213" si="117">SUM(W203+Y203)</f>
        <v>0</v>
      </c>
      <c r="AA203" s="72">
        <v>5</v>
      </c>
      <c r="AB203" s="71">
        <f t="shared" ref="AB203:AB213" si="118">SUM(U203*AA203)</f>
        <v>4138000</v>
      </c>
      <c r="AC203" s="74">
        <f t="shared" ref="AC203:AC212" si="119">SUM(S203-AB203)</f>
        <v>0</v>
      </c>
      <c r="AD203" s="219" t="s">
        <v>247</v>
      </c>
      <c r="AF203" s="52" t="e">
        <f>'[3]BI INTRA 2025'!Z373+'BI BERSIH DARI EKSTRA 2024'!Y203</f>
        <v>#REF!</v>
      </c>
      <c r="AG203" s="52" t="e">
        <f t="shared" si="71"/>
        <v>#REF!</v>
      </c>
    </row>
    <row r="204" spans="1:33" ht="15" customHeight="1">
      <c r="A204" s="42"/>
      <c r="B204" s="133" t="s">
        <v>389</v>
      </c>
      <c r="C204" s="67" t="s">
        <v>112</v>
      </c>
      <c r="D204" s="67"/>
      <c r="E204" s="68" t="s">
        <v>391</v>
      </c>
      <c r="F204" s="69" t="str">
        <f>VLOOKUP(B204,[1]Sheet1!$H$4:$I$15682,2,FALSE)</f>
        <v>Audio Video Selector (Peralatan Studio Audio)</v>
      </c>
      <c r="G204" s="42" t="s">
        <v>392</v>
      </c>
      <c r="H204" s="42" t="s">
        <v>48</v>
      </c>
      <c r="I204" s="42" t="s">
        <v>64</v>
      </c>
      <c r="J204" s="42" t="s">
        <v>65</v>
      </c>
      <c r="K204" s="42">
        <v>2009</v>
      </c>
      <c r="L204" s="42" t="s">
        <v>48</v>
      </c>
      <c r="M204" s="42" t="s">
        <v>66</v>
      </c>
      <c r="N204" s="42" t="s">
        <v>67</v>
      </c>
      <c r="O204" s="43">
        <v>1</v>
      </c>
      <c r="P204" s="70">
        <v>10800000</v>
      </c>
      <c r="Q204" s="139"/>
      <c r="R204" s="76">
        <v>0</v>
      </c>
      <c r="S204" s="71">
        <f t="shared" si="113"/>
        <v>10800000</v>
      </c>
      <c r="T204" s="72">
        <v>5</v>
      </c>
      <c r="U204" s="71">
        <f t="shared" si="114"/>
        <v>2160000</v>
      </c>
      <c r="V204" s="73">
        <v>0</v>
      </c>
      <c r="W204" s="71">
        <f t="shared" si="115"/>
        <v>0</v>
      </c>
      <c r="X204" s="74">
        <v>0</v>
      </c>
      <c r="Y204" s="71">
        <f t="shared" si="116"/>
        <v>0</v>
      </c>
      <c r="Z204" s="71">
        <f t="shared" si="117"/>
        <v>0</v>
      </c>
      <c r="AA204" s="72">
        <v>5</v>
      </c>
      <c r="AB204" s="71">
        <f t="shared" si="118"/>
        <v>10800000</v>
      </c>
      <c r="AC204" s="74">
        <f t="shared" si="119"/>
        <v>0</v>
      </c>
      <c r="AD204" s="219" t="s">
        <v>247</v>
      </c>
      <c r="AF204" s="52" t="e">
        <f>'[3]BI INTRA 2025'!Z374+'BI BERSIH DARI EKSTRA 2024'!Y204</f>
        <v>#REF!</v>
      </c>
      <c r="AG204" s="52" t="e">
        <f t="shared" si="71"/>
        <v>#REF!</v>
      </c>
    </row>
    <row r="205" spans="1:33" ht="27" customHeight="1">
      <c r="A205" s="42"/>
      <c r="B205" s="133" t="s">
        <v>389</v>
      </c>
      <c r="C205" s="67" t="s">
        <v>112</v>
      </c>
      <c r="D205" s="67"/>
      <c r="E205" s="68" t="s">
        <v>393</v>
      </c>
      <c r="F205" s="69" t="str">
        <f>VLOOKUP(B205,[1]Sheet1!$H$4:$I$15682,2,FALSE)</f>
        <v>Audio Video Selector (Peralatan Studio Audio)</v>
      </c>
      <c r="G205" s="42" t="s">
        <v>394</v>
      </c>
      <c r="H205" s="42" t="s">
        <v>48</v>
      </c>
      <c r="I205" s="42" t="s">
        <v>64</v>
      </c>
      <c r="J205" s="42" t="s">
        <v>65</v>
      </c>
      <c r="K205" s="42">
        <v>2009</v>
      </c>
      <c r="L205" s="42" t="s">
        <v>48</v>
      </c>
      <c r="M205" s="42" t="s">
        <v>66</v>
      </c>
      <c r="N205" s="42" t="s">
        <v>67</v>
      </c>
      <c r="O205" s="43">
        <v>1</v>
      </c>
      <c r="P205" s="70">
        <v>9100000</v>
      </c>
      <c r="Q205" s="268"/>
      <c r="R205" s="76">
        <v>0</v>
      </c>
      <c r="S205" s="71">
        <f t="shared" si="113"/>
        <v>9100000</v>
      </c>
      <c r="T205" s="72">
        <v>5</v>
      </c>
      <c r="U205" s="71">
        <f t="shared" si="114"/>
        <v>1820000</v>
      </c>
      <c r="V205" s="73">
        <v>0</v>
      </c>
      <c r="W205" s="71">
        <f t="shared" si="115"/>
        <v>0</v>
      </c>
      <c r="X205" s="74">
        <v>0</v>
      </c>
      <c r="Y205" s="71">
        <f t="shared" si="116"/>
        <v>0</v>
      </c>
      <c r="Z205" s="71">
        <f t="shared" si="117"/>
        <v>0</v>
      </c>
      <c r="AA205" s="72">
        <v>5</v>
      </c>
      <c r="AB205" s="71">
        <f t="shared" si="118"/>
        <v>9100000</v>
      </c>
      <c r="AC205" s="74">
        <f t="shared" si="119"/>
        <v>0</v>
      </c>
      <c r="AD205" s="219" t="s">
        <v>247</v>
      </c>
      <c r="AF205" s="52" t="e">
        <f>'[3]BI INTRA 2025'!Z375+'BI BERSIH DARI EKSTRA 2024'!Y205</f>
        <v>#REF!</v>
      </c>
      <c r="AG205" s="52" t="e">
        <f t="shared" si="71"/>
        <v>#REF!</v>
      </c>
    </row>
    <row r="206" spans="1:33" ht="27" customHeight="1">
      <c r="A206" s="42"/>
      <c r="B206" s="133" t="s">
        <v>389</v>
      </c>
      <c r="C206" s="202" t="s">
        <v>112</v>
      </c>
      <c r="D206" s="202"/>
      <c r="E206" s="68" t="s">
        <v>395</v>
      </c>
      <c r="F206" s="69" t="str">
        <f>VLOOKUP(B206,[1]Sheet1!$H$4:$I$15682,2,FALSE)</f>
        <v>Audio Video Selector (Peralatan Studio Audio)</v>
      </c>
      <c r="G206" s="42" t="s">
        <v>396</v>
      </c>
      <c r="H206" s="42" t="s">
        <v>48</v>
      </c>
      <c r="I206" s="42" t="s">
        <v>64</v>
      </c>
      <c r="J206" s="42" t="s">
        <v>65</v>
      </c>
      <c r="K206" s="43">
        <v>2009</v>
      </c>
      <c r="L206" s="42" t="s">
        <v>48</v>
      </c>
      <c r="M206" s="77" t="s">
        <v>66</v>
      </c>
      <c r="N206" s="42" t="s">
        <v>67</v>
      </c>
      <c r="O206" s="203">
        <v>1</v>
      </c>
      <c r="P206" s="70">
        <v>2743999</v>
      </c>
      <c r="Q206" s="139"/>
      <c r="R206" s="76">
        <v>0</v>
      </c>
      <c r="S206" s="71">
        <f t="shared" si="113"/>
        <v>2743999</v>
      </c>
      <c r="T206" s="72">
        <v>5</v>
      </c>
      <c r="U206" s="71">
        <f t="shared" si="114"/>
        <v>548799.80000000005</v>
      </c>
      <c r="V206" s="73">
        <v>0</v>
      </c>
      <c r="W206" s="71">
        <f t="shared" si="115"/>
        <v>0</v>
      </c>
      <c r="X206" s="74">
        <v>0</v>
      </c>
      <c r="Y206" s="71">
        <f t="shared" si="116"/>
        <v>0</v>
      </c>
      <c r="Z206" s="71">
        <f t="shared" si="117"/>
        <v>0</v>
      </c>
      <c r="AA206" s="72">
        <v>5</v>
      </c>
      <c r="AB206" s="71">
        <f t="shared" si="118"/>
        <v>2743999</v>
      </c>
      <c r="AC206" s="71">
        <f t="shared" si="119"/>
        <v>0</v>
      </c>
      <c r="AD206" s="55" t="s">
        <v>247</v>
      </c>
      <c r="AF206" s="52" t="e">
        <f>'[3]BI INTRA 2025'!Z376+'BI BERSIH DARI EKSTRA 2024'!Y206</f>
        <v>#REF!</v>
      </c>
      <c r="AG206" s="52" t="e">
        <f t="shared" si="71"/>
        <v>#REF!</v>
      </c>
    </row>
    <row r="207" spans="1:33" ht="5.0999999999999996" customHeight="1">
      <c r="A207" s="42"/>
      <c r="B207" s="58"/>
      <c r="C207" s="67"/>
      <c r="D207" s="67"/>
      <c r="E207" s="68"/>
      <c r="F207" s="68"/>
      <c r="G207" s="42"/>
      <c r="H207" s="42"/>
      <c r="I207" s="42"/>
      <c r="J207" s="42"/>
      <c r="K207" s="42"/>
      <c r="L207" s="42"/>
      <c r="M207" s="42"/>
      <c r="N207" s="42"/>
      <c r="O207" s="43"/>
      <c r="P207" s="70"/>
      <c r="Q207" s="218"/>
      <c r="R207" s="76"/>
      <c r="S207" s="71"/>
      <c r="T207" s="72"/>
      <c r="U207" s="71"/>
      <c r="V207" s="73"/>
      <c r="W207" s="71"/>
      <c r="X207" s="74"/>
      <c r="Y207" s="71"/>
      <c r="Z207" s="71"/>
      <c r="AA207" s="72"/>
      <c r="AB207" s="71"/>
      <c r="AC207" s="71"/>
      <c r="AD207" s="219"/>
      <c r="AF207" s="52" t="e">
        <f>'[3]BI INTRA 2025'!Z383+'BI BERSIH DARI EKSTRA 2024'!Y207</f>
        <v>#REF!</v>
      </c>
      <c r="AG207" s="52" t="e">
        <f t="shared" si="71"/>
        <v>#REF!</v>
      </c>
    </row>
    <row r="208" spans="1:33" ht="15" customHeight="1">
      <c r="A208" s="40"/>
      <c r="B208" s="54" t="s">
        <v>397</v>
      </c>
      <c r="C208" s="54" t="s">
        <v>398</v>
      </c>
      <c r="D208" s="54"/>
      <c r="E208" s="48"/>
      <c r="F208" s="48"/>
      <c r="G208" s="40"/>
      <c r="H208" s="40"/>
      <c r="I208" s="40"/>
      <c r="J208" s="40"/>
      <c r="K208" s="40"/>
      <c r="L208" s="40"/>
      <c r="M208" s="40"/>
      <c r="N208" s="40"/>
      <c r="O208" s="219">
        <f>SUM(O209:O214)</f>
        <v>7</v>
      </c>
      <c r="P208" s="130">
        <f>SUM(P209:P214)</f>
        <v>32222000</v>
      </c>
      <c r="Q208" s="218"/>
      <c r="R208" s="64"/>
      <c r="S208" s="130">
        <f>SUM(S209:S214)</f>
        <v>32222000</v>
      </c>
      <c r="T208" s="51"/>
      <c r="U208" s="130">
        <f>SUM(U209:U214)</f>
        <v>6444400</v>
      </c>
      <c r="V208" s="282"/>
      <c r="W208" s="130">
        <f>SUM(W209:W214)</f>
        <v>0</v>
      </c>
      <c r="X208" s="283"/>
      <c r="Y208" s="130">
        <f>SUM(Y209:Y214)</f>
        <v>0</v>
      </c>
      <c r="Z208" s="130">
        <f>SUM(Z209:Z214)</f>
        <v>0</v>
      </c>
      <c r="AA208" s="51"/>
      <c r="AB208" s="130">
        <f>SUM(AB209:AB214)</f>
        <v>32222000</v>
      </c>
      <c r="AC208" s="130">
        <f>SUM(AC209:AC214)</f>
        <v>0</v>
      </c>
      <c r="AD208" s="219"/>
      <c r="AF208" s="52" t="e">
        <f>'[3]BI INTRA 2025'!Z384+'BI BERSIH DARI EKSTRA 2024'!Y208</f>
        <v>#REF!</v>
      </c>
      <c r="AG208" s="52" t="e">
        <f t="shared" si="71"/>
        <v>#REF!</v>
      </c>
    </row>
    <row r="209" spans="1:33" ht="15" customHeight="1">
      <c r="A209" s="40"/>
      <c r="B209" s="133" t="s">
        <v>399</v>
      </c>
      <c r="C209" s="67" t="s">
        <v>112</v>
      </c>
      <c r="D209" s="67"/>
      <c r="E209" s="58" t="s">
        <v>400</v>
      </c>
      <c r="F209" s="69" t="str">
        <f>VLOOKUP(B209,[1]Sheet1!$H$4:$I$15682,2,FALSE)</f>
        <v>Mixer PVC</v>
      </c>
      <c r="G209" s="42">
        <v>3700</v>
      </c>
      <c r="H209" s="42" t="s">
        <v>48</v>
      </c>
      <c r="I209" s="42" t="s">
        <v>64</v>
      </c>
      <c r="J209" s="42" t="s">
        <v>65</v>
      </c>
      <c r="K209" s="42">
        <v>2009</v>
      </c>
      <c r="L209" s="42" t="s">
        <v>48</v>
      </c>
      <c r="M209" s="42" t="s">
        <v>66</v>
      </c>
      <c r="N209" s="42" t="s">
        <v>67</v>
      </c>
      <c r="O209" s="43">
        <v>1</v>
      </c>
      <c r="P209" s="70">
        <v>3700000</v>
      </c>
      <c r="Q209" s="139"/>
      <c r="R209" s="76">
        <v>0</v>
      </c>
      <c r="S209" s="71">
        <f t="shared" ref="S209" si="120">SUM(P209-R209)</f>
        <v>3700000</v>
      </c>
      <c r="T209" s="72">
        <v>5</v>
      </c>
      <c r="U209" s="71">
        <f t="shared" ref="U209" si="121">SUM(S209/T209)</f>
        <v>740000</v>
      </c>
      <c r="V209" s="73">
        <v>0</v>
      </c>
      <c r="W209" s="71">
        <f t="shared" ref="W209" si="122">SUM(U209*V209)</f>
        <v>0</v>
      </c>
      <c r="X209" s="74">
        <v>0</v>
      </c>
      <c r="Y209" s="71">
        <f t="shared" ref="Y209" si="123">SUM(U209*X209)</f>
        <v>0</v>
      </c>
      <c r="Z209" s="71">
        <f t="shared" ref="Z209" si="124">SUM(W209+Y209)</f>
        <v>0</v>
      </c>
      <c r="AA209" s="72">
        <v>5</v>
      </c>
      <c r="AB209" s="71">
        <f t="shared" ref="AB209" si="125">SUM(U209*AA209)</f>
        <v>3700000</v>
      </c>
      <c r="AC209" s="74">
        <f t="shared" ref="AC209" si="126">SUM(S209-AB209)</f>
        <v>0</v>
      </c>
      <c r="AD209" s="219" t="s">
        <v>247</v>
      </c>
      <c r="AF209" s="52" t="e">
        <f>'[3]BI INTRA 2025'!Z385+'BI BERSIH DARI EKSTRA 2024'!Y209</f>
        <v>#REF!</v>
      </c>
      <c r="AG209" s="52" t="e">
        <f t="shared" ref="AG209:AG272" si="127">AB209-AF209</f>
        <v>#REF!</v>
      </c>
    </row>
    <row r="210" spans="1:33" ht="15" customHeight="1">
      <c r="A210" s="42"/>
      <c r="B210" s="133" t="s">
        <v>401</v>
      </c>
      <c r="C210" s="42" t="s">
        <v>199</v>
      </c>
      <c r="D210" s="42"/>
      <c r="E210" s="58" t="s">
        <v>402</v>
      </c>
      <c r="F210" s="69" t="str">
        <f>VLOOKUP(B210,[1]Sheet1!$H$4:$I$15682,2,FALSE)</f>
        <v>Camera Digital</v>
      </c>
      <c r="G210" s="42" t="s">
        <v>403</v>
      </c>
      <c r="H210" s="42" t="s">
        <v>48</v>
      </c>
      <c r="I210" s="42" t="s">
        <v>64</v>
      </c>
      <c r="J210" s="42" t="s">
        <v>65</v>
      </c>
      <c r="K210" s="42">
        <v>2010</v>
      </c>
      <c r="L210" s="42" t="s">
        <v>48</v>
      </c>
      <c r="M210" s="42" t="s">
        <v>66</v>
      </c>
      <c r="N210" s="42" t="s">
        <v>67</v>
      </c>
      <c r="O210" s="43">
        <v>2</v>
      </c>
      <c r="P210" s="70">
        <v>9100000</v>
      </c>
      <c r="Q210" s="218"/>
      <c r="R210" s="76">
        <v>0</v>
      </c>
      <c r="S210" s="71">
        <f t="shared" si="113"/>
        <v>9100000</v>
      </c>
      <c r="T210" s="72">
        <v>5</v>
      </c>
      <c r="U210" s="71">
        <f t="shared" si="114"/>
        <v>1820000</v>
      </c>
      <c r="V210" s="73">
        <v>0</v>
      </c>
      <c r="W210" s="71">
        <f t="shared" si="115"/>
        <v>0</v>
      </c>
      <c r="X210" s="74">
        <v>0</v>
      </c>
      <c r="Y210" s="71">
        <f t="shared" si="116"/>
        <v>0</v>
      </c>
      <c r="Z210" s="71">
        <f t="shared" si="117"/>
        <v>0</v>
      </c>
      <c r="AA210" s="72">
        <v>5</v>
      </c>
      <c r="AB210" s="71">
        <f t="shared" si="118"/>
        <v>9100000</v>
      </c>
      <c r="AC210" s="71">
        <f t="shared" si="119"/>
        <v>0</v>
      </c>
      <c r="AD210" s="219" t="s">
        <v>230</v>
      </c>
      <c r="AF210" s="52" t="e">
        <f>'[3]BI INTRA 2025'!Z386+'BI BERSIH DARI EKSTRA 2024'!Y210</f>
        <v>#REF!</v>
      </c>
      <c r="AG210" s="52" t="e">
        <f t="shared" si="127"/>
        <v>#REF!</v>
      </c>
    </row>
    <row r="211" spans="1:33" ht="15" customHeight="1">
      <c r="A211" s="236"/>
      <c r="B211" s="232" t="s">
        <v>401</v>
      </c>
      <c r="C211" s="305" t="s">
        <v>112</v>
      </c>
      <c r="D211" s="305"/>
      <c r="E211" s="306" t="s">
        <v>402</v>
      </c>
      <c r="F211" s="69" t="str">
        <f>VLOOKUP(B211,[1]Sheet1!$H$4:$I$15682,2,FALSE)</f>
        <v>Camera Digital</v>
      </c>
      <c r="G211" s="236" t="s">
        <v>165</v>
      </c>
      <c r="H211" s="236" t="s">
        <v>48</v>
      </c>
      <c r="I211" s="236" t="s">
        <v>64</v>
      </c>
      <c r="J211" s="236" t="s">
        <v>65</v>
      </c>
      <c r="K211" s="236">
        <v>2013</v>
      </c>
      <c r="L211" s="236" t="s">
        <v>48</v>
      </c>
      <c r="M211" s="236" t="s">
        <v>66</v>
      </c>
      <c r="N211" s="236" t="s">
        <v>67</v>
      </c>
      <c r="O211" s="307">
        <v>1</v>
      </c>
      <c r="P211" s="238">
        <v>5700000</v>
      </c>
      <c r="Q211" s="308"/>
      <c r="R211" s="240">
        <v>0</v>
      </c>
      <c r="S211" s="241">
        <f t="shared" si="113"/>
        <v>5700000</v>
      </c>
      <c r="T211" s="242">
        <v>5</v>
      </c>
      <c r="U211" s="241">
        <f t="shared" si="114"/>
        <v>1140000</v>
      </c>
      <c r="V211" s="243">
        <v>0.5</v>
      </c>
      <c r="W211" s="241"/>
      <c r="X211" s="244"/>
      <c r="Y211" s="241"/>
      <c r="Z211" s="241">
        <f t="shared" si="117"/>
        <v>0</v>
      </c>
      <c r="AA211" s="242">
        <v>5</v>
      </c>
      <c r="AB211" s="241">
        <v>5700000</v>
      </c>
      <c r="AC211" s="241"/>
      <c r="AD211" s="309" t="s">
        <v>230</v>
      </c>
      <c r="AF211" s="52" t="e">
        <f>'[3]BI INTRA 2025'!Z387+'BI BERSIH DARI EKSTRA 2024'!Y211</f>
        <v>#REF!</v>
      </c>
      <c r="AG211" s="52" t="e">
        <f t="shared" si="127"/>
        <v>#REF!</v>
      </c>
    </row>
    <row r="212" spans="1:33" ht="15" customHeight="1">
      <c r="A212" s="310"/>
      <c r="B212" s="311" t="s">
        <v>401</v>
      </c>
      <c r="C212" s="310" t="s">
        <v>199</v>
      </c>
      <c r="D212" s="310"/>
      <c r="E212" s="312" t="s">
        <v>404</v>
      </c>
      <c r="F212" s="69" t="str">
        <f>VLOOKUP(B212,[1]Sheet1!$H$4:$I$15682,2,FALSE)</f>
        <v>Camera Digital</v>
      </c>
      <c r="G212" s="313" t="s">
        <v>405</v>
      </c>
      <c r="H212" s="310" t="s">
        <v>48</v>
      </c>
      <c r="I212" s="310" t="s">
        <v>64</v>
      </c>
      <c r="J212" s="310" t="s">
        <v>65</v>
      </c>
      <c r="K212" s="310">
        <v>2012</v>
      </c>
      <c r="L212" s="310" t="s">
        <v>48</v>
      </c>
      <c r="M212" s="310" t="s">
        <v>66</v>
      </c>
      <c r="N212" s="310" t="s">
        <v>67</v>
      </c>
      <c r="O212" s="313">
        <v>2</v>
      </c>
      <c r="P212" s="314">
        <v>10622000</v>
      </c>
      <c r="Q212" s="315"/>
      <c r="R212" s="316">
        <v>0</v>
      </c>
      <c r="S212" s="317">
        <f t="shared" si="113"/>
        <v>10622000</v>
      </c>
      <c r="T212" s="318">
        <v>5</v>
      </c>
      <c r="U212" s="317">
        <f t="shared" si="114"/>
        <v>2124400</v>
      </c>
      <c r="V212" s="319">
        <v>0</v>
      </c>
      <c r="W212" s="317">
        <f t="shared" si="115"/>
        <v>0</v>
      </c>
      <c r="X212" s="320">
        <v>0</v>
      </c>
      <c r="Y212" s="317">
        <f t="shared" si="116"/>
        <v>0</v>
      </c>
      <c r="Z212" s="317">
        <f t="shared" si="117"/>
        <v>0</v>
      </c>
      <c r="AA212" s="318">
        <v>5</v>
      </c>
      <c r="AB212" s="317">
        <f t="shared" si="118"/>
        <v>10622000</v>
      </c>
      <c r="AC212" s="317">
        <f t="shared" si="119"/>
        <v>0</v>
      </c>
      <c r="AD212" s="321" t="s">
        <v>230</v>
      </c>
      <c r="AF212" s="52" t="e">
        <f>'[3]BI INTRA 2025'!Z388+'BI BERSIH DARI EKSTRA 2024'!Y212</f>
        <v>#REF!</v>
      </c>
      <c r="AG212" s="52" t="e">
        <f t="shared" si="127"/>
        <v>#REF!</v>
      </c>
    </row>
    <row r="213" spans="1:33" ht="15" customHeight="1">
      <c r="A213" s="42"/>
      <c r="B213" s="133" t="s">
        <v>401</v>
      </c>
      <c r="C213" s="67" t="s">
        <v>112</v>
      </c>
      <c r="D213" s="67"/>
      <c r="E213" s="58" t="s">
        <v>406</v>
      </c>
      <c r="F213" s="69" t="str">
        <f>VLOOKUP(B213,[1]Sheet1!$H$4:$I$15682,2,FALSE)</f>
        <v>Camera Digital</v>
      </c>
      <c r="G213" s="43" t="s">
        <v>165</v>
      </c>
      <c r="H213" s="42" t="s">
        <v>48</v>
      </c>
      <c r="I213" s="42" t="s">
        <v>64</v>
      </c>
      <c r="J213" s="42" t="s">
        <v>65</v>
      </c>
      <c r="K213" s="42">
        <v>2013</v>
      </c>
      <c r="L213" s="42" t="s">
        <v>48</v>
      </c>
      <c r="M213" s="42" t="s">
        <v>66</v>
      </c>
      <c r="N213" s="42" t="s">
        <v>67</v>
      </c>
      <c r="O213" s="43">
        <v>1</v>
      </c>
      <c r="P213" s="70">
        <v>3100000</v>
      </c>
      <c r="Q213" s="218"/>
      <c r="R213" s="76">
        <v>0</v>
      </c>
      <c r="S213" s="71">
        <f t="shared" si="113"/>
        <v>3100000</v>
      </c>
      <c r="T213" s="72">
        <v>5</v>
      </c>
      <c r="U213" s="71">
        <f t="shared" si="114"/>
        <v>620000</v>
      </c>
      <c r="V213" s="73">
        <f>6/12</f>
        <v>0.5</v>
      </c>
      <c r="W213" s="71"/>
      <c r="X213" s="74">
        <v>0</v>
      </c>
      <c r="Y213" s="71">
        <f t="shared" si="116"/>
        <v>0</v>
      </c>
      <c r="Z213" s="71">
        <f t="shared" si="117"/>
        <v>0</v>
      </c>
      <c r="AA213" s="72">
        <v>5</v>
      </c>
      <c r="AB213" s="71">
        <f t="shared" si="118"/>
        <v>3100000</v>
      </c>
      <c r="AC213" s="71"/>
      <c r="AD213" s="219" t="s">
        <v>230</v>
      </c>
      <c r="AF213" s="52" t="e">
        <f>'[3]BI INTRA 2025'!Z389+'BI BERSIH DARI EKSTRA 2024'!Y213</f>
        <v>#REF!</v>
      </c>
      <c r="AG213" s="52" t="e">
        <f t="shared" si="127"/>
        <v>#REF!</v>
      </c>
    </row>
    <row r="214" spans="1:33" ht="5.0999999999999996" customHeight="1">
      <c r="A214" s="42"/>
      <c r="B214" s="58"/>
      <c r="C214" s="67"/>
      <c r="D214" s="67"/>
      <c r="E214" s="58"/>
      <c r="F214" s="58"/>
      <c r="G214" s="43"/>
      <c r="H214" s="42"/>
      <c r="I214" s="42"/>
      <c r="J214" s="42"/>
      <c r="K214" s="42"/>
      <c r="L214" s="42"/>
      <c r="M214" s="42"/>
      <c r="N214" s="42"/>
      <c r="O214" s="43"/>
      <c r="P214" s="70"/>
      <c r="Q214" s="218"/>
      <c r="R214" s="76"/>
      <c r="S214" s="71"/>
      <c r="T214" s="72"/>
      <c r="U214" s="71"/>
      <c r="V214" s="73"/>
      <c r="W214" s="71"/>
      <c r="X214" s="74"/>
      <c r="Y214" s="71"/>
      <c r="Z214" s="71"/>
      <c r="AA214" s="72"/>
      <c r="AB214" s="71"/>
      <c r="AC214" s="71"/>
      <c r="AD214" s="219"/>
      <c r="AF214" s="52" t="e">
        <f>'[3]BI INTRA 2025'!Z390+'BI BERSIH DARI EKSTRA 2024'!Y214</f>
        <v>#REF!</v>
      </c>
      <c r="AG214" s="52" t="e">
        <f t="shared" si="127"/>
        <v>#REF!</v>
      </c>
    </row>
    <row r="215" spans="1:33" ht="15" customHeight="1">
      <c r="A215" s="42"/>
      <c r="B215" s="54" t="s">
        <v>407</v>
      </c>
      <c r="C215" s="135" t="s">
        <v>408</v>
      </c>
      <c r="D215" s="135"/>
      <c r="E215" s="135"/>
      <c r="F215" s="135"/>
      <c r="G215" s="42"/>
      <c r="H215" s="42"/>
      <c r="I215" s="42"/>
      <c r="J215" s="42"/>
      <c r="K215" s="42"/>
      <c r="L215" s="42"/>
      <c r="M215" s="42"/>
      <c r="N215" s="42"/>
      <c r="O215" s="219">
        <f>O216</f>
        <v>1</v>
      </c>
      <c r="P215" s="130">
        <f>P216</f>
        <v>23000000</v>
      </c>
      <c r="Q215" s="218"/>
      <c r="R215" s="64"/>
      <c r="S215" s="50">
        <f>S216</f>
        <v>23000000</v>
      </c>
      <c r="T215" s="51"/>
      <c r="U215" s="50">
        <f>U216</f>
        <v>4600000</v>
      </c>
      <c r="V215" s="282"/>
      <c r="W215" s="50">
        <f>W216</f>
        <v>0</v>
      </c>
      <c r="X215" s="283"/>
      <c r="Y215" s="50">
        <f>Y216</f>
        <v>0</v>
      </c>
      <c r="Z215" s="50">
        <f>Z216</f>
        <v>0</v>
      </c>
      <c r="AA215" s="50"/>
      <c r="AB215" s="50">
        <f>AB216</f>
        <v>23000000</v>
      </c>
      <c r="AC215" s="50">
        <f>AC216</f>
        <v>0</v>
      </c>
      <c r="AD215" s="219"/>
      <c r="AF215" s="52" t="e">
        <f>'[3]BI INTRA 2025'!Z391+'BI BERSIH DARI EKSTRA 2024'!Y215</f>
        <v>#REF!</v>
      </c>
      <c r="AG215" s="52" t="e">
        <f t="shared" si="127"/>
        <v>#REF!</v>
      </c>
    </row>
    <row r="216" spans="1:33" s="285" customFormat="1" ht="15" customHeight="1">
      <c r="A216" s="40"/>
      <c r="B216" s="54" t="s">
        <v>409</v>
      </c>
      <c r="C216" s="135" t="s">
        <v>410</v>
      </c>
      <c r="D216" s="135"/>
      <c r="E216" s="135"/>
      <c r="F216" s="135"/>
      <c r="G216" s="135"/>
      <c r="H216" s="40"/>
      <c r="I216" s="40"/>
      <c r="J216" s="40"/>
      <c r="K216" s="40"/>
      <c r="L216" s="40"/>
      <c r="M216" s="40"/>
      <c r="N216" s="40"/>
      <c r="O216" s="219">
        <f>O217</f>
        <v>1</v>
      </c>
      <c r="P216" s="130">
        <f>P217</f>
        <v>23000000</v>
      </c>
      <c r="Q216" s="218"/>
      <c r="R216" s="64"/>
      <c r="S216" s="130">
        <f>S217</f>
        <v>23000000</v>
      </c>
      <c r="T216" s="51"/>
      <c r="U216" s="130">
        <f>U217</f>
        <v>4600000</v>
      </c>
      <c r="V216" s="282"/>
      <c r="W216" s="130">
        <f>W217</f>
        <v>0</v>
      </c>
      <c r="X216" s="283"/>
      <c r="Y216" s="130">
        <f>Y217</f>
        <v>0</v>
      </c>
      <c r="Z216" s="130">
        <f>Z217</f>
        <v>0</v>
      </c>
      <c r="AA216" s="51"/>
      <c r="AB216" s="130">
        <f>AB217</f>
        <v>23000000</v>
      </c>
      <c r="AC216" s="130">
        <f>AC217</f>
        <v>0</v>
      </c>
      <c r="AD216" s="219"/>
      <c r="AE216" s="284"/>
      <c r="AF216" s="52" t="e">
        <f>'[3]BI INTRA 2025'!Z392+'BI BERSIH DARI EKSTRA 2024'!Y216</f>
        <v>#REF!</v>
      </c>
      <c r="AG216" s="52" t="e">
        <f t="shared" si="127"/>
        <v>#REF!</v>
      </c>
    </row>
    <row r="217" spans="1:33" ht="15" customHeight="1">
      <c r="A217" s="42"/>
      <c r="B217" s="322" t="s">
        <v>411</v>
      </c>
      <c r="C217" s="67" t="s">
        <v>112</v>
      </c>
      <c r="D217" s="67"/>
      <c r="E217" s="58" t="s">
        <v>412</v>
      </c>
      <c r="F217" s="69" t="str">
        <f>VLOOKUP(B217,[1]Sheet1!$H$4:$I$15682,2,FALSE)</f>
        <v>Telephone (PABX)</v>
      </c>
      <c r="G217" s="42" t="s">
        <v>293</v>
      </c>
      <c r="H217" s="42" t="s">
        <v>48</v>
      </c>
      <c r="I217" s="42" t="s">
        <v>64</v>
      </c>
      <c r="J217" s="42" t="s">
        <v>65</v>
      </c>
      <c r="K217" s="42">
        <v>2009</v>
      </c>
      <c r="L217" s="42" t="s">
        <v>48</v>
      </c>
      <c r="M217" s="42" t="s">
        <v>413</v>
      </c>
      <c r="N217" s="42" t="s">
        <v>67</v>
      </c>
      <c r="O217" s="43">
        <v>1</v>
      </c>
      <c r="P217" s="70">
        <v>23000000</v>
      </c>
      <c r="Q217" s="218"/>
      <c r="R217" s="76">
        <v>0</v>
      </c>
      <c r="S217" s="71">
        <f t="shared" ref="S217" si="128">SUM(P217-R217)</f>
        <v>23000000</v>
      </c>
      <c r="T217" s="72">
        <v>5</v>
      </c>
      <c r="U217" s="71">
        <f t="shared" ref="U217" si="129">SUM(S217/T217)</f>
        <v>4600000</v>
      </c>
      <c r="V217" s="73">
        <v>0</v>
      </c>
      <c r="W217" s="71">
        <f t="shared" ref="W217" si="130">SUM(U217*V217)</f>
        <v>0</v>
      </c>
      <c r="X217" s="74">
        <v>0</v>
      </c>
      <c r="Y217" s="71">
        <f t="shared" ref="Y217" si="131">SUM(U217*X217)</f>
        <v>0</v>
      </c>
      <c r="Z217" s="71">
        <f t="shared" ref="Z217" si="132">SUM(W217+Y217)</f>
        <v>0</v>
      </c>
      <c r="AA217" s="72">
        <v>5</v>
      </c>
      <c r="AB217" s="71">
        <f t="shared" ref="AB217" si="133">SUM(U217*AA217)</f>
        <v>23000000</v>
      </c>
      <c r="AC217" s="71">
        <f t="shared" ref="AC217" si="134">SUM(S217-AB217)</f>
        <v>0</v>
      </c>
      <c r="AD217" s="219" t="s">
        <v>226</v>
      </c>
      <c r="AF217" s="52" t="e">
        <f>'[3]BI INTRA 2025'!Z393+'BI BERSIH DARI EKSTRA 2024'!Y217</f>
        <v>#REF!</v>
      </c>
      <c r="AG217" s="52" t="e">
        <f t="shared" si="127"/>
        <v>#REF!</v>
      </c>
    </row>
    <row r="218" spans="1:33" ht="5.0999999999999996" customHeight="1">
      <c r="A218" s="42"/>
      <c r="B218" s="58"/>
      <c r="C218" s="67"/>
      <c r="D218" s="67"/>
      <c r="E218" s="58"/>
      <c r="F218" s="58"/>
      <c r="G218" s="43"/>
      <c r="H218" s="42"/>
      <c r="I218" s="42"/>
      <c r="J218" s="42"/>
      <c r="K218" s="42"/>
      <c r="L218" s="42"/>
      <c r="M218" s="42"/>
      <c r="N218" s="42"/>
      <c r="O218" s="43"/>
      <c r="P218" s="70"/>
      <c r="Q218" s="218"/>
      <c r="R218" s="76"/>
      <c r="S218" s="71"/>
      <c r="T218" s="72"/>
      <c r="U218" s="71"/>
      <c r="V218" s="73"/>
      <c r="W218" s="71"/>
      <c r="X218" s="74"/>
      <c r="Y218" s="71"/>
      <c r="Z218" s="71"/>
      <c r="AA218" s="72"/>
      <c r="AB218" s="71"/>
      <c r="AC218" s="71"/>
      <c r="AD218" s="219"/>
      <c r="AF218" s="52" t="e">
        <f>'[3]BI INTRA 2025'!Z394+'BI BERSIH DARI EKSTRA 2024'!Y218</f>
        <v>#REF!</v>
      </c>
      <c r="AG218" s="52" t="e">
        <f t="shared" si="127"/>
        <v>#REF!</v>
      </c>
    </row>
    <row r="219" spans="1:33" ht="15" customHeight="1">
      <c r="A219" s="40"/>
      <c r="B219" s="54" t="s">
        <v>414</v>
      </c>
      <c r="C219" s="135" t="s">
        <v>415</v>
      </c>
      <c r="D219" s="135"/>
      <c r="E219" s="135"/>
      <c r="F219" s="135"/>
      <c r="G219" s="135"/>
      <c r="H219" s="301"/>
      <c r="I219" s="301"/>
      <c r="J219" s="301"/>
      <c r="K219" s="301"/>
      <c r="L219" s="301"/>
      <c r="M219" s="301"/>
      <c r="N219" s="301"/>
      <c r="O219" s="219">
        <f>O220</f>
        <v>2</v>
      </c>
      <c r="P219" s="186">
        <f>P220</f>
        <v>2600000</v>
      </c>
      <c r="Q219" s="218"/>
      <c r="R219" s="64"/>
      <c r="S219" s="186">
        <f>S220</f>
        <v>2600000</v>
      </c>
      <c r="T219" s="51"/>
      <c r="U219" s="186">
        <f>U220</f>
        <v>520000</v>
      </c>
      <c r="V219" s="282"/>
      <c r="W219" s="186">
        <f>W220</f>
        <v>260000</v>
      </c>
      <c r="X219" s="283"/>
      <c r="Y219" s="186">
        <f>Y220</f>
        <v>260000</v>
      </c>
      <c r="Z219" s="186">
        <f>Z220</f>
        <v>520000</v>
      </c>
      <c r="AA219" s="51"/>
      <c r="AB219" s="186">
        <f>AB220</f>
        <v>2470000</v>
      </c>
      <c r="AC219" s="186">
        <f>AC220</f>
        <v>130000</v>
      </c>
      <c r="AD219" s="323">
        <f>P219-AB219</f>
        <v>130000</v>
      </c>
      <c r="AF219" s="52" t="e">
        <f>'[3]BI INTRA 2025'!Z395+'BI BERSIH DARI EKSTRA 2024'!Y219</f>
        <v>#REF!</v>
      </c>
      <c r="AG219" s="52" t="e">
        <f t="shared" si="127"/>
        <v>#REF!</v>
      </c>
    </row>
    <row r="220" spans="1:33" ht="15" customHeight="1">
      <c r="A220" s="40"/>
      <c r="B220" s="54" t="s">
        <v>416</v>
      </c>
      <c r="C220" s="135" t="s">
        <v>417</v>
      </c>
      <c r="D220" s="135"/>
      <c r="E220" s="135"/>
      <c r="F220" s="135"/>
      <c r="G220" s="301"/>
      <c r="H220" s="301"/>
      <c r="I220" s="301"/>
      <c r="J220" s="301"/>
      <c r="K220" s="301"/>
      <c r="L220" s="301"/>
      <c r="M220" s="301"/>
      <c r="N220" s="301"/>
      <c r="O220" s="219">
        <f>O221</f>
        <v>2</v>
      </c>
      <c r="P220" s="186">
        <f>P221</f>
        <v>2600000</v>
      </c>
      <c r="Q220" s="218"/>
      <c r="R220" s="64"/>
      <c r="S220" s="186">
        <f>S221</f>
        <v>2600000</v>
      </c>
      <c r="T220" s="51"/>
      <c r="U220" s="186">
        <f>U221</f>
        <v>520000</v>
      </c>
      <c r="V220" s="282"/>
      <c r="W220" s="186">
        <f>W221</f>
        <v>260000</v>
      </c>
      <c r="X220" s="283"/>
      <c r="Y220" s="186">
        <f>Y221</f>
        <v>260000</v>
      </c>
      <c r="Z220" s="186">
        <f>Z221</f>
        <v>520000</v>
      </c>
      <c r="AA220" s="51"/>
      <c r="AB220" s="186">
        <f>AB221</f>
        <v>2470000</v>
      </c>
      <c r="AC220" s="186">
        <f>AC221</f>
        <v>130000</v>
      </c>
      <c r="AD220" s="324"/>
      <c r="AF220" s="52" t="e">
        <f>'[3]BI INTRA 2025'!Z396+'BI BERSIH DARI EKSTRA 2024'!Y220</f>
        <v>#REF!</v>
      </c>
      <c r="AG220" s="52" t="e">
        <f t="shared" si="127"/>
        <v>#REF!</v>
      </c>
    </row>
    <row r="221" spans="1:33" ht="15" customHeight="1">
      <c r="A221" s="40"/>
      <c r="B221" s="54" t="s">
        <v>418</v>
      </c>
      <c r="C221" s="135" t="s">
        <v>419</v>
      </c>
      <c r="D221" s="135"/>
      <c r="E221" s="135"/>
      <c r="F221" s="135"/>
      <c r="G221" s="301"/>
      <c r="H221" s="301"/>
      <c r="I221" s="301"/>
      <c r="J221" s="301"/>
      <c r="K221" s="301"/>
      <c r="L221" s="301"/>
      <c r="M221" s="301"/>
      <c r="N221" s="301"/>
      <c r="O221" s="219">
        <f>SUM(O222:O223)</f>
        <v>2</v>
      </c>
      <c r="P221" s="186">
        <f>SUM(P222:P223)</f>
        <v>2600000</v>
      </c>
      <c r="Q221" s="218"/>
      <c r="R221" s="64"/>
      <c r="S221" s="186">
        <f>SUM(S222:S223)</f>
        <v>2600000</v>
      </c>
      <c r="T221" s="51"/>
      <c r="U221" s="186">
        <f>SUM(U222:U223)</f>
        <v>520000</v>
      </c>
      <c r="V221" s="282"/>
      <c r="W221" s="186">
        <f>SUM(W222:W223)</f>
        <v>260000</v>
      </c>
      <c r="X221" s="283"/>
      <c r="Y221" s="186">
        <f>SUM(Y222:Y223)</f>
        <v>260000</v>
      </c>
      <c r="Z221" s="186">
        <f>SUM(Z222:Z223)</f>
        <v>520000</v>
      </c>
      <c r="AA221" s="51"/>
      <c r="AB221" s="186">
        <f>SUM(AB222:AB223)</f>
        <v>2470000</v>
      </c>
      <c r="AC221" s="186">
        <f>SUM(AC222:AC223)</f>
        <v>130000</v>
      </c>
      <c r="AD221" s="324"/>
      <c r="AF221" s="52" t="e">
        <f>'[3]BI INTRA 2025'!Z397+'BI BERSIH DARI EKSTRA 2024'!Y221</f>
        <v>#REF!</v>
      </c>
      <c r="AG221" s="52" t="e">
        <f t="shared" si="127"/>
        <v>#REF!</v>
      </c>
    </row>
    <row r="222" spans="1:33" s="111" customFormat="1" ht="27" customHeight="1">
      <c r="A222" s="100"/>
      <c r="B222" s="325" t="s">
        <v>420</v>
      </c>
      <c r="C222" s="98" t="s">
        <v>112</v>
      </c>
      <c r="D222" s="98"/>
      <c r="E222" s="266" t="s">
        <v>421</v>
      </c>
      <c r="F222" s="69" t="str">
        <f>VLOOKUP(B222,[1]Sheet1!$H$4:$I$15682,2,FALSE)</f>
        <v>Clinical Thermometer (Alat Kedokteran Umum)</v>
      </c>
      <c r="G222" s="101" t="s">
        <v>422</v>
      </c>
      <c r="H222" s="100"/>
      <c r="I222" s="100" t="s">
        <v>313</v>
      </c>
      <c r="J222" s="100" t="s">
        <v>290</v>
      </c>
      <c r="K222" s="100">
        <v>2020</v>
      </c>
      <c r="L222" s="100" t="s">
        <v>48</v>
      </c>
      <c r="M222" s="100" t="s">
        <v>166</v>
      </c>
      <c r="N222" s="100" t="s">
        <v>67</v>
      </c>
      <c r="O222" s="100">
        <v>1</v>
      </c>
      <c r="P222" s="105">
        <v>1300000</v>
      </c>
      <c r="Q222" s="208"/>
      <c r="R222" s="105">
        <v>0</v>
      </c>
      <c r="S222" s="106">
        <f t="shared" ref="S222:S223" si="135">SUM(P222-R222)</f>
        <v>1300000</v>
      </c>
      <c r="T222" s="107">
        <v>5</v>
      </c>
      <c r="U222" s="106">
        <f t="shared" ref="U222:U223" si="136">SUM(S222/T222)</f>
        <v>260000</v>
      </c>
      <c r="V222" s="142">
        <f>6/12</f>
        <v>0.5</v>
      </c>
      <c r="W222" s="106">
        <f t="shared" ref="W222:W223" si="137">SUM(U222*V222)</f>
        <v>130000</v>
      </c>
      <c r="X222" s="143">
        <f t="shared" ref="X222:X223" si="138">6/12</f>
        <v>0.5</v>
      </c>
      <c r="Y222" s="106">
        <f t="shared" ref="Y222:Y223" si="139">U222*X222</f>
        <v>130000</v>
      </c>
      <c r="Z222" s="106">
        <f t="shared" ref="Z222:Z223" si="140">SUM(W222+Y222)</f>
        <v>260000</v>
      </c>
      <c r="AA222" s="108">
        <f>2024-K222+V222+X222-3/12</f>
        <v>4.75</v>
      </c>
      <c r="AB222" s="106">
        <f t="shared" ref="AB222:AB223" si="141">SUM(U222*AA222)</f>
        <v>1235000</v>
      </c>
      <c r="AC222" s="106">
        <f t="shared" ref="AC222:AC223" si="142">SUM(S222-AB222)</f>
        <v>65000</v>
      </c>
      <c r="AD222" s="326" t="s">
        <v>167</v>
      </c>
      <c r="AE222" s="327"/>
      <c r="AF222" s="52" t="e">
        <f>'[3]BI INTRA 2025'!Z399+'BI BERSIH DARI EKSTRA 2024'!Y222</f>
        <v>#REF!</v>
      </c>
      <c r="AG222" s="52" t="e">
        <f t="shared" si="127"/>
        <v>#REF!</v>
      </c>
    </row>
    <row r="223" spans="1:33" s="111" customFormat="1" ht="27" customHeight="1">
      <c r="A223" s="100"/>
      <c r="B223" s="325" t="s">
        <v>420</v>
      </c>
      <c r="C223" s="98" t="s">
        <v>60</v>
      </c>
      <c r="D223" s="98"/>
      <c r="E223" s="266" t="s">
        <v>421</v>
      </c>
      <c r="F223" s="69" t="str">
        <f>VLOOKUP(B223,[1]Sheet1!$H$4:$I$15682,2,FALSE)</f>
        <v>Clinical Thermometer (Alat Kedokteran Umum)</v>
      </c>
      <c r="G223" s="101" t="s">
        <v>422</v>
      </c>
      <c r="H223" s="100"/>
      <c r="I223" s="100" t="s">
        <v>313</v>
      </c>
      <c r="J223" s="100" t="s">
        <v>290</v>
      </c>
      <c r="K223" s="100">
        <v>2020</v>
      </c>
      <c r="L223" s="100" t="s">
        <v>48</v>
      </c>
      <c r="M223" s="100" t="s">
        <v>166</v>
      </c>
      <c r="N223" s="100" t="s">
        <v>67</v>
      </c>
      <c r="O223" s="100">
        <v>1</v>
      </c>
      <c r="P223" s="105">
        <v>1300000</v>
      </c>
      <c r="Q223" s="208"/>
      <c r="R223" s="105">
        <v>0</v>
      </c>
      <c r="S223" s="106">
        <f t="shared" si="135"/>
        <v>1300000</v>
      </c>
      <c r="T223" s="107">
        <v>5</v>
      </c>
      <c r="U223" s="106">
        <f t="shared" si="136"/>
        <v>260000</v>
      </c>
      <c r="V223" s="142">
        <f>6/12</f>
        <v>0.5</v>
      </c>
      <c r="W223" s="106">
        <f t="shared" si="137"/>
        <v>130000</v>
      </c>
      <c r="X223" s="143">
        <f t="shared" si="138"/>
        <v>0.5</v>
      </c>
      <c r="Y223" s="106">
        <f t="shared" si="139"/>
        <v>130000</v>
      </c>
      <c r="Z223" s="106">
        <f t="shared" si="140"/>
        <v>260000</v>
      </c>
      <c r="AA223" s="108">
        <f>2024-K223+V223+X223-3/12</f>
        <v>4.75</v>
      </c>
      <c r="AB223" s="106">
        <f t="shared" si="141"/>
        <v>1235000</v>
      </c>
      <c r="AC223" s="106">
        <f t="shared" si="142"/>
        <v>65000</v>
      </c>
      <c r="AD223" s="326" t="s">
        <v>167</v>
      </c>
      <c r="AE223" s="327"/>
      <c r="AF223" s="52" t="e">
        <f>'[3]BI INTRA 2025'!Z400+'BI BERSIH DARI EKSTRA 2024'!Y223</f>
        <v>#REF!</v>
      </c>
      <c r="AG223" s="52" t="e">
        <f t="shared" si="127"/>
        <v>#REF!</v>
      </c>
    </row>
    <row r="224" spans="1:33" ht="15" customHeight="1">
      <c r="A224" s="42"/>
      <c r="B224" s="54" t="s">
        <v>423</v>
      </c>
      <c r="C224" s="328" t="s">
        <v>424</v>
      </c>
      <c r="D224" s="328"/>
      <c r="E224" s="301"/>
      <c r="F224" s="301"/>
      <c r="G224" s="301"/>
      <c r="H224" s="301"/>
      <c r="I224" s="301"/>
      <c r="J224" s="301"/>
      <c r="K224" s="301"/>
      <c r="L224" s="301"/>
      <c r="M224" s="301"/>
      <c r="N224" s="301"/>
      <c r="O224" s="329"/>
      <c r="P224" s="78"/>
      <c r="Q224" s="218"/>
      <c r="R224" s="76"/>
      <c r="S224" s="146"/>
      <c r="T224" s="145"/>
      <c r="U224" s="146"/>
      <c r="V224" s="145"/>
      <c r="W224" s="146"/>
      <c r="X224" s="145"/>
      <c r="Y224" s="146"/>
      <c r="Z224" s="146"/>
      <c r="AA224" s="145"/>
      <c r="AB224" s="146"/>
      <c r="AC224" s="146"/>
      <c r="AD224" s="78"/>
      <c r="AF224" s="52" t="e">
        <f>'[3]BI INTRA 2025'!Z401+'BI BERSIH DARI EKSTRA 2024'!Y224</f>
        <v>#REF!</v>
      </c>
      <c r="AG224" s="52" t="e">
        <f t="shared" si="127"/>
        <v>#REF!</v>
      </c>
    </row>
    <row r="225" spans="1:34" ht="15" customHeight="1">
      <c r="A225" s="42"/>
      <c r="B225" s="41"/>
      <c r="C225" s="301"/>
      <c r="D225" s="301"/>
      <c r="E225" s="301"/>
      <c r="F225" s="301"/>
      <c r="G225" s="301"/>
      <c r="H225" s="301"/>
      <c r="I225" s="301"/>
      <c r="J225" s="301"/>
      <c r="K225" s="301"/>
      <c r="L225" s="301"/>
      <c r="M225" s="301"/>
      <c r="N225" s="301"/>
      <c r="O225" s="329"/>
      <c r="P225" s="78"/>
      <c r="Q225" s="218"/>
      <c r="R225" s="76"/>
      <c r="S225" s="146"/>
      <c r="T225" s="145"/>
      <c r="U225" s="146"/>
      <c r="V225" s="145"/>
      <c r="W225" s="146"/>
      <c r="X225" s="145"/>
      <c r="Y225" s="146"/>
      <c r="Z225" s="146"/>
      <c r="AA225" s="145"/>
      <c r="AB225" s="146"/>
      <c r="AC225" s="146"/>
      <c r="AD225" s="78"/>
      <c r="AF225" s="52" t="e">
        <f>'[3]BI INTRA 2025'!Z402+'BI BERSIH DARI EKSTRA 2024'!Y225</f>
        <v>#REF!</v>
      </c>
      <c r="AG225" s="52" t="e">
        <f t="shared" si="127"/>
        <v>#REF!</v>
      </c>
    </row>
    <row r="226" spans="1:34" ht="15" customHeight="1">
      <c r="A226" s="42"/>
      <c r="B226" s="54" t="s">
        <v>425</v>
      </c>
      <c r="C226" s="1526" t="s">
        <v>426</v>
      </c>
      <c r="D226" s="1527"/>
      <c r="E226" s="1528"/>
      <c r="F226" s="128"/>
      <c r="G226" s="301"/>
      <c r="H226" s="301"/>
      <c r="I226" s="301"/>
      <c r="J226" s="301"/>
      <c r="K226" s="301"/>
      <c r="L226" s="301"/>
      <c r="M226" s="301"/>
      <c r="N226" s="301"/>
      <c r="O226" s="329"/>
      <c r="P226" s="78"/>
      <c r="Q226" s="218"/>
      <c r="R226" s="76"/>
      <c r="S226" s="146"/>
      <c r="T226" s="145"/>
      <c r="U226" s="146"/>
      <c r="V226" s="145"/>
      <c r="W226" s="146"/>
      <c r="X226" s="145"/>
      <c r="Y226" s="146"/>
      <c r="Z226" s="146"/>
      <c r="AA226" s="145"/>
      <c r="AB226" s="146"/>
      <c r="AC226" s="146"/>
      <c r="AD226" s="78"/>
      <c r="AF226" s="52" t="e">
        <f>'[3]BI INTRA 2025'!Z403+'BI BERSIH DARI EKSTRA 2024'!Y226</f>
        <v>#REF!</v>
      </c>
      <c r="AG226" s="52" t="e">
        <f t="shared" si="127"/>
        <v>#REF!</v>
      </c>
    </row>
    <row r="227" spans="1:34" ht="15" customHeight="1">
      <c r="A227" s="42"/>
      <c r="B227" s="41"/>
      <c r="C227" s="301"/>
      <c r="D227" s="301"/>
      <c r="E227" s="301"/>
      <c r="F227" s="301"/>
      <c r="G227" s="301"/>
      <c r="H227" s="301"/>
      <c r="I227" s="301"/>
      <c r="J227" s="301"/>
      <c r="K227" s="301"/>
      <c r="L227" s="301"/>
      <c r="M227" s="301"/>
      <c r="N227" s="301"/>
      <c r="O227" s="329"/>
      <c r="P227" s="78"/>
      <c r="Q227" s="218"/>
      <c r="R227" s="76"/>
      <c r="S227" s="146"/>
      <c r="T227" s="145"/>
      <c r="U227" s="146"/>
      <c r="V227" s="145"/>
      <c r="W227" s="146"/>
      <c r="X227" s="145"/>
      <c r="Y227" s="146"/>
      <c r="Z227" s="146"/>
      <c r="AA227" s="145"/>
      <c r="AB227" s="146"/>
      <c r="AC227" s="146"/>
      <c r="AD227" s="78"/>
      <c r="AF227" s="52" t="e">
        <f>'[3]BI INTRA 2025'!Z404+'BI BERSIH DARI EKSTRA 2024'!Y227</f>
        <v>#REF!</v>
      </c>
      <c r="AG227" s="52" t="e">
        <f t="shared" si="127"/>
        <v>#REF!</v>
      </c>
    </row>
    <row r="228" spans="1:34" ht="15" customHeight="1">
      <c r="A228" s="42"/>
      <c r="B228" s="54" t="s">
        <v>427</v>
      </c>
      <c r="C228" s="135" t="s">
        <v>428</v>
      </c>
      <c r="D228" s="135"/>
      <c r="E228" s="135"/>
      <c r="F228" s="135"/>
      <c r="G228" s="301"/>
      <c r="H228" s="301"/>
      <c r="I228" s="301"/>
      <c r="J228" s="301"/>
      <c r="K228" s="301"/>
      <c r="L228" s="301"/>
      <c r="M228" s="301"/>
      <c r="N228" s="301"/>
      <c r="O228" s="330">
        <f>O229+O270</f>
        <v>55</v>
      </c>
      <c r="P228" s="218">
        <f>P229+P270</f>
        <v>550709720</v>
      </c>
      <c r="Q228" s="218"/>
      <c r="R228" s="64"/>
      <c r="S228" s="218">
        <f>S229+S270</f>
        <v>550709720</v>
      </c>
      <c r="T228" s="331"/>
      <c r="U228" s="218">
        <f>U229+U270</f>
        <v>69960944</v>
      </c>
      <c r="V228" s="331"/>
      <c r="W228" s="218">
        <f>W229+W270</f>
        <v>4058312</v>
      </c>
      <c r="X228" s="331"/>
      <c r="Y228" s="218">
        <f>Y229+Y270</f>
        <v>2607949</v>
      </c>
      <c r="Z228" s="218">
        <f>Z229+Z270</f>
        <v>6666260.9999999991</v>
      </c>
      <c r="AA228" s="331"/>
      <c r="AB228" s="218">
        <f>AB229+AB270</f>
        <v>550709720</v>
      </c>
      <c r="AC228" s="218">
        <f>AC229+AC270</f>
        <v>0</v>
      </c>
      <c r="AD228" s="218">
        <f>P228-AB228</f>
        <v>0</v>
      </c>
      <c r="AF228" s="52" t="e">
        <f>'[3]BI INTRA 2025'!Z405+'BI BERSIH DARI EKSTRA 2024'!Y228</f>
        <v>#REF!</v>
      </c>
      <c r="AG228" s="52" t="e">
        <f t="shared" si="127"/>
        <v>#REF!</v>
      </c>
    </row>
    <row r="229" spans="1:34" ht="15" customHeight="1">
      <c r="A229" s="42"/>
      <c r="B229" s="54" t="s">
        <v>429</v>
      </c>
      <c r="C229" s="135" t="s">
        <v>430</v>
      </c>
      <c r="D229" s="135"/>
      <c r="E229" s="135"/>
      <c r="F229" s="135"/>
      <c r="G229" s="301"/>
      <c r="H229" s="301"/>
      <c r="I229" s="301"/>
      <c r="J229" s="301"/>
      <c r="K229" s="301"/>
      <c r="L229" s="301"/>
      <c r="M229" s="301"/>
      <c r="N229" s="301"/>
      <c r="O229" s="330">
        <f>O230</f>
        <v>51</v>
      </c>
      <c r="P229" s="218">
        <f>P230</f>
        <v>512749950</v>
      </c>
      <c r="Q229" s="218"/>
      <c r="R229" s="64"/>
      <c r="S229" s="218">
        <f>S230</f>
        <v>512749950</v>
      </c>
      <c r="T229" s="331"/>
      <c r="U229" s="218">
        <f>U230</f>
        <v>62368990</v>
      </c>
      <c r="V229" s="331"/>
      <c r="W229" s="218">
        <f>W230</f>
        <v>3765535</v>
      </c>
      <c r="X229" s="331"/>
      <c r="Y229" s="218">
        <f>Y230</f>
        <v>2510356.6666666665</v>
      </c>
      <c r="Z229" s="218">
        <f>Z230</f>
        <v>6275891.666666666</v>
      </c>
      <c r="AA229" s="331"/>
      <c r="AB229" s="218">
        <f>AB230</f>
        <v>512749950</v>
      </c>
      <c r="AC229" s="218">
        <f>AC230</f>
        <v>0</v>
      </c>
      <c r="AD229" s="218"/>
      <c r="AF229" s="52" t="e">
        <f>'[3]BI INTRA 2025'!Z406+'BI BERSIH DARI EKSTRA 2024'!Y229</f>
        <v>#REF!</v>
      </c>
      <c r="AG229" s="52" t="e">
        <f t="shared" si="127"/>
        <v>#REF!</v>
      </c>
    </row>
    <row r="230" spans="1:34" ht="15" customHeight="1">
      <c r="A230" s="42"/>
      <c r="B230" s="54" t="s">
        <v>431</v>
      </c>
      <c r="C230" s="135" t="s">
        <v>432</v>
      </c>
      <c r="D230" s="135"/>
      <c r="E230" s="135"/>
      <c r="F230" s="135"/>
      <c r="G230" s="301"/>
      <c r="H230" s="301"/>
      <c r="I230" s="301"/>
      <c r="J230" s="301"/>
      <c r="K230" s="301"/>
      <c r="L230" s="301"/>
      <c r="M230" s="301"/>
      <c r="N230" s="301"/>
      <c r="O230" s="330">
        <f>SUM(O231:O269)</f>
        <v>51</v>
      </c>
      <c r="P230" s="218">
        <f>SUM(P231:P269)</f>
        <v>512749950</v>
      </c>
      <c r="Q230" s="218"/>
      <c r="R230" s="64"/>
      <c r="S230" s="218">
        <f>SUM(S231:S269)</f>
        <v>512749950</v>
      </c>
      <c r="T230" s="331"/>
      <c r="U230" s="218">
        <f>SUM(U231:U269)</f>
        <v>62368990</v>
      </c>
      <c r="V230" s="331"/>
      <c r="W230" s="218">
        <f>SUM(W231:W269)</f>
        <v>3765535</v>
      </c>
      <c r="X230" s="331"/>
      <c r="Y230" s="218">
        <f>SUM(Y231:Y269)</f>
        <v>2510356.6666666665</v>
      </c>
      <c r="Z230" s="218">
        <f>SUM(Z231:Z269)</f>
        <v>6275891.666666666</v>
      </c>
      <c r="AA230" s="331"/>
      <c r="AB230" s="218">
        <f>SUM(AB231:AB269)</f>
        <v>512749950</v>
      </c>
      <c r="AC230" s="218">
        <f>SUM(AC231:AC269)</f>
        <v>0</v>
      </c>
      <c r="AD230" s="218"/>
      <c r="AF230" s="52" t="e">
        <f>'[3]BI INTRA 2025'!Z407+'BI BERSIH DARI EKSTRA 2024'!Y230</f>
        <v>#REF!</v>
      </c>
      <c r="AG230" s="52" t="e">
        <f t="shared" si="127"/>
        <v>#REF!</v>
      </c>
      <c r="AH230" s="2" t="s">
        <v>283</v>
      </c>
    </row>
    <row r="231" spans="1:34" ht="15" customHeight="1">
      <c r="A231" s="42"/>
      <c r="B231" s="133" t="s">
        <v>433</v>
      </c>
      <c r="C231" s="202" t="s">
        <v>112</v>
      </c>
      <c r="D231" s="202"/>
      <c r="E231" s="68" t="s">
        <v>434</v>
      </c>
      <c r="F231" s="69" t="str">
        <f>VLOOKUP(B231,[1]Sheet1!$H$4:$I$15682,2,FALSE)</f>
        <v>Lap Top</v>
      </c>
      <c r="G231" s="43" t="s">
        <v>435</v>
      </c>
      <c r="H231" s="42" t="s">
        <v>48</v>
      </c>
      <c r="I231" s="42" t="s">
        <v>64</v>
      </c>
      <c r="J231" s="42" t="s">
        <v>65</v>
      </c>
      <c r="K231" s="42">
        <v>2007</v>
      </c>
      <c r="L231" s="42" t="s">
        <v>48</v>
      </c>
      <c r="M231" s="77" t="s">
        <v>166</v>
      </c>
      <c r="N231" s="42" t="s">
        <v>67</v>
      </c>
      <c r="O231" s="203">
        <v>1</v>
      </c>
      <c r="P231" s="70">
        <v>16550000</v>
      </c>
      <c r="Q231" s="78"/>
      <c r="R231" s="76">
        <v>0</v>
      </c>
      <c r="S231" s="71">
        <f t="shared" ref="S231:S259" si="143">SUM(P231-R231)</f>
        <v>16550000</v>
      </c>
      <c r="T231" s="72">
        <v>5</v>
      </c>
      <c r="U231" s="71">
        <f t="shared" ref="U231:U237" si="144">SUM(S231/T231)</f>
        <v>3310000</v>
      </c>
      <c r="V231" s="73">
        <v>0</v>
      </c>
      <c r="W231" s="71">
        <f t="shared" ref="W231:W237" si="145">SUM(U231*V231)</f>
        <v>0</v>
      </c>
      <c r="X231" s="74">
        <v>0</v>
      </c>
      <c r="Y231" s="71">
        <f t="shared" ref="Y231:Y237" si="146">SUM(U231*X231)</f>
        <v>0</v>
      </c>
      <c r="Z231" s="71">
        <f t="shared" ref="Z231:Z237" si="147">SUM(W231+Y231)</f>
        <v>0</v>
      </c>
      <c r="AA231" s="72">
        <v>5</v>
      </c>
      <c r="AB231" s="71">
        <f t="shared" ref="AB231:AB237" si="148">SUM(U231*AA231)</f>
        <v>16550000</v>
      </c>
      <c r="AC231" s="71">
        <f t="shared" ref="AC231:AC254" si="149">SUM(S231-AB231)</f>
        <v>0</v>
      </c>
      <c r="AD231" s="75" t="s">
        <v>167</v>
      </c>
      <c r="AF231" s="52" t="e">
        <f>'[3]BI INTRA 2025'!Z408+'BI BERSIH DARI EKSTRA 2024'!Y231</f>
        <v>#REF!</v>
      </c>
      <c r="AG231" s="52" t="e">
        <f t="shared" si="127"/>
        <v>#REF!</v>
      </c>
    </row>
    <row r="232" spans="1:34" ht="15" customHeight="1">
      <c r="A232" s="42"/>
      <c r="B232" s="133" t="s">
        <v>433</v>
      </c>
      <c r="C232" s="202" t="s">
        <v>60</v>
      </c>
      <c r="D232" s="202"/>
      <c r="E232" s="68" t="s">
        <v>434</v>
      </c>
      <c r="F232" s="69" t="str">
        <f>VLOOKUP(B232,[1]Sheet1!$H$4:$I$15682,2,FALSE)</f>
        <v>Lap Top</v>
      </c>
      <c r="G232" s="43" t="s">
        <v>435</v>
      </c>
      <c r="H232" s="42" t="s">
        <v>48</v>
      </c>
      <c r="I232" s="42" t="s">
        <v>64</v>
      </c>
      <c r="J232" s="42" t="s">
        <v>65</v>
      </c>
      <c r="K232" s="42">
        <v>2007</v>
      </c>
      <c r="L232" s="42" t="s">
        <v>48</v>
      </c>
      <c r="M232" s="77" t="s">
        <v>166</v>
      </c>
      <c r="N232" s="42" t="s">
        <v>67</v>
      </c>
      <c r="O232" s="203">
        <v>1</v>
      </c>
      <c r="P232" s="70">
        <v>16550000</v>
      </c>
      <c r="Q232" s="78"/>
      <c r="R232" s="76">
        <v>0</v>
      </c>
      <c r="S232" s="71">
        <f t="shared" si="143"/>
        <v>16550000</v>
      </c>
      <c r="T232" s="72">
        <v>5</v>
      </c>
      <c r="U232" s="71">
        <f t="shared" si="144"/>
        <v>3310000</v>
      </c>
      <c r="V232" s="73">
        <v>0</v>
      </c>
      <c r="W232" s="71">
        <f t="shared" si="145"/>
        <v>0</v>
      </c>
      <c r="X232" s="74">
        <v>0</v>
      </c>
      <c r="Y232" s="71">
        <f t="shared" si="146"/>
        <v>0</v>
      </c>
      <c r="Z232" s="71">
        <f t="shared" si="147"/>
        <v>0</v>
      </c>
      <c r="AA232" s="72">
        <v>5</v>
      </c>
      <c r="AB232" s="71">
        <f t="shared" si="148"/>
        <v>16550000</v>
      </c>
      <c r="AC232" s="71">
        <f t="shared" si="149"/>
        <v>0</v>
      </c>
      <c r="AD232" s="75" t="s">
        <v>132</v>
      </c>
      <c r="AF232" s="52" t="e">
        <f>'[3]BI INTRA 2025'!Z409+'BI BERSIH DARI EKSTRA 2024'!Y232</f>
        <v>#REF!</v>
      </c>
      <c r="AG232" s="52" t="e">
        <f t="shared" si="127"/>
        <v>#REF!</v>
      </c>
    </row>
    <row r="233" spans="1:34" ht="15" customHeight="1">
      <c r="A233" s="42"/>
      <c r="B233" s="133" t="s">
        <v>433</v>
      </c>
      <c r="C233" s="202" t="s">
        <v>112</v>
      </c>
      <c r="D233" s="202"/>
      <c r="E233" s="68" t="s">
        <v>434</v>
      </c>
      <c r="F233" s="69" t="str">
        <f>VLOOKUP(B233,[1]Sheet1!$H$4:$I$15682,2,FALSE)</f>
        <v>Lap Top</v>
      </c>
      <c r="G233" s="43" t="s">
        <v>435</v>
      </c>
      <c r="H233" s="42" t="s">
        <v>48</v>
      </c>
      <c r="I233" s="42" t="s">
        <v>64</v>
      </c>
      <c r="J233" s="42" t="s">
        <v>65</v>
      </c>
      <c r="K233" s="42">
        <v>2009</v>
      </c>
      <c r="L233" s="42" t="s">
        <v>48</v>
      </c>
      <c r="M233" s="77" t="s">
        <v>166</v>
      </c>
      <c r="N233" s="42" t="s">
        <v>67</v>
      </c>
      <c r="O233" s="203">
        <v>1</v>
      </c>
      <c r="P233" s="70">
        <v>11800000</v>
      </c>
      <c r="Q233" s="78"/>
      <c r="R233" s="76">
        <v>0</v>
      </c>
      <c r="S233" s="71">
        <f t="shared" si="143"/>
        <v>11800000</v>
      </c>
      <c r="T233" s="72">
        <v>5</v>
      </c>
      <c r="U233" s="71">
        <f t="shared" si="144"/>
        <v>2360000</v>
      </c>
      <c r="V233" s="73">
        <v>0</v>
      </c>
      <c r="W233" s="71">
        <f t="shared" si="145"/>
        <v>0</v>
      </c>
      <c r="X233" s="74">
        <v>0</v>
      </c>
      <c r="Y233" s="71">
        <f t="shared" si="146"/>
        <v>0</v>
      </c>
      <c r="Z233" s="71">
        <f t="shared" si="147"/>
        <v>0</v>
      </c>
      <c r="AA233" s="72">
        <v>5</v>
      </c>
      <c r="AB233" s="71">
        <f t="shared" si="148"/>
        <v>11800000</v>
      </c>
      <c r="AC233" s="71">
        <f t="shared" si="149"/>
        <v>0</v>
      </c>
      <c r="AD233" s="75" t="s">
        <v>174</v>
      </c>
      <c r="AF233" s="52" t="e">
        <f>'[3]BI INTRA 2025'!Z410+'BI BERSIH DARI EKSTRA 2024'!Y233</f>
        <v>#REF!</v>
      </c>
      <c r="AG233" s="52" t="e">
        <f t="shared" si="127"/>
        <v>#REF!</v>
      </c>
    </row>
    <row r="234" spans="1:34" ht="15" customHeight="1">
      <c r="A234" s="42"/>
      <c r="B234" s="133" t="s">
        <v>433</v>
      </c>
      <c r="C234" s="332" t="s">
        <v>337</v>
      </c>
      <c r="D234" s="332"/>
      <c r="E234" s="68" t="s">
        <v>434</v>
      </c>
      <c r="F234" s="69" t="str">
        <f>VLOOKUP(B234,[1]Sheet1!$H$4:$I$15682,2,FALSE)</f>
        <v>Lap Top</v>
      </c>
      <c r="G234" s="43" t="s">
        <v>435</v>
      </c>
      <c r="H234" s="42" t="s">
        <v>48</v>
      </c>
      <c r="I234" s="42" t="s">
        <v>64</v>
      </c>
      <c r="J234" s="42" t="s">
        <v>65</v>
      </c>
      <c r="K234" s="42">
        <v>2009</v>
      </c>
      <c r="L234" s="42" t="s">
        <v>48</v>
      </c>
      <c r="M234" s="77" t="s">
        <v>166</v>
      </c>
      <c r="N234" s="42" t="s">
        <v>67</v>
      </c>
      <c r="O234" s="203">
        <v>2</v>
      </c>
      <c r="P234" s="70">
        <v>23600000</v>
      </c>
      <c r="Q234" s="78"/>
      <c r="R234" s="76">
        <v>0</v>
      </c>
      <c r="S234" s="71">
        <f t="shared" si="143"/>
        <v>23600000</v>
      </c>
      <c r="T234" s="72">
        <v>5</v>
      </c>
      <c r="U234" s="71">
        <f t="shared" si="144"/>
        <v>4720000</v>
      </c>
      <c r="V234" s="73">
        <v>0</v>
      </c>
      <c r="W234" s="71">
        <f t="shared" si="145"/>
        <v>0</v>
      </c>
      <c r="X234" s="74">
        <v>0</v>
      </c>
      <c r="Y234" s="71">
        <f t="shared" si="146"/>
        <v>0</v>
      </c>
      <c r="Z234" s="71">
        <f t="shared" si="147"/>
        <v>0</v>
      </c>
      <c r="AA234" s="72">
        <v>5</v>
      </c>
      <c r="AB234" s="71">
        <f t="shared" si="148"/>
        <v>23600000</v>
      </c>
      <c r="AC234" s="71">
        <f t="shared" si="149"/>
        <v>0</v>
      </c>
      <c r="AD234" s="75" t="s">
        <v>175</v>
      </c>
      <c r="AF234" s="52" t="e">
        <f>'[3]BI INTRA 2025'!Z411+'BI BERSIH DARI EKSTRA 2024'!Y234</f>
        <v>#REF!</v>
      </c>
      <c r="AG234" s="52" t="e">
        <f t="shared" si="127"/>
        <v>#REF!</v>
      </c>
    </row>
    <row r="235" spans="1:34" ht="15" customHeight="1">
      <c r="A235" s="250"/>
      <c r="B235" s="247" t="s">
        <v>433</v>
      </c>
      <c r="C235" s="333" t="s">
        <v>436</v>
      </c>
      <c r="D235" s="333"/>
      <c r="E235" s="249" t="s">
        <v>434</v>
      </c>
      <c r="F235" s="69" t="str">
        <f>VLOOKUP(B235,[1]Sheet1!$H$4:$I$15682,2,FALSE)</f>
        <v>Lap Top</v>
      </c>
      <c r="G235" s="271" t="s">
        <v>435</v>
      </c>
      <c r="H235" s="250" t="s">
        <v>48</v>
      </c>
      <c r="I235" s="250" t="s">
        <v>64</v>
      </c>
      <c r="J235" s="250" t="s">
        <v>65</v>
      </c>
      <c r="K235" s="250">
        <v>2009</v>
      </c>
      <c r="L235" s="250" t="s">
        <v>48</v>
      </c>
      <c r="M235" s="251" t="s">
        <v>166</v>
      </c>
      <c r="N235" s="250" t="s">
        <v>67</v>
      </c>
      <c r="O235" s="252">
        <v>2</v>
      </c>
      <c r="P235" s="253">
        <v>23600000</v>
      </c>
      <c r="Q235" s="272"/>
      <c r="R235" s="255">
        <v>0</v>
      </c>
      <c r="S235" s="256">
        <f t="shared" si="143"/>
        <v>23600000</v>
      </c>
      <c r="T235" s="257">
        <v>5</v>
      </c>
      <c r="U235" s="256">
        <f t="shared" si="144"/>
        <v>4720000</v>
      </c>
      <c r="V235" s="258">
        <v>0</v>
      </c>
      <c r="W235" s="256">
        <f t="shared" si="145"/>
        <v>0</v>
      </c>
      <c r="X235" s="259">
        <v>0</v>
      </c>
      <c r="Y235" s="256">
        <f t="shared" si="146"/>
        <v>0</v>
      </c>
      <c r="Z235" s="256">
        <f t="shared" si="147"/>
        <v>0</v>
      </c>
      <c r="AA235" s="257">
        <v>5</v>
      </c>
      <c r="AB235" s="256">
        <f t="shared" si="148"/>
        <v>23600000</v>
      </c>
      <c r="AC235" s="256">
        <f t="shared" si="149"/>
        <v>0</v>
      </c>
      <c r="AD235" s="260" t="s">
        <v>176</v>
      </c>
      <c r="AF235" s="52" t="e">
        <f>'[3]BI INTRA 2025'!Z412+'BI BERSIH DARI EKSTRA 2024'!Y235</f>
        <v>#REF!</v>
      </c>
      <c r="AG235" s="52" t="e">
        <f t="shared" si="127"/>
        <v>#REF!</v>
      </c>
    </row>
    <row r="236" spans="1:34" ht="15" customHeight="1">
      <c r="A236" s="42"/>
      <c r="B236" s="133" t="s">
        <v>433</v>
      </c>
      <c r="C236" s="202" t="s">
        <v>80</v>
      </c>
      <c r="D236" s="202"/>
      <c r="E236" s="68" t="s">
        <v>434</v>
      </c>
      <c r="F236" s="69" t="str">
        <f>VLOOKUP(B236,[1]Sheet1!$H$4:$I$15682,2,FALSE)</f>
        <v>Lap Top</v>
      </c>
      <c r="G236" s="43" t="s">
        <v>435</v>
      </c>
      <c r="H236" s="42" t="s">
        <v>48</v>
      </c>
      <c r="I236" s="42" t="s">
        <v>64</v>
      </c>
      <c r="J236" s="42" t="s">
        <v>65</v>
      </c>
      <c r="K236" s="42">
        <v>2009</v>
      </c>
      <c r="L236" s="42" t="s">
        <v>48</v>
      </c>
      <c r="M236" s="77" t="s">
        <v>166</v>
      </c>
      <c r="N236" s="42" t="s">
        <v>67</v>
      </c>
      <c r="O236" s="203">
        <v>1</v>
      </c>
      <c r="P236" s="70">
        <v>11800000</v>
      </c>
      <c r="Q236" s="78"/>
      <c r="R236" s="76">
        <v>0</v>
      </c>
      <c r="S236" s="71">
        <f t="shared" si="143"/>
        <v>11800000</v>
      </c>
      <c r="T236" s="72">
        <v>5</v>
      </c>
      <c r="U236" s="71">
        <f t="shared" si="144"/>
        <v>2360000</v>
      </c>
      <c r="V236" s="73">
        <v>0</v>
      </c>
      <c r="W236" s="71">
        <f t="shared" si="145"/>
        <v>0</v>
      </c>
      <c r="X236" s="74">
        <v>0</v>
      </c>
      <c r="Y236" s="71">
        <f t="shared" si="146"/>
        <v>0</v>
      </c>
      <c r="Z236" s="71">
        <f t="shared" si="147"/>
        <v>0</v>
      </c>
      <c r="AA236" s="72">
        <v>5</v>
      </c>
      <c r="AB236" s="71">
        <f t="shared" si="148"/>
        <v>11800000</v>
      </c>
      <c r="AC236" s="71">
        <f t="shared" si="149"/>
        <v>0</v>
      </c>
      <c r="AD236" s="75" t="s">
        <v>190</v>
      </c>
      <c r="AF236" s="52" t="e">
        <f>'[3]BI INTRA 2025'!Z413+'BI BERSIH DARI EKSTRA 2024'!Y236</f>
        <v>#REF!</v>
      </c>
      <c r="AG236" s="52" t="e">
        <f t="shared" si="127"/>
        <v>#REF!</v>
      </c>
    </row>
    <row r="237" spans="1:34" ht="15" customHeight="1">
      <c r="A237" s="42"/>
      <c r="B237" s="133" t="s">
        <v>433</v>
      </c>
      <c r="C237" s="332" t="s">
        <v>184</v>
      </c>
      <c r="D237" s="332"/>
      <c r="E237" s="68" t="s">
        <v>434</v>
      </c>
      <c r="F237" s="69" t="str">
        <f>VLOOKUP(B237,[1]Sheet1!$H$4:$I$15682,2,FALSE)</f>
        <v>Lap Top</v>
      </c>
      <c r="G237" s="43" t="s">
        <v>435</v>
      </c>
      <c r="H237" s="42" t="s">
        <v>48</v>
      </c>
      <c r="I237" s="42" t="s">
        <v>64</v>
      </c>
      <c r="J237" s="42" t="s">
        <v>65</v>
      </c>
      <c r="K237" s="42">
        <v>2009</v>
      </c>
      <c r="L237" s="42" t="s">
        <v>48</v>
      </c>
      <c r="M237" s="77" t="s">
        <v>166</v>
      </c>
      <c r="N237" s="42" t="s">
        <v>67</v>
      </c>
      <c r="O237" s="203">
        <v>2</v>
      </c>
      <c r="P237" s="70">
        <v>23600000</v>
      </c>
      <c r="Q237" s="78"/>
      <c r="R237" s="76">
        <v>0</v>
      </c>
      <c r="S237" s="71">
        <f t="shared" si="143"/>
        <v>23600000</v>
      </c>
      <c r="T237" s="72">
        <v>5</v>
      </c>
      <c r="U237" s="71">
        <f t="shared" si="144"/>
        <v>4720000</v>
      </c>
      <c r="V237" s="73">
        <v>0</v>
      </c>
      <c r="W237" s="71">
        <f t="shared" si="145"/>
        <v>0</v>
      </c>
      <c r="X237" s="74">
        <v>0</v>
      </c>
      <c r="Y237" s="71">
        <f t="shared" si="146"/>
        <v>0</v>
      </c>
      <c r="Z237" s="71">
        <f t="shared" si="147"/>
        <v>0</v>
      </c>
      <c r="AA237" s="72">
        <v>5</v>
      </c>
      <c r="AB237" s="71">
        <f t="shared" si="148"/>
        <v>23600000</v>
      </c>
      <c r="AC237" s="71">
        <f t="shared" si="149"/>
        <v>0</v>
      </c>
      <c r="AD237" s="75" t="s">
        <v>207</v>
      </c>
      <c r="AF237" s="52" t="e">
        <f>'[3]BI INTRA 2025'!Z414+'BI BERSIH DARI EKSTRA 2024'!Y237</f>
        <v>#REF!</v>
      </c>
      <c r="AG237" s="52" t="e">
        <f t="shared" si="127"/>
        <v>#REF!</v>
      </c>
    </row>
    <row r="238" spans="1:34" ht="15" customHeight="1">
      <c r="A238" s="42"/>
      <c r="B238" s="133" t="s">
        <v>437</v>
      </c>
      <c r="C238" s="202" t="s">
        <v>112</v>
      </c>
      <c r="D238" s="202"/>
      <c r="E238" s="68" t="s">
        <v>438</v>
      </c>
      <c r="F238" s="69" t="str">
        <f>VLOOKUP(B238,[1]Sheet1!$H$4:$I$15682,2,FALSE)</f>
        <v>P.C Unit</v>
      </c>
      <c r="G238" s="43" t="s">
        <v>439</v>
      </c>
      <c r="H238" s="42" t="s">
        <v>48</v>
      </c>
      <c r="I238" s="42" t="s">
        <v>64</v>
      </c>
      <c r="J238" s="42" t="s">
        <v>65</v>
      </c>
      <c r="K238" s="43">
        <v>2010</v>
      </c>
      <c r="L238" s="42" t="s">
        <v>48</v>
      </c>
      <c r="M238" s="77" t="s">
        <v>66</v>
      </c>
      <c r="N238" s="42" t="s">
        <v>67</v>
      </c>
      <c r="O238" s="203">
        <v>1</v>
      </c>
      <c r="P238" s="70">
        <v>7950000</v>
      </c>
      <c r="Q238" s="139"/>
      <c r="R238" s="76">
        <v>0</v>
      </c>
      <c r="S238" s="71">
        <f t="shared" si="143"/>
        <v>7950000</v>
      </c>
      <c r="T238" s="72">
        <v>5</v>
      </c>
      <c r="U238" s="71"/>
      <c r="V238" s="73"/>
      <c r="W238" s="71"/>
      <c r="X238" s="74"/>
      <c r="Y238" s="71"/>
      <c r="Z238" s="71"/>
      <c r="AA238" s="72">
        <v>5</v>
      </c>
      <c r="AB238" s="71">
        <v>7950000</v>
      </c>
      <c r="AC238" s="71">
        <f t="shared" si="149"/>
        <v>0</v>
      </c>
      <c r="AD238" s="55" t="s">
        <v>226</v>
      </c>
      <c r="AF238" s="52" t="e">
        <f>'[3]BI INTRA 2025'!Z415+'BI BERSIH DARI EKSTRA 2024'!Y238</f>
        <v>#REF!</v>
      </c>
      <c r="AG238" s="52" t="e">
        <f t="shared" si="127"/>
        <v>#REF!</v>
      </c>
    </row>
    <row r="239" spans="1:34" ht="15" customHeight="1">
      <c r="A239" s="42"/>
      <c r="B239" s="133" t="s">
        <v>437</v>
      </c>
      <c r="C239" s="332" t="s">
        <v>337</v>
      </c>
      <c r="D239" s="332"/>
      <c r="E239" s="68" t="s">
        <v>438</v>
      </c>
      <c r="F239" s="69" t="str">
        <f>VLOOKUP(B239,[1]Sheet1!$H$4:$I$15682,2,FALSE)</f>
        <v>P.C Unit</v>
      </c>
      <c r="G239" s="43" t="s">
        <v>439</v>
      </c>
      <c r="H239" s="42" t="s">
        <v>48</v>
      </c>
      <c r="I239" s="42" t="s">
        <v>64</v>
      </c>
      <c r="J239" s="42" t="s">
        <v>65</v>
      </c>
      <c r="K239" s="43">
        <v>2010</v>
      </c>
      <c r="L239" s="42" t="s">
        <v>48</v>
      </c>
      <c r="M239" s="77" t="s">
        <v>66</v>
      </c>
      <c r="N239" s="42" t="s">
        <v>67</v>
      </c>
      <c r="O239" s="203">
        <v>2</v>
      </c>
      <c r="P239" s="70">
        <v>15900000</v>
      </c>
      <c r="Q239" s="139"/>
      <c r="R239" s="76">
        <v>0</v>
      </c>
      <c r="S239" s="71">
        <f t="shared" si="143"/>
        <v>15900000</v>
      </c>
      <c r="T239" s="72">
        <v>5</v>
      </c>
      <c r="U239" s="71"/>
      <c r="V239" s="73"/>
      <c r="W239" s="71"/>
      <c r="X239" s="74"/>
      <c r="Y239" s="71"/>
      <c r="Z239" s="71"/>
      <c r="AA239" s="72">
        <v>5</v>
      </c>
      <c r="AB239" s="71">
        <v>15900000</v>
      </c>
      <c r="AC239" s="71">
        <f t="shared" si="149"/>
        <v>0</v>
      </c>
      <c r="AD239" s="75" t="s">
        <v>183</v>
      </c>
      <c r="AF239" s="52" t="e">
        <f>'[3]BI INTRA 2025'!Z416+'BI BERSIH DARI EKSTRA 2024'!Y239</f>
        <v>#REF!</v>
      </c>
      <c r="AG239" s="52" t="e">
        <f t="shared" si="127"/>
        <v>#REF!</v>
      </c>
    </row>
    <row r="240" spans="1:34" ht="15" customHeight="1">
      <c r="A240" s="42"/>
      <c r="B240" s="133" t="s">
        <v>437</v>
      </c>
      <c r="C240" s="332" t="s">
        <v>436</v>
      </c>
      <c r="D240" s="332"/>
      <c r="E240" s="68" t="s">
        <v>438</v>
      </c>
      <c r="F240" s="69" t="str">
        <f>VLOOKUP(B240,[1]Sheet1!$H$4:$I$15682,2,FALSE)</f>
        <v>P.C Unit</v>
      </c>
      <c r="G240" s="43" t="s">
        <v>439</v>
      </c>
      <c r="H240" s="42" t="s">
        <v>48</v>
      </c>
      <c r="I240" s="42" t="s">
        <v>64</v>
      </c>
      <c r="J240" s="42" t="s">
        <v>65</v>
      </c>
      <c r="K240" s="43">
        <v>2010</v>
      </c>
      <c r="L240" s="42" t="s">
        <v>48</v>
      </c>
      <c r="M240" s="77" t="s">
        <v>66</v>
      </c>
      <c r="N240" s="42" t="s">
        <v>67</v>
      </c>
      <c r="O240" s="203">
        <v>2</v>
      </c>
      <c r="P240" s="70">
        <v>15900000</v>
      </c>
      <c r="Q240" s="139"/>
      <c r="R240" s="76">
        <v>0</v>
      </c>
      <c r="S240" s="71">
        <f t="shared" si="143"/>
        <v>15900000</v>
      </c>
      <c r="T240" s="72">
        <v>5</v>
      </c>
      <c r="U240" s="71"/>
      <c r="V240" s="73"/>
      <c r="W240" s="71"/>
      <c r="X240" s="74"/>
      <c r="Y240" s="71"/>
      <c r="Z240" s="71"/>
      <c r="AA240" s="72">
        <v>5</v>
      </c>
      <c r="AB240" s="71">
        <v>15900000</v>
      </c>
      <c r="AC240" s="71">
        <f t="shared" si="149"/>
        <v>0</v>
      </c>
      <c r="AD240" s="75" t="s">
        <v>132</v>
      </c>
      <c r="AF240" s="52" t="e">
        <f>'[3]BI INTRA 2025'!Z417+'BI BERSIH DARI EKSTRA 2024'!Y240</f>
        <v>#REF!</v>
      </c>
      <c r="AG240" s="52" t="e">
        <f t="shared" si="127"/>
        <v>#REF!</v>
      </c>
    </row>
    <row r="241" spans="1:33" ht="15" customHeight="1">
      <c r="A241" s="42"/>
      <c r="B241" s="133" t="s">
        <v>437</v>
      </c>
      <c r="C241" s="202" t="s">
        <v>80</v>
      </c>
      <c r="D241" s="202"/>
      <c r="E241" s="68" t="s">
        <v>438</v>
      </c>
      <c r="F241" s="69" t="str">
        <f>VLOOKUP(B241,[1]Sheet1!$H$4:$I$15682,2,FALSE)</f>
        <v>P.C Unit</v>
      </c>
      <c r="G241" s="43" t="s">
        <v>439</v>
      </c>
      <c r="H241" s="42" t="s">
        <v>48</v>
      </c>
      <c r="I241" s="42" t="s">
        <v>64</v>
      </c>
      <c r="J241" s="42" t="s">
        <v>65</v>
      </c>
      <c r="K241" s="43">
        <v>2010</v>
      </c>
      <c r="L241" s="42" t="s">
        <v>48</v>
      </c>
      <c r="M241" s="77" t="s">
        <v>66</v>
      </c>
      <c r="N241" s="42" t="s">
        <v>67</v>
      </c>
      <c r="O241" s="203">
        <v>1</v>
      </c>
      <c r="P241" s="70">
        <v>7950000</v>
      </c>
      <c r="Q241" s="139"/>
      <c r="R241" s="76">
        <v>0</v>
      </c>
      <c r="S241" s="71">
        <f t="shared" si="143"/>
        <v>7950000</v>
      </c>
      <c r="T241" s="72">
        <v>5</v>
      </c>
      <c r="U241" s="71"/>
      <c r="V241" s="73"/>
      <c r="W241" s="71"/>
      <c r="X241" s="74"/>
      <c r="Y241" s="71"/>
      <c r="Z241" s="71"/>
      <c r="AA241" s="72">
        <v>5</v>
      </c>
      <c r="AB241" s="71">
        <v>7950000</v>
      </c>
      <c r="AC241" s="71">
        <f t="shared" si="149"/>
        <v>0</v>
      </c>
      <c r="AD241" s="75" t="s">
        <v>174</v>
      </c>
      <c r="AF241" s="52" t="e">
        <f>'[3]BI INTRA 2025'!Z418+'BI BERSIH DARI EKSTRA 2024'!Y241</f>
        <v>#REF!</v>
      </c>
      <c r="AG241" s="52" t="e">
        <f t="shared" si="127"/>
        <v>#REF!</v>
      </c>
    </row>
    <row r="242" spans="1:33" ht="15" customHeight="1">
      <c r="A242" s="42"/>
      <c r="B242" s="133" t="s">
        <v>437</v>
      </c>
      <c r="C242" s="202" t="s">
        <v>106</v>
      </c>
      <c r="D242" s="202"/>
      <c r="E242" s="68" t="s">
        <v>438</v>
      </c>
      <c r="F242" s="69" t="str">
        <f>VLOOKUP(B242,[1]Sheet1!$H$4:$I$15682,2,FALSE)</f>
        <v>P.C Unit</v>
      </c>
      <c r="G242" s="43" t="s">
        <v>439</v>
      </c>
      <c r="H242" s="42" t="s">
        <v>48</v>
      </c>
      <c r="I242" s="42" t="s">
        <v>64</v>
      </c>
      <c r="J242" s="42" t="s">
        <v>65</v>
      </c>
      <c r="K242" s="43">
        <v>2010</v>
      </c>
      <c r="L242" s="42" t="s">
        <v>48</v>
      </c>
      <c r="M242" s="77" t="s">
        <v>66</v>
      </c>
      <c r="N242" s="42" t="s">
        <v>67</v>
      </c>
      <c r="O242" s="203">
        <v>1</v>
      </c>
      <c r="P242" s="70">
        <v>7950000</v>
      </c>
      <c r="Q242" s="139"/>
      <c r="R242" s="76">
        <v>0</v>
      </c>
      <c r="S242" s="71">
        <f t="shared" si="143"/>
        <v>7950000</v>
      </c>
      <c r="T242" s="72">
        <v>5</v>
      </c>
      <c r="U242" s="71"/>
      <c r="V242" s="73"/>
      <c r="W242" s="71"/>
      <c r="X242" s="74"/>
      <c r="Y242" s="71"/>
      <c r="Z242" s="71"/>
      <c r="AA242" s="72">
        <v>5</v>
      </c>
      <c r="AB242" s="71">
        <v>7950000</v>
      </c>
      <c r="AC242" s="71">
        <f t="shared" si="149"/>
        <v>0</v>
      </c>
      <c r="AD242" s="75" t="s">
        <v>185</v>
      </c>
      <c r="AF242" s="52" t="e">
        <f>'[3]BI INTRA 2025'!Z419+'BI BERSIH DARI EKSTRA 2024'!Y242</f>
        <v>#REF!</v>
      </c>
      <c r="AG242" s="52" t="e">
        <f t="shared" si="127"/>
        <v>#REF!</v>
      </c>
    </row>
    <row r="243" spans="1:33" ht="15" customHeight="1">
      <c r="A243" s="42"/>
      <c r="B243" s="133" t="s">
        <v>437</v>
      </c>
      <c r="C243" s="334" t="s">
        <v>440</v>
      </c>
      <c r="D243" s="334"/>
      <c r="E243" s="68" t="s">
        <v>438</v>
      </c>
      <c r="F243" s="69" t="str">
        <f>VLOOKUP(B243,[1]Sheet1!$H$4:$I$15682,2,FALSE)</f>
        <v>P.C Unit</v>
      </c>
      <c r="G243" s="43" t="s">
        <v>439</v>
      </c>
      <c r="H243" s="42" t="s">
        <v>48</v>
      </c>
      <c r="I243" s="42" t="s">
        <v>64</v>
      </c>
      <c r="J243" s="42" t="s">
        <v>65</v>
      </c>
      <c r="K243" s="43">
        <v>2010</v>
      </c>
      <c r="L243" s="42" t="s">
        <v>48</v>
      </c>
      <c r="M243" s="77" t="s">
        <v>66</v>
      </c>
      <c r="N243" s="42" t="s">
        <v>67</v>
      </c>
      <c r="O243" s="203">
        <v>3</v>
      </c>
      <c r="P243" s="70">
        <v>23850000</v>
      </c>
      <c r="Q243" s="139"/>
      <c r="R243" s="76">
        <v>0</v>
      </c>
      <c r="S243" s="71">
        <f t="shared" si="143"/>
        <v>23850000</v>
      </c>
      <c r="T243" s="72">
        <v>5</v>
      </c>
      <c r="U243" s="71"/>
      <c r="V243" s="73"/>
      <c r="W243" s="71"/>
      <c r="X243" s="74"/>
      <c r="Y243" s="71"/>
      <c r="Z243" s="71"/>
      <c r="AA243" s="72">
        <v>5</v>
      </c>
      <c r="AB243" s="71">
        <v>23850000</v>
      </c>
      <c r="AC243" s="71">
        <f t="shared" si="149"/>
        <v>0</v>
      </c>
      <c r="AD243" s="75" t="s">
        <v>189</v>
      </c>
      <c r="AF243" s="52" t="e">
        <f>'[3]BI INTRA 2025'!Z420+'BI BERSIH DARI EKSTRA 2024'!Y243</f>
        <v>#REF!</v>
      </c>
      <c r="AG243" s="52" t="e">
        <f t="shared" si="127"/>
        <v>#REF!</v>
      </c>
    </row>
    <row r="244" spans="1:33" ht="15" customHeight="1">
      <c r="A244" s="42"/>
      <c r="B244" s="133" t="s">
        <v>437</v>
      </c>
      <c r="C244" s="332" t="s">
        <v>441</v>
      </c>
      <c r="D244" s="332"/>
      <c r="E244" s="68" t="s">
        <v>438</v>
      </c>
      <c r="F244" s="69" t="str">
        <f>VLOOKUP(B244,[1]Sheet1!$H$4:$I$15682,2,FALSE)</f>
        <v>P.C Unit</v>
      </c>
      <c r="G244" s="43" t="s">
        <v>439</v>
      </c>
      <c r="H244" s="42" t="s">
        <v>48</v>
      </c>
      <c r="I244" s="42" t="s">
        <v>64</v>
      </c>
      <c r="J244" s="42" t="s">
        <v>65</v>
      </c>
      <c r="K244" s="43">
        <v>2010</v>
      </c>
      <c r="L244" s="42" t="s">
        <v>48</v>
      </c>
      <c r="M244" s="77" t="s">
        <v>66</v>
      </c>
      <c r="N244" s="42" t="s">
        <v>67</v>
      </c>
      <c r="O244" s="203">
        <v>2</v>
      </c>
      <c r="P244" s="70">
        <v>15900000</v>
      </c>
      <c r="Q244" s="139"/>
      <c r="R244" s="76">
        <v>0</v>
      </c>
      <c r="S244" s="71">
        <f t="shared" si="143"/>
        <v>15900000</v>
      </c>
      <c r="T244" s="72">
        <v>5</v>
      </c>
      <c r="U244" s="71"/>
      <c r="V244" s="73"/>
      <c r="W244" s="71"/>
      <c r="X244" s="74"/>
      <c r="Y244" s="71"/>
      <c r="Z244" s="71"/>
      <c r="AA244" s="72">
        <v>5</v>
      </c>
      <c r="AB244" s="71">
        <v>15900000</v>
      </c>
      <c r="AC244" s="71">
        <f t="shared" si="149"/>
        <v>0</v>
      </c>
      <c r="AD244" s="75" t="s">
        <v>207</v>
      </c>
      <c r="AF244" s="52" t="e">
        <f>'[3]BI INTRA 2025'!Z421+'BI BERSIH DARI EKSTRA 2024'!Y244</f>
        <v>#REF!</v>
      </c>
      <c r="AG244" s="52" t="e">
        <f t="shared" si="127"/>
        <v>#REF!</v>
      </c>
    </row>
    <row r="245" spans="1:33" ht="15" customHeight="1">
      <c r="A245" s="42"/>
      <c r="B245" s="133" t="s">
        <v>437</v>
      </c>
      <c r="C245" s="332" t="s">
        <v>442</v>
      </c>
      <c r="D245" s="332"/>
      <c r="E245" s="68" t="s">
        <v>438</v>
      </c>
      <c r="F245" s="69" t="str">
        <f>VLOOKUP(B245,[1]Sheet1!$H$4:$I$15682,2,FALSE)</f>
        <v>P.C Unit</v>
      </c>
      <c r="G245" s="43" t="s">
        <v>439</v>
      </c>
      <c r="H245" s="42" t="s">
        <v>48</v>
      </c>
      <c r="I245" s="42" t="s">
        <v>64</v>
      </c>
      <c r="J245" s="42" t="s">
        <v>65</v>
      </c>
      <c r="K245" s="43">
        <v>2010</v>
      </c>
      <c r="L245" s="42" t="s">
        <v>48</v>
      </c>
      <c r="M245" s="77" t="s">
        <v>66</v>
      </c>
      <c r="N245" s="42" t="s">
        <v>67</v>
      </c>
      <c r="O245" s="203">
        <v>3</v>
      </c>
      <c r="P245" s="70">
        <v>23850000</v>
      </c>
      <c r="Q245" s="139"/>
      <c r="R245" s="76">
        <v>0</v>
      </c>
      <c r="S245" s="71">
        <f t="shared" si="143"/>
        <v>23850000</v>
      </c>
      <c r="T245" s="72">
        <v>5</v>
      </c>
      <c r="U245" s="71"/>
      <c r="V245" s="73"/>
      <c r="W245" s="71"/>
      <c r="X245" s="74"/>
      <c r="Y245" s="71"/>
      <c r="Z245" s="71"/>
      <c r="AA245" s="72">
        <v>5</v>
      </c>
      <c r="AB245" s="71">
        <v>23850000</v>
      </c>
      <c r="AC245" s="71">
        <f t="shared" si="149"/>
        <v>0</v>
      </c>
      <c r="AD245" s="75" t="s">
        <v>190</v>
      </c>
      <c r="AF245" s="52" t="e">
        <f>'[3]BI INTRA 2025'!Z422+'BI BERSIH DARI EKSTRA 2024'!Y245</f>
        <v>#REF!</v>
      </c>
      <c r="AG245" s="52" t="e">
        <f t="shared" si="127"/>
        <v>#REF!</v>
      </c>
    </row>
    <row r="246" spans="1:33" ht="15" customHeight="1">
      <c r="A246" s="42"/>
      <c r="B246" s="133" t="s">
        <v>437</v>
      </c>
      <c r="C246" s="202" t="s">
        <v>112</v>
      </c>
      <c r="D246" s="202"/>
      <c r="E246" s="68" t="s">
        <v>438</v>
      </c>
      <c r="F246" s="69" t="str">
        <f>VLOOKUP(B246,[1]Sheet1!$H$4:$I$15682,2,FALSE)</f>
        <v>P.C Unit</v>
      </c>
      <c r="G246" s="43" t="s">
        <v>443</v>
      </c>
      <c r="H246" s="42" t="s">
        <v>48</v>
      </c>
      <c r="I246" s="42" t="s">
        <v>64</v>
      </c>
      <c r="J246" s="42" t="s">
        <v>65</v>
      </c>
      <c r="K246" s="43">
        <v>2010</v>
      </c>
      <c r="L246" s="42" t="s">
        <v>48</v>
      </c>
      <c r="M246" s="77" t="s">
        <v>66</v>
      </c>
      <c r="N246" s="42" t="s">
        <v>67</v>
      </c>
      <c r="O246" s="203">
        <v>1</v>
      </c>
      <c r="P246" s="70">
        <v>7700000</v>
      </c>
      <c r="Q246" s="139"/>
      <c r="R246" s="76">
        <v>0</v>
      </c>
      <c r="S246" s="71">
        <f t="shared" si="143"/>
        <v>7700000</v>
      </c>
      <c r="T246" s="72">
        <v>5</v>
      </c>
      <c r="U246" s="71"/>
      <c r="V246" s="73"/>
      <c r="W246" s="71"/>
      <c r="X246" s="74"/>
      <c r="Y246" s="71"/>
      <c r="Z246" s="71"/>
      <c r="AA246" s="72">
        <v>5</v>
      </c>
      <c r="AB246" s="71">
        <v>7700000</v>
      </c>
      <c r="AC246" s="71">
        <f t="shared" si="149"/>
        <v>0</v>
      </c>
      <c r="AD246" s="75" t="s">
        <v>167</v>
      </c>
      <c r="AF246" s="52" t="e">
        <f>'[3]BI INTRA 2025'!Z423+'BI BERSIH DARI EKSTRA 2024'!Y246</f>
        <v>#REF!</v>
      </c>
      <c r="AG246" s="52" t="e">
        <f t="shared" si="127"/>
        <v>#REF!</v>
      </c>
    </row>
    <row r="247" spans="1:33" ht="15" customHeight="1">
      <c r="A247" s="42"/>
      <c r="B247" s="133" t="s">
        <v>437</v>
      </c>
      <c r="C247" s="202" t="s">
        <v>112</v>
      </c>
      <c r="D247" s="202"/>
      <c r="E247" s="68" t="s">
        <v>444</v>
      </c>
      <c r="F247" s="69" t="str">
        <f>VLOOKUP(B247,[1]Sheet1!$H$4:$I$15682,2,FALSE)</f>
        <v>P.C Unit</v>
      </c>
      <c r="G247" s="43" t="s">
        <v>445</v>
      </c>
      <c r="H247" s="42" t="s">
        <v>48</v>
      </c>
      <c r="I247" s="42" t="s">
        <v>64</v>
      </c>
      <c r="J247" s="42" t="s">
        <v>65</v>
      </c>
      <c r="K247" s="43">
        <v>2010</v>
      </c>
      <c r="L247" s="42" t="s">
        <v>48</v>
      </c>
      <c r="M247" s="77" t="s">
        <v>66</v>
      </c>
      <c r="N247" s="42" t="s">
        <v>67</v>
      </c>
      <c r="O247" s="203">
        <v>1</v>
      </c>
      <c r="P247" s="70">
        <v>10725000</v>
      </c>
      <c r="Q247" s="139"/>
      <c r="R247" s="76">
        <v>0</v>
      </c>
      <c r="S247" s="71">
        <f t="shared" si="143"/>
        <v>10725000</v>
      </c>
      <c r="T247" s="72">
        <v>5</v>
      </c>
      <c r="U247" s="71"/>
      <c r="V247" s="73"/>
      <c r="W247" s="71"/>
      <c r="X247" s="74"/>
      <c r="Y247" s="71"/>
      <c r="Z247" s="71"/>
      <c r="AA247" s="72">
        <v>5</v>
      </c>
      <c r="AB247" s="71">
        <v>10725000</v>
      </c>
      <c r="AC247" s="71">
        <f t="shared" si="149"/>
        <v>0</v>
      </c>
      <c r="AD247" s="75" t="s">
        <v>183</v>
      </c>
      <c r="AF247" s="52" t="e">
        <f>'[3]BI INTRA 2025'!Z424+'BI BERSIH DARI EKSTRA 2024'!Y247</f>
        <v>#REF!</v>
      </c>
      <c r="AG247" s="52" t="e">
        <f t="shared" si="127"/>
        <v>#REF!</v>
      </c>
    </row>
    <row r="248" spans="1:33" ht="15" customHeight="1">
      <c r="A248" s="42"/>
      <c r="B248" s="133" t="s">
        <v>437</v>
      </c>
      <c r="C248" s="202" t="s">
        <v>112</v>
      </c>
      <c r="D248" s="202"/>
      <c r="E248" s="68" t="s">
        <v>444</v>
      </c>
      <c r="F248" s="69" t="str">
        <f>VLOOKUP(B248,[1]Sheet1!$H$4:$I$15682,2,FALSE)</f>
        <v>P.C Unit</v>
      </c>
      <c r="G248" s="42" t="s">
        <v>446</v>
      </c>
      <c r="H248" s="42" t="s">
        <v>48</v>
      </c>
      <c r="I248" s="42" t="s">
        <v>64</v>
      </c>
      <c r="J248" s="42" t="s">
        <v>65</v>
      </c>
      <c r="K248" s="43">
        <v>2011</v>
      </c>
      <c r="L248" s="42" t="s">
        <v>48</v>
      </c>
      <c r="M248" s="77" t="s">
        <v>66</v>
      </c>
      <c r="N248" s="42" t="s">
        <v>67</v>
      </c>
      <c r="O248" s="203">
        <v>1</v>
      </c>
      <c r="P248" s="76">
        <v>6125000</v>
      </c>
      <c r="Q248" s="139"/>
      <c r="R248" s="76">
        <v>0</v>
      </c>
      <c r="S248" s="71">
        <f t="shared" si="143"/>
        <v>6125000</v>
      </c>
      <c r="T248" s="72">
        <v>5</v>
      </c>
      <c r="U248" s="71"/>
      <c r="V248" s="73"/>
      <c r="W248" s="71"/>
      <c r="X248" s="74"/>
      <c r="Y248" s="71"/>
      <c r="Z248" s="71"/>
      <c r="AA248" s="72">
        <v>5</v>
      </c>
      <c r="AB248" s="71">
        <v>6125000</v>
      </c>
      <c r="AC248" s="71">
        <f t="shared" si="149"/>
        <v>0</v>
      </c>
      <c r="AD248" s="75" t="s">
        <v>167</v>
      </c>
      <c r="AF248" s="52" t="e">
        <f>'[3]BI INTRA 2025'!Z425+'BI BERSIH DARI EKSTRA 2024'!Y248</f>
        <v>#REF!</v>
      </c>
      <c r="AG248" s="52" t="e">
        <f t="shared" si="127"/>
        <v>#REF!</v>
      </c>
    </row>
    <row r="249" spans="1:33" ht="15" customHeight="1">
      <c r="A249" s="42"/>
      <c r="B249" s="133" t="s">
        <v>437</v>
      </c>
      <c r="C249" s="202" t="s">
        <v>60</v>
      </c>
      <c r="D249" s="202"/>
      <c r="E249" s="68" t="s">
        <v>444</v>
      </c>
      <c r="F249" s="69" t="str">
        <f>VLOOKUP(B249,[1]Sheet1!$H$4:$I$15682,2,FALSE)</f>
        <v>P.C Unit</v>
      </c>
      <c r="G249" s="42" t="s">
        <v>446</v>
      </c>
      <c r="H249" s="42" t="s">
        <v>48</v>
      </c>
      <c r="I249" s="42" t="s">
        <v>64</v>
      </c>
      <c r="J249" s="42" t="s">
        <v>65</v>
      </c>
      <c r="K249" s="43">
        <v>2011</v>
      </c>
      <c r="L249" s="42" t="s">
        <v>48</v>
      </c>
      <c r="M249" s="77" t="s">
        <v>66</v>
      </c>
      <c r="N249" s="42" t="s">
        <v>67</v>
      </c>
      <c r="O249" s="203">
        <v>1</v>
      </c>
      <c r="P249" s="76">
        <v>6125000</v>
      </c>
      <c r="Q249" s="78"/>
      <c r="R249" s="76">
        <v>0</v>
      </c>
      <c r="S249" s="71">
        <f t="shared" si="143"/>
        <v>6125000</v>
      </c>
      <c r="T249" s="72">
        <v>5</v>
      </c>
      <c r="U249" s="71"/>
      <c r="V249" s="73"/>
      <c r="W249" s="71"/>
      <c r="X249" s="74"/>
      <c r="Y249" s="71"/>
      <c r="Z249" s="71"/>
      <c r="AA249" s="72">
        <v>5</v>
      </c>
      <c r="AB249" s="71">
        <v>6125000</v>
      </c>
      <c r="AC249" s="71">
        <f t="shared" si="149"/>
        <v>0</v>
      </c>
      <c r="AD249" s="75" t="s">
        <v>183</v>
      </c>
      <c r="AF249" s="52" t="e">
        <f>'[3]BI INTRA 2025'!Z426+'BI BERSIH DARI EKSTRA 2024'!Y249</f>
        <v>#REF!</v>
      </c>
      <c r="AG249" s="52" t="e">
        <f t="shared" si="127"/>
        <v>#REF!</v>
      </c>
    </row>
    <row r="250" spans="1:33" ht="15" customHeight="1">
      <c r="A250" s="42"/>
      <c r="B250" s="133" t="s">
        <v>447</v>
      </c>
      <c r="C250" s="202" t="s">
        <v>112</v>
      </c>
      <c r="D250" s="202"/>
      <c r="E250" s="68" t="s">
        <v>448</v>
      </c>
      <c r="F250" s="69" t="str">
        <f>VLOOKUP(B250,[1]Sheet1!$H$4:$I$15682,2,FALSE)</f>
        <v>Note Book</v>
      </c>
      <c r="G250" s="42" t="s">
        <v>449</v>
      </c>
      <c r="H250" s="42" t="s">
        <v>48</v>
      </c>
      <c r="I250" s="42" t="s">
        <v>64</v>
      </c>
      <c r="J250" s="42" t="s">
        <v>65</v>
      </c>
      <c r="K250" s="43">
        <v>2011</v>
      </c>
      <c r="L250" s="42" t="s">
        <v>48</v>
      </c>
      <c r="M250" s="77" t="s">
        <v>66</v>
      </c>
      <c r="N250" s="42" t="s">
        <v>67</v>
      </c>
      <c r="O250" s="203">
        <v>1</v>
      </c>
      <c r="P250" s="76">
        <v>7290000</v>
      </c>
      <c r="Q250" s="139"/>
      <c r="R250" s="76">
        <v>0</v>
      </c>
      <c r="S250" s="71">
        <f t="shared" si="143"/>
        <v>7290000</v>
      </c>
      <c r="T250" s="72">
        <v>5</v>
      </c>
      <c r="U250" s="71"/>
      <c r="V250" s="73"/>
      <c r="W250" s="71"/>
      <c r="X250" s="74"/>
      <c r="Y250" s="71"/>
      <c r="Z250" s="71"/>
      <c r="AA250" s="72">
        <v>5</v>
      </c>
      <c r="AB250" s="71">
        <v>7290000</v>
      </c>
      <c r="AC250" s="71">
        <f t="shared" si="149"/>
        <v>0</v>
      </c>
      <c r="AD250" s="75" t="s">
        <v>450</v>
      </c>
      <c r="AF250" s="52" t="e">
        <f>'[3]BI INTRA 2025'!Z427+'BI BERSIH DARI EKSTRA 2024'!Y250</f>
        <v>#REF!</v>
      </c>
      <c r="AG250" s="52" t="e">
        <f t="shared" si="127"/>
        <v>#REF!</v>
      </c>
    </row>
    <row r="251" spans="1:33" ht="15" customHeight="1">
      <c r="A251" s="42"/>
      <c r="B251" s="133" t="s">
        <v>447</v>
      </c>
      <c r="C251" s="202" t="s">
        <v>60</v>
      </c>
      <c r="D251" s="202"/>
      <c r="E251" s="68" t="s">
        <v>448</v>
      </c>
      <c r="F251" s="69" t="str">
        <f>VLOOKUP(B251,[1]Sheet1!$H$4:$I$15682,2,FALSE)</f>
        <v>Note Book</v>
      </c>
      <c r="G251" s="42" t="s">
        <v>449</v>
      </c>
      <c r="H251" s="42" t="s">
        <v>48</v>
      </c>
      <c r="I251" s="42" t="s">
        <v>64</v>
      </c>
      <c r="J251" s="42" t="s">
        <v>65</v>
      </c>
      <c r="K251" s="43">
        <v>2011</v>
      </c>
      <c r="L251" s="42" t="s">
        <v>48</v>
      </c>
      <c r="M251" s="77" t="s">
        <v>66</v>
      </c>
      <c r="N251" s="42" t="s">
        <v>67</v>
      </c>
      <c r="O251" s="203">
        <v>1</v>
      </c>
      <c r="P251" s="76">
        <v>7290000</v>
      </c>
      <c r="Q251" s="139"/>
      <c r="R251" s="76">
        <v>0</v>
      </c>
      <c r="S251" s="71">
        <f t="shared" si="143"/>
        <v>7290000</v>
      </c>
      <c r="T251" s="72">
        <v>5</v>
      </c>
      <c r="U251" s="71"/>
      <c r="V251" s="73"/>
      <c r="W251" s="71"/>
      <c r="X251" s="74"/>
      <c r="Y251" s="71"/>
      <c r="Z251" s="71"/>
      <c r="AA251" s="72">
        <v>5</v>
      </c>
      <c r="AB251" s="71">
        <v>7290000</v>
      </c>
      <c r="AC251" s="71">
        <f t="shared" si="149"/>
        <v>0</v>
      </c>
      <c r="AD251" s="75" t="s">
        <v>451</v>
      </c>
      <c r="AF251" s="52" t="e">
        <f>'[3]BI INTRA 2025'!Z428+'BI BERSIH DARI EKSTRA 2024'!Y251</f>
        <v>#REF!</v>
      </c>
      <c r="AG251" s="52" t="e">
        <f t="shared" si="127"/>
        <v>#REF!</v>
      </c>
    </row>
    <row r="252" spans="1:33" ht="15" customHeight="1">
      <c r="A252" s="42"/>
      <c r="B252" s="133" t="s">
        <v>433</v>
      </c>
      <c r="C252" s="202" t="s">
        <v>112</v>
      </c>
      <c r="D252" s="202"/>
      <c r="E252" s="68" t="s">
        <v>434</v>
      </c>
      <c r="F252" s="69" t="str">
        <f>VLOOKUP(B252,[1]Sheet1!$H$4:$I$15682,2,FALSE)</f>
        <v>Lap Top</v>
      </c>
      <c r="G252" s="43" t="s">
        <v>452</v>
      </c>
      <c r="H252" s="42" t="s">
        <v>48</v>
      </c>
      <c r="I252" s="42" t="s">
        <v>64</v>
      </c>
      <c r="J252" s="42" t="s">
        <v>65</v>
      </c>
      <c r="K252" s="43">
        <v>2012</v>
      </c>
      <c r="L252" s="42" t="s">
        <v>48</v>
      </c>
      <c r="M252" s="77" t="s">
        <v>166</v>
      </c>
      <c r="N252" s="42" t="s">
        <v>67</v>
      </c>
      <c r="O252" s="203">
        <v>1</v>
      </c>
      <c r="P252" s="70">
        <v>10377000</v>
      </c>
      <c r="Q252" s="139"/>
      <c r="R252" s="76">
        <v>0</v>
      </c>
      <c r="S252" s="71">
        <f t="shared" si="143"/>
        <v>10377000</v>
      </c>
      <c r="T252" s="72">
        <v>5</v>
      </c>
      <c r="U252" s="71">
        <f t="shared" ref="U252:U253" si="150">SUM(S252/T252)</f>
        <v>2075400</v>
      </c>
      <c r="V252" s="73">
        <v>0</v>
      </c>
      <c r="W252" s="71">
        <f t="shared" ref="W252:W253" si="151">SUM(U252*V252)</f>
        <v>0</v>
      </c>
      <c r="X252" s="74">
        <v>0</v>
      </c>
      <c r="Y252" s="71">
        <f t="shared" ref="Y252:Y253" si="152">SUM(U252*X252)</f>
        <v>0</v>
      </c>
      <c r="Z252" s="71">
        <f t="shared" ref="Z252:Z253" si="153">SUM(W252+Y252)</f>
        <v>0</v>
      </c>
      <c r="AA252" s="72">
        <v>5</v>
      </c>
      <c r="AB252" s="71">
        <f t="shared" ref="AB252:AB253" si="154">SUM(U252*AA252)</f>
        <v>10377000</v>
      </c>
      <c r="AC252" s="71">
        <f t="shared" si="149"/>
        <v>0</v>
      </c>
      <c r="AD252" s="75" t="s">
        <v>167</v>
      </c>
      <c r="AF252" s="52" t="e">
        <f>'[3]BI INTRA 2025'!Z429+'BI BERSIH DARI EKSTRA 2024'!Y252</f>
        <v>#REF!</v>
      </c>
      <c r="AG252" s="52" t="e">
        <f t="shared" si="127"/>
        <v>#REF!</v>
      </c>
    </row>
    <row r="253" spans="1:33" ht="15" customHeight="1">
      <c r="A253" s="42"/>
      <c r="B253" s="133" t="s">
        <v>433</v>
      </c>
      <c r="C253" s="202" t="s">
        <v>60</v>
      </c>
      <c r="D253" s="202"/>
      <c r="E253" s="68" t="s">
        <v>434</v>
      </c>
      <c r="F253" s="69" t="str">
        <f>VLOOKUP(B253,[1]Sheet1!$H$4:$I$15682,2,FALSE)</f>
        <v>Lap Top</v>
      </c>
      <c r="G253" s="43" t="s">
        <v>452</v>
      </c>
      <c r="H253" s="42" t="s">
        <v>48</v>
      </c>
      <c r="I253" s="42" t="s">
        <v>64</v>
      </c>
      <c r="J253" s="42" t="s">
        <v>65</v>
      </c>
      <c r="K253" s="43">
        <v>2012</v>
      </c>
      <c r="L253" s="42" t="s">
        <v>48</v>
      </c>
      <c r="M253" s="77" t="s">
        <v>166</v>
      </c>
      <c r="N253" s="42" t="s">
        <v>67</v>
      </c>
      <c r="O253" s="203">
        <v>1</v>
      </c>
      <c r="P253" s="70">
        <v>10377000</v>
      </c>
      <c r="Q253" s="139"/>
      <c r="R253" s="76">
        <v>0</v>
      </c>
      <c r="S253" s="71">
        <f t="shared" si="143"/>
        <v>10377000</v>
      </c>
      <c r="T253" s="72">
        <v>5</v>
      </c>
      <c r="U253" s="71">
        <f t="shared" si="150"/>
        <v>2075400</v>
      </c>
      <c r="V253" s="73">
        <v>0</v>
      </c>
      <c r="W253" s="71">
        <f t="shared" si="151"/>
        <v>0</v>
      </c>
      <c r="X253" s="74">
        <v>0</v>
      </c>
      <c r="Y253" s="71">
        <f t="shared" si="152"/>
        <v>0</v>
      </c>
      <c r="Z253" s="71">
        <f t="shared" si="153"/>
        <v>0</v>
      </c>
      <c r="AA253" s="72">
        <v>5</v>
      </c>
      <c r="AB253" s="71">
        <f t="shared" si="154"/>
        <v>10377000</v>
      </c>
      <c r="AC253" s="71">
        <f t="shared" si="149"/>
        <v>0</v>
      </c>
      <c r="AD253" s="75" t="s">
        <v>132</v>
      </c>
      <c r="AF253" s="52" t="e">
        <f>'[3]BI INTRA 2025'!Z430+'BI BERSIH DARI EKSTRA 2024'!Y253</f>
        <v>#REF!</v>
      </c>
      <c r="AG253" s="52" t="e">
        <f t="shared" si="127"/>
        <v>#REF!</v>
      </c>
    </row>
    <row r="254" spans="1:33" ht="15" customHeight="1">
      <c r="A254" s="42"/>
      <c r="B254" s="133" t="s">
        <v>437</v>
      </c>
      <c r="C254" s="332" t="s">
        <v>245</v>
      </c>
      <c r="D254" s="332"/>
      <c r="E254" s="68" t="s">
        <v>444</v>
      </c>
      <c r="F254" s="69" t="str">
        <f>VLOOKUP(B254,[1]Sheet1!$H$4:$I$15682,2,FALSE)</f>
        <v>P.C Unit</v>
      </c>
      <c r="G254" s="43" t="s">
        <v>449</v>
      </c>
      <c r="H254" s="42" t="s">
        <v>48</v>
      </c>
      <c r="I254" s="42" t="s">
        <v>64</v>
      </c>
      <c r="J254" s="42" t="s">
        <v>65</v>
      </c>
      <c r="K254" s="43">
        <v>2013</v>
      </c>
      <c r="L254" s="42" t="s">
        <v>48</v>
      </c>
      <c r="M254" s="77" t="s">
        <v>66</v>
      </c>
      <c r="N254" s="42" t="s">
        <v>67</v>
      </c>
      <c r="O254" s="203">
        <v>3</v>
      </c>
      <c r="P254" s="70">
        <v>21600000</v>
      </c>
      <c r="Q254" s="78"/>
      <c r="R254" s="76">
        <v>0</v>
      </c>
      <c r="S254" s="71">
        <f t="shared" si="143"/>
        <v>21600000</v>
      </c>
      <c r="T254" s="72">
        <v>5</v>
      </c>
      <c r="U254" s="71"/>
      <c r="V254" s="73"/>
      <c r="W254" s="71"/>
      <c r="X254" s="74"/>
      <c r="Y254" s="71"/>
      <c r="Z254" s="71"/>
      <c r="AA254" s="72">
        <v>5</v>
      </c>
      <c r="AB254" s="71">
        <v>21600000</v>
      </c>
      <c r="AC254" s="71">
        <f t="shared" si="149"/>
        <v>0</v>
      </c>
      <c r="AD254" s="75" t="s">
        <v>167</v>
      </c>
      <c r="AF254" s="52" t="e">
        <f>'[3]BI INTRA 2025'!Z431+'BI BERSIH DARI EKSTRA 2024'!Y254</f>
        <v>#REF!</v>
      </c>
      <c r="AG254" s="52" t="e">
        <f t="shared" si="127"/>
        <v>#REF!</v>
      </c>
    </row>
    <row r="255" spans="1:33" ht="15" customHeight="1">
      <c r="A255" s="42"/>
      <c r="B255" s="133" t="s">
        <v>447</v>
      </c>
      <c r="C255" s="332" t="s">
        <v>199</v>
      </c>
      <c r="D255" s="332"/>
      <c r="E255" s="68" t="s">
        <v>453</v>
      </c>
      <c r="F255" s="69" t="str">
        <f>VLOOKUP(B255,[1]Sheet1!$H$4:$I$15682,2,FALSE)</f>
        <v>Note Book</v>
      </c>
      <c r="G255" s="42" t="s">
        <v>449</v>
      </c>
      <c r="H255" s="42" t="s">
        <v>48</v>
      </c>
      <c r="I255" s="42" t="s">
        <v>64</v>
      </c>
      <c r="J255" s="42" t="s">
        <v>65</v>
      </c>
      <c r="K255" s="43">
        <v>2013</v>
      </c>
      <c r="L255" s="42" t="s">
        <v>48</v>
      </c>
      <c r="M255" s="77" t="s">
        <v>66</v>
      </c>
      <c r="N255" s="42" t="s">
        <v>67</v>
      </c>
      <c r="O255" s="203">
        <v>2</v>
      </c>
      <c r="P255" s="70">
        <v>14800000</v>
      </c>
      <c r="Q255" s="139"/>
      <c r="R255" s="76">
        <v>0</v>
      </c>
      <c r="S255" s="71">
        <f t="shared" si="143"/>
        <v>14800000</v>
      </c>
      <c r="T255" s="72">
        <v>5</v>
      </c>
      <c r="U255" s="71"/>
      <c r="V255" s="73"/>
      <c r="W255" s="71"/>
      <c r="X255" s="74"/>
      <c r="Y255" s="71"/>
      <c r="Z255" s="71"/>
      <c r="AA255" s="72">
        <v>5</v>
      </c>
      <c r="AB255" s="71">
        <v>14800000</v>
      </c>
      <c r="AC255" s="71"/>
      <c r="AD255" s="75" t="s">
        <v>167</v>
      </c>
      <c r="AF255" s="52" t="e">
        <f>'[3]BI INTRA 2025'!Z432+'BI BERSIH DARI EKSTRA 2024'!Y255</f>
        <v>#REF!</v>
      </c>
      <c r="AG255" s="52" t="e">
        <f t="shared" si="127"/>
        <v>#REF!</v>
      </c>
    </row>
    <row r="256" spans="1:33" ht="15" customHeight="1">
      <c r="A256" s="42"/>
      <c r="B256" s="133" t="s">
        <v>433</v>
      </c>
      <c r="C256" s="67" t="s">
        <v>112</v>
      </c>
      <c r="D256" s="67"/>
      <c r="E256" s="58" t="s">
        <v>434</v>
      </c>
      <c r="F256" s="69" t="str">
        <f>VLOOKUP(B256,[1]Sheet1!$H$4:$I$15682,2,FALSE)</f>
        <v>Lap Top</v>
      </c>
      <c r="G256" s="43" t="s">
        <v>454</v>
      </c>
      <c r="H256" s="42" t="s">
        <v>48</v>
      </c>
      <c r="I256" s="42" t="s">
        <v>237</v>
      </c>
      <c r="J256" s="42" t="s">
        <v>65</v>
      </c>
      <c r="K256" s="42">
        <v>2015</v>
      </c>
      <c r="L256" s="42" t="s">
        <v>48</v>
      </c>
      <c r="M256" s="42" t="s">
        <v>66</v>
      </c>
      <c r="N256" s="42" t="s">
        <v>67</v>
      </c>
      <c r="O256" s="42">
        <v>1</v>
      </c>
      <c r="P256" s="76">
        <v>7350000</v>
      </c>
      <c r="Q256" s="139"/>
      <c r="R256" s="76">
        <v>0</v>
      </c>
      <c r="S256" s="71">
        <f t="shared" si="143"/>
        <v>7350000</v>
      </c>
      <c r="T256" s="72">
        <v>5</v>
      </c>
      <c r="U256" s="71">
        <f t="shared" ref="U256:U257" si="155">S256/T256</f>
        <v>1470000</v>
      </c>
      <c r="V256" s="73"/>
      <c r="W256" s="71"/>
      <c r="X256" s="74"/>
      <c r="Y256" s="71"/>
      <c r="Z256" s="71"/>
      <c r="AA256" s="74">
        <v>5</v>
      </c>
      <c r="AB256" s="71">
        <v>7350000</v>
      </c>
      <c r="AC256" s="71">
        <f t="shared" ref="AC256:AC259" si="156">SUM(S256-AB256)</f>
        <v>0</v>
      </c>
      <c r="AD256" s="186" t="s">
        <v>380</v>
      </c>
      <c r="AF256" s="52" t="e">
        <f>'[3]BI INTRA 2025'!Z433+'BI BERSIH DARI EKSTRA 2024'!Y256</f>
        <v>#REF!</v>
      </c>
      <c r="AG256" s="52" t="e">
        <f t="shared" si="127"/>
        <v>#REF!</v>
      </c>
    </row>
    <row r="257" spans="1:36" ht="15" customHeight="1">
      <c r="A257" s="42"/>
      <c r="B257" s="133" t="s">
        <v>433</v>
      </c>
      <c r="C257" s="67" t="s">
        <v>60</v>
      </c>
      <c r="D257" s="67"/>
      <c r="E257" s="58" t="s">
        <v>434</v>
      </c>
      <c r="F257" s="69" t="str">
        <f>VLOOKUP(B257,[1]Sheet1!$H$4:$I$15682,2,FALSE)</f>
        <v>Lap Top</v>
      </c>
      <c r="G257" s="43" t="s">
        <v>449</v>
      </c>
      <c r="H257" s="42" t="s">
        <v>48</v>
      </c>
      <c r="I257" s="42" t="s">
        <v>237</v>
      </c>
      <c r="J257" s="42" t="s">
        <v>65</v>
      </c>
      <c r="K257" s="42">
        <v>2015</v>
      </c>
      <c r="L257" s="42" t="s">
        <v>48</v>
      </c>
      <c r="M257" s="42" t="s">
        <v>66</v>
      </c>
      <c r="N257" s="42" t="s">
        <v>67</v>
      </c>
      <c r="O257" s="42">
        <v>1</v>
      </c>
      <c r="P257" s="76">
        <v>7350000</v>
      </c>
      <c r="Q257" s="335"/>
      <c r="R257" s="76">
        <v>0</v>
      </c>
      <c r="S257" s="71">
        <f t="shared" si="143"/>
        <v>7350000</v>
      </c>
      <c r="T257" s="72">
        <v>5</v>
      </c>
      <c r="U257" s="71">
        <f t="shared" si="155"/>
        <v>1470000</v>
      </c>
      <c r="V257" s="73"/>
      <c r="W257" s="71"/>
      <c r="X257" s="74"/>
      <c r="Y257" s="71"/>
      <c r="Z257" s="71"/>
      <c r="AA257" s="74">
        <v>5</v>
      </c>
      <c r="AB257" s="71">
        <v>7350000</v>
      </c>
      <c r="AC257" s="71">
        <f t="shared" si="156"/>
        <v>0</v>
      </c>
      <c r="AD257" s="186" t="s">
        <v>167</v>
      </c>
      <c r="AF257" s="52" t="e">
        <f>'[3]BI INTRA 2025'!Z434+'BI BERSIH DARI EKSTRA 2024'!Y257</f>
        <v>#REF!</v>
      </c>
      <c r="AG257" s="52" t="e">
        <f t="shared" si="127"/>
        <v>#REF!</v>
      </c>
    </row>
    <row r="258" spans="1:36" ht="15" customHeight="1">
      <c r="A258" s="42"/>
      <c r="B258" s="133" t="s">
        <v>437</v>
      </c>
      <c r="C258" s="67" t="s">
        <v>112</v>
      </c>
      <c r="D258" s="67"/>
      <c r="E258" s="58" t="s">
        <v>444</v>
      </c>
      <c r="F258" s="69" t="str">
        <f>VLOOKUP(B258,[1]Sheet1!$H$4:$I$15682,2,FALSE)</f>
        <v>P.C Unit</v>
      </c>
      <c r="G258" s="43" t="s">
        <v>455</v>
      </c>
      <c r="H258" s="42" t="s">
        <v>48</v>
      </c>
      <c r="I258" s="42" t="s">
        <v>237</v>
      </c>
      <c r="J258" s="42" t="s">
        <v>65</v>
      </c>
      <c r="K258" s="42">
        <v>2015</v>
      </c>
      <c r="L258" s="42" t="s">
        <v>48</v>
      </c>
      <c r="M258" s="42" t="s">
        <v>66</v>
      </c>
      <c r="N258" s="42" t="s">
        <v>67</v>
      </c>
      <c r="O258" s="42">
        <v>1</v>
      </c>
      <c r="P258" s="76">
        <v>6750000</v>
      </c>
      <c r="Q258" s="139"/>
      <c r="R258" s="76">
        <v>0</v>
      </c>
      <c r="S258" s="71">
        <f t="shared" si="143"/>
        <v>6750000</v>
      </c>
      <c r="T258" s="72">
        <v>5</v>
      </c>
      <c r="U258" s="71">
        <f t="shared" ref="U258:U268" si="157">SUM(S258/T258)</f>
        <v>1350000</v>
      </c>
      <c r="V258" s="73"/>
      <c r="W258" s="71"/>
      <c r="X258" s="74"/>
      <c r="Y258" s="71"/>
      <c r="Z258" s="71"/>
      <c r="AA258" s="74">
        <v>5</v>
      </c>
      <c r="AB258" s="71">
        <v>6750000</v>
      </c>
      <c r="AC258" s="71">
        <f t="shared" si="156"/>
        <v>0</v>
      </c>
      <c r="AD258" s="186" t="s">
        <v>167</v>
      </c>
      <c r="AF258" s="52" t="e">
        <f>'[3]BI INTRA 2025'!Z435+'BI BERSIH DARI EKSTRA 2024'!Y258</f>
        <v>#REF!</v>
      </c>
      <c r="AG258" s="52" t="e">
        <f t="shared" si="127"/>
        <v>#REF!</v>
      </c>
    </row>
    <row r="259" spans="1:36" ht="15" customHeight="1">
      <c r="A259" s="42"/>
      <c r="B259" s="133" t="s">
        <v>437</v>
      </c>
      <c r="C259" s="67" t="s">
        <v>60</v>
      </c>
      <c r="D259" s="67"/>
      <c r="E259" s="58" t="s">
        <v>444</v>
      </c>
      <c r="F259" s="69" t="str">
        <f>VLOOKUP(B259,[1]Sheet1!$H$4:$I$15682,2,FALSE)</f>
        <v>P.C Unit</v>
      </c>
      <c r="G259" s="43" t="s">
        <v>455</v>
      </c>
      <c r="H259" s="42" t="s">
        <v>48</v>
      </c>
      <c r="I259" s="42" t="s">
        <v>237</v>
      </c>
      <c r="J259" s="42" t="s">
        <v>65</v>
      </c>
      <c r="K259" s="42">
        <v>2015</v>
      </c>
      <c r="L259" s="42" t="s">
        <v>48</v>
      </c>
      <c r="M259" s="42" t="s">
        <v>66</v>
      </c>
      <c r="N259" s="42" t="s">
        <v>67</v>
      </c>
      <c r="O259" s="42">
        <v>1</v>
      </c>
      <c r="P259" s="76">
        <v>6750000</v>
      </c>
      <c r="Q259" s="78"/>
      <c r="R259" s="76">
        <v>0</v>
      </c>
      <c r="S259" s="71">
        <f t="shared" si="143"/>
        <v>6750000</v>
      </c>
      <c r="T259" s="72">
        <v>5</v>
      </c>
      <c r="U259" s="71">
        <f t="shared" si="157"/>
        <v>1350000</v>
      </c>
      <c r="V259" s="73"/>
      <c r="W259" s="71"/>
      <c r="X259" s="74"/>
      <c r="Y259" s="71"/>
      <c r="Z259" s="71"/>
      <c r="AA259" s="74">
        <v>5</v>
      </c>
      <c r="AB259" s="71">
        <v>6750000</v>
      </c>
      <c r="AC259" s="71">
        <f t="shared" si="156"/>
        <v>0</v>
      </c>
      <c r="AD259" s="186" t="s">
        <v>167</v>
      </c>
      <c r="AF259" s="52" t="e">
        <f>'[3]BI INTRA 2025'!Z436+'BI BERSIH DARI EKSTRA 2024'!Y259</f>
        <v>#REF!</v>
      </c>
      <c r="AG259" s="52" t="e">
        <f t="shared" si="127"/>
        <v>#REF!</v>
      </c>
    </row>
    <row r="260" spans="1:36" ht="15" customHeight="1">
      <c r="A260" s="42"/>
      <c r="B260" s="133" t="s">
        <v>437</v>
      </c>
      <c r="C260" s="114" t="s">
        <v>456</v>
      </c>
      <c r="D260" s="114"/>
      <c r="E260" s="115" t="s">
        <v>444</v>
      </c>
      <c r="F260" s="69" t="str">
        <f>VLOOKUP(B260,[1]Sheet1!$H$4:$I$15682,2,FALSE)</f>
        <v>P.C Unit</v>
      </c>
      <c r="G260" s="116" t="s">
        <v>457</v>
      </c>
      <c r="H260" s="116" t="s">
        <v>48</v>
      </c>
      <c r="I260" s="116" t="s">
        <v>64</v>
      </c>
      <c r="J260" s="116" t="s">
        <v>65</v>
      </c>
      <c r="K260" s="116">
        <v>2018</v>
      </c>
      <c r="L260" s="116" t="s">
        <v>48</v>
      </c>
      <c r="M260" s="116" t="s">
        <v>166</v>
      </c>
      <c r="N260" s="116" t="s">
        <v>67</v>
      </c>
      <c r="O260" s="116">
        <v>1</v>
      </c>
      <c r="P260" s="286">
        <v>32400000</v>
      </c>
      <c r="Q260" s="287"/>
      <c r="R260" s="121">
        <v>0</v>
      </c>
      <c r="S260" s="122">
        <f t="shared" ref="S260:S268" si="158">P260-R260</f>
        <v>32400000</v>
      </c>
      <c r="T260" s="123">
        <v>5</v>
      </c>
      <c r="U260" s="122">
        <f t="shared" si="157"/>
        <v>6480000</v>
      </c>
      <c r="V260" s="263"/>
      <c r="W260" s="122"/>
      <c r="X260" s="264"/>
      <c r="Y260" s="122"/>
      <c r="Z260" s="122">
        <f t="shared" ref="Z260:Z268" si="159">SUM(W260+Y260)</f>
        <v>0</v>
      </c>
      <c r="AA260" s="336">
        <v>5</v>
      </c>
      <c r="AB260" s="122">
        <f t="shared" ref="AB260:AB268" si="160">U260*AA260</f>
        <v>32400000</v>
      </c>
      <c r="AC260" s="122">
        <f t="shared" ref="AC260:AC268" si="161">SUM(S260-AB260)</f>
        <v>0</v>
      </c>
      <c r="AD260" s="289" t="s">
        <v>167</v>
      </c>
      <c r="AF260" s="52" t="e">
        <f>'[3]BI INTRA 2025'!Z437+'BI BERSIH DARI EKSTRA 2024'!Y260</f>
        <v>#REF!</v>
      </c>
      <c r="AG260" s="52" t="e">
        <f t="shared" si="127"/>
        <v>#REF!</v>
      </c>
      <c r="AH260" s="52"/>
      <c r="AJ260" s="52"/>
    </row>
    <row r="261" spans="1:36" ht="15" customHeight="1">
      <c r="A261" s="42"/>
      <c r="B261" s="133" t="s">
        <v>437</v>
      </c>
      <c r="C261" s="114" t="s">
        <v>458</v>
      </c>
      <c r="D261" s="114"/>
      <c r="E261" s="115" t="s">
        <v>444</v>
      </c>
      <c r="F261" s="69" t="str">
        <f>VLOOKUP(B261,[1]Sheet1!$H$4:$I$15682,2,FALSE)</f>
        <v>P.C Unit</v>
      </c>
      <c r="G261" s="116" t="s">
        <v>457</v>
      </c>
      <c r="H261" s="116" t="s">
        <v>48</v>
      </c>
      <c r="I261" s="116" t="s">
        <v>64</v>
      </c>
      <c r="J261" s="116" t="s">
        <v>65</v>
      </c>
      <c r="K261" s="116">
        <v>2018</v>
      </c>
      <c r="L261" s="116" t="s">
        <v>48</v>
      </c>
      <c r="M261" s="116" t="s">
        <v>166</v>
      </c>
      <c r="N261" s="116" t="s">
        <v>67</v>
      </c>
      <c r="O261" s="116">
        <v>1</v>
      </c>
      <c r="P261" s="286">
        <v>32400000</v>
      </c>
      <c r="Q261" s="287"/>
      <c r="R261" s="121">
        <v>0</v>
      </c>
      <c r="S261" s="122">
        <f t="shared" si="158"/>
        <v>32400000</v>
      </c>
      <c r="T261" s="123">
        <v>5</v>
      </c>
      <c r="U261" s="122">
        <f t="shared" si="157"/>
        <v>6480000</v>
      </c>
      <c r="V261" s="263"/>
      <c r="W261" s="122"/>
      <c r="X261" s="264"/>
      <c r="Y261" s="122"/>
      <c r="Z261" s="122">
        <f t="shared" si="159"/>
        <v>0</v>
      </c>
      <c r="AA261" s="336">
        <v>5</v>
      </c>
      <c r="AB261" s="122">
        <f t="shared" si="160"/>
        <v>32400000</v>
      </c>
      <c r="AC261" s="122">
        <f t="shared" si="161"/>
        <v>0</v>
      </c>
      <c r="AD261" s="289" t="s">
        <v>167</v>
      </c>
      <c r="AF261" s="52" t="e">
        <f>'[3]BI INTRA 2025'!Z438+'BI BERSIH DARI EKSTRA 2024'!Y261</f>
        <v>#REF!</v>
      </c>
      <c r="AG261" s="52" t="e">
        <f t="shared" si="127"/>
        <v>#REF!</v>
      </c>
      <c r="AJ261" s="52"/>
    </row>
    <row r="262" spans="1:36" ht="15" customHeight="1">
      <c r="A262" s="42"/>
      <c r="B262" s="133" t="s">
        <v>433</v>
      </c>
      <c r="C262" s="114" t="s">
        <v>459</v>
      </c>
      <c r="D262" s="114"/>
      <c r="E262" s="115" t="s">
        <v>434</v>
      </c>
      <c r="F262" s="69" t="str">
        <f>VLOOKUP(B262,[1]Sheet1!$H$4:$I$15682,2,FALSE)</f>
        <v>Lap Top</v>
      </c>
      <c r="G262" s="116" t="s">
        <v>460</v>
      </c>
      <c r="H262" s="116" t="s">
        <v>48</v>
      </c>
      <c r="I262" s="116" t="s">
        <v>64</v>
      </c>
      <c r="J262" s="116" t="s">
        <v>65</v>
      </c>
      <c r="K262" s="116">
        <v>2018</v>
      </c>
      <c r="L262" s="116" t="s">
        <v>48</v>
      </c>
      <c r="M262" s="116" t="s">
        <v>166</v>
      </c>
      <c r="N262" s="116" t="s">
        <v>67</v>
      </c>
      <c r="O262" s="116">
        <v>1</v>
      </c>
      <c r="P262" s="286">
        <v>8233900</v>
      </c>
      <c r="Q262" s="287"/>
      <c r="R262" s="121">
        <v>0</v>
      </c>
      <c r="S262" s="122">
        <f t="shared" si="158"/>
        <v>8233900</v>
      </c>
      <c r="T262" s="123">
        <v>5</v>
      </c>
      <c r="U262" s="122">
        <f t="shared" si="157"/>
        <v>1646780</v>
      </c>
      <c r="V262" s="263"/>
      <c r="W262" s="122"/>
      <c r="X262" s="264"/>
      <c r="Y262" s="122"/>
      <c r="Z262" s="122">
        <f t="shared" si="159"/>
        <v>0</v>
      </c>
      <c r="AA262" s="336">
        <v>5</v>
      </c>
      <c r="AB262" s="122">
        <f t="shared" si="160"/>
        <v>8233900</v>
      </c>
      <c r="AC262" s="122">
        <f t="shared" si="161"/>
        <v>0</v>
      </c>
      <c r="AD262" s="289" t="s">
        <v>167</v>
      </c>
      <c r="AF262" s="52" t="e">
        <f>'[3]BI INTRA 2025'!Z439+'BI BERSIH DARI EKSTRA 2024'!Y262</f>
        <v>#REF!</v>
      </c>
      <c r="AG262" s="52" t="e">
        <f t="shared" si="127"/>
        <v>#REF!</v>
      </c>
      <c r="AH262" s="52"/>
      <c r="AJ262" s="52"/>
    </row>
    <row r="263" spans="1:36" ht="15" customHeight="1">
      <c r="A263" s="42"/>
      <c r="B263" s="133" t="s">
        <v>433</v>
      </c>
      <c r="C263" s="114" t="s">
        <v>461</v>
      </c>
      <c r="D263" s="114"/>
      <c r="E263" s="115" t="s">
        <v>434</v>
      </c>
      <c r="F263" s="69" t="str">
        <f>VLOOKUP(B263,[1]Sheet1!$H$4:$I$15682,2,FALSE)</f>
        <v>Lap Top</v>
      </c>
      <c r="G263" s="116" t="s">
        <v>460</v>
      </c>
      <c r="H263" s="116" t="s">
        <v>48</v>
      </c>
      <c r="I263" s="116" t="s">
        <v>64</v>
      </c>
      <c r="J263" s="116" t="s">
        <v>65</v>
      </c>
      <c r="K263" s="116">
        <v>2018</v>
      </c>
      <c r="L263" s="116" t="s">
        <v>48</v>
      </c>
      <c r="M263" s="116" t="s">
        <v>166</v>
      </c>
      <c r="N263" s="116" t="s">
        <v>67</v>
      </c>
      <c r="O263" s="116">
        <v>1</v>
      </c>
      <c r="P263" s="286">
        <v>8233900</v>
      </c>
      <c r="Q263" s="287"/>
      <c r="R263" s="121">
        <v>0</v>
      </c>
      <c r="S263" s="122">
        <f t="shared" si="158"/>
        <v>8233900</v>
      </c>
      <c r="T263" s="123">
        <v>5</v>
      </c>
      <c r="U263" s="122">
        <f t="shared" si="157"/>
        <v>1646780</v>
      </c>
      <c r="V263" s="263"/>
      <c r="W263" s="122"/>
      <c r="X263" s="264"/>
      <c r="Y263" s="122"/>
      <c r="Z263" s="122">
        <f t="shared" si="159"/>
        <v>0</v>
      </c>
      <c r="AA263" s="336">
        <v>5</v>
      </c>
      <c r="AB263" s="122">
        <f t="shared" si="160"/>
        <v>8233900</v>
      </c>
      <c r="AC263" s="122">
        <f t="shared" si="161"/>
        <v>0</v>
      </c>
      <c r="AD263" s="289" t="s">
        <v>167</v>
      </c>
      <c r="AF263" s="52" t="e">
        <f>'[3]BI INTRA 2025'!Z440+'BI BERSIH DARI EKSTRA 2024'!Y263</f>
        <v>#REF!</v>
      </c>
      <c r="AG263" s="52" t="e">
        <f t="shared" si="127"/>
        <v>#REF!</v>
      </c>
      <c r="AJ263" s="52"/>
    </row>
    <row r="264" spans="1:36" ht="15" customHeight="1">
      <c r="A264" s="42"/>
      <c r="B264" s="133" t="s">
        <v>433</v>
      </c>
      <c r="C264" s="114" t="s">
        <v>462</v>
      </c>
      <c r="D264" s="114"/>
      <c r="E264" s="115" t="s">
        <v>434</v>
      </c>
      <c r="F264" s="69" t="str">
        <f>VLOOKUP(B264,[1]Sheet1!$H$4:$I$15682,2,FALSE)</f>
        <v>Lap Top</v>
      </c>
      <c r="G264" s="116" t="s">
        <v>460</v>
      </c>
      <c r="H264" s="116" t="s">
        <v>48</v>
      </c>
      <c r="I264" s="116" t="s">
        <v>64</v>
      </c>
      <c r="J264" s="116" t="s">
        <v>65</v>
      </c>
      <c r="K264" s="116">
        <v>2018</v>
      </c>
      <c r="L264" s="116" t="s">
        <v>48</v>
      </c>
      <c r="M264" s="116" t="s">
        <v>166</v>
      </c>
      <c r="N264" s="116" t="s">
        <v>67</v>
      </c>
      <c r="O264" s="116">
        <v>1</v>
      </c>
      <c r="P264" s="286">
        <v>8233900</v>
      </c>
      <c r="Q264" s="287"/>
      <c r="R264" s="121">
        <v>0</v>
      </c>
      <c r="S264" s="122">
        <f t="shared" si="158"/>
        <v>8233900</v>
      </c>
      <c r="T264" s="123">
        <v>5</v>
      </c>
      <c r="U264" s="122">
        <f t="shared" si="157"/>
        <v>1646780</v>
      </c>
      <c r="V264" s="263"/>
      <c r="W264" s="122"/>
      <c r="X264" s="264"/>
      <c r="Y264" s="122"/>
      <c r="Z264" s="122">
        <f t="shared" si="159"/>
        <v>0</v>
      </c>
      <c r="AA264" s="336">
        <v>5</v>
      </c>
      <c r="AB264" s="122">
        <f t="shared" si="160"/>
        <v>8233900</v>
      </c>
      <c r="AC264" s="122">
        <f t="shared" si="161"/>
        <v>0</v>
      </c>
      <c r="AD264" s="289" t="s">
        <v>167</v>
      </c>
      <c r="AF264" s="52" t="e">
        <f>'[3]BI INTRA 2025'!Z441+'BI BERSIH DARI EKSTRA 2024'!Y264</f>
        <v>#REF!</v>
      </c>
      <c r="AG264" s="52" t="e">
        <f t="shared" si="127"/>
        <v>#REF!</v>
      </c>
      <c r="AJ264" s="52"/>
    </row>
    <row r="265" spans="1:36" ht="15" customHeight="1">
      <c r="A265" s="42"/>
      <c r="B265" s="133" t="s">
        <v>433</v>
      </c>
      <c r="C265" s="114" t="s">
        <v>456</v>
      </c>
      <c r="D265" s="114"/>
      <c r="E265" s="115" t="s">
        <v>434</v>
      </c>
      <c r="F265" s="69" t="str">
        <f>VLOOKUP(B265,[1]Sheet1!$H$4:$I$15682,2,FALSE)</f>
        <v>Lap Top</v>
      </c>
      <c r="G265" s="116" t="s">
        <v>460</v>
      </c>
      <c r="H265" s="116" t="s">
        <v>48</v>
      </c>
      <c r="I265" s="116" t="s">
        <v>64</v>
      </c>
      <c r="J265" s="116" t="s">
        <v>65</v>
      </c>
      <c r="K265" s="116">
        <v>2018</v>
      </c>
      <c r="L265" s="116" t="s">
        <v>48</v>
      </c>
      <c r="M265" s="116" t="s">
        <v>166</v>
      </c>
      <c r="N265" s="116" t="s">
        <v>67</v>
      </c>
      <c r="O265" s="116">
        <v>1</v>
      </c>
      <c r="P265" s="286">
        <v>8233900</v>
      </c>
      <c r="Q265" s="287"/>
      <c r="R265" s="121">
        <v>0</v>
      </c>
      <c r="S265" s="122">
        <f t="shared" si="158"/>
        <v>8233900</v>
      </c>
      <c r="T265" s="123">
        <v>5</v>
      </c>
      <c r="U265" s="122">
        <f t="shared" si="157"/>
        <v>1646780</v>
      </c>
      <c r="V265" s="263"/>
      <c r="W265" s="122"/>
      <c r="X265" s="264"/>
      <c r="Y265" s="122"/>
      <c r="Z265" s="122">
        <f t="shared" si="159"/>
        <v>0</v>
      </c>
      <c r="AA265" s="336">
        <v>5</v>
      </c>
      <c r="AB265" s="122">
        <f t="shared" si="160"/>
        <v>8233900</v>
      </c>
      <c r="AC265" s="122">
        <f t="shared" si="161"/>
        <v>0</v>
      </c>
      <c r="AD265" s="289" t="s">
        <v>167</v>
      </c>
      <c r="AF265" s="52" t="e">
        <f>'[3]BI INTRA 2025'!Z442+'BI BERSIH DARI EKSTRA 2024'!Y265</f>
        <v>#REF!</v>
      </c>
      <c r="AG265" s="52" t="e">
        <f t="shared" si="127"/>
        <v>#REF!</v>
      </c>
      <c r="AJ265" s="52"/>
    </row>
    <row r="266" spans="1:36" s="340" customFormat="1" ht="15" customHeight="1">
      <c r="A266" s="337"/>
      <c r="B266" s="140" t="s">
        <v>437</v>
      </c>
      <c r="C266" s="98" t="s">
        <v>463</v>
      </c>
      <c r="D266" s="98"/>
      <c r="E266" s="99" t="s">
        <v>444</v>
      </c>
      <c r="F266" s="69" t="str">
        <f>VLOOKUP(B266,[1]Sheet1!$H$4:$I$15682,2,FALSE)</f>
        <v>P.C Unit</v>
      </c>
      <c r="G266" s="100" t="s">
        <v>457</v>
      </c>
      <c r="H266" s="100" t="s">
        <v>48</v>
      </c>
      <c r="I266" s="100" t="s">
        <v>64</v>
      </c>
      <c r="J266" s="100" t="s">
        <v>65</v>
      </c>
      <c r="K266" s="100">
        <v>2019</v>
      </c>
      <c r="L266" s="100" t="s">
        <v>48</v>
      </c>
      <c r="M266" s="100" t="s">
        <v>166</v>
      </c>
      <c r="N266" s="100" t="s">
        <v>67</v>
      </c>
      <c r="O266" s="100">
        <v>1</v>
      </c>
      <c r="P266" s="230">
        <v>10012000</v>
      </c>
      <c r="Q266" s="141"/>
      <c r="R266" s="105">
        <v>0</v>
      </c>
      <c r="S266" s="106">
        <f t="shared" si="158"/>
        <v>10012000</v>
      </c>
      <c r="T266" s="107">
        <v>5</v>
      </c>
      <c r="U266" s="106">
        <f t="shared" si="157"/>
        <v>2002400</v>
      </c>
      <c r="V266" s="142">
        <f t="shared" ref="V266:V268" si="162">6/12</f>
        <v>0.5</v>
      </c>
      <c r="W266" s="106">
        <f t="shared" ref="W266:W268" si="163">U266*V266</f>
        <v>1001200</v>
      </c>
      <c r="X266" s="143">
        <f>4/12</f>
        <v>0.33333333333333331</v>
      </c>
      <c r="Y266" s="106">
        <f>U266*X266</f>
        <v>667466.66666666663</v>
      </c>
      <c r="Z266" s="106">
        <f t="shared" si="159"/>
        <v>1668666.6666666665</v>
      </c>
      <c r="AA266" s="209">
        <f>2024-K266+V266+X266-10/12</f>
        <v>5</v>
      </c>
      <c r="AB266" s="106">
        <f t="shared" si="160"/>
        <v>10012000</v>
      </c>
      <c r="AC266" s="106">
        <f t="shared" si="161"/>
        <v>0</v>
      </c>
      <c r="AD266" s="338" t="s">
        <v>195</v>
      </c>
      <c r="AE266" s="339"/>
      <c r="AF266" s="52" t="e">
        <f>'[3]BI INTRA 2025'!Z443+'BI BERSIH DARI EKSTRA 2024'!Y266</f>
        <v>#REF!</v>
      </c>
      <c r="AG266" s="52" t="e">
        <f t="shared" si="127"/>
        <v>#REF!</v>
      </c>
    </row>
    <row r="267" spans="1:36" s="340" customFormat="1" ht="15" customHeight="1">
      <c r="A267" s="337"/>
      <c r="B267" s="140" t="s">
        <v>437</v>
      </c>
      <c r="C267" s="98" t="s">
        <v>464</v>
      </c>
      <c r="D267" s="98"/>
      <c r="E267" s="99" t="s">
        <v>438</v>
      </c>
      <c r="F267" s="69" t="str">
        <f>VLOOKUP(B267,[1]Sheet1!$H$4:$I$15682,2,FALSE)</f>
        <v>P.C Unit</v>
      </c>
      <c r="G267" s="100" t="s">
        <v>465</v>
      </c>
      <c r="H267" s="100" t="s">
        <v>48</v>
      </c>
      <c r="I267" s="100" t="s">
        <v>64</v>
      </c>
      <c r="J267" s="100" t="s">
        <v>65</v>
      </c>
      <c r="K267" s="100">
        <v>2019</v>
      </c>
      <c r="L267" s="100" t="s">
        <v>48</v>
      </c>
      <c r="M267" s="100" t="s">
        <v>166</v>
      </c>
      <c r="N267" s="100" t="s">
        <v>67</v>
      </c>
      <c r="O267" s="100">
        <v>1</v>
      </c>
      <c r="P267" s="230">
        <v>14960000</v>
      </c>
      <c r="Q267" s="141"/>
      <c r="R267" s="105">
        <v>0</v>
      </c>
      <c r="S267" s="106">
        <f t="shared" si="158"/>
        <v>14960000</v>
      </c>
      <c r="T267" s="107">
        <v>5</v>
      </c>
      <c r="U267" s="106">
        <f t="shared" si="157"/>
        <v>2992000</v>
      </c>
      <c r="V267" s="142">
        <f t="shared" si="162"/>
        <v>0.5</v>
      </c>
      <c r="W267" s="106">
        <f t="shared" si="163"/>
        <v>1496000</v>
      </c>
      <c r="X267" s="143">
        <f t="shared" ref="X267:X268" si="164">4/12</f>
        <v>0.33333333333333331</v>
      </c>
      <c r="Y267" s="106">
        <f t="shared" ref="Y267:Y268" si="165">U267*X267</f>
        <v>997333.33333333326</v>
      </c>
      <c r="Z267" s="106">
        <f t="shared" si="159"/>
        <v>2493333.333333333</v>
      </c>
      <c r="AA267" s="209">
        <f>2024-K267+V267+X267-10/12</f>
        <v>5</v>
      </c>
      <c r="AB267" s="106">
        <f t="shared" si="160"/>
        <v>14960000</v>
      </c>
      <c r="AC267" s="106">
        <f t="shared" si="161"/>
        <v>0</v>
      </c>
      <c r="AD267" s="338" t="s">
        <v>132</v>
      </c>
      <c r="AE267" s="339"/>
      <c r="AF267" s="52" t="e">
        <f>'[3]BI INTRA 2025'!Z444+'BI BERSIH DARI EKSTRA 2024'!Y267</f>
        <v>#REF!</v>
      </c>
      <c r="AG267" s="52" t="e">
        <f t="shared" si="127"/>
        <v>#REF!</v>
      </c>
    </row>
    <row r="268" spans="1:36" s="340" customFormat="1" ht="15" customHeight="1">
      <c r="A268" s="337"/>
      <c r="B268" s="140" t="s">
        <v>433</v>
      </c>
      <c r="C268" s="98" t="s">
        <v>458</v>
      </c>
      <c r="D268" s="98"/>
      <c r="E268" s="99" t="s">
        <v>434</v>
      </c>
      <c r="F268" s="69" t="str">
        <f>VLOOKUP(B268,[1]Sheet1!$H$4:$I$15682,2,FALSE)</f>
        <v>Lap Top</v>
      </c>
      <c r="G268" s="100" t="s">
        <v>466</v>
      </c>
      <c r="H268" s="100" t="s">
        <v>48</v>
      </c>
      <c r="I268" s="100" t="s">
        <v>64</v>
      </c>
      <c r="J268" s="100" t="s">
        <v>65</v>
      </c>
      <c r="K268" s="100">
        <v>2019</v>
      </c>
      <c r="L268" s="100" t="s">
        <v>48</v>
      </c>
      <c r="M268" s="100" t="s">
        <v>166</v>
      </c>
      <c r="N268" s="100" t="s">
        <v>67</v>
      </c>
      <c r="O268" s="100">
        <v>1</v>
      </c>
      <c r="P268" s="230">
        <v>12683350</v>
      </c>
      <c r="Q268" s="141"/>
      <c r="R268" s="105">
        <v>0</v>
      </c>
      <c r="S268" s="106">
        <f t="shared" si="158"/>
        <v>12683350</v>
      </c>
      <c r="T268" s="107">
        <v>5</v>
      </c>
      <c r="U268" s="106">
        <f t="shared" si="157"/>
        <v>2536670</v>
      </c>
      <c r="V268" s="142">
        <f t="shared" si="162"/>
        <v>0.5</v>
      </c>
      <c r="W268" s="106">
        <f t="shared" si="163"/>
        <v>1268335</v>
      </c>
      <c r="X268" s="143">
        <f t="shared" si="164"/>
        <v>0.33333333333333331</v>
      </c>
      <c r="Y268" s="106">
        <f t="shared" si="165"/>
        <v>845556.66666666663</v>
      </c>
      <c r="Z268" s="106">
        <f t="shared" si="159"/>
        <v>2113891.6666666665</v>
      </c>
      <c r="AA268" s="209">
        <f>2024-K268+V268+X268-10/12</f>
        <v>5</v>
      </c>
      <c r="AB268" s="106">
        <f t="shared" si="160"/>
        <v>12683350</v>
      </c>
      <c r="AC268" s="106">
        <f t="shared" si="161"/>
        <v>0</v>
      </c>
      <c r="AD268" s="338" t="s">
        <v>195</v>
      </c>
      <c r="AE268" s="339"/>
      <c r="AF268" s="52" t="e">
        <f>'[3]BI INTRA 2025'!Z445+'BI BERSIH DARI EKSTRA 2024'!Y268</f>
        <v>#REF!</v>
      </c>
      <c r="AG268" s="52" t="e">
        <f t="shared" si="127"/>
        <v>#REF!</v>
      </c>
    </row>
    <row r="269" spans="1:36" ht="5.0999999999999996" customHeight="1">
      <c r="A269" s="42"/>
      <c r="B269" s="54"/>
      <c r="C269" s="341"/>
      <c r="D269" s="342"/>
      <c r="E269" s="343"/>
      <c r="F269" s="343"/>
      <c r="G269" s="301"/>
      <c r="H269" s="301"/>
      <c r="I269" s="301"/>
      <c r="J269" s="301"/>
      <c r="K269" s="301"/>
      <c r="L269" s="301"/>
      <c r="M269" s="301"/>
      <c r="N269" s="301"/>
      <c r="O269" s="329"/>
      <c r="P269" s="78"/>
      <c r="Q269" s="218"/>
      <c r="R269" s="76"/>
      <c r="S269" s="146"/>
      <c r="T269" s="145"/>
      <c r="U269" s="146"/>
      <c r="V269" s="145"/>
      <c r="W269" s="146"/>
      <c r="X269" s="264"/>
      <c r="Y269" s="146"/>
      <c r="Z269" s="146"/>
      <c r="AA269" s="145"/>
      <c r="AB269" s="146"/>
      <c r="AC269" s="146"/>
      <c r="AD269" s="78"/>
      <c r="AF269" s="52" t="e">
        <f>'[3]BI INTRA 2025'!Z446+'BI BERSIH DARI EKSTRA 2024'!Y269</f>
        <v>#REF!</v>
      </c>
      <c r="AG269" s="52" t="e">
        <f t="shared" si="127"/>
        <v>#REF!</v>
      </c>
    </row>
    <row r="270" spans="1:36" s="285" customFormat="1" ht="15" customHeight="1">
      <c r="A270" s="40"/>
      <c r="B270" s="54" t="s">
        <v>467</v>
      </c>
      <c r="C270" s="135" t="s">
        <v>468</v>
      </c>
      <c r="D270" s="135"/>
      <c r="E270" s="135"/>
      <c r="F270" s="135"/>
      <c r="G270" s="301"/>
      <c r="H270" s="301"/>
      <c r="I270" s="301"/>
      <c r="J270" s="301"/>
      <c r="K270" s="301"/>
      <c r="L270" s="301"/>
      <c r="M270" s="301"/>
      <c r="N270" s="301"/>
      <c r="O270" s="330">
        <f>O271+O276</f>
        <v>4</v>
      </c>
      <c r="P270" s="218">
        <f>P271+P276</f>
        <v>37959770</v>
      </c>
      <c r="Q270" s="218"/>
      <c r="R270" s="64"/>
      <c r="S270" s="218">
        <f>S271+S276</f>
        <v>37959770</v>
      </c>
      <c r="T270" s="331"/>
      <c r="U270" s="218">
        <f>U271+U276</f>
        <v>7591954</v>
      </c>
      <c r="V270" s="331"/>
      <c r="W270" s="218">
        <f>W271+W276</f>
        <v>292777</v>
      </c>
      <c r="X270" s="331"/>
      <c r="Y270" s="218">
        <f>Y271+Y276</f>
        <v>97592.333333333328</v>
      </c>
      <c r="Z270" s="218">
        <f>Z271+Z276</f>
        <v>390369.33333333331</v>
      </c>
      <c r="AA270" s="331"/>
      <c r="AB270" s="218">
        <f>AB271+AB276</f>
        <v>37959770</v>
      </c>
      <c r="AC270" s="218">
        <f>AC271+AC276</f>
        <v>0</v>
      </c>
      <c r="AD270" s="218"/>
      <c r="AE270" s="284"/>
      <c r="AF270" s="52" t="e">
        <f>'[3]BI INTRA 2025'!Z447+'BI BERSIH DARI EKSTRA 2024'!Y270</f>
        <v>#REF!</v>
      </c>
      <c r="AG270" s="52" t="e">
        <f t="shared" si="127"/>
        <v>#REF!</v>
      </c>
    </row>
    <row r="271" spans="1:36" s="285" customFormat="1" ht="15" customHeight="1">
      <c r="A271" s="40"/>
      <c r="B271" s="54" t="s">
        <v>469</v>
      </c>
      <c r="C271" s="135" t="s">
        <v>470</v>
      </c>
      <c r="D271" s="135"/>
      <c r="E271" s="135"/>
      <c r="F271" s="135"/>
      <c r="G271" s="135"/>
      <c r="H271" s="301"/>
      <c r="I271" s="301"/>
      <c r="J271" s="301"/>
      <c r="K271" s="301"/>
      <c r="L271" s="301"/>
      <c r="M271" s="301"/>
      <c r="N271" s="301"/>
      <c r="O271" s="330">
        <f>SUM(O272:O275)</f>
        <v>3</v>
      </c>
      <c r="P271" s="218">
        <f>SUM(P272:P275)</f>
        <v>8459770</v>
      </c>
      <c r="Q271" s="218"/>
      <c r="R271" s="64"/>
      <c r="S271" s="218">
        <f>SUM(S272:S275)</f>
        <v>8459770</v>
      </c>
      <c r="T271" s="331"/>
      <c r="U271" s="218">
        <f>SUM(U272:U275)</f>
        <v>1691954</v>
      </c>
      <c r="V271" s="331"/>
      <c r="W271" s="218">
        <f>SUM(W272:W275)</f>
        <v>292777</v>
      </c>
      <c r="X271" s="331"/>
      <c r="Y271" s="218">
        <f>SUM(Y272:Y275)</f>
        <v>97592.333333333328</v>
      </c>
      <c r="Z271" s="218">
        <f>SUM(Z272:Z275)</f>
        <v>390369.33333333331</v>
      </c>
      <c r="AA271" s="331"/>
      <c r="AB271" s="218">
        <f>SUM(AB272:AB275)</f>
        <v>8459770</v>
      </c>
      <c r="AC271" s="218">
        <f>SUM(AC272:AC275)</f>
        <v>0</v>
      </c>
      <c r="AD271" s="218"/>
      <c r="AE271" s="284"/>
      <c r="AF271" s="52" t="e">
        <f>'[3]BI INTRA 2025'!Z448+'BI BERSIH DARI EKSTRA 2024'!Y271</f>
        <v>#REF!</v>
      </c>
      <c r="AG271" s="52" t="e">
        <f t="shared" si="127"/>
        <v>#REF!</v>
      </c>
    </row>
    <row r="272" spans="1:36" ht="15" customHeight="1">
      <c r="A272" s="42"/>
      <c r="B272" s="133" t="s">
        <v>471</v>
      </c>
      <c r="C272" s="202" t="s">
        <v>112</v>
      </c>
      <c r="D272" s="202"/>
      <c r="E272" s="68" t="s">
        <v>472</v>
      </c>
      <c r="F272" s="69" t="str">
        <f>VLOOKUP(B272,[1]Sheet1!$H$4:$I$15682,2,FALSE)</f>
        <v>Printer (Peralatan Personal Komputer)</v>
      </c>
      <c r="G272" s="43" t="s">
        <v>473</v>
      </c>
      <c r="H272" s="42" t="s">
        <v>48</v>
      </c>
      <c r="I272" s="42" t="s">
        <v>64</v>
      </c>
      <c r="J272" s="42" t="s">
        <v>65</v>
      </c>
      <c r="K272" s="43">
        <v>2009</v>
      </c>
      <c r="L272" s="42" t="s">
        <v>48</v>
      </c>
      <c r="M272" s="77" t="s">
        <v>166</v>
      </c>
      <c r="N272" s="42" t="s">
        <v>67</v>
      </c>
      <c r="O272" s="203">
        <v>1</v>
      </c>
      <c r="P272" s="70">
        <v>2766000</v>
      </c>
      <c r="Q272" s="139"/>
      <c r="R272" s="76">
        <v>0</v>
      </c>
      <c r="S272" s="71">
        <f t="shared" ref="S272:S274" si="166">SUM(P272-R272)</f>
        <v>2766000</v>
      </c>
      <c r="T272" s="72">
        <v>5</v>
      </c>
      <c r="U272" s="71">
        <f t="shared" ref="U272:U273" si="167">SUM(S272/T272)</f>
        <v>553200</v>
      </c>
      <c r="V272" s="73">
        <v>0</v>
      </c>
      <c r="W272" s="71">
        <f t="shared" ref="W272:W274" si="168">SUM(U272*V272)</f>
        <v>0</v>
      </c>
      <c r="X272" s="74">
        <v>0</v>
      </c>
      <c r="Y272" s="71">
        <f t="shared" ref="Y272:Y273" si="169">SUM(U272*X272)</f>
        <v>0</v>
      </c>
      <c r="Z272" s="71">
        <f t="shared" ref="Z272:Z274" si="170">SUM(W272+Y272)</f>
        <v>0</v>
      </c>
      <c r="AA272" s="72">
        <v>5</v>
      </c>
      <c r="AB272" s="71">
        <f t="shared" ref="AB272:AB273" si="171">SUM(U272*AA272)</f>
        <v>2766000</v>
      </c>
      <c r="AC272" s="71">
        <f t="shared" ref="AC272:AC273" si="172">SUM(S272-AB272)</f>
        <v>0</v>
      </c>
      <c r="AD272" s="75" t="s">
        <v>183</v>
      </c>
      <c r="AF272" s="52" t="e">
        <f>'[3]BI INTRA 2025'!Z449+'BI BERSIH DARI EKSTRA 2024'!Y272</f>
        <v>#REF!</v>
      </c>
      <c r="AG272" s="52" t="e">
        <f t="shared" si="127"/>
        <v>#REF!</v>
      </c>
    </row>
    <row r="273" spans="1:33" ht="15" customHeight="1">
      <c r="A273" s="42"/>
      <c r="B273" s="133" t="s">
        <v>471</v>
      </c>
      <c r="C273" s="67" t="s">
        <v>60</v>
      </c>
      <c r="D273" s="67"/>
      <c r="E273" s="58" t="s">
        <v>472</v>
      </c>
      <c r="F273" s="69" t="str">
        <f>VLOOKUP(B273,[1]Sheet1!$H$4:$I$15682,2,FALSE)</f>
        <v>Printer (Peralatan Personal Komputer)</v>
      </c>
      <c r="G273" s="43" t="s">
        <v>473</v>
      </c>
      <c r="H273" s="42" t="s">
        <v>48</v>
      </c>
      <c r="I273" s="42" t="s">
        <v>64</v>
      </c>
      <c r="J273" s="42" t="s">
        <v>65</v>
      </c>
      <c r="K273" s="42">
        <v>2009</v>
      </c>
      <c r="L273" s="42" t="s">
        <v>48</v>
      </c>
      <c r="M273" s="42" t="s">
        <v>166</v>
      </c>
      <c r="N273" s="42" t="s">
        <v>222</v>
      </c>
      <c r="O273" s="42">
        <v>1</v>
      </c>
      <c r="P273" s="216">
        <v>2766000</v>
      </c>
      <c r="Q273" s="139"/>
      <c r="R273" s="76">
        <v>0</v>
      </c>
      <c r="S273" s="71">
        <f t="shared" si="166"/>
        <v>2766000</v>
      </c>
      <c r="T273" s="72">
        <v>5</v>
      </c>
      <c r="U273" s="71">
        <f t="shared" si="167"/>
        <v>553200</v>
      </c>
      <c r="V273" s="73">
        <v>0</v>
      </c>
      <c r="W273" s="71">
        <f t="shared" si="168"/>
        <v>0</v>
      </c>
      <c r="X273" s="74">
        <v>0</v>
      </c>
      <c r="Y273" s="71">
        <f t="shared" si="169"/>
        <v>0</v>
      </c>
      <c r="Z273" s="71">
        <f t="shared" si="170"/>
        <v>0</v>
      </c>
      <c r="AA273" s="72">
        <v>5</v>
      </c>
      <c r="AB273" s="71">
        <f t="shared" si="171"/>
        <v>2766000</v>
      </c>
      <c r="AC273" s="71">
        <f t="shared" si="172"/>
        <v>0</v>
      </c>
      <c r="AD273" s="186" t="s">
        <v>183</v>
      </c>
      <c r="AF273" s="52" t="e">
        <f>'[3]BI INTRA 2025'!Z450+'BI BERSIH DARI EKSTRA 2024'!Y273</f>
        <v>#REF!</v>
      </c>
      <c r="AG273" s="52" t="e">
        <f t="shared" ref="AG273:AG337" si="173">AB273-AF273</f>
        <v>#REF!</v>
      </c>
    </row>
    <row r="274" spans="1:33" s="340" customFormat="1" ht="15" customHeight="1">
      <c r="A274" s="337"/>
      <c r="B274" s="140" t="s">
        <v>471</v>
      </c>
      <c r="C274" s="205" t="s">
        <v>139</v>
      </c>
      <c r="D274" s="205"/>
      <c r="E274" s="99" t="s">
        <v>474</v>
      </c>
      <c r="F274" s="69" t="str">
        <f>VLOOKUP(B274,[1]Sheet1!$H$4:$I$15682,2,FALSE)</f>
        <v>Printer (Peralatan Personal Komputer)</v>
      </c>
      <c r="G274" s="100" t="s">
        <v>165</v>
      </c>
      <c r="H274" s="100" t="s">
        <v>48</v>
      </c>
      <c r="I274" s="100" t="s">
        <v>64</v>
      </c>
      <c r="J274" s="100" t="s">
        <v>65</v>
      </c>
      <c r="K274" s="101">
        <v>2019</v>
      </c>
      <c r="L274" s="100" t="s">
        <v>48</v>
      </c>
      <c r="M274" s="206" t="s">
        <v>166</v>
      </c>
      <c r="N274" s="100" t="s">
        <v>67</v>
      </c>
      <c r="O274" s="207">
        <v>1</v>
      </c>
      <c r="P274" s="103">
        <v>2927770</v>
      </c>
      <c r="Q274" s="141"/>
      <c r="R274" s="105">
        <v>0</v>
      </c>
      <c r="S274" s="106">
        <f t="shared" si="166"/>
        <v>2927770</v>
      </c>
      <c r="T274" s="107">
        <v>5</v>
      </c>
      <c r="U274" s="106">
        <f t="shared" ref="U274" si="174">SUM(S274/T274)</f>
        <v>585554</v>
      </c>
      <c r="V274" s="142">
        <f>6/12</f>
        <v>0.5</v>
      </c>
      <c r="W274" s="106">
        <f t="shared" si="168"/>
        <v>292777</v>
      </c>
      <c r="X274" s="344">
        <f>2/12</f>
        <v>0.16666666666666666</v>
      </c>
      <c r="Y274" s="106">
        <f>U274*X274</f>
        <v>97592.333333333328</v>
      </c>
      <c r="Z274" s="106">
        <f t="shared" si="170"/>
        <v>390369.33333333331</v>
      </c>
      <c r="AA274" s="209">
        <f>2024-K274+V274+X274-8/12</f>
        <v>5</v>
      </c>
      <c r="AB274" s="106">
        <f t="shared" ref="AB274" si="175">SUM(U274*AA274)</f>
        <v>2927770</v>
      </c>
      <c r="AC274" s="106">
        <f t="shared" ref="AC274" si="176">SUM(S274-AB274)</f>
        <v>0</v>
      </c>
      <c r="AD274" s="109" t="s">
        <v>132</v>
      </c>
      <c r="AE274" s="339"/>
      <c r="AF274" s="52" t="e">
        <f>'[3]BI INTRA 2025'!Z474+'BI BERSIH DARI EKSTRA 2024'!Y274</f>
        <v>#REF!</v>
      </c>
      <c r="AG274" s="52" t="e">
        <f t="shared" si="173"/>
        <v>#REF!</v>
      </c>
    </row>
    <row r="275" spans="1:33" ht="5.0999999999999996" customHeight="1">
      <c r="A275" s="42"/>
      <c r="B275" s="54"/>
      <c r="C275" s="341"/>
      <c r="D275" s="342"/>
      <c r="E275" s="343"/>
      <c r="F275" s="343"/>
      <c r="G275" s="301"/>
      <c r="H275" s="301"/>
      <c r="I275" s="301"/>
      <c r="J275" s="301"/>
      <c r="K275" s="301"/>
      <c r="L275" s="301"/>
      <c r="M275" s="301"/>
      <c r="N275" s="301"/>
      <c r="O275" s="329"/>
      <c r="P275" s="78"/>
      <c r="Q275" s="218"/>
      <c r="R275" s="76"/>
      <c r="S275" s="146"/>
      <c r="T275" s="145"/>
      <c r="U275" s="146"/>
      <c r="V275" s="145"/>
      <c r="W275" s="146"/>
      <c r="X275" s="145"/>
      <c r="Y275" s="146"/>
      <c r="Z275" s="146"/>
      <c r="AA275" s="145"/>
      <c r="AB275" s="146"/>
      <c r="AC275" s="146"/>
      <c r="AD275" s="78"/>
      <c r="AF275" s="52" t="e">
        <f>'[3]BI INTRA 2025'!Z475+'BI BERSIH DARI EKSTRA 2024'!Y275</f>
        <v>#REF!</v>
      </c>
      <c r="AG275" s="52" t="e">
        <f t="shared" si="173"/>
        <v>#REF!</v>
      </c>
    </row>
    <row r="276" spans="1:33" s="285" customFormat="1" ht="15" customHeight="1">
      <c r="A276" s="40"/>
      <c r="B276" s="54" t="s">
        <v>475</v>
      </c>
      <c r="C276" s="60" t="s">
        <v>476</v>
      </c>
      <c r="D276" s="61"/>
      <c r="E276" s="134"/>
      <c r="F276" s="134"/>
      <c r="G276" s="301"/>
      <c r="H276" s="301"/>
      <c r="I276" s="301"/>
      <c r="J276" s="301"/>
      <c r="K276" s="301"/>
      <c r="L276" s="301"/>
      <c r="M276" s="301"/>
      <c r="N276" s="301"/>
      <c r="O276" s="330">
        <f>O277</f>
        <v>1</v>
      </c>
      <c r="P276" s="218">
        <f>P277</f>
        <v>29500000</v>
      </c>
      <c r="Q276" s="218"/>
      <c r="R276" s="64"/>
      <c r="S276" s="218">
        <f>S277</f>
        <v>29500000</v>
      </c>
      <c r="T276" s="331"/>
      <c r="U276" s="218">
        <f>U277</f>
        <v>5900000</v>
      </c>
      <c r="V276" s="331"/>
      <c r="W276" s="218">
        <f>W277</f>
        <v>0</v>
      </c>
      <c r="X276" s="331"/>
      <c r="Y276" s="218">
        <f>Y277</f>
        <v>0</v>
      </c>
      <c r="Z276" s="218">
        <f>Z277</f>
        <v>0</v>
      </c>
      <c r="AA276" s="331"/>
      <c r="AB276" s="218">
        <f>AB277</f>
        <v>29500000</v>
      </c>
      <c r="AC276" s="218">
        <f>AC277</f>
        <v>0</v>
      </c>
      <c r="AD276" s="218"/>
      <c r="AE276" s="284"/>
      <c r="AF276" s="52" t="e">
        <f>'[3]BI INTRA 2025'!Z476+'BI BERSIH DARI EKSTRA 2024'!Y276</f>
        <v>#REF!</v>
      </c>
      <c r="AG276" s="52" t="e">
        <f t="shared" si="173"/>
        <v>#REF!</v>
      </c>
    </row>
    <row r="277" spans="1:33" ht="15" customHeight="1">
      <c r="A277" s="42"/>
      <c r="B277" s="133" t="s">
        <v>477</v>
      </c>
      <c r="C277" s="211"/>
      <c r="D277" s="211"/>
      <c r="E277" s="68" t="s">
        <v>478</v>
      </c>
      <c r="F277" s="69" t="str">
        <f>VLOOKUP(B277,[1]Sheet1!$H$4:$I$15682,2,FALSE)</f>
        <v>Server</v>
      </c>
      <c r="G277" s="42" t="s">
        <v>179</v>
      </c>
      <c r="H277" s="42" t="s">
        <v>48</v>
      </c>
      <c r="I277" s="42" t="s">
        <v>64</v>
      </c>
      <c r="J277" s="42" t="s">
        <v>65</v>
      </c>
      <c r="K277" s="42">
        <v>2009</v>
      </c>
      <c r="L277" s="42" t="s">
        <v>48</v>
      </c>
      <c r="M277" s="42" t="s">
        <v>413</v>
      </c>
      <c r="N277" s="42" t="s">
        <v>67</v>
      </c>
      <c r="O277" s="43">
        <v>1</v>
      </c>
      <c r="P277" s="70">
        <v>29500000</v>
      </c>
      <c r="Q277" s="218"/>
      <c r="R277" s="76">
        <v>0</v>
      </c>
      <c r="S277" s="71">
        <f t="shared" ref="S277" si="177">SUM(P277-R277)</f>
        <v>29500000</v>
      </c>
      <c r="T277" s="72">
        <v>5</v>
      </c>
      <c r="U277" s="71">
        <f t="shared" ref="U277" si="178">SUM(S277/T277)</f>
        <v>5900000</v>
      </c>
      <c r="V277" s="73">
        <v>0</v>
      </c>
      <c r="W277" s="71">
        <f t="shared" ref="W277" si="179">SUM(U277*V277)</f>
        <v>0</v>
      </c>
      <c r="X277" s="74">
        <v>0</v>
      </c>
      <c r="Y277" s="71">
        <f t="shared" ref="Y277" si="180">SUM(U277*X277)</f>
        <v>0</v>
      </c>
      <c r="Z277" s="71">
        <f t="shared" ref="Z277" si="181">SUM(W277+Y277)</f>
        <v>0</v>
      </c>
      <c r="AA277" s="72">
        <v>5</v>
      </c>
      <c r="AB277" s="71">
        <f t="shared" ref="AB277" si="182">SUM(U277*AA277)</f>
        <v>29500000</v>
      </c>
      <c r="AC277" s="71">
        <f t="shared" ref="AC277" si="183">SUM(S277-AB277)</f>
        <v>0</v>
      </c>
      <c r="AD277" s="219" t="s">
        <v>247</v>
      </c>
      <c r="AF277" s="52" t="e">
        <f>'[3]BI INTRA 2025'!Z477+'BI BERSIH DARI EKSTRA 2024'!Y277</f>
        <v>#REF!</v>
      </c>
      <c r="AG277" s="52" t="e">
        <f t="shared" si="173"/>
        <v>#REF!</v>
      </c>
    </row>
    <row r="278" spans="1:33" ht="5.0999999999999996" customHeight="1">
      <c r="A278" s="42"/>
      <c r="B278" s="58" t="s">
        <v>48</v>
      </c>
      <c r="C278" s="43" t="s">
        <v>48</v>
      </c>
      <c r="D278" s="43"/>
      <c r="E278" s="43" t="s">
        <v>48</v>
      </c>
      <c r="F278" s="43"/>
      <c r="G278" s="42" t="s">
        <v>48</v>
      </c>
      <c r="H278" s="42" t="s">
        <v>48</v>
      </c>
      <c r="I278" s="42" t="s">
        <v>48</v>
      </c>
      <c r="J278" s="43" t="s">
        <v>48</v>
      </c>
      <c r="K278" s="43" t="s">
        <v>48</v>
      </c>
      <c r="L278" s="42" t="s">
        <v>48</v>
      </c>
      <c r="M278" s="77" t="s">
        <v>48</v>
      </c>
      <c r="N278" s="42" t="s">
        <v>48</v>
      </c>
      <c r="O278" s="203" t="s">
        <v>48</v>
      </c>
      <c r="P278" s="335" t="s">
        <v>48</v>
      </c>
      <c r="Q278" s="218"/>
      <c r="R278" s="76"/>
      <c r="S278" s="146"/>
      <c r="T278" s="145"/>
      <c r="U278" s="146"/>
      <c r="V278" s="145"/>
      <c r="W278" s="146"/>
      <c r="X278" s="145"/>
      <c r="Y278" s="146"/>
      <c r="Z278" s="146"/>
      <c r="AA278" s="145"/>
      <c r="AB278" s="146"/>
      <c r="AC278" s="146"/>
      <c r="AD278" s="335" t="s">
        <v>48</v>
      </c>
      <c r="AF278" s="52" t="e">
        <f>'[3]BI INTRA 2025'!Z478+'BI BERSIH DARI EKSTRA 2024'!Y278</f>
        <v>#REF!</v>
      </c>
      <c r="AG278" s="52" t="e">
        <f t="shared" si="173"/>
        <v>#REF!</v>
      </c>
    </row>
    <row r="279" spans="1:33" ht="15" customHeight="1">
      <c r="A279" s="47" t="s">
        <v>479</v>
      </c>
      <c r="B279" s="54" t="s">
        <v>480</v>
      </c>
      <c r="C279" s="135" t="s">
        <v>481</v>
      </c>
      <c r="D279" s="135"/>
      <c r="E279" s="135"/>
      <c r="F279" s="135"/>
      <c r="G279" s="41"/>
      <c r="H279" s="41"/>
      <c r="I279" s="40"/>
      <c r="J279" s="41"/>
      <c r="K279" s="41"/>
      <c r="L279" s="41"/>
      <c r="M279" s="41"/>
      <c r="N279" s="41"/>
      <c r="O279" s="40">
        <f>O280</f>
        <v>7</v>
      </c>
      <c r="P279" s="345">
        <f>P280</f>
        <v>1299339000</v>
      </c>
      <c r="Q279" s="218"/>
      <c r="R279" s="76"/>
      <c r="S279" s="345">
        <f>S280</f>
        <v>2540550028.6702094</v>
      </c>
      <c r="T279" s="145"/>
      <c r="U279" s="345">
        <f>U280</f>
        <v>69973340.519959182</v>
      </c>
      <c r="V279" s="145"/>
      <c r="W279" s="345">
        <f>W280</f>
        <v>11995268.397593156</v>
      </c>
      <c r="X279" s="145"/>
      <c r="Y279" s="345">
        <f>Y280</f>
        <v>11995268.397593156</v>
      </c>
      <c r="Z279" s="345">
        <f>Z280</f>
        <v>23990536.795186311</v>
      </c>
      <c r="AA279" s="145"/>
      <c r="AB279" s="345">
        <f>AB280</f>
        <v>416240088.19254708</v>
      </c>
      <c r="AC279" s="345">
        <f>AC280</f>
        <v>883098911.80745292</v>
      </c>
      <c r="AD279" s="346">
        <f>P279-AB279</f>
        <v>883098911.80745292</v>
      </c>
      <c r="AE279" s="347" t="e">
        <f>#REF!+'BI BERSIH DARI EKSTRA 2024'!W279</f>
        <v>#REF!</v>
      </c>
      <c r="AF279" s="52" t="e">
        <f>'[3]BI INTRA 2025'!Z479+'BI BERSIH DARI EKSTRA 2024'!Y279</f>
        <v>#REF!</v>
      </c>
      <c r="AG279" s="52" t="e">
        <f t="shared" si="173"/>
        <v>#REF!</v>
      </c>
    </row>
    <row r="280" spans="1:33" ht="15" customHeight="1">
      <c r="A280" s="185"/>
      <c r="B280" s="54" t="s">
        <v>482</v>
      </c>
      <c r="C280" s="135" t="s">
        <v>483</v>
      </c>
      <c r="D280" s="135"/>
      <c r="E280" s="135"/>
      <c r="F280" s="135"/>
      <c r="G280" s="41"/>
      <c r="H280" s="41"/>
      <c r="I280" s="40"/>
      <c r="J280" s="41"/>
      <c r="K280" s="41"/>
      <c r="L280" s="41"/>
      <c r="M280" s="41"/>
      <c r="N280" s="41"/>
      <c r="O280" s="40">
        <f>O281+O291</f>
        <v>7</v>
      </c>
      <c r="P280" s="130">
        <f>P281+P291</f>
        <v>1299339000</v>
      </c>
      <c r="Q280" s="218"/>
      <c r="R280" s="76"/>
      <c r="S280" s="130">
        <f>S281+S291</f>
        <v>2540550028.6702094</v>
      </c>
      <c r="T280" s="145"/>
      <c r="U280" s="130">
        <f>U281+U291</f>
        <v>69973340.519959182</v>
      </c>
      <c r="V280" s="145"/>
      <c r="W280" s="130">
        <f>W281+W291</f>
        <v>11995268.397593156</v>
      </c>
      <c r="X280" s="145"/>
      <c r="Y280" s="130">
        <f>Y281+Y291</f>
        <v>11995268.397593156</v>
      </c>
      <c r="Z280" s="130">
        <f>Z281+Z291</f>
        <v>23990536.795186311</v>
      </c>
      <c r="AA280" s="145"/>
      <c r="AB280" s="130">
        <f>AB281+AB291</f>
        <v>416240088.19254708</v>
      </c>
      <c r="AC280" s="130">
        <f>AC281+AC291</f>
        <v>883098911.80745292</v>
      </c>
      <c r="AD280" s="130"/>
      <c r="AF280" s="52" t="e">
        <f>'[3]BI INTRA 2025'!Z480+'BI BERSIH DARI EKSTRA 2024'!Y280</f>
        <v>#REF!</v>
      </c>
      <c r="AG280" s="52" t="e">
        <f t="shared" si="173"/>
        <v>#REF!</v>
      </c>
    </row>
    <row r="281" spans="1:33" ht="15" customHeight="1">
      <c r="A281" s="185"/>
      <c r="B281" s="54" t="s">
        <v>484</v>
      </c>
      <c r="C281" s="135" t="s">
        <v>485</v>
      </c>
      <c r="D281" s="135"/>
      <c r="E281" s="135"/>
      <c r="F281" s="135"/>
      <c r="G281" s="135"/>
      <c r="H281" s="41"/>
      <c r="I281" s="40"/>
      <c r="J281" s="41"/>
      <c r="K281" s="41"/>
      <c r="L281" s="41"/>
      <c r="M281" s="41"/>
      <c r="N281" s="41"/>
      <c r="O281" s="40">
        <f>O282+O285+O287</f>
        <v>2</v>
      </c>
      <c r="P281" s="130">
        <f>P282+P285+P287</f>
        <v>594988000</v>
      </c>
      <c r="Q281" s="218"/>
      <c r="R281" s="76"/>
      <c r="S281" s="130">
        <f>S282+S285+S287</f>
        <v>594988000</v>
      </c>
      <c r="T281" s="145"/>
      <c r="U281" s="130">
        <f>U282+U285+U287</f>
        <v>11899760</v>
      </c>
      <c r="V281" s="145"/>
      <c r="W281" s="130">
        <f>W282+W285+W287</f>
        <v>5949880</v>
      </c>
      <c r="X281" s="145"/>
      <c r="Y281" s="130">
        <f>Y282+Y285+Y287</f>
        <v>5949880</v>
      </c>
      <c r="Z281" s="130">
        <f>Z282+Z285+Z287</f>
        <v>11899760</v>
      </c>
      <c r="AA281" s="145"/>
      <c r="AB281" s="130">
        <f>AB282+AB285+AB287</f>
        <v>190096160</v>
      </c>
      <c r="AC281" s="130">
        <f>AC282+AC285+AC287</f>
        <v>404891840</v>
      </c>
      <c r="AD281" s="130"/>
      <c r="AF281" s="52" t="e">
        <f>'[3]BI INTRA 2025'!Z481+'BI BERSIH DARI EKSTRA 2024'!Y281</f>
        <v>#REF!</v>
      </c>
      <c r="AG281" s="52" t="e">
        <f t="shared" si="173"/>
        <v>#REF!</v>
      </c>
    </row>
    <row r="282" spans="1:33" ht="15" customHeight="1">
      <c r="A282" s="185"/>
      <c r="B282" s="54" t="s">
        <v>486</v>
      </c>
      <c r="C282" s="135" t="s">
        <v>487</v>
      </c>
      <c r="D282" s="135"/>
      <c r="E282" s="135"/>
      <c r="F282" s="135"/>
      <c r="G282" s="135"/>
      <c r="H282" s="41"/>
      <c r="I282" s="40"/>
      <c r="J282" s="41"/>
      <c r="K282" s="41"/>
      <c r="L282" s="41"/>
      <c r="M282" s="41"/>
      <c r="N282" s="41"/>
      <c r="O282" s="40">
        <f>O283</f>
        <v>1</v>
      </c>
      <c r="P282" s="130">
        <f>P283</f>
        <v>579988000</v>
      </c>
      <c r="Q282" s="218"/>
      <c r="R282" s="76"/>
      <c r="S282" s="130">
        <f>S283</f>
        <v>579988000</v>
      </c>
      <c r="T282" s="145"/>
      <c r="U282" s="130">
        <f>U283</f>
        <v>11599760</v>
      </c>
      <c r="V282" s="145"/>
      <c r="W282" s="130">
        <f>W283</f>
        <v>5799880</v>
      </c>
      <c r="X282" s="145"/>
      <c r="Y282" s="130">
        <f>Y283</f>
        <v>5799880</v>
      </c>
      <c r="Z282" s="130">
        <f>Z283</f>
        <v>11599760</v>
      </c>
      <c r="AA282" s="145"/>
      <c r="AB282" s="130">
        <f>AB283</f>
        <v>185596160</v>
      </c>
      <c r="AC282" s="130">
        <f>AC283</f>
        <v>394391840</v>
      </c>
      <c r="AD282" s="130">
        <f>P282-AB282</f>
        <v>394391840</v>
      </c>
      <c r="AF282" s="52" t="e">
        <f>'[3]BI INTRA 2025'!Z482+'BI BERSIH DARI EKSTRA 2024'!Y282</f>
        <v>#REF!</v>
      </c>
      <c r="AG282" s="52" t="e">
        <f t="shared" si="173"/>
        <v>#REF!</v>
      </c>
    </row>
    <row r="283" spans="1:33" ht="15" customHeight="1">
      <c r="A283" s="185"/>
      <c r="B283" s="133" t="s">
        <v>488</v>
      </c>
      <c r="C283" s="67" t="s">
        <v>112</v>
      </c>
      <c r="D283" s="67"/>
      <c r="E283" s="220" t="s">
        <v>489</v>
      </c>
      <c r="F283" s="69" t="str">
        <f>VLOOKUP(B283,[1]Sheet1!$H$4:$I$15682,2,FALSE)</f>
        <v>Bangunan Gedung Kantor Permanen</v>
      </c>
      <c r="G283" s="42" t="s">
        <v>48</v>
      </c>
      <c r="H283" s="42" t="s">
        <v>48</v>
      </c>
      <c r="I283" s="42" t="s">
        <v>490</v>
      </c>
      <c r="J283" s="42" t="s">
        <v>65</v>
      </c>
      <c r="K283" s="42">
        <v>2009</v>
      </c>
      <c r="L283" s="42" t="s">
        <v>48</v>
      </c>
      <c r="M283" s="42" t="s">
        <v>48</v>
      </c>
      <c r="N283" s="42" t="s">
        <v>48</v>
      </c>
      <c r="O283" s="42">
        <v>1</v>
      </c>
      <c r="P283" s="229">
        <v>579988000</v>
      </c>
      <c r="Q283" s="79"/>
      <c r="R283" s="76">
        <v>0</v>
      </c>
      <c r="S283" s="71">
        <f t="shared" ref="S283:S293" si="184">SUM(P283-R283)</f>
        <v>579988000</v>
      </c>
      <c r="T283" s="72">
        <v>50</v>
      </c>
      <c r="U283" s="71">
        <f t="shared" ref="U283:U293" si="185">SUM(S283/T283)</f>
        <v>11599760</v>
      </c>
      <c r="V283" s="73">
        <f>6/12</f>
        <v>0.5</v>
      </c>
      <c r="W283" s="71">
        <f t="shared" ref="W283:W293" si="186">SUM(U283*V283)</f>
        <v>5799880</v>
      </c>
      <c r="X283" s="74">
        <f>6/12</f>
        <v>0.5</v>
      </c>
      <c r="Y283" s="71">
        <f>U283*X283</f>
        <v>5799880</v>
      </c>
      <c r="Z283" s="71">
        <f t="shared" ref="Z283:Z293" si="187">SUM(W283+Y283)</f>
        <v>11599760</v>
      </c>
      <c r="AA283" s="72">
        <f>2024-K283+V283+X283</f>
        <v>16</v>
      </c>
      <c r="AB283" s="50">
        <f t="shared" ref="AB283:AB293" si="188">SUM(U283*AA283)</f>
        <v>185596160</v>
      </c>
      <c r="AC283" s="71">
        <f t="shared" ref="AC283:AC293" si="189">SUM(S283-AB283)</f>
        <v>394391840</v>
      </c>
      <c r="AD283" s="137" t="s">
        <v>48</v>
      </c>
      <c r="AE283" s="347" t="e">
        <f>#REF!+'BI BERSIH DARI EKSTRA 2024'!W283</f>
        <v>#REF!</v>
      </c>
      <c r="AF283" s="52" t="e">
        <f>'[3]BI INTRA 2025'!Z483+'BI BERSIH DARI EKSTRA 2024'!Y283</f>
        <v>#REF!</v>
      </c>
      <c r="AG283" s="52" t="e">
        <f t="shared" si="173"/>
        <v>#REF!</v>
      </c>
    </row>
    <row r="284" spans="1:33" ht="15" customHeight="1">
      <c r="A284" s="185"/>
      <c r="B284" s="58"/>
      <c r="C284" s="67"/>
      <c r="D284" s="67"/>
      <c r="E284" s="220"/>
      <c r="F284" s="220"/>
      <c r="G284" s="42"/>
      <c r="H284" s="42"/>
      <c r="I284" s="42"/>
      <c r="J284" s="42"/>
      <c r="K284" s="42"/>
      <c r="L284" s="42"/>
      <c r="M284" s="42"/>
      <c r="N284" s="42"/>
      <c r="O284" s="42"/>
      <c r="P284" s="229"/>
      <c r="Q284" s="79"/>
      <c r="R284" s="76"/>
      <c r="S284" s="71"/>
      <c r="T284" s="72"/>
      <c r="U284" s="71"/>
      <c r="V284" s="73"/>
      <c r="W284" s="71"/>
      <c r="X284" s="74"/>
      <c r="Y284" s="71"/>
      <c r="Z284" s="71"/>
      <c r="AA284" s="72"/>
      <c r="AB284" s="71"/>
      <c r="AC284" s="71"/>
      <c r="AD284" s="137"/>
      <c r="AE284" s="347"/>
      <c r="AF284" s="52" t="e">
        <f>'[3]BI INTRA 2025'!Z484+'BI BERSIH DARI EKSTRA 2024'!Y284</f>
        <v>#REF!</v>
      </c>
      <c r="AG284" s="52" t="e">
        <f t="shared" si="173"/>
        <v>#REF!</v>
      </c>
    </row>
    <row r="285" spans="1:33" ht="15" customHeight="1">
      <c r="A285" s="185"/>
      <c r="B285" s="54" t="s">
        <v>491</v>
      </c>
      <c r="C285" s="225" t="s">
        <v>492</v>
      </c>
      <c r="D285" s="225"/>
      <c r="E285" s="220"/>
      <c r="F285" s="220"/>
      <c r="G285" s="42"/>
      <c r="H285" s="42"/>
      <c r="I285" s="42"/>
      <c r="J285" s="42"/>
      <c r="K285" s="42"/>
      <c r="L285" s="42"/>
      <c r="M285" s="42"/>
      <c r="N285" s="42"/>
      <c r="O285" s="40">
        <v>0</v>
      </c>
      <c r="P285" s="348">
        <v>0</v>
      </c>
      <c r="Q285" s="131"/>
      <c r="R285" s="64"/>
      <c r="S285" s="348">
        <v>0</v>
      </c>
      <c r="T285" s="51"/>
      <c r="U285" s="348">
        <v>0</v>
      </c>
      <c r="V285" s="282"/>
      <c r="W285" s="348">
        <f>W296</f>
        <v>0</v>
      </c>
      <c r="X285" s="283"/>
      <c r="Y285" s="348">
        <f>Y296</f>
        <v>0</v>
      </c>
      <c r="Z285" s="348">
        <f>Z296</f>
        <v>0</v>
      </c>
      <c r="AA285" s="51"/>
      <c r="AB285" s="348">
        <v>0</v>
      </c>
      <c r="AC285" s="348">
        <f>AC296</f>
        <v>0</v>
      </c>
      <c r="AD285" s="132"/>
      <c r="AE285" s="347"/>
      <c r="AF285" s="52" t="e">
        <f>'[3]BI INTRA 2025'!Z485+'BI BERSIH DARI EKSTRA 2024'!Y285</f>
        <v>#REF!</v>
      </c>
      <c r="AG285" s="52" t="e">
        <f t="shared" si="173"/>
        <v>#REF!</v>
      </c>
    </row>
    <row r="286" spans="1:33" ht="15" customHeight="1">
      <c r="A286" s="212"/>
      <c r="B286" s="349"/>
      <c r="C286" s="350"/>
      <c r="D286" s="350"/>
      <c r="E286" s="351"/>
      <c r="F286" s="351"/>
      <c r="G286" s="178"/>
      <c r="H286" s="178"/>
      <c r="I286" s="178"/>
      <c r="J286" s="178"/>
      <c r="K286" s="178"/>
      <c r="L286" s="178"/>
      <c r="M286" s="178"/>
      <c r="N286" s="178"/>
      <c r="O286" s="178"/>
      <c r="P286" s="213"/>
      <c r="Q286" s="275"/>
      <c r="R286" s="275"/>
      <c r="S286" s="352"/>
      <c r="T286" s="353"/>
      <c r="U286" s="71"/>
      <c r="V286" s="354"/>
      <c r="W286" s="71"/>
      <c r="X286" s="355"/>
      <c r="Y286" s="352"/>
      <c r="Z286" s="71"/>
      <c r="AA286" s="356"/>
      <c r="AB286" s="71"/>
      <c r="AC286" s="71"/>
      <c r="AD286" s="357"/>
      <c r="AE286" s="347"/>
      <c r="AF286" s="52" t="e">
        <f>'[3]BI INTRA 2025'!Z486+'BI BERSIH DARI EKSTRA 2024'!Y286</f>
        <v>#REF!</v>
      </c>
      <c r="AG286" s="52" t="e">
        <f t="shared" si="173"/>
        <v>#REF!</v>
      </c>
    </row>
    <row r="287" spans="1:33" ht="15" customHeight="1">
      <c r="A287" s="185"/>
      <c r="B287" s="54" t="s">
        <v>493</v>
      </c>
      <c r="C287" s="135" t="s">
        <v>494</v>
      </c>
      <c r="D287" s="135"/>
      <c r="E287" s="135"/>
      <c r="F287" s="135"/>
      <c r="G287" s="135"/>
      <c r="H287" s="135"/>
      <c r="I287" s="358"/>
      <c r="J287" s="358"/>
      <c r="K287" s="358"/>
      <c r="L287" s="358"/>
      <c r="M287" s="358"/>
      <c r="N287" s="358"/>
      <c r="O287" s="40">
        <f>SUM(O288:O289)</f>
        <v>1</v>
      </c>
      <c r="P287" s="359">
        <f>SUM(P288:P289)</f>
        <v>15000000</v>
      </c>
      <c r="Q287" s="359">
        <f t="shared" ref="Q287:AD287" si="190">SUM(Q288:Q289)</f>
        <v>0</v>
      </c>
      <c r="R287" s="359">
        <f t="shared" si="190"/>
        <v>0</v>
      </c>
      <c r="S287" s="359">
        <f t="shared" si="190"/>
        <v>15000000</v>
      </c>
      <c r="T287" s="359">
        <f t="shared" si="190"/>
        <v>50</v>
      </c>
      <c r="U287" s="359">
        <f t="shared" si="190"/>
        <v>300000</v>
      </c>
      <c r="V287" s="359">
        <f t="shared" si="190"/>
        <v>0.5</v>
      </c>
      <c r="W287" s="359">
        <f t="shared" si="190"/>
        <v>150000</v>
      </c>
      <c r="X287" s="359">
        <f t="shared" si="190"/>
        <v>0.5</v>
      </c>
      <c r="Y287" s="359">
        <f t="shared" si="190"/>
        <v>150000</v>
      </c>
      <c r="Z287" s="359">
        <f t="shared" si="190"/>
        <v>300000</v>
      </c>
      <c r="AA287" s="359">
        <f t="shared" si="190"/>
        <v>15</v>
      </c>
      <c r="AB287" s="359">
        <f t="shared" si="190"/>
        <v>4500000</v>
      </c>
      <c r="AC287" s="359">
        <f t="shared" si="190"/>
        <v>10500000</v>
      </c>
      <c r="AD287" s="359">
        <f t="shared" si="190"/>
        <v>0</v>
      </c>
      <c r="AE287" s="347"/>
      <c r="AF287" s="52" t="e">
        <f>'[3]BI INTRA 2025'!Z487+'BI BERSIH DARI EKSTRA 2024'!Y287</f>
        <v>#REF!</v>
      </c>
      <c r="AG287" s="52" t="e">
        <f t="shared" si="173"/>
        <v>#REF!</v>
      </c>
    </row>
    <row r="288" spans="1:33" ht="15" customHeight="1">
      <c r="A288" s="212"/>
      <c r="B288" s="349" t="s">
        <v>495</v>
      </c>
      <c r="C288" s="350" t="s">
        <v>60</v>
      </c>
      <c r="D288" s="350"/>
      <c r="E288" s="351" t="s">
        <v>496</v>
      </c>
      <c r="F288" s="69" t="str">
        <f>VLOOKUP(B288,[1]Sheet1!$H$4:$I$15682,2,FALSE)</f>
        <v>Bangunan Pemagaran Gedung Kantor</v>
      </c>
      <c r="G288" s="178" t="s">
        <v>48</v>
      </c>
      <c r="H288" s="178" t="s">
        <v>48</v>
      </c>
      <c r="I288" s="178" t="s">
        <v>48</v>
      </c>
      <c r="J288" s="178" t="s">
        <v>48</v>
      </c>
      <c r="K288" s="178">
        <v>2010</v>
      </c>
      <c r="L288" s="178" t="s">
        <v>48</v>
      </c>
      <c r="M288" s="178" t="s">
        <v>48</v>
      </c>
      <c r="N288" s="178" t="s">
        <v>48</v>
      </c>
      <c r="O288" s="178">
        <v>1</v>
      </c>
      <c r="P288" s="213">
        <v>15000000</v>
      </c>
      <c r="Q288" s="363"/>
      <c r="R288" s="275">
        <v>0</v>
      </c>
      <c r="S288" s="352">
        <f t="shared" ref="S288" si="191">SUM(P288-R288)</f>
        <v>15000000</v>
      </c>
      <c r="T288" s="364">
        <v>50</v>
      </c>
      <c r="U288" s="71">
        <f t="shared" ref="U288" si="192">SUM(S288/T288)</f>
        <v>300000</v>
      </c>
      <c r="V288" s="354">
        <f t="shared" ref="V288" si="193">6/12</f>
        <v>0.5</v>
      </c>
      <c r="W288" s="71">
        <f t="shared" ref="W288" si="194">SUM(U288*V288)</f>
        <v>150000</v>
      </c>
      <c r="X288" s="355">
        <f>6/12</f>
        <v>0.5</v>
      </c>
      <c r="Y288" s="352">
        <f>U288*X288</f>
        <v>150000</v>
      </c>
      <c r="Z288" s="71">
        <f t="shared" ref="Z288" si="195">SUM(W288+Y288)</f>
        <v>300000</v>
      </c>
      <c r="AA288" s="364">
        <f>2024-K288+V288+X288</f>
        <v>15</v>
      </c>
      <c r="AB288" s="71">
        <f t="shared" ref="AB288" si="196">SUM(U288*AA288)</f>
        <v>4500000</v>
      </c>
      <c r="AC288" s="71">
        <f t="shared" ref="AC288" si="197">SUM(S288-AB288)</f>
        <v>10500000</v>
      </c>
      <c r="AD288" s="365" t="s">
        <v>48</v>
      </c>
      <c r="AE288" s="347"/>
      <c r="AF288" s="52" t="e">
        <f>'[3]BI INTRA 2025'!Z488+'S2 2024 - A'!Y288</f>
        <v>#REF!</v>
      </c>
      <c r="AG288" s="52" t="e">
        <f t="shared" si="173"/>
        <v>#REF!</v>
      </c>
    </row>
    <row r="289" spans="1:33" ht="15" customHeight="1">
      <c r="A289" s="212"/>
      <c r="B289" s="349"/>
      <c r="C289" s="350"/>
      <c r="D289" s="350"/>
      <c r="E289" s="351"/>
      <c r="F289" s="69"/>
      <c r="G289" s="178"/>
      <c r="H289" s="178"/>
      <c r="I289" s="178"/>
      <c r="J289" s="178"/>
      <c r="K289" s="178"/>
      <c r="L289" s="178"/>
      <c r="M289" s="178"/>
      <c r="N289" s="178"/>
      <c r="O289" s="178"/>
      <c r="P289" s="213"/>
      <c r="Q289" s="363"/>
      <c r="R289" s="275"/>
      <c r="S289" s="352"/>
      <c r="T289" s="364"/>
      <c r="U289" s="71"/>
      <c r="V289" s="354"/>
      <c r="W289" s="71"/>
      <c r="X289" s="355"/>
      <c r="Y289" s="352"/>
      <c r="Z289" s="71"/>
      <c r="AA289" s="364"/>
      <c r="AB289" s="71"/>
      <c r="AC289" s="71"/>
      <c r="AD289" s="365"/>
      <c r="AE289" s="347"/>
      <c r="AF289" s="52"/>
      <c r="AG289" s="52"/>
    </row>
    <row r="290" spans="1:33" ht="15" customHeight="1">
      <c r="A290" s="212"/>
      <c r="B290" s="366"/>
      <c r="C290" s="350"/>
      <c r="D290" s="350"/>
      <c r="E290" s="351"/>
      <c r="F290" s="351"/>
      <c r="G290" s="178"/>
      <c r="H290" s="178"/>
      <c r="I290" s="178"/>
      <c r="J290" s="178"/>
      <c r="K290" s="178"/>
      <c r="L290" s="178"/>
      <c r="M290" s="178"/>
      <c r="N290" s="178"/>
      <c r="O290" s="178"/>
      <c r="P290" s="213"/>
      <c r="Q290" s="363"/>
      <c r="R290" s="275"/>
      <c r="S290" s="352"/>
      <c r="T290" s="364"/>
      <c r="U290" s="71"/>
      <c r="V290" s="354"/>
      <c r="W290" s="71"/>
      <c r="X290" s="355"/>
      <c r="Y290" s="352"/>
      <c r="Z290" s="71"/>
      <c r="AA290" s="364"/>
      <c r="AB290" s="71"/>
      <c r="AC290" s="71"/>
      <c r="AD290" s="365"/>
      <c r="AE290" s="347"/>
      <c r="AF290" s="52" t="e">
        <f>'[3]BI INTRA 2025'!Z489+'BI BERSIH DARI EKSTRA 2024'!Y290</f>
        <v>#REF!</v>
      </c>
      <c r="AG290" s="52" t="e">
        <f t="shared" si="173"/>
        <v>#REF!</v>
      </c>
    </row>
    <row r="291" spans="1:33" ht="15" customHeight="1">
      <c r="A291" s="185"/>
      <c r="B291" s="54" t="s">
        <v>497</v>
      </c>
      <c r="C291" s="135" t="s">
        <v>498</v>
      </c>
      <c r="D291" s="135"/>
      <c r="E291" s="135"/>
      <c r="F291" s="135"/>
      <c r="G291" s="135"/>
      <c r="H291" s="42"/>
      <c r="I291" s="42"/>
      <c r="J291" s="42"/>
      <c r="K291" s="42"/>
      <c r="L291" s="42"/>
      <c r="M291" s="42"/>
      <c r="N291" s="42"/>
      <c r="O291" s="40">
        <f>O292</f>
        <v>5</v>
      </c>
      <c r="P291" s="348">
        <f>P292</f>
        <v>704351000</v>
      </c>
      <c r="Q291" s="131"/>
      <c r="R291" s="64"/>
      <c r="S291" s="348">
        <f>S292</f>
        <v>1945562028.6702094</v>
      </c>
      <c r="T291" s="51"/>
      <c r="U291" s="348">
        <f>U292</f>
        <v>58073580.519959182</v>
      </c>
      <c r="V291" s="282"/>
      <c r="W291" s="348">
        <f>W292</f>
        <v>6045388.3975931564</v>
      </c>
      <c r="X291" s="283"/>
      <c r="Y291" s="348">
        <f>Y292</f>
        <v>6045388.3975931564</v>
      </c>
      <c r="Z291" s="348">
        <f>Z292</f>
        <v>12090776.795186313</v>
      </c>
      <c r="AA291" s="51"/>
      <c r="AB291" s="348">
        <f>AB292</f>
        <v>226143928.19254708</v>
      </c>
      <c r="AC291" s="348">
        <f>AC292</f>
        <v>478207071.80745286</v>
      </c>
      <c r="AD291" s="132"/>
      <c r="AE291" s="347"/>
      <c r="AF291" s="52" t="e">
        <f>'[3]BI INTRA 2025'!Z490+'BI BERSIH DARI EKSTRA 2024'!Y291</f>
        <v>#REF!</v>
      </c>
      <c r="AG291" s="52" t="e">
        <f t="shared" si="173"/>
        <v>#REF!</v>
      </c>
    </row>
    <row r="292" spans="1:33" ht="15" customHeight="1">
      <c r="A292" s="185"/>
      <c r="B292" s="54" t="s">
        <v>499</v>
      </c>
      <c r="C292" s="135" t="s">
        <v>500</v>
      </c>
      <c r="D292" s="135"/>
      <c r="E292" s="135"/>
      <c r="F292" s="135"/>
      <c r="G292" s="135"/>
      <c r="H292" s="42"/>
      <c r="I292" s="42"/>
      <c r="J292" s="42"/>
      <c r="K292" s="42"/>
      <c r="L292" s="42"/>
      <c r="M292" s="42"/>
      <c r="N292" s="42"/>
      <c r="O292" s="40">
        <f>SUM(O293:O299)</f>
        <v>5</v>
      </c>
      <c r="P292" s="348">
        <f>SUM(P293:P299)</f>
        <v>704351000</v>
      </c>
      <c r="Q292" s="131"/>
      <c r="R292" s="64"/>
      <c r="S292" s="348">
        <f>SUM(S293:S299)</f>
        <v>1945562028.6702094</v>
      </c>
      <c r="T292" s="51"/>
      <c r="U292" s="348">
        <f>SUM(U293:U299)</f>
        <v>58073580.519959182</v>
      </c>
      <c r="V292" s="282"/>
      <c r="W292" s="348">
        <f>SUM(W293:W299)</f>
        <v>6045388.3975931564</v>
      </c>
      <c r="X292" s="283"/>
      <c r="Y292" s="348">
        <f>SUM(Y293:Y299)</f>
        <v>6045388.3975931564</v>
      </c>
      <c r="Z292" s="348">
        <f>SUM(Z293:Z299)</f>
        <v>12090776.795186313</v>
      </c>
      <c r="AA292" s="51"/>
      <c r="AB292" s="348">
        <f>SUM(AB293:AB299)</f>
        <v>226143928.19254708</v>
      </c>
      <c r="AC292" s="348">
        <f>SUM(AC293:AC299)</f>
        <v>478207071.80745286</v>
      </c>
      <c r="AD292" s="132"/>
      <c r="AE292" s="347"/>
      <c r="AF292" s="52" t="e">
        <f>'[3]BI INTRA 2025'!Z491+'BI BERSIH DARI EKSTRA 2024'!Y292</f>
        <v>#REF!</v>
      </c>
      <c r="AG292" s="52" t="e">
        <f t="shared" si="173"/>
        <v>#REF!</v>
      </c>
    </row>
    <row r="293" spans="1:33" s="340" customFormat="1" ht="15" customHeight="1">
      <c r="A293" s="367"/>
      <c r="B293" s="368" t="s">
        <v>501</v>
      </c>
      <c r="C293" s="369" t="s">
        <v>69</v>
      </c>
      <c r="D293" s="369"/>
      <c r="E293" s="370" t="s">
        <v>213</v>
      </c>
      <c r="F293" s="69" t="str">
        <f>VLOOKUP(B293,[1]Sheet1!$H$4:$I$15682,2,FALSE)</f>
        <v>Rumah Negara Golongan I Tipe A Semi Permanen</v>
      </c>
      <c r="G293" s="371" t="s">
        <v>48</v>
      </c>
      <c r="H293" s="371" t="s">
        <v>48</v>
      </c>
      <c r="I293" s="371" t="s">
        <v>502</v>
      </c>
      <c r="J293" s="371" t="s">
        <v>65</v>
      </c>
      <c r="K293" s="371">
        <v>2011</v>
      </c>
      <c r="L293" s="371" t="s">
        <v>48</v>
      </c>
      <c r="M293" s="371" t="s">
        <v>48</v>
      </c>
      <c r="N293" s="371" t="s">
        <v>48</v>
      </c>
      <c r="O293" s="371">
        <v>1</v>
      </c>
      <c r="P293" s="372">
        <v>67800000</v>
      </c>
      <c r="Q293" s="373"/>
      <c r="R293" s="374">
        <v>0</v>
      </c>
      <c r="S293" s="375">
        <f t="shared" si="184"/>
        <v>67800000</v>
      </c>
      <c r="T293" s="376">
        <v>50</v>
      </c>
      <c r="U293" s="377">
        <f t="shared" si="185"/>
        <v>1356000</v>
      </c>
      <c r="V293" s="378">
        <f t="shared" ref="V293" si="198">6/12</f>
        <v>0.5</v>
      </c>
      <c r="W293" s="377">
        <f t="shared" si="186"/>
        <v>678000</v>
      </c>
      <c r="X293" s="379">
        <f>6/12</f>
        <v>0.5</v>
      </c>
      <c r="Y293" s="377">
        <f>U293*X293</f>
        <v>678000</v>
      </c>
      <c r="Z293" s="375">
        <f t="shared" si="187"/>
        <v>1356000</v>
      </c>
      <c r="AA293" s="376">
        <f>2024-K293+V293+X293</f>
        <v>14</v>
      </c>
      <c r="AB293" s="377">
        <f t="shared" si="188"/>
        <v>18984000</v>
      </c>
      <c r="AC293" s="377">
        <f t="shared" si="189"/>
        <v>48816000</v>
      </c>
      <c r="AD293" s="380" t="s">
        <v>48</v>
      </c>
      <c r="AE293" s="381" t="e">
        <f>#REF!+'BI BERSIH DARI EKSTRA 2024'!W293</f>
        <v>#REF!</v>
      </c>
      <c r="AF293" s="52" t="e">
        <f>'[3]BI INTRA 2025'!Z492+'BI BERSIH DARI EKSTRA 2024'!Y293</f>
        <v>#REF!</v>
      </c>
      <c r="AG293" s="52" t="e">
        <f t="shared" si="173"/>
        <v>#REF!</v>
      </c>
    </row>
    <row r="294" spans="1:33" s="383" customFormat="1" ht="27" customHeight="1">
      <c r="A294" s="212"/>
      <c r="B294" s="349" t="s">
        <v>501</v>
      </c>
      <c r="C294" s="350" t="s">
        <v>73</v>
      </c>
      <c r="D294" s="350"/>
      <c r="E294" s="351" t="s">
        <v>503</v>
      </c>
      <c r="F294" s="69" t="str">
        <f>VLOOKUP(B294,[1]Sheet1!$H$4:$I$15682,2,FALSE)</f>
        <v>Rumah Negara Golongan I Tipe A Semi Permanen</v>
      </c>
      <c r="G294" s="178" t="s">
        <v>504</v>
      </c>
      <c r="H294" s="178" t="s">
        <v>48</v>
      </c>
      <c r="I294" s="178" t="s">
        <v>505</v>
      </c>
      <c r="J294" s="178" t="s">
        <v>290</v>
      </c>
      <c r="K294" s="178">
        <v>1980</v>
      </c>
      <c r="L294" s="178" t="s">
        <v>48</v>
      </c>
      <c r="M294" s="178" t="s">
        <v>48</v>
      </c>
      <c r="N294" s="178" t="s">
        <v>48</v>
      </c>
      <c r="O294" s="178">
        <v>1</v>
      </c>
      <c r="P294" s="213">
        <v>154722000</v>
      </c>
      <c r="Q294" s="363"/>
      <c r="R294" s="275"/>
      <c r="S294" s="352">
        <f>P294+Q294-R294</f>
        <v>154722000</v>
      </c>
      <c r="T294" s="364">
        <v>50</v>
      </c>
      <c r="U294" s="71">
        <f>S294/T294</f>
        <v>3094440</v>
      </c>
      <c r="V294" s="354"/>
      <c r="W294" s="71"/>
      <c r="X294" s="355"/>
      <c r="Y294" s="352"/>
      <c r="Z294" s="71">
        <f>SUM(W294+Y294)</f>
        <v>0</v>
      </c>
      <c r="AA294" s="356">
        <f>2018-K294+V294+X294+4/12</f>
        <v>38.333333333333336</v>
      </c>
      <c r="AB294" s="71">
        <f>SUM(U294*AA294)</f>
        <v>118620200</v>
      </c>
      <c r="AC294" s="71"/>
      <c r="AD294" s="357" t="s">
        <v>300</v>
      </c>
      <c r="AE294" s="382"/>
      <c r="AF294" s="52" t="e">
        <f>'[3]BI INTRA 2025'!Z493+'BI BERSIH DARI EKSTRA 2024'!Y294</f>
        <v>#REF!</v>
      </c>
      <c r="AG294" s="52" t="e">
        <f t="shared" si="173"/>
        <v>#REF!</v>
      </c>
    </row>
    <row r="295" spans="1:33" ht="24.75" customHeight="1">
      <c r="A295" s="212"/>
      <c r="B295" s="349"/>
      <c r="C295" s="350"/>
      <c r="D295" s="350"/>
      <c r="E295" s="351" t="s">
        <v>506</v>
      </c>
      <c r="F295" s="351"/>
      <c r="G295" s="178" t="s">
        <v>48</v>
      </c>
      <c r="H295" s="178" t="s">
        <v>48</v>
      </c>
      <c r="I295" s="178" t="s">
        <v>48</v>
      </c>
      <c r="J295" s="178" t="s">
        <v>290</v>
      </c>
      <c r="K295" s="178">
        <v>2018</v>
      </c>
      <c r="L295" s="178" t="s">
        <v>48</v>
      </c>
      <c r="M295" s="178" t="s">
        <v>48</v>
      </c>
      <c r="N295" s="178" t="s">
        <v>48</v>
      </c>
      <c r="O295" s="178"/>
      <c r="P295" s="213">
        <v>331250000</v>
      </c>
      <c r="Q295" s="275">
        <v>36101800</v>
      </c>
      <c r="R295" s="275"/>
      <c r="S295" s="352">
        <f>P295+Q295-R295</f>
        <v>367351800</v>
      </c>
      <c r="T295" s="353">
        <f>T294-AA294+15</f>
        <v>26.666666666666664</v>
      </c>
      <c r="U295" s="71">
        <f>S295/T295</f>
        <v>13775692.500000002</v>
      </c>
      <c r="V295" s="354"/>
      <c r="W295" s="71"/>
      <c r="X295" s="355"/>
      <c r="Y295" s="352"/>
      <c r="Z295" s="71">
        <f>SUM(W295+Y295)</f>
        <v>0</v>
      </c>
      <c r="AA295" s="356">
        <f>2018-K295+V295+X295+3/12</f>
        <v>0.25</v>
      </c>
      <c r="AB295" s="71">
        <f>SUM(U295*AA295)</f>
        <v>3443923.1250000005</v>
      </c>
      <c r="AC295" s="71"/>
      <c r="AD295" s="357"/>
      <c r="AE295" s="347"/>
      <c r="AF295" s="52" t="e">
        <f>'[3]BI INTRA 2025'!Z494+'BI BERSIH DARI EKSTRA 2024'!Y295</f>
        <v>#REF!</v>
      </c>
      <c r="AG295" s="52" t="e">
        <f t="shared" si="173"/>
        <v>#REF!</v>
      </c>
    </row>
    <row r="296" spans="1:33" ht="27" customHeight="1">
      <c r="A296" s="185"/>
      <c r="B296" s="133"/>
      <c r="C296" s="67"/>
      <c r="D296" s="67"/>
      <c r="E296" s="220" t="s">
        <v>507</v>
      </c>
      <c r="F296" s="220"/>
      <c r="G296" s="42" t="s">
        <v>48</v>
      </c>
      <c r="H296" s="42" t="s">
        <v>48</v>
      </c>
      <c r="I296" s="42" t="s">
        <v>48</v>
      </c>
      <c r="J296" s="42" t="s">
        <v>290</v>
      </c>
      <c r="K296" s="42">
        <v>2018</v>
      </c>
      <c r="L296" s="42" t="s">
        <v>48</v>
      </c>
      <c r="M296" s="42" t="s">
        <v>48</v>
      </c>
      <c r="N296" s="42" t="s">
        <v>48</v>
      </c>
      <c r="O296" s="42">
        <v>1</v>
      </c>
      <c r="P296" s="229">
        <v>49900000</v>
      </c>
      <c r="Q296" s="76">
        <f>S295-AB295</f>
        <v>363907876.875</v>
      </c>
      <c r="R296" s="76"/>
      <c r="S296" s="71">
        <f>P296+Q296-R296</f>
        <v>413807876.875</v>
      </c>
      <c r="T296" s="384">
        <v>26.4166666666667</v>
      </c>
      <c r="U296" s="71">
        <f>S296/T296</f>
        <v>15664651.490536258</v>
      </c>
      <c r="V296" s="73"/>
      <c r="W296" s="71"/>
      <c r="X296" s="74"/>
      <c r="Y296" s="71"/>
      <c r="Z296" s="71">
        <f>SUM(W296+Y296)</f>
        <v>0</v>
      </c>
      <c r="AA296" s="385">
        <f>2020-K296+V296+X296-2/12</f>
        <v>1.8333333333333333</v>
      </c>
      <c r="AB296" s="71">
        <f>SUM(U296*AA296)</f>
        <v>28718527.732649803</v>
      </c>
      <c r="AC296" s="71"/>
      <c r="AD296" s="268" t="s">
        <v>300</v>
      </c>
      <c r="AE296" s="386"/>
      <c r="AF296" s="52" t="e">
        <f>'[3]BI INTRA 2025'!Z495+'BI BERSIH DARI EKSTRA 2024'!Y296</f>
        <v>#REF!</v>
      </c>
      <c r="AG296" s="52" t="e">
        <f t="shared" si="173"/>
        <v>#REF!</v>
      </c>
    </row>
    <row r="297" spans="1:33" ht="27" customHeight="1">
      <c r="A297" s="185"/>
      <c r="B297" s="133"/>
      <c r="C297" s="67"/>
      <c r="D297" s="67"/>
      <c r="E297" s="220" t="s">
        <v>508</v>
      </c>
      <c r="F297" s="220"/>
      <c r="G297" s="42" t="s">
        <v>48</v>
      </c>
      <c r="H297" s="42" t="s">
        <v>48</v>
      </c>
      <c r="I297" s="42" t="s">
        <v>48</v>
      </c>
      <c r="J297" s="42" t="s">
        <v>290</v>
      </c>
      <c r="K297" s="42">
        <v>2020</v>
      </c>
      <c r="L297" s="42" t="s">
        <v>48</v>
      </c>
      <c r="M297" s="42" t="s">
        <v>48</v>
      </c>
      <c r="N297" s="42" t="s">
        <v>48</v>
      </c>
      <c r="O297" s="42">
        <v>1</v>
      </c>
      <c r="P297" s="229">
        <v>79988000</v>
      </c>
      <c r="Q297" s="76">
        <f>S296-AB296</f>
        <v>385089349.1423502</v>
      </c>
      <c r="R297" s="76">
        <v>0</v>
      </c>
      <c r="S297" s="71">
        <f>P297+Q297-R297</f>
        <v>465077349.1423502</v>
      </c>
      <c r="T297" s="384">
        <v>34.583333333333371</v>
      </c>
      <c r="U297" s="71">
        <f t="shared" ref="U297" si="199">S297/T297</f>
        <v>13448019.734236617</v>
      </c>
      <c r="V297" s="73"/>
      <c r="W297" s="71"/>
      <c r="X297" s="74"/>
      <c r="Y297" s="71"/>
      <c r="Z297" s="71"/>
      <c r="AA297" s="385">
        <v>0.66666666666666674</v>
      </c>
      <c r="AB297" s="71">
        <f>SUM(U297*AA297)</f>
        <v>8965346.489491079</v>
      </c>
      <c r="AC297" s="71"/>
      <c r="AD297" s="268" t="s">
        <v>300</v>
      </c>
      <c r="AE297" s="386"/>
      <c r="AF297" s="52" t="e">
        <f>'[3]BI INTRA 2025'!Z496+'BI BERSIH DARI EKSTRA 2024'!Y297</f>
        <v>#REF!</v>
      </c>
      <c r="AG297" s="52" t="e">
        <f t="shared" si="173"/>
        <v>#REF!</v>
      </c>
    </row>
    <row r="298" spans="1:33" s="340" customFormat="1" ht="17.25" customHeight="1">
      <c r="A298" s="387"/>
      <c r="B298" s="140"/>
      <c r="C298" s="388"/>
      <c r="D298" s="388"/>
      <c r="E298" s="389" t="s">
        <v>509</v>
      </c>
      <c r="F298" s="389"/>
      <c r="G298" s="337" t="s">
        <v>48</v>
      </c>
      <c r="H298" s="337" t="s">
        <v>48</v>
      </c>
      <c r="I298" s="337" t="s">
        <v>48</v>
      </c>
      <c r="J298" s="337" t="s">
        <v>290</v>
      </c>
      <c r="K298" s="337">
        <v>2020</v>
      </c>
      <c r="L298" s="337" t="s">
        <v>48</v>
      </c>
      <c r="M298" s="337" t="s">
        <v>48</v>
      </c>
      <c r="N298" s="337" t="s">
        <v>48</v>
      </c>
      <c r="O298" s="337">
        <v>1</v>
      </c>
      <c r="P298" s="390">
        <v>20691000</v>
      </c>
      <c r="Q298" s="391">
        <f>S297-AB297</f>
        <v>456112002.65285909</v>
      </c>
      <c r="R298" s="391">
        <v>0</v>
      </c>
      <c r="S298" s="377">
        <f>P298+Q298-R298</f>
        <v>476803002.65285909</v>
      </c>
      <c r="T298" s="392">
        <v>44.4166666666667</v>
      </c>
      <c r="U298" s="377">
        <f>S298/T298</f>
        <v>10734776.795186313</v>
      </c>
      <c r="V298" s="393">
        <f>6/12</f>
        <v>0.5</v>
      </c>
      <c r="W298" s="377">
        <f>SUM(U298*V298)</f>
        <v>5367388.3975931564</v>
      </c>
      <c r="X298" s="379">
        <f>6/12</f>
        <v>0.5</v>
      </c>
      <c r="Y298" s="377">
        <f>U298*X298</f>
        <v>5367388.3975931564</v>
      </c>
      <c r="Z298" s="377">
        <f>SUM(W298+Y298)</f>
        <v>10734776.795186313</v>
      </c>
      <c r="AA298" s="394">
        <f>2024-K298+V298+X298-7/12</f>
        <v>4.416666666666667</v>
      </c>
      <c r="AB298" s="377">
        <f>SUM(U298*AA298)</f>
        <v>47411930.845406219</v>
      </c>
      <c r="AC298" s="377">
        <f>SUM(S298-AB298)</f>
        <v>429391071.80745286</v>
      </c>
      <c r="AD298" s="395"/>
      <c r="AE298" s="396"/>
      <c r="AF298" s="52" t="e">
        <f>'[3]BI INTRA 2025'!Z497+'BI BERSIH DARI EKSTRA 2024'!Y298</f>
        <v>#REF!</v>
      </c>
      <c r="AG298" s="52" t="e">
        <f t="shared" si="173"/>
        <v>#REF!</v>
      </c>
    </row>
    <row r="299" spans="1:33" ht="15" customHeight="1">
      <c r="A299" s="185"/>
      <c r="B299" s="58"/>
      <c r="C299" s="42"/>
      <c r="D299" s="42"/>
      <c r="E299" s="220"/>
      <c r="F299" s="220"/>
      <c r="G299" s="42"/>
      <c r="H299" s="42"/>
      <c r="I299" s="42"/>
      <c r="J299" s="42"/>
      <c r="K299" s="42"/>
      <c r="L299" s="42"/>
      <c r="M299" s="42"/>
      <c r="N299" s="42"/>
      <c r="O299" s="42"/>
      <c r="P299" s="229"/>
      <c r="Q299" s="79"/>
      <c r="R299" s="145"/>
      <c r="S299" s="146"/>
      <c r="T299" s="145"/>
      <c r="U299" s="146"/>
      <c r="V299" s="145"/>
      <c r="W299" s="146"/>
      <c r="X299" s="145"/>
      <c r="Y299" s="146"/>
      <c r="Z299" s="146"/>
      <c r="AA299" s="145"/>
      <c r="AB299" s="146"/>
      <c r="AC299" s="146"/>
      <c r="AD299" s="186"/>
      <c r="AF299" s="52" t="e">
        <f>'[3]BI INTRA 2025'!Z498+'BI BERSIH DARI EKSTRA 2024'!Y299</f>
        <v>#REF!</v>
      </c>
      <c r="AG299" s="52" t="e">
        <f t="shared" si="173"/>
        <v>#REF!</v>
      </c>
    </row>
    <row r="300" spans="1:33" ht="15" customHeight="1">
      <c r="A300" s="185"/>
      <c r="B300" s="41" t="s">
        <v>510</v>
      </c>
      <c r="C300" s="328"/>
      <c r="D300" s="328"/>
      <c r="E300" s="328"/>
      <c r="F300" s="328"/>
      <c r="G300" s="328"/>
      <c r="H300" s="328"/>
      <c r="I300" s="328"/>
      <c r="J300" s="328"/>
      <c r="K300" s="328"/>
      <c r="L300" s="328"/>
      <c r="M300" s="328"/>
      <c r="N300" s="328"/>
      <c r="O300" s="40"/>
      <c r="P300" s="78"/>
      <c r="Q300" s="139"/>
      <c r="R300" s="145"/>
      <c r="S300" s="146"/>
      <c r="T300" s="145"/>
      <c r="U300" s="146"/>
      <c r="V300" s="145"/>
      <c r="W300" s="146"/>
      <c r="X300" s="145"/>
      <c r="Y300" s="146"/>
      <c r="Z300" s="146"/>
      <c r="AA300" s="145"/>
      <c r="AB300" s="146"/>
      <c r="AC300" s="146"/>
      <c r="AD300" s="218"/>
      <c r="AF300" s="52" t="e">
        <f>'[3]BI INTRA 2025'!Z499+'BI BERSIH DARI EKSTRA 2024'!Y300</f>
        <v>#REF!</v>
      </c>
      <c r="AG300" s="52" t="e">
        <f t="shared" si="173"/>
        <v>#REF!</v>
      </c>
    </row>
    <row r="301" spans="1:33" ht="15" customHeight="1">
      <c r="A301" s="397"/>
      <c r="B301" s="398" t="s">
        <v>48</v>
      </c>
      <c r="C301" s="250" t="s">
        <v>48</v>
      </c>
      <c r="D301" s="250"/>
      <c r="E301" s="250" t="s">
        <v>48</v>
      </c>
      <c r="F301" s="250"/>
      <c r="G301" s="250" t="s">
        <v>48</v>
      </c>
      <c r="H301" s="250" t="s">
        <v>48</v>
      </c>
      <c r="I301" s="250" t="s">
        <v>48</v>
      </c>
      <c r="J301" s="250" t="s">
        <v>48</v>
      </c>
      <c r="K301" s="250" t="s">
        <v>48</v>
      </c>
      <c r="L301" s="250" t="s">
        <v>48</v>
      </c>
      <c r="M301" s="250" t="s">
        <v>48</v>
      </c>
      <c r="N301" s="250" t="s">
        <v>48</v>
      </c>
      <c r="O301" s="250" t="s">
        <v>48</v>
      </c>
      <c r="P301" s="255" t="s">
        <v>48</v>
      </c>
      <c r="Q301" s="254"/>
      <c r="R301" s="399"/>
      <c r="S301" s="400"/>
      <c r="T301" s="399"/>
      <c r="U301" s="400"/>
      <c r="V301" s="399"/>
      <c r="W301" s="400"/>
      <c r="X301" s="399"/>
      <c r="Y301" s="400"/>
      <c r="Z301" s="400"/>
      <c r="AA301" s="399"/>
      <c r="AB301" s="400"/>
      <c r="AC301" s="400"/>
      <c r="AD301" s="255" t="s">
        <v>48</v>
      </c>
      <c r="AF301" s="52" t="e">
        <f>'[3]BI INTRA 2025'!Z500+'BI BERSIH DARI EKSTRA 2024'!Y301</f>
        <v>#REF!</v>
      </c>
      <c r="AG301" s="52" t="e">
        <f t="shared" si="173"/>
        <v>#REF!</v>
      </c>
    </row>
    <row r="302" spans="1:33" ht="15" customHeight="1">
      <c r="A302" s="40">
        <v>4</v>
      </c>
      <c r="B302" s="41" t="s">
        <v>511</v>
      </c>
      <c r="C302" s="301"/>
      <c r="D302" s="301"/>
      <c r="E302" s="301"/>
      <c r="F302" s="301"/>
      <c r="G302" s="301"/>
      <c r="H302" s="301"/>
      <c r="I302" s="301"/>
      <c r="J302" s="301"/>
      <c r="K302" s="301"/>
      <c r="L302" s="301"/>
      <c r="M302" s="301"/>
      <c r="N302" s="301"/>
      <c r="O302" s="40">
        <f>O303+O305+O307+O310</f>
        <v>0</v>
      </c>
      <c r="P302" s="130">
        <f>P303+P305+P307+P310</f>
        <v>0</v>
      </c>
      <c r="Q302" s="78"/>
      <c r="R302" s="145"/>
      <c r="S302" s="130">
        <f>S303+S305+S307+S310</f>
        <v>0</v>
      </c>
      <c r="T302" s="145"/>
      <c r="U302" s="130">
        <f>U303+U305+U307+U310</f>
        <v>0</v>
      </c>
      <c r="V302" s="147"/>
      <c r="W302" s="130">
        <f>W303+W305+W307+W310</f>
        <v>0</v>
      </c>
      <c r="X302" s="401"/>
      <c r="Y302" s="130">
        <f>Y303+Y305+Y307+Y310</f>
        <v>0</v>
      </c>
      <c r="Z302" s="130">
        <f>Z303+Z305+Z307+Z310</f>
        <v>0</v>
      </c>
      <c r="AA302" s="401"/>
      <c r="AB302" s="130">
        <f>AB303+AB305+AB307+AB310</f>
        <v>0</v>
      </c>
      <c r="AC302" s="130">
        <f>AC303+AC305+AC307+AC310</f>
        <v>0</v>
      </c>
      <c r="AD302" s="64"/>
      <c r="AE302" s="402" t="e">
        <f>#REF!+'BI BERSIH DARI EKSTRA 2024'!W302</f>
        <v>#REF!</v>
      </c>
      <c r="AF302" s="52" t="e">
        <f>'[3]BI INTRA 2025'!Z501+'BI BERSIH DARI EKSTRA 2024'!Y302</f>
        <v>#REF!</v>
      </c>
      <c r="AG302" s="52" t="e">
        <f t="shared" si="173"/>
        <v>#REF!</v>
      </c>
    </row>
    <row r="303" spans="1:33" ht="15" customHeight="1">
      <c r="A303" s="403"/>
      <c r="B303" s="41" t="s">
        <v>512</v>
      </c>
      <c r="C303" s="301"/>
      <c r="D303" s="301"/>
      <c r="E303" s="301"/>
      <c r="F303" s="301"/>
      <c r="G303" s="301"/>
      <c r="H303" s="301"/>
      <c r="I303" s="301"/>
      <c r="J303" s="301"/>
      <c r="K303" s="301"/>
      <c r="L303" s="301"/>
      <c r="M303" s="301"/>
      <c r="N303" s="301"/>
      <c r="O303" s="40"/>
      <c r="P303" s="218"/>
      <c r="Q303" s="78"/>
      <c r="R303" s="145"/>
      <c r="S303" s="146"/>
      <c r="T303" s="145"/>
      <c r="U303" s="146"/>
      <c r="V303" s="145"/>
      <c r="W303" s="146"/>
      <c r="X303" s="145"/>
      <c r="Y303" s="146"/>
      <c r="Z303" s="146"/>
      <c r="AA303" s="145"/>
      <c r="AB303" s="146"/>
      <c r="AC303" s="146"/>
      <c r="AD303" s="218"/>
      <c r="AF303" s="52" t="e">
        <f>'[3]BI INTRA 2025'!Z502+'BI BERSIH DARI EKSTRA 2024'!Y303</f>
        <v>#REF!</v>
      </c>
      <c r="AG303" s="52" t="e">
        <f t="shared" si="173"/>
        <v>#REF!</v>
      </c>
    </row>
    <row r="304" spans="1:33" ht="15" customHeight="1">
      <c r="A304" s="403"/>
      <c r="B304" s="68" t="s">
        <v>48</v>
      </c>
      <c r="C304" s="43" t="s">
        <v>48</v>
      </c>
      <c r="D304" s="43"/>
      <c r="E304" s="43" t="s">
        <v>48</v>
      </c>
      <c r="F304" s="43"/>
      <c r="G304" s="43" t="s">
        <v>48</v>
      </c>
      <c r="H304" s="43" t="s">
        <v>48</v>
      </c>
      <c r="I304" s="43" t="s">
        <v>48</v>
      </c>
      <c r="J304" s="43" t="s">
        <v>48</v>
      </c>
      <c r="K304" s="43" t="s">
        <v>48</v>
      </c>
      <c r="L304" s="43" t="s">
        <v>48</v>
      </c>
      <c r="M304" s="43" t="s">
        <v>48</v>
      </c>
      <c r="N304" s="43" t="s">
        <v>48</v>
      </c>
      <c r="O304" s="42" t="s">
        <v>48</v>
      </c>
      <c r="P304" s="76" t="s">
        <v>48</v>
      </c>
      <c r="Q304" s="78"/>
      <c r="R304" s="145"/>
      <c r="S304" s="146"/>
      <c r="T304" s="145"/>
      <c r="U304" s="146"/>
      <c r="V304" s="145"/>
      <c r="W304" s="146"/>
      <c r="X304" s="145"/>
      <c r="Y304" s="146"/>
      <c r="Z304" s="146"/>
      <c r="AA304" s="145"/>
      <c r="AB304" s="146"/>
      <c r="AC304" s="146"/>
      <c r="AD304" s="76" t="s">
        <v>48</v>
      </c>
      <c r="AF304" s="52" t="e">
        <f>'[3]BI INTRA 2025'!Z503+'BI BERSIH DARI EKSTRA 2024'!Y304</f>
        <v>#REF!</v>
      </c>
      <c r="AG304" s="52" t="e">
        <f t="shared" si="173"/>
        <v>#REF!</v>
      </c>
    </row>
    <row r="305" spans="1:33" ht="15" customHeight="1">
      <c r="A305" s="403"/>
      <c r="B305" s="41" t="s">
        <v>513</v>
      </c>
      <c r="C305" s="301"/>
      <c r="D305" s="301"/>
      <c r="E305" s="301"/>
      <c r="F305" s="301"/>
      <c r="G305" s="301"/>
      <c r="H305" s="301"/>
      <c r="I305" s="301"/>
      <c r="J305" s="301"/>
      <c r="K305" s="301"/>
      <c r="L305" s="301"/>
      <c r="M305" s="301"/>
      <c r="N305" s="301"/>
      <c r="O305" s="40"/>
      <c r="P305" s="218"/>
      <c r="Q305" s="139"/>
      <c r="R305" s="145"/>
      <c r="S305" s="146"/>
      <c r="T305" s="145"/>
      <c r="U305" s="146"/>
      <c r="V305" s="145"/>
      <c r="W305" s="146"/>
      <c r="X305" s="145"/>
      <c r="Y305" s="146"/>
      <c r="Z305" s="146"/>
      <c r="AA305" s="145"/>
      <c r="AB305" s="146"/>
      <c r="AC305" s="146"/>
      <c r="AD305" s="218"/>
      <c r="AF305" s="52" t="e">
        <f>'[3]BI INTRA 2025'!Z504+'BI BERSIH DARI EKSTRA 2024'!Y305</f>
        <v>#REF!</v>
      </c>
      <c r="AG305" s="52" t="e">
        <f t="shared" si="173"/>
        <v>#REF!</v>
      </c>
    </row>
    <row r="306" spans="1:33" ht="15" customHeight="1">
      <c r="A306" s="403"/>
      <c r="B306" s="68" t="s">
        <v>48</v>
      </c>
      <c r="C306" s="43" t="s">
        <v>48</v>
      </c>
      <c r="D306" s="43"/>
      <c r="E306" s="43" t="s">
        <v>48</v>
      </c>
      <c r="F306" s="43"/>
      <c r="G306" s="43" t="s">
        <v>48</v>
      </c>
      <c r="H306" s="43" t="s">
        <v>48</v>
      </c>
      <c r="I306" s="43" t="s">
        <v>48</v>
      </c>
      <c r="J306" s="43" t="s">
        <v>48</v>
      </c>
      <c r="K306" s="43" t="s">
        <v>48</v>
      </c>
      <c r="L306" s="43" t="s">
        <v>48</v>
      </c>
      <c r="M306" s="43" t="s">
        <v>48</v>
      </c>
      <c r="N306" s="43" t="s">
        <v>48</v>
      </c>
      <c r="O306" s="42" t="s">
        <v>48</v>
      </c>
      <c r="P306" s="76" t="s">
        <v>48</v>
      </c>
      <c r="Q306" s="78"/>
      <c r="R306" s="145"/>
      <c r="S306" s="146"/>
      <c r="T306" s="145"/>
      <c r="U306" s="146"/>
      <c r="V306" s="145"/>
      <c r="W306" s="146"/>
      <c r="X306" s="145"/>
      <c r="Y306" s="146"/>
      <c r="Z306" s="146"/>
      <c r="AA306" s="145"/>
      <c r="AB306" s="146"/>
      <c r="AC306" s="146"/>
      <c r="AD306" s="76" t="s">
        <v>48</v>
      </c>
      <c r="AF306" s="52" t="e">
        <f>'[3]BI INTRA 2025'!Z505+'BI BERSIH DARI EKSTRA 2024'!Y306</f>
        <v>#REF!</v>
      </c>
      <c r="AG306" s="52" t="e">
        <f t="shared" si="173"/>
        <v>#REF!</v>
      </c>
    </row>
    <row r="307" spans="1:33" ht="15" customHeight="1">
      <c r="A307" s="403"/>
      <c r="B307" s="41" t="s">
        <v>514</v>
      </c>
      <c r="C307" s="301"/>
      <c r="D307" s="301"/>
      <c r="E307" s="301"/>
      <c r="F307" s="301"/>
      <c r="G307" s="301"/>
      <c r="H307" s="301"/>
      <c r="I307" s="301"/>
      <c r="J307" s="301"/>
      <c r="K307" s="301"/>
      <c r="L307" s="301"/>
      <c r="M307" s="301"/>
      <c r="N307" s="301"/>
      <c r="O307" s="40"/>
      <c r="P307" s="218"/>
      <c r="Q307" s="78"/>
      <c r="R307" s="145"/>
      <c r="S307" s="146"/>
      <c r="T307" s="145"/>
      <c r="U307" s="146"/>
      <c r="V307" s="145"/>
      <c r="W307" s="146"/>
      <c r="X307" s="145"/>
      <c r="Y307" s="146"/>
      <c r="Z307" s="146"/>
      <c r="AA307" s="145"/>
      <c r="AB307" s="146"/>
      <c r="AC307" s="146"/>
      <c r="AD307" s="218"/>
      <c r="AF307" s="52" t="e">
        <f>'[3]BI INTRA 2025'!Z506+'BI BERSIH DARI EKSTRA 2024'!Y307</f>
        <v>#REF!</v>
      </c>
      <c r="AG307" s="52" t="e">
        <f t="shared" si="173"/>
        <v>#REF!</v>
      </c>
    </row>
    <row r="308" spans="1:33" ht="15" customHeight="1">
      <c r="A308" s="403"/>
      <c r="B308" s="68" t="s">
        <v>48</v>
      </c>
      <c r="C308" s="43" t="s">
        <v>48</v>
      </c>
      <c r="D308" s="43"/>
      <c r="E308" s="43" t="s">
        <v>48</v>
      </c>
      <c r="F308" s="43"/>
      <c r="G308" s="43" t="s">
        <v>48</v>
      </c>
      <c r="H308" s="43" t="s">
        <v>48</v>
      </c>
      <c r="I308" s="43" t="s">
        <v>48</v>
      </c>
      <c r="J308" s="43" t="s">
        <v>48</v>
      </c>
      <c r="K308" s="43" t="s">
        <v>48</v>
      </c>
      <c r="L308" s="43" t="s">
        <v>48</v>
      </c>
      <c r="M308" s="43" t="s">
        <v>48</v>
      </c>
      <c r="N308" s="43" t="s">
        <v>48</v>
      </c>
      <c r="O308" s="42" t="s">
        <v>48</v>
      </c>
      <c r="P308" s="76" t="s">
        <v>48</v>
      </c>
      <c r="Q308" s="78"/>
      <c r="R308" s="145"/>
      <c r="S308" s="146"/>
      <c r="T308" s="145"/>
      <c r="U308" s="146"/>
      <c r="V308" s="145"/>
      <c r="W308" s="146"/>
      <c r="X308" s="145"/>
      <c r="Y308" s="146"/>
      <c r="Z308" s="146"/>
      <c r="AA308" s="145"/>
      <c r="AB308" s="146"/>
      <c r="AC308" s="146"/>
      <c r="AD308" s="76" t="s">
        <v>48</v>
      </c>
      <c r="AF308" s="52" t="e">
        <f>'[3]BI INTRA 2025'!Z507+'BI BERSIH DARI EKSTRA 2024'!Y308</f>
        <v>#REF!</v>
      </c>
      <c r="AG308" s="52" t="e">
        <f t="shared" si="173"/>
        <v>#REF!</v>
      </c>
    </row>
    <row r="309" spans="1:33" ht="15" customHeight="1">
      <c r="A309" s="403"/>
      <c r="B309" s="41"/>
      <c r="C309" s="301"/>
      <c r="D309" s="301"/>
      <c r="E309" s="301"/>
      <c r="F309" s="301"/>
      <c r="G309" s="301"/>
      <c r="H309" s="301"/>
      <c r="I309" s="301"/>
      <c r="J309" s="301"/>
      <c r="K309" s="301"/>
      <c r="L309" s="301"/>
      <c r="M309" s="301"/>
      <c r="N309" s="301"/>
      <c r="O309" s="40"/>
      <c r="P309" s="130"/>
      <c r="Q309" s="78"/>
      <c r="R309" s="145"/>
      <c r="S309" s="146"/>
      <c r="T309" s="145"/>
      <c r="U309" s="146"/>
      <c r="V309" s="145"/>
      <c r="W309" s="146"/>
      <c r="X309" s="145"/>
      <c r="Y309" s="146"/>
      <c r="Z309" s="146"/>
      <c r="AA309" s="145"/>
      <c r="AB309" s="146"/>
      <c r="AC309" s="146"/>
      <c r="AD309" s="218"/>
      <c r="AF309" s="52" t="e">
        <f>'[3]BI INTRA 2025'!Z508+'BI BERSIH DARI EKSTRA 2024'!Y309</f>
        <v>#REF!</v>
      </c>
      <c r="AG309" s="52" t="e">
        <f t="shared" si="173"/>
        <v>#REF!</v>
      </c>
    </row>
    <row r="310" spans="1:33" ht="15" customHeight="1">
      <c r="A310" s="403"/>
      <c r="B310" s="54" t="s">
        <v>515</v>
      </c>
      <c r="C310" s="135" t="s">
        <v>516</v>
      </c>
      <c r="D310" s="135"/>
      <c r="E310" s="135"/>
      <c r="F310" s="135"/>
      <c r="G310" s="301"/>
      <c r="H310" s="301"/>
      <c r="I310" s="301"/>
      <c r="J310" s="301"/>
      <c r="K310" s="301"/>
      <c r="L310" s="301"/>
      <c r="M310" s="301"/>
      <c r="N310" s="301"/>
      <c r="O310" s="40">
        <f>O311</f>
        <v>0</v>
      </c>
      <c r="P310" s="130">
        <f>P311</f>
        <v>0</v>
      </c>
      <c r="Q310" s="78"/>
      <c r="R310" s="145"/>
      <c r="S310" s="130">
        <f>S311</f>
        <v>0</v>
      </c>
      <c r="T310" s="145"/>
      <c r="U310" s="130">
        <f>U311</f>
        <v>0</v>
      </c>
      <c r="V310" s="145"/>
      <c r="W310" s="130">
        <f>W311</f>
        <v>0</v>
      </c>
      <c r="X310" s="145"/>
      <c r="Y310" s="130">
        <f>Y311</f>
        <v>0</v>
      </c>
      <c r="Z310" s="130">
        <f>Z311</f>
        <v>0</v>
      </c>
      <c r="AA310" s="145"/>
      <c r="AB310" s="130">
        <f>AB311</f>
        <v>0</v>
      </c>
      <c r="AC310" s="130">
        <f>AC311</f>
        <v>0</v>
      </c>
      <c r="AD310" s="218"/>
      <c r="AF310" s="52" t="e">
        <f>'[3]BI INTRA 2025'!Z509+'BI BERSIH DARI EKSTRA 2024'!Y310</f>
        <v>#REF!</v>
      </c>
      <c r="AG310" s="52" t="e">
        <f t="shared" si="173"/>
        <v>#REF!</v>
      </c>
    </row>
    <row r="311" spans="1:33" ht="15" customHeight="1">
      <c r="A311" s="403"/>
      <c r="B311" s="54" t="s">
        <v>517</v>
      </c>
      <c r="C311" s="135" t="s">
        <v>518</v>
      </c>
      <c r="D311" s="135"/>
      <c r="E311" s="135"/>
      <c r="F311" s="135"/>
      <c r="G311" s="301"/>
      <c r="H311" s="301"/>
      <c r="I311" s="301"/>
      <c r="J311" s="301"/>
      <c r="K311" s="301"/>
      <c r="L311" s="301"/>
      <c r="M311" s="301"/>
      <c r="N311" s="301"/>
      <c r="O311" s="40">
        <f>O312</f>
        <v>0</v>
      </c>
      <c r="P311" s="130">
        <f>P312</f>
        <v>0</v>
      </c>
      <c r="Q311" s="78"/>
      <c r="R311" s="145"/>
      <c r="S311" s="130">
        <f>S312</f>
        <v>0</v>
      </c>
      <c r="T311" s="145"/>
      <c r="U311" s="130">
        <f>U312</f>
        <v>0</v>
      </c>
      <c r="V311" s="145"/>
      <c r="W311" s="130">
        <f>W312</f>
        <v>0</v>
      </c>
      <c r="X311" s="145"/>
      <c r="Y311" s="130">
        <f>Y312</f>
        <v>0</v>
      </c>
      <c r="Z311" s="130">
        <f>Z312</f>
        <v>0</v>
      </c>
      <c r="AA311" s="145"/>
      <c r="AB311" s="130">
        <f>AB312</f>
        <v>0</v>
      </c>
      <c r="AC311" s="130">
        <f>AC312</f>
        <v>0</v>
      </c>
      <c r="AD311" s="218"/>
      <c r="AF311" s="52" t="e">
        <f>'[3]BI INTRA 2025'!Z510+'BI BERSIH DARI EKSTRA 2024'!Y311</f>
        <v>#REF!</v>
      </c>
      <c r="AG311" s="52" t="e">
        <f t="shared" si="173"/>
        <v>#REF!</v>
      </c>
    </row>
    <row r="312" spans="1:33" ht="15" customHeight="1">
      <c r="A312" s="403"/>
      <c r="B312" s="54" t="s">
        <v>519</v>
      </c>
      <c r="C312" s="135" t="s">
        <v>520</v>
      </c>
      <c r="D312" s="135"/>
      <c r="E312" s="135"/>
      <c r="F312" s="135"/>
      <c r="G312" s="135"/>
      <c r="H312" s="301"/>
      <c r="I312" s="301"/>
      <c r="J312" s="301"/>
      <c r="K312" s="301"/>
      <c r="L312" s="301"/>
      <c r="M312" s="301"/>
      <c r="N312" s="301"/>
      <c r="O312" s="40">
        <f>SUM(O313:O314)</f>
        <v>0</v>
      </c>
      <c r="P312" s="130">
        <f>SUM(P313:P314)</f>
        <v>0</v>
      </c>
      <c r="Q312" s="78"/>
      <c r="R312" s="145"/>
      <c r="S312" s="130">
        <f>SUM(S313:S314)</f>
        <v>0</v>
      </c>
      <c r="T312" s="145"/>
      <c r="U312" s="130">
        <f>SUM(U313:U314)</f>
        <v>0</v>
      </c>
      <c r="V312" s="145"/>
      <c r="W312" s="130">
        <f>SUM(W313:W314)</f>
        <v>0</v>
      </c>
      <c r="X312" s="145"/>
      <c r="Y312" s="130">
        <f>SUM(Y313:Y314)</f>
        <v>0</v>
      </c>
      <c r="Z312" s="130">
        <f>SUM(Z313:Z314)</f>
        <v>0</v>
      </c>
      <c r="AA312" s="145"/>
      <c r="AB312" s="130">
        <f>SUM(AB313:AB314)</f>
        <v>0</v>
      </c>
      <c r="AC312" s="130">
        <f>SUM(AC313:AC314)</f>
        <v>0</v>
      </c>
      <c r="AD312" s="218"/>
      <c r="AF312" s="52" t="e">
        <f>'[3]BI INTRA 2025'!Z511+'BI BERSIH DARI EKSTRA 2024'!Y312</f>
        <v>#REF!</v>
      </c>
      <c r="AG312" s="52" t="e">
        <f t="shared" si="173"/>
        <v>#REF!</v>
      </c>
    </row>
    <row r="313" spans="1:33" s="111" customFormat="1" ht="27" customHeight="1">
      <c r="A313" s="404"/>
      <c r="B313" s="405"/>
      <c r="C313" s="98"/>
      <c r="D313" s="98"/>
      <c r="E313" s="99"/>
      <c r="F313" s="69"/>
      <c r="G313" s="100"/>
      <c r="H313" s="100"/>
      <c r="I313" s="100"/>
      <c r="J313" s="100"/>
      <c r="K313" s="100"/>
      <c r="L313" s="100"/>
      <c r="M313" s="100"/>
      <c r="N313" s="100"/>
      <c r="O313" s="100"/>
      <c r="P313" s="406"/>
      <c r="Q313" s="208"/>
      <c r="R313" s="107"/>
      <c r="S313" s="106"/>
      <c r="T313" s="107"/>
      <c r="U313" s="106"/>
      <c r="V313" s="142"/>
      <c r="W313" s="106"/>
      <c r="X313" s="143"/>
      <c r="Y313" s="106"/>
      <c r="Z313" s="106"/>
      <c r="AA313" s="107"/>
      <c r="AB313" s="106"/>
      <c r="AC313" s="106"/>
      <c r="AD313" s="407"/>
      <c r="AE313" s="144"/>
      <c r="AF313" s="52"/>
      <c r="AG313" s="52"/>
    </row>
    <row r="314" spans="1:33" s="111" customFormat="1" ht="35.1" customHeight="1">
      <c r="A314" s="404"/>
      <c r="B314" s="405"/>
      <c r="C314" s="98"/>
      <c r="D314" s="98"/>
      <c r="E314" s="99"/>
      <c r="F314" s="69"/>
      <c r="G314" s="100"/>
      <c r="H314" s="100"/>
      <c r="I314" s="100"/>
      <c r="J314" s="100"/>
      <c r="K314" s="100"/>
      <c r="L314" s="100"/>
      <c r="M314" s="100"/>
      <c r="N314" s="100"/>
      <c r="O314" s="100"/>
      <c r="P314" s="108"/>
      <c r="Q314" s="208"/>
      <c r="R314" s="107"/>
      <c r="S314" s="106"/>
      <c r="T314" s="107"/>
      <c r="U314" s="106"/>
      <c r="V314" s="142"/>
      <c r="W314" s="106"/>
      <c r="X314" s="143"/>
      <c r="Y314" s="106"/>
      <c r="Z314" s="106"/>
      <c r="AA314" s="107"/>
      <c r="AB314" s="106"/>
      <c r="AC314" s="106"/>
      <c r="AD314" s="326"/>
      <c r="AE314" s="144"/>
      <c r="AF314" s="52"/>
      <c r="AG314" s="52"/>
    </row>
    <row r="315" spans="1:33" ht="15" customHeight="1">
      <c r="A315" s="47" t="s">
        <v>526</v>
      </c>
      <c r="B315" s="41" t="s">
        <v>527</v>
      </c>
      <c r="C315" s="42"/>
      <c r="D315" s="42"/>
      <c r="E315" s="42"/>
      <c r="F315" s="42"/>
      <c r="G315" s="42"/>
      <c r="H315" s="42"/>
      <c r="I315" s="42"/>
      <c r="J315" s="42"/>
      <c r="K315" s="42"/>
      <c r="L315" s="42"/>
      <c r="M315" s="42"/>
      <c r="N315" s="42"/>
      <c r="O315" s="42"/>
      <c r="P315" s="76" t="s">
        <v>48</v>
      </c>
      <c r="Q315" s="78"/>
      <c r="R315" s="145"/>
      <c r="S315" s="146"/>
      <c r="T315" s="145"/>
      <c r="U315" s="146"/>
      <c r="V315" s="145"/>
      <c r="W315" s="146"/>
      <c r="X315" s="145"/>
      <c r="Y315" s="146"/>
      <c r="Z315" s="146"/>
      <c r="AA315" s="145"/>
      <c r="AB315" s="146"/>
      <c r="AC315" s="146"/>
      <c r="AD315" s="76"/>
      <c r="AF315" s="52" t="e">
        <f>'[3]BI INTRA 2025'!Z514+'BI BERSIH DARI EKSTRA 2024'!Y315</f>
        <v>#REF!</v>
      </c>
      <c r="AG315" s="52" t="e">
        <f t="shared" si="173"/>
        <v>#REF!</v>
      </c>
    </row>
    <row r="316" spans="1:33" ht="15" customHeight="1">
      <c r="A316" s="403"/>
      <c r="B316" s="41" t="s">
        <v>528</v>
      </c>
      <c r="C316" s="301"/>
      <c r="D316" s="301"/>
      <c r="E316" s="301"/>
      <c r="F316" s="301"/>
      <c r="G316" s="301"/>
      <c r="H316" s="301"/>
      <c r="I316" s="301"/>
      <c r="J316" s="301"/>
      <c r="K316" s="301"/>
      <c r="L316" s="301"/>
      <c r="M316" s="301"/>
      <c r="N316" s="301"/>
      <c r="O316" s="40"/>
      <c r="P316" s="218"/>
      <c r="Q316" s="78"/>
      <c r="R316" s="145"/>
      <c r="S316" s="146"/>
      <c r="T316" s="145"/>
      <c r="U316" s="146"/>
      <c r="V316" s="145"/>
      <c r="W316" s="146"/>
      <c r="X316" s="145"/>
      <c r="Y316" s="146"/>
      <c r="Z316" s="146"/>
      <c r="AA316" s="145"/>
      <c r="AB316" s="146"/>
      <c r="AC316" s="146"/>
      <c r="AD316" s="218"/>
      <c r="AF316" s="52" t="e">
        <f>'[3]BI INTRA 2025'!Z515+'BI BERSIH DARI EKSTRA 2024'!Y316</f>
        <v>#REF!</v>
      </c>
      <c r="AG316" s="52" t="e">
        <f t="shared" si="173"/>
        <v>#REF!</v>
      </c>
    </row>
    <row r="317" spans="1:33" ht="15" customHeight="1">
      <c r="A317" s="408"/>
      <c r="B317" s="409" t="s">
        <v>48</v>
      </c>
      <c r="C317" s="410" t="s">
        <v>48</v>
      </c>
      <c r="D317" s="410"/>
      <c r="E317" s="410" t="s">
        <v>48</v>
      </c>
      <c r="F317" s="410"/>
      <c r="G317" s="410" t="s">
        <v>48</v>
      </c>
      <c r="H317" s="410" t="s">
        <v>48</v>
      </c>
      <c r="I317" s="410" t="s">
        <v>48</v>
      </c>
      <c r="J317" s="410" t="s">
        <v>48</v>
      </c>
      <c r="K317" s="43" t="s">
        <v>48</v>
      </c>
      <c r="L317" s="43" t="s">
        <v>48</v>
      </c>
      <c r="M317" s="43" t="s">
        <v>48</v>
      </c>
      <c r="N317" s="43" t="s">
        <v>48</v>
      </c>
      <c r="O317" s="42" t="s">
        <v>48</v>
      </c>
      <c r="P317" s="76" t="s">
        <v>48</v>
      </c>
      <c r="Q317" s="139"/>
      <c r="R317" s="145"/>
      <c r="S317" s="146"/>
      <c r="T317" s="145"/>
      <c r="U317" s="146"/>
      <c r="V317" s="145"/>
      <c r="W317" s="146"/>
      <c r="X317" s="145"/>
      <c r="Y317" s="146"/>
      <c r="Z317" s="146"/>
      <c r="AA317" s="145"/>
      <c r="AB317" s="146"/>
      <c r="AC317" s="146"/>
      <c r="AD317" s="76" t="s">
        <v>48</v>
      </c>
      <c r="AF317" s="52" t="e">
        <f>'[3]BI INTRA 2025'!Z516+'BI BERSIH DARI EKSTRA 2024'!Y317</f>
        <v>#REF!</v>
      </c>
      <c r="AG317" s="52" t="e">
        <f t="shared" si="173"/>
        <v>#REF!</v>
      </c>
    </row>
    <row r="318" spans="1:33" ht="15" customHeight="1">
      <c r="A318" s="403"/>
      <c r="B318" s="41" t="s">
        <v>529</v>
      </c>
      <c r="C318" s="301"/>
      <c r="D318" s="301"/>
      <c r="E318" s="301"/>
      <c r="F318" s="301"/>
      <c r="G318" s="301"/>
      <c r="H318" s="301"/>
      <c r="I318" s="301"/>
      <c r="J318" s="301"/>
      <c r="K318" s="301"/>
      <c r="L318" s="301"/>
      <c r="M318" s="301"/>
      <c r="N318" s="301"/>
      <c r="O318" s="40"/>
      <c r="P318" s="218"/>
      <c r="Q318" s="139"/>
      <c r="R318" s="145"/>
      <c r="S318" s="146"/>
      <c r="T318" s="145"/>
      <c r="U318" s="146"/>
      <c r="V318" s="145"/>
      <c r="W318" s="146"/>
      <c r="X318" s="145"/>
      <c r="Y318" s="146"/>
      <c r="Z318" s="146"/>
      <c r="AA318" s="145"/>
      <c r="AB318" s="146"/>
      <c r="AC318" s="146"/>
      <c r="AD318" s="218"/>
      <c r="AF318" s="52" t="e">
        <f>'[3]BI INTRA 2025'!Z517+'BI BERSIH DARI EKSTRA 2024'!Y318</f>
        <v>#REF!</v>
      </c>
      <c r="AG318" s="52" t="e">
        <f t="shared" si="173"/>
        <v>#REF!</v>
      </c>
    </row>
    <row r="319" spans="1:33" ht="15" customHeight="1">
      <c r="A319" s="403"/>
      <c r="B319" s="409" t="s">
        <v>48</v>
      </c>
      <c r="C319" s="410" t="s">
        <v>48</v>
      </c>
      <c r="D319" s="410"/>
      <c r="E319" s="410" t="s">
        <v>48</v>
      </c>
      <c r="F319" s="410"/>
      <c r="G319" s="410" t="s">
        <v>48</v>
      </c>
      <c r="H319" s="410" t="s">
        <v>48</v>
      </c>
      <c r="I319" s="410" t="s">
        <v>48</v>
      </c>
      <c r="J319" s="410" t="s">
        <v>48</v>
      </c>
      <c r="K319" s="43" t="s">
        <v>48</v>
      </c>
      <c r="L319" s="43" t="s">
        <v>48</v>
      </c>
      <c r="M319" s="43" t="s">
        <v>48</v>
      </c>
      <c r="N319" s="43" t="s">
        <v>48</v>
      </c>
      <c r="O319" s="42" t="s">
        <v>48</v>
      </c>
      <c r="P319" s="76" t="s">
        <v>48</v>
      </c>
      <c r="Q319" s="139"/>
      <c r="R319" s="145"/>
      <c r="S319" s="146"/>
      <c r="T319" s="145"/>
      <c r="U319" s="146"/>
      <c r="V319" s="145"/>
      <c r="W319" s="146"/>
      <c r="X319" s="145"/>
      <c r="Y319" s="146"/>
      <c r="Z319" s="146"/>
      <c r="AA319" s="145"/>
      <c r="AB319" s="146"/>
      <c r="AC319" s="146"/>
      <c r="AD319" s="76" t="s">
        <v>48</v>
      </c>
      <c r="AF319" s="52" t="e">
        <f>'[3]BI INTRA 2025'!Z518+'BI BERSIH DARI EKSTRA 2024'!Y319</f>
        <v>#REF!</v>
      </c>
      <c r="AG319" s="52" t="e">
        <f t="shared" si="173"/>
        <v>#REF!</v>
      </c>
    </row>
    <row r="320" spans="1:33" ht="15" customHeight="1">
      <c r="A320" s="403"/>
      <c r="B320" s="41" t="s">
        <v>530</v>
      </c>
      <c r="C320" s="301"/>
      <c r="D320" s="301"/>
      <c r="E320" s="301"/>
      <c r="F320" s="301"/>
      <c r="G320" s="301"/>
      <c r="H320" s="301"/>
      <c r="I320" s="301"/>
      <c r="J320" s="301"/>
      <c r="K320" s="301"/>
      <c r="L320" s="301"/>
      <c r="M320" s="301"/>
      <c r="N320" s="301"/>
      <c r="O320" s="40"/>
      <c r="P320" s="218"/>
      <c r="Q320" s="139"/>
      <c r="R320" s="145"/>
      <c r="S320" s="146"/>
      <c r="T320" s="145"/>
      <c r="U320" s="146"/>
      <c r="V320" s="145"/>
      <c r="W320" s="146"/>
      <c r="X320" s="145"/>
      <c r="Y320" s="146"/>
      <c r="Z320" s="146"/>
      <c r="AA320" s="145"/>
      <c r="AB320" s="146"/>
      <c r="AC320" s="146"/>
      <c r="AD320" s="218"/>
      <c r="AF320" s="52" t="e">
        <f>'[3]BI INTRA 2025'!Z519+'BI BERSIH DARI EKSTRA 2024'!Y320</f>
        <v>#REF!</v>
      </c>
      <c r="AG320" s="52" t="e">
        <f t="shared" si="173"/>
        <v>#REF!</v>
      </c>
    </row>
    <row r="321" spans="1:33" ht="15" customHeight="1">
      <c r="A321" s="403"/>
      <c r="B321" s="68" t="s">
        <v>48</v>
      </c>
      <c r="C321" s="43" t="s">
        <v>48</v>
      </c>
      <c r="D321" s="43"/>
      <c r="E321" s="43" t="s">
        <v>48</v>
      </c>
      <c r="F321" s="43"/>
      <c r="G321" s="43" t="s">
        <v>48</v>
      </c>
      <c r="H321" s="43" t="s">
        <v>48</v>
      </c>
      <c r="I321" s="43" t="s">
        <v>48</v>
      </c>
      <c r="J321" s="43" t="s">
        <v>48</v>
      </c>
      <c r="K321" s="43" t="s">
        <v>48</v>
      </c>
      <c r="L321" s="43" t="s">
        <v>48</v>
      </c>
      <c r="M321" s="43" t="s">
        <v>48</v>
      </c>
      <c r="N321" s="43" t="s">
        <v>48</v>
      </c>
      <c r="O321" s="42" t="s">
        <v>48</v>
      </c>
      <c r="P321" s="76" t="s">
        <v>48</v>
      </c>
      <c r="Q321" s="139"/>
      <c r="R321" s="145"/>
      <c r="S321" s="146"/>
      <c r="T321" s="145"/>
      <c r="U321" s="146"/>
      <c r="V321" s="145"/>
      <c r="W321" s="146"/>
      <c r="X321" s="145"/>
      <c r="Y321" s="146"/>
      <c r="Z321" s="146"/>
      <c r="AA321" s="145"/>
      <c r="AB321" s="146"/>
      <c r="AC321" s="146"/>
      <c r="AD321" s="76" t="s">
        <v>48</v>
      </c>
      <c r="AF321" s="52" t="e">
        <f>'[3]BI INTRA 2025'!Z520+'BI BERSIH DARI EKSTRA 2024'!Y321</f>
        <v>#REF!</v>
      </c>
      <c r="AG321" s="52" t="e">
        <f t="shared" si="173"/>
        <v>#REF!</v>
      </c>
    </row>
    <row r="322" spans="1:33" ht="15" customHeight="1">
      <c r="A322" s="47" t="s">
        <v>531</v>
      </c>
      <c r="B322" s="41" t="s">
        <v>532</v>
      </c>
      <c r="C322" s="301"/>
      <c r="D322" s="301"/>
      <c r="E322" s="301"/>
      <c r="F322" s="301"/>
      <c r="G322" s="301"/>
      <c r="H322" s="301"/>
      <c r="I322" s="301"/>
      <c r="J322" s="301"/>
      <c r="K322" s="301"/>
      <c r="L322" s="301"/>
      <c r="M322" s="301"/>
      <c r="N322" s="301"/>
      <c r="O322" s="40"/>
      <c r="P322" s="218"/>
      <c r="Q322" s="139"/>
      <c r="R322" s="145"/>
      <c r="S322" s="146"/>
      <c r="T322" s="145"/>
      <c r="U322" s="146"/>
      <c r="V322" s="145"/>
      <c r="W322" s="146"/>
      <c r="X322" s="145"/>
      <c r="Y322" s="146"/>
      <c r="Z322" s="146"/>
      <c r="AA322" s="145"/>
      <c r="AB322" s="146"/>
      <c r="AC322" s="146"/>
      <c r="AD322" s="218"/>
      <c r="AF322" s="52" t="e">
        <f>'[3]BI INTRA 2025'!Z521+'BI BERSIH DARI EKSTRA 2024'!Y322</f>
        <v>#REF!</v>
      </c>
      <c r="AG322" s="52" t="e">
        <f t="shared" si="173"/>
        <v>#REF!</v>
      </c>
    </row>
    <row r="323" spans="1:33" s="285" customFormat="1" ht="23.45" customHeight="1">
      <c r="A323" s="403"/>
      <c r="B323" s="1529" t="s">
        <v>533</v>
      </c>
      <c r="C323" s="1530"/>
      <c r="D323" s="1530"/>
      <c r="E323" s="1530"/>
      <c r="F323" s="1530"/>
      <c r="G323" s="1530"/>
      <c r="H323" s="1530"/>
      <c r="I323" s="1530"/>
      <c r="J323" s="1530"/>
      <c r="K323" s="1530"/>
      <c r="L323" s="1531"/>
      <c r="M323" s="40" t="s">
        <v>48</v>
      </c>
      <c r="N323" s="40" t="s">
        <v>48</v>
      </c>
      <c r="O323" s="40" t="s">
        <v>48</v>
      </c>
      <c r="P323" s="411">
        <f>SUM(P16+P279+P302)</f>
        <v>5239554519</v>
      </c>
      <c r="Q323" s="269"/>
      <c r="R323" s="331"/>
      <c r="S323" s="411">
        <f>SUM(S16+S279+S302)</f>
        <v>6480765547.6702099</v>
      </c>
      <c r="T323" s="331"/>
      <c r="U323" s="411">
        <f>SUM(U16+U279+U302)</f>
        <v>449745872.89138782</v>
      </c>
      <c r="V323" s="331"/>
      <c r="W323" s="411">
        <f>SUM(W16+W279+W302)</f>
        <v>57771903.254736014</v>
      </c>
      <c r="X323" s="331"/>
      <c r="Y323" s="411">
        <f>SUM(Y16+Y279+Y302)</f>
        <v>39456646.921402678</v>
      </c>
      <c r="Z323" s="411">
        <f>SUM(Z16+Z279+Z302)</f>
        <v>97228550.176138684</v>
      </c>
      <c r="AA323" s="331"/>
      <c r="AB323" s="411">
        <f>AB16+AB279+AB302</f>
        <v>4239182750.0496902</v>
      </c>
      <c r="AC323" s="411">
        <f>SUM(AC16+AC279+AC302)</f>
        <v>1000371768.95031</v>
      </c>
      <c r="AD323" s="64" t="s">
        <v>48</v>
      </c>
      <c r="AE323" s="284"/>
      <c r="AF323" s="52" t="e">
        <f>'[3]BI INTRA 2025'!Z522+'BI BERSIH DARI EKSTRA 2024'!Y323</f>
        <v>#REF!</v>
      </c>
      <c r="AG323" s="52" t="e">
        <f t="shared" si="173"/>
        <v>#REF!</v>
      </c>
    </row>
    <row r="324" spans="1:33" ht="15" customHeight="1">
      <c r="A324" s="403"/>
      <c r="B324" s="412"/>
      <c r="C324" s="42"/>
      <c r="D324" s="42"/>
      <c r="E324" s="42"/>
      <c r="F324" s="42"/>
      <c r="G324" s="42"/>
      <c r="H324" s="42"/>
      <c r="I324" s="42"/>
      <c r="J324" s="42"/>
      <c r="K324" s="42"/>
      <c r="L324" s="413"/>
      <c r="M324" s="42"/>
      <c r="N324" s="42"/>
      <c r="O324" s="42"/>
      <c r="P324" s="411"/>
      <c r="Q324" s="139"/>
      <c r="R324" s="145"/>
      <c r="S324" s="411"/>
      <c r="T324" s="145"/>
      <c r="U324" s="411"/>
      <c r="V324" s="145"/>
      <c r="W324" s="411"/>
      <c r="X324" s="145"/>
      <c r="Y324" s="411"/>
      <c r="Z324" s="411"/>
      <c r="AA324" s="145"/>
      <c r="AB324" s="411"/>
      <c r="AC324" s="411"/>
      <c r="AD324" s="76"/>
      <c r="AF324" s="52" t="e">
        <f>'[3]BI INTRA 2025'!Z523+'BI BERSIH DARI EKSTRA 2024'!Y324</f>
        <v>#REF!</v>
      </c>
      <c r="AG324" s="52" t="e">
        <f t="shared" si="173"/>
        <v>#REF!</v>
      </c>
    </row>
    <row r="325" spans="1:33" ht="15" customHeight="1">
      <c r="A325" s="403"/>
      <c r="B325" s="412"/>
      <c r="C325" s="42"/>
      <c r="D325" s="42"/>
      <c r="E325" s="42"/>
      <c r="F325" s="42"/>
      <c r="G325" s="42"/>
      <c r="H325" s="42"/>
      <c r="I325" s="42"/>
      <c r="J325" s="42"/>
      <c r="K325" s="42"/>
      <c r="L325" s="413"/>
      <c r="M325" s="42"/>
      <c r="N325" s="42"/>
      <c r="O325" s="42"/>
      <c r="P325" s="411"/>
      <c r="Q325" s="139"/>
      <c r="R325" s="145"/>
      <c r="S325" s="411"/>
      <c r="T325" s="145"/>
      <c r="U325" s="411"/>
      <c r="V325" s="145"/>
      <c r="W325" s="411"/>
      <c r="X325" s="145"/>
      <c r="Y325" s="411"/>
      <c r="Z325" s="411"/>
      <c r="AA325" s="145"/>
      <c r="AB325" s="411"/>
      <c r="AC325" s="411"/>
      <c r="AD325" s="76"/>
      <c r="AF325" s="52" t="e">
        <f>'[3]BI INTRA 2025'!Z524+'BI BERSIH DARI EKSTRA 2024'!Y325</f>
        <v>#REF!</v>
      </c>
      <c r="AG325" s="52" t="e">
        <f t="shared" si="173"/>
        <v>#REF!</v>
      </c>
    </row>
    <row r="326" spans="1:33" ht="15" customHeight="1">
      <c r="A326" s="403"/>
      <c r="B326" s="412"/>
      <c r="C326" s="42"/>
      <c r="D326" s="42"/>
      <c r="E326" s="42"/>
      <c r="F326" s="42"/>
      <c r="G326" s="42"/>
      <c r="H326" s="42"/>
      <c r="I326" s="42"/>
      <c r="J326" s="42"/>
      <c r="K326" s="42"/>
      <c r="L326" s="413"/>
      <c r="M326" s="42"/>
      <c r="N326" s="42"/>
      <c r="O326" s="42"/>
      <c r="P326" s="411"/>
      <c r="Q326" s="139"/>
      <c r="R326" s="145"/>
      <c r="S326" s="411"/>
      <c r="T326" s="145"/>
      <c r="U326" s="411"/>
      <c r="V326" s="145"/>
      <c r="W326" s="411"/>
      <c r="X326" s="145"/>
      <c r="Y326" s="411"/>
      <c r="Z326" s="411"/>
      <c r="AA326" s="145"/>
      <c r="AB326" s="411"/>
      <c r="AC326" s="411"/>
      <c r="AD326" s="76"/>
      <c r="AF326" s="52" t="e">
        <f>'[3]BI INTRA 2025'!Z525+'BI BERSIH DARI EKSTRA 2024'!Y326</f>
        <v>#REF!</v>
      </c>
      <c r="AG326" s="52" t="e">
        <f t="shared" si="173"/>
        <v>#REF!</v>
      </c>
    </row>
    <row r="327" spans="1:33" ht="15" customHeight="1">
      <c r="A327" s="403"/>
      <c r="B327" s="412"/>
      <c r="C327" s="42"/>
      <c r="D327" s="42"/>
      <c r="E327" s="42"/>
      <c r="F327" s="42"/>
      <c r="G327" s="42"/>
      <c r="H327" s="42"/>
      <c r="I327" s="42"/>
      <c r="J327" s="42"/>
      <c r="K327" s="42"/>
      <c r="L327" s="413"/>
      <c r="M327" s="42"/>
      <c r="N327" s="42"/>
      <c r="O327" s="42"/>
      <c r="P327" s="411"/>
      <c r="Q327" s="139"/>
      <c r="R327" s="145"/>
      <c r="S327" s="411"/>
      <c r="T327" s="145"/>
      <c r="U327" s="411"/>
      <c r="V327" s="145"/>
      <c r="W327" s="411"/>
      <c r="X327" s="145"/>
      <c r="Y327" s="411"/>
      <c r="Z327" s="411"/>
      <c r="AA327" s="145"/>
      <c r="AB327" s="411"/>
      <c r="AC327" s="411"/>
      <c r="AD327" s="76"/>
      <c r="AF327" s="52" t="e">
        <f>'[3]BI INTRA 2025'!Z526+'BI BERSIH DARI EKSTRA 2024'!Y327</f>
        <v>#REF!</v>
      </c>
      <c r="AG327" s="52" t="e">
        <f t="shared" si="173"/>
        <v>#REF!</v>
      </c>
    </row>
    <row r="328" spans="1:33" ht="15" customHeight="1">
      <c r="A328" s="47" t="s">
        <v>534</v>
      </c>
      <c r="B328" s="41">
        <v>1.5</v>
      </c>
      <c r="C328" s="41" t="s">
        <v>535</v>
      </c>
      <c r="D328" s="41"/>
      <c r="E328" s="301"/>
      <c r="F328" s="301"/>
      <c r="G328" s="301"/>
      <c r="H328" s="301"/>
      <c r="I328" s="301"/>
      <c r="J328" s="301"/>
      <c r="K328" s="301"/>
      <c r="L328" s="301"/>
      <c r="M328" s="301"/>
      <c r="N328" s="301"/>
      <c r="O328" s="40">
        <f>SUM(O340:O365)</f>
        <v>42</v>
      </c>
      <c r="P328" s="218">
        <f>P337</f>
        <v>272781201</v>
      </c>
      <c r="Q328" s="139"/>
      <c r="R328" s="145"/>
      <c r="S328" s="146"/>
      <c r="T328" s="145"/>
      <c r="U328" s="146"/>
      <c r="V328" s="145"/>
      <c r="W328" s="146"/>
      <c r="X328" s="145"/>
      <c r="Y328" s="146"/>
      <c r="Z328" s="146"/>
      <c r="AA328" s="145"/>
      <c r="AB328" s="414">
        <f>AB337</f>
        <v>272781201</v>
      </c>
      <c r="AC328" s="218">
        <f>SUM(AC340:AC365)</f>
        <v>0</v>
      </c>
      <c r="AD328" s="218"/>
      <c r="AF328" s="52" t="e">
        <f>'[3]BI INTRA 2025'!Z527+'BI BERSIH DARI EKSTRA 2024'!Y328</f>
        <v>#REF!</v>
      </c>
      <c r="AG328" s="52" t="e">
        <f t="shared" si="173"/>
        <v>#REF!</v>
      </c>
    </row>
    <row r="329" spans="1:33" ht="15" hidden="1" customHeight="1">
      <c r="A329" s="403"/>
      <c r="B329" s="41" t="s">
        <v>536</v>
      </c>
      <c r="C329" s="403"/>
      <c r="D329" s="403"/>
      <c r="E329" s="403"/>
      <c r="F329" s="403"/>
      <c r="G329" s="403"/>
      <c r="H329" s="403"/>
      <c r="I329" s="403"/>
      <c r="J329" s="403"/>
      <c r="K329" s="403"/>
      <c r="L329" s="403"/>
      <c r="M329" s="403"/>
      <c r="N329" s="403"/>
      <c r="O329" s="40"/>
      <c r="P329" s="218"/>
      <c r="Q329" s="139"/>
      <c r="R329" s="145"/>
      <c r="S329" s="146"/>
      <c r="T329" s="145"/>
      <c r="U329" s="146"/>
      <c r="V329" s="145"/>
      <c r="W329" s="146"/>
      <c r="X329" s="145"/>
      <c r="Y329" s="146"/>
      <c r="Z329" s="146"/>
      <c r="AA329" s="145"/>
      <c r="AB329" s="146"/>
      <c r="AC329" s="146"/>
      <c r="AD329" s="218"/>
      <c r="AF329" s="52" t="e">
        <f>'[3]BI INTRA 2025'!Z528+'BI BERSIH DARI EKSTRA 2024'!Y329</f>
        <v>#REF!</v>
      </c>
      <c r="AG329" s="52" t="e">
        <f t="shared" si="173"/>
        <v>#REF!</v>
      </c>
    </row>
    <row r="330" spans="1:33" ht="15" hidden="1" customHeight="1">
      <c r="A330" s="403"/>
      <c r="B330" s="58" t="s">
        <v>48</v>
      </c>
      <c r="C330" s="42" t="s">
        <v>48</v>
      </c>
      <c r="D330" s="42"/>
      <c r="E330" s="42" t="s">
        <v>48</v>
      </c>
      <c r="F330" s="42"/>
      <c r="G330" s="42" t="s">
        <v>48</v>
      </c>
      <c r="H330" s="42" t="s">
        <v>48</v>
      </c>
      <c r="I330" s="42" t="s">
        <v>48</v>
      </c>
      <c r="J330" s="42" t="s">
        <v>48</v>
      </c>
      <c r="K330" s="42" t="s">
        <v>48</v>
      </c>
      <c r="L330" s="42" t="s">
        <v>48</v>
      </c>
      <c r="M330" s="42" t="s">
        <v>48</v>
      </c>
      <c r="N330" s="42" t="s">
        <v>48</v>
      </c>
      <c r="O330" s="42" t="s">
        <v>48</v>
      </c>
      <c r="P330" s="76" t="s">
        <v>48</v>
      </c>
      <c r="Q330" s="78"/>
      <c r="R330" s="145"/>
      <c r="S330" s="146"/>
      <c r="T330" s="145"/>
      <c r="U330" s="146"/>
      <c r="V330" s="145"/>
      <c r="W330" s="146"/>
      <c r="X330" s="145"/>
      <c r="Y330" s="146"/>
      <c r="Z330" s="146"/>
      <c r="AA330" s="145"/>
      <c r="AB330" s="146"/>
      <c r="AC330" s="146"/>
      <c r="AD330" s="76" t="s">
        <v>48</v>
      </c>
      <c r="AF330" s="52" t="e">
        <f>'[3]BI INTRA 2025'!Z529+'BI BERSIH DARI EKSTRA 2024'!Y330</f>
        <v>#REF!</v>
      </c>
      <c r="AG330" s="52" t="e">
        <f t="shared" si="173"/>
        <v>#REF!</v>
      </c>
    </row>
    <row r="331" spans="1:33" ht="15" hidden="1" customHeight="1">
      <c r="A331" s="42"/>
      <c r="B331" s="41" t="s">
        <v>537</v>
      </c>
      <c r="C331" s="43"/>
      <c r="D331" s="43"/>
      <c r="E331" s="43"/>
      <c r="F331" s="43"/>
      <c r="G331" s="42"/>
      <c r="H331" s="335"/>
      <c r="I331" s="43"/>
      <c r="J331" s="43"/>
      <c r="K331" s="42"/>
      <c r="L331" s="42"/>
      <c r="M331" s="77"/>
      <c r="N331" s="42"/>
      <c r="O331" s="42"/>
      <c r="P331" s="415"/>
      <c r="Q331" s="139"/>
      <c r="R331" s="145"/>
      <c r="S331" s="146"/>
      <c r="T331" s="145"/>
      <c r="U331" s="146"/>
      <c r="V331" s="145"/>
      <c r="W331" s="146"/>
      <c r="X331" s="145"/>
      <c r="Y331" s="146"/>
      <c r="Z331" s="146"/>
      <c r="AA331" s="145"/>
      <c r="AB331" s="146"/>
      <c r="AC331" s="146"/>
      <c r="AD331" s="415"/>
      <c r="AF331" s="52" t="e">
        <f>'[3]BI INTRA 2025'!Z530+'BI BERSIH DARI EKSTRA 2024'!Y331</f>
        <v>#REF!</v>
      </c>
      <c r="AG331" s="52" t="e">
        <f t="shared" si="173"/>
        <v>#REF!</v>
      </c>
    </row>
    <row r="332" spans="1:33" ht="15" hidden="1" customHeight="1">
      <c r="A332" s="42"/>
      <c r="B332" s="58" t="s">
        <v>48</v>
      </c>
      <c r="C332" s="43" t="s">
        <v>48</v>
      </c>
      <c r="D332" s="43"/>
      <c r="E332" s="43" t="s">
        <v>48</v>
      </c>
      <c r="F332" s="43"/>
      <c r="G332" s="42" t="s">
        <v>48</v>
      </c>
      <c r="H332" s="335" t="s">
        <v>48</v>
      </c>
      <c r="I332" s="43" t="s">
        <v>48</v>
      </c>
      <c r="J332" s="43" t="s">
        <v>48</v>
      </c>
      <c r="K332" s="42" t="s">
        <v>48</v>
      </c>
      <c r="L332" s="42" t="s">
        <v>48</v>
      </c>
      <c r="M332" s="77" t="s">
        <v>48</v>
      </c>
      <c r="N332" s="42" t="s">
        <v>48</v>
      </c>
      <c r="O332" s="42" t="s">
        <v>48</v>
      </c>
      <c r="P332" s="415" t="s">
        <v>48</v>
      </c>
      <c r="Q332" s="139"/>
      <c r="R332" s="145"/>
      <c r="S332" s="146"/>
      <c r="T332" s="145"/>
      <c r="U332" s="146"/>
      <c r="V332" s="145"/>
      <c r="W332" s="146"/>
      <c r="X332" s="145"/>
      <c r="Y332" s="146"/>
      <c r="Z332" s="146"/>
      <c r="AA332" s="145"/>
      <c r="AB332" s="146"/>
      <c r="AC332" s="146"/>
      <c r="AD332" s="415" t="s">
        <v>48</v>
      </c>
      <c r="AF332" s="52" t="e">
        <f>'[3]BI INTRA 2025'!Z531+'BI BERSIH DARI EKSTRA 2024'!Y332</f>
        <v>#REF!</v>
      </c>
      <c r="AG332" s="52" t="e">
        <f t="shared" si="173"/>
        <v>#REF!</v>
      </c>
    </row>
    <row r="333" spans="1:33" ht="15" hidden="1" customHeight="1">
      <c r="A333" s="42"/>
      <c r="B333" s="41" t="s">
        <v>538</v>
      </c>
      <c r="C333" s="43"/>
      <c r="D333" s="43"/>
      <c r="E333" s="43"/>
      <c r="F333" s="43"/>
      <c r="G333" s="42"/>
      <c r="H333" s="335"/>
      <c r="I333" s="43"/>
      <c r="J333" s="43"/>
      <c r="K333" s="42"/>
      <c r="L333" s="42"/>
      <c r="M333" s="77"/>
      <c r="N333" s="42"/>
      <c r="O333" s="42"/>
      <c r="P333" s="415"/>
      <c r="Q333" s="78"/>
      <c r="R333" s="145"/>
      <c r="S333" s="146"/>
      <c r="T333" s="145"/>
      <c r="U333" s="146"/>
      <c r="V333" s="145"/>
      <c r="W333" s="146"/>
      <c r="X333" s="145"/>
      <c r="Y333" s="146"/>
      <c r="Z333" s="146"/>
      <c r="AA333" s="145"/>
      <c r="AB333" s="146"/>
      <c r="AC333" s="146"/>
      <c r="AD333" s="415"/>
      <c r="AF333" s="52" t="e">
        <f>'[3]BI INTRA 2025'!Z532+'BI BERSIH DARI EKSTRA 2024'!Y333</f>
        <v>#REF!</v>
      </c>
      <c r="AG333" s="52" t="e">
        <f t="shared" si="173"/>
        <v>#REF!</v>
      </c>
    </row>
    <row r="334" spans="1:33" ht="15" hidden="1" customHeight="1">
      <c r="A334" s="42"/>
      <c r="B334" s="58" t="s">
        <v>48</v>
      </c>
      <c r="C334" s="43" t="s">
        <v>48</v>
      </c>
      <c r="D334" s="43"/>
      <c r="E334" s="43" t="s">
        <v>48</v>
      </c>
      <c r="F334" s="43"/>
      <c r="G334" s="42" t="s">
        <v>48</v>
      </c>
      <c r="H334" s="335" t="s">
        <v>48</v>
      </c>
      <c r="I334" s="43" t="s">
        <v>48</v>
      </c>
      <c r="J334" s="43" t="s">
        <v>48</v>
      </c>
      <c r="K334" s="42" t="s">
        <v>48</v>
      </c>
      <c r="L334" s="42" t="s">
        <v>48</v>
      </c>
      <c r="M334" s="77" t="s">
        <v>48</v>
      </c>
      <c r="N334" s="42" t="s">
        <v>48</v>
      </c>
      <c r="O334" s="42" t="s">
        <v>48</v>
      </c>
      <c r="P334" s="415" t="s">
        <v>48</v>
      </c>
      <c r="Q334" s="78"/>
      <c r="R334" s="145"/>
      <c r="S334" s="146"/>
      <c r="T334" s="145"/>
      <c r="U334" s="146"/>
      <c r="V334" s="145"/>
      <c r="W334" s="146"/>
      <c r="X334" s="145"/>
      <c r="Y334" s="146"/>
      <c r="Z334" s="146"/>
      <c r="AA334" s="145"/>
      <c r="AB334" s="146"/>
      <c r="AC334" s="146"/>
      <c r="AD334" s="415" t="s">
        <v>48</v>
      </c>
      <c r="AF334" s="52" t="e">
        <f>'[3]BI INTRA 2025'!Z533+'BI BERSIH DARI EKSTRA 2024'!Y334</f>
        <v>#REF!</v>
      </c>
      <c r="AG334" s="52" t="e">
        <f t="shared" si="173"/>
        <v>#REF!</v>
      </c>
    </row>
    <row r="335" spans="1:33" ht="15" hidden="1" customHeight="1">
      <c r="A335" s="42"/>
      <c r="B335" s="41" t="s">
        <v>539</v>
      </c>
      <c r="C335" s="43"/>
      <c r="D335" s="43"/>
      <c r="E335" s="43"/>
      <c r="F335" s="43"/>
      <c r="G335" s="42"/>
      <c r="H335" s="335"/>
      <c r="I335" s="43"/>
      <c r="J335" s="43"/>
      <c r="K335" s="42"/>
      <c r="L335" s="42"/>
      <c r="M335" s="77"/>
      <c r="N335" s="42"/>
      <c r="O335" s="42"/>
      <c r="P335" s="415"/>
      <c r="Q335" s="78"/>
      <c r="R335" s="145"/>
      <c r="S335" s="146"/>
      <c r="T335" s="145"/>
      <c r="U335" s="146"/>
      <c r="V335" s="145"/>
      <c r="W335" s="146"/>
      <c r="X335" s="145"/>
      <c r="Y335" s="146"/>
      <c r="Z335" s="146"/>
      <c r="AA335" s="145"/>
      <c r="AB335" s="146"/>
      <c r="AC335" s="146"/>
      <c r="AD335" s="415"/>
      <c r="AF335" s="52" t="e">
        <f>'[3]BI INTRA 2025'!Z534+'BI BERSIH DARI EKSTRA 2024'!Y335</f>
        <v>#REF!</v>
      </c>
      <c r="AG335" s="52" t="e">
        <f t="shared" si="173"/>
        <v>#REF!</v>
      </c>
    </row>
    <row r="336" spans="1:33" ht="15" hidden="1" customHeight="1">
      <c r="A336" s="42"/>
      <c r="B336" s="58" t="s">
        <v>48</v>
      </c>
      <c r="C336" s="43" t="s">
        <v>48</v>
      </c>
      <c r="D336" s="43"/>
      <c r="E336" s="43" t="s">
        <v>48</v>
      </c>
      <c r="F336" s="43"/>
      <c r="G336" s="42" t="s">
        <v>48</v>
      </c>
      <c r="H336" s="335" t="s">
        <v>48</v>
      </c>
      <c r="I336" s="43" t="s">
        <v>48</v>
      </c>
      <c r="J336" s="43" t="s">
        <v>48</v>
      </c>
      <c r="K336" s="42" t="s">
        <v>48</v>
      </c>
      <c r="L336" s="42" t="s">
        <v>48</v>
      </c>
      <c r="M336" s="77" t="s">
        <v>48</v>
      </c>
      <c r="N336" s="42" t="s">
        <v>48</v>
      </c>
      <c r="O336" s="42" t="s">
        <v>48</v>
      </c>
      <c r="P336" s="415" t="s">
        <v>48</v>
      </c>
      <c r="Q336" s="78"/>
      <c r="R336" s="145"/>
      <c r="S336" s="146"/>
      <c r="T336" s="145"/>
      <c r="U336" s="146"/>
      <c r="V336" s="145"/>
      <c r="W336" s="146"/>
      <c r="X336" s="145"/>
      <c r="Y336" s="146"/>
      <c r="Z336" s="146"/>
      <c r="AA336" s="145"/>
      <c r="AB336" s="146"/>
      <c r="AC336" s="146"/>
      <c r="AD336" s="415" t="s">
        <v>48</v>
      </c>
      <c r="AF336" s="52" t="e">
        <f>'[3]BI INTRA 2025'!Z535+'BI BERSIH DARI EKSTRA 2024'!Y336</f>
        <v>#REF!</v>
      </c>
      <c r="AG336" s="52" t="e">
        <f t="shared" si="173"/>
        <v>#REF!</v>
      </c>
    </row>
    <row r="337" spans="1:33" s="285" customFormat="1" ht="15" customHeight="1">
      <c r="A337" s="40"/>
      <c r="B337" s="41" t="s">
        <v>540</v>
      </c>
      <c r="C337" s="41" t="s">
        <v>541</v>
      </c>
      <c r="D337" s="41"/>
      <c r="E337" s="219"/>
      <c r="F337" s="219"/>
      <c r="G337" s="40"/>
      <c r="H337" s="186"/>
      <c r="I337" s="219"/>
      <c r="J337" s="219"/>
      <c r="K337" s="40"/>
      <c r="L337" s="40"/>
      <c r="M337" s="416"/>
      <c r="N337" s="40"/>
      <c r="O337" s="40"/>
      <c r="P337" s="64">
        <f>P338</f>
        <v>272781201</v>
      </c>
      <c r="Q337" s="218"/>
      <c r="R337" s="331"/>
      <c r="S337" s="414"/>
      <c r="T337" s="331"/>
      <c r="U337" s="414"/>
      <c r="V337" s="331"/>
      <c r="W337" s="414"/>
      <c r="X337" s="331"/>
      <c r="Y337" s="414"/>
      <c r="Z337" s="414"/>
      <c r="AA337" s="331"/>
      <c r="AB337" s="414">
        <f>AB338</f>
        <v>272781201</v>
      </c>
      <c r="AC337" s="414"/>
      <c r="AD337" s="417"/>
      <c r="AE337" s="284"/>
      <c r="AF337" s="52" t="e">
        <f>'[3]BI INTRA 2025'!Z536+'BI BERSIH DARI EKSTRA 2024'!Y337</f>
        <v>#REF!</v>
      </c>
      <c r="AG337" s="52" t="e">
        <f t="shared" si="173"/>
        <v>#REF!</v>
      </c>
    </row>
    <row r="338" spans="1:33" s="285" customFormat="1" ht="15" customHeight="1">
      <c r="A338" s="40"/>
      <c r="B338" s="41" t="s">
        <v>542</v>
      </c>
      <c r="C338" s="41" t="s">
        <v>541</v>
      </c>
      <c r="D338" s="41"/>
      <c r="E338" s="219"/>
      <c r="F338" s="219"/>
      <c r="G338" s="40"/>
      <c r="H338" s="186"/>
      <c r="I338" s="219"/>
      <c r="J338" s="219"/>
      <c r="K338" s="40"/>
      <c r="L338" s="40"/>
      <c r="M338" s="416"/>
      <c r="N338" s="40"/>
      <c r="O338" s="40"/>
      <c r="P338" s="64">
        <f>P339</f>
        <v>272781201</v>
      </c>
      <c r="Q338" s="218"/>
      <c r="R338" s="331"/>
      <c r="S338" s="414"/>
      <c r="T338" s="331"/>
      <c r="U338" s="414"/>
      <c r="V338" s="331"/>
      <c r="W338" s="414"/>
      <c r="X338" s="331"/>
      <c r="Y338" s="414"/>
      <c r="Z338" s="414"/>
      <c r="AA338" s="331"/>
      <c r="AB338" s="414">
        <f>AB339</f>
        <v>272781201</v>
      </c>
      <c r="AC338" s="414"/>
      <c r="AD338" s="417"/>
      <c r="AE338" s="284"/>
      <c r="AF338" s="52" t="e">
        <f>'[3]BI INTRA 2025'!Z537+'BI BERSIH DARI EKSTRA 2024'!Y338</f>
        <v>#REF!</v>
      </c>
      <c r="AG338" s="52" t="e">
        <f t="shared" ref="AG338:AG367" si="200">AB338-AF338</f>
        <v>#REF!</v>
      </c>
    </row>
    <row r="339" spans="1:33" s="285" customFormat="1" ht="15" customHeight="1">
      <c r="A339" s="40"/>
      <c r="B339" s="41" t="s">
        <v>543</v>
      </c>
      <c r="C339" s="41" t="s">
        <v>544</v>
      </c>
      <c r="D339" s="41"/>
      <c r="E339" s="48"/>
      <c r="F339" s="48"/>
      <c r="G339" s="41"/>
      <c r="H339" s="186"/>
      <c r="I339" s="219"/>
      <c r="J339" s="219"/>
      <c r="K339" s="40"/>
      <c r="L339" s="328"/>
      <c r="M339" s="416"/>
      <c r="N339" s="40"/>
      <c r="O339" s="40"/>
      <c r="P339" s="131">
        <f>SUM(P340:P365)</f>
        <v>272781201</v>
      </c>
      <c r="Q339" s="218"/>
      <c r="R339" s="331"/>
      <c r="S339" s="414"/>
      <c r="T339" s="331"/>
      <c r="U339" s="414"/>
      <c r="V339" s="331"/>
      <c r="W339" s="414"/>
      <c r="X339" s="331"/>
      <c r="Y339" s="414"/>
      <c r="Z339" s="414"/>
      <c r="AA339" s="331"/>
      <c r="AB339" s="414">
        <f>SUM(AB340:AB365)</f>
        <v>272781201</v>
      </c>
      <c r="AC339" s="414"/>
      <c r="AD339" s="131"/>
      <c r="AE339" s="284"/>
      <c r="AF339" s="52" t="e">
        <f>'[3]BI INTRA 2025'!Z538+'BI BERSIH DARI EKSTRA 2024'!Y339</f>
        <v>#REF!</v>
      </c>
      <c r="AG339" s="52" t="e">
        <f t="shared" si="200"/>
        <v>#REF!</v>
      </c>
    </row>
    <row r="340" spans="1:33" ht="15" customHeight="1">
      <c r="A340" s="42"/>
      <c r="B340" s="58" t="s">
        <v>545</v>
      </c>
      <c r="C340" s="43" t="s">
        <v>48</v>
      </c>
      <c r="D340" s="133" t="s">
        <v>111</v>
      </c>
      <c r="E340" s="68" t="s">
        <v>113</v>
      </c>
      <c r="F340" s="69" t="str">
        <f>VLOOKUP(B340,[1]Sheet1!$H$4:$I$15682,2,FALSE)</f>
        <v>Peralatan dan Mesin Rusak Berat</v>
      </c>
      <c r="G340" s="42" t="s">
        <v>546</v>
      </c>
      <c r="H340" s="418" t="s">
        <v>48</v>
      </c>
      <c r="I340" s="43" t="s">
        <v>64</v>
      </c>
      <c r="J340" s="43" t="s">
        <v>547</v>
      </c>
      <c r="K340" s="42">
        <v>1993</v>
      </c>
      <c r="L340" s="42" t="s">
        <v>48</v>
      </c>
      <c r="M340" s="419" t="s">
        <v>66</v>
      </c>
      <c r="N340" s="42" t="s">
        <v>548</v>
      </c>
      <c r="O340" s="42">
        <v>1</v>
      </c>
      <c r="P340" s="420">
        <v>4000000</v>
      </c>
      <c r="Q340" s="68"/>
      <c r="R340" s="145"/>
      <c r="S340" s="146"/>
      <c r="T340" s="145"/>
      <c r="U340" s="146"/>
      <c r="V340" s="145"/>
      <c r="W340" s="146"/>
      <c r="X340" s="145"/>
      <c r="Y340" s="146"/>
      <c r="Z340" s="146"/>
      <c r="AA340" s="145"/>
      <c r="AB340" s="420">
        <v>4000000</v>
      </c>
      <c r="AC340" s="228"/>
      <c r="AD340" s="417"/>
      <c r="AF340" s="52" t="e">
        <f>'[3]BI INTRA 2025'!Z539+'BI BERSIH DARI EKSTRA 2024'!Y340</f>
        <v>#REF!</v>
      </c>
      <c r="AG340" s="52" t="e">
        <f t="shared" si="200"/>
        <v>#REF!</v>
      </c>
    </row>
    <row r="341" spans="1:33" ht="15" customHeight="1">
      <c r="A341" s="42"/>
      <c r="B341" s="58" t="s">
        <v>545</v>
      </c>
      <c r="C341" s="43" t="s">
        <v>48</v>
      </c>
      <c r="D341" s="133" t="s">
        <v>332</v>
      </c>
      <c r="E341" s="68" t="s">
        <v>333</v>
      </c>
      <c r="F341" s="69" t="str">
        <f>VLOOKUP(B341,[1]Sheet1!$H$4:$I$15682,2,FALSE)</f>
        <v>Peralatan dan Mesin Rusak Berat</v>
      </c>
      <c r="G341" s="42" t="s">
        <v>179</v>
      </c>
      <c r="H341" s="418" t="s">
        <v>48</v>
      </c>
      <c r="I341" s="43" t="s">
        <v>64</v>
      </c>
      <c r="J341" s="43" t="s">
        <v>547</v>
      </c>
      <c r="K341" s="42">
        <v>1998</v>
      </c>
      <c r="L341" s="42" t="s">
        <v>48</v>
      </c>
      <c r="M341" s="419" t="s">
        <v>166</v>
      </c>
      <c r="N341" s="42" t="s">
        <v>548</v>
      </c>
      <c r="O341" s="42">
        <v>1</v>
      </c>
      <c r="P341" s="420">
        <v>4000000</v>
      </c>
      <c r="Q341" s="68"/>
      <c r="R341" s="145"/>
      <c r="S341" s="146"/>
      <c r="T341" s="145"/>
      <c r="U341" s="146"/>
      <c r="V341" s="145"/>
      <c r="W341" s="146"/>
      <c r="X341" s="145"/>
      <c r="Y341" s="146"/>
      <c r="Z341" s="146"/>
      <c r="AA341" s="145"/>
      <c r="AB341" s="420">
        <v>4000000</v>
      </c>
      <c r="AC341" s="228"/>
      <c r="AD341" s="417"/>
      <c r="AF341" s="52" t="e">
        <f>'[3]BI INTRA 2025'!Z540+'BI BERSIH DARI EKSTRA 2024'!Y341</f>
        <v>#REF!</v>
      </c>
      <c r="AG341" s="52" t="e">
        <f t="shared" si="200"/>
        <v>#REF!</v>
      </c>
    </row>
    <row r="342" spans="1:33" ht="15" customHeight="1">
      <c r="A342" s="42"/>
      <c r="B342" s="58" t="s">
        <v>545</v>
      </c>
      <c r="C342" s="43" t="s">
        <v>48</v>
      </c>
      <c r="D342" s="322" t="s">
        <v>549</v>
      </c>
      <c r="E342" s="68" t="s">
        <v>550</v>
      </c>
      <c r="F342" s="69" t="str">
        <f>VLOOKUP(B342,[1]Sheet1!$H$4:$I$15682,2,FALSE)</f>
        <v>Peralatan dan Mesin Rusak Berat</v>
      </c>
      <c r="G342" s="42" t="s">
        <v>179</v>
      </c>
      <c r="H342" s="418" t="s">
        <v>48</v>
      </c>
      <c r="I342" s="43" t="s">
        <v>64</v>
      </c>
      <c r="J342" s="43" t="s">
        <v>547</v>
      </c>
      <c r="K342" s="42">
        <v>1998</v>
      </c>
      <c r="L342" s="42" t="s">
        <v>48</v>
      </c>
      <c r="M342" s="419" t="s">
        <v>166</v>
      </c>
      <c r="N342" s="42" t="s">
        <v>548</v>
      </c>
      <c r="O342" s="42">
        <v>1</v>
      </c>
      <c r="P342" s="420">
        <v>19750000</v>
      </c>
      <c r="Q342" s="68"/>
      <c r="R342" s="145"/>
      <c r="S342" s="146"/>
      <c r="T342" s="145"/>
      <c r="U342" s="146"/>
      <c r="V342" s="145"/>
      <c r="W342" s="146"/>
      <c r="X342" s="145"/>
      <c r="Y342" s="146"/>
      <c r="Z342" s="146"/>
      <c r="AA342" s="145"/>
      <c r="AB342" s="420">
        <v>19750000</v>
      </c>
      <c r="AC342" s="228"/>
      <c r="AD342" s="417"/>
      <c r="AF342" s="52" t="e">
        <f>'[3]BI INTRA 2025'!Z541+'BI BERSIH DARI EKSTRA 2024'!Y342</f>
        <v>#REF!</v>
      </c>
      <c r="AG342" s="52" t="e">
        <f t="shared" si="200"/>
        <v>#REF!</v>
      </c>
    </row>
    <row r="343" spans="1:33" ht="15" customHeight="1">
      <c r="A343" s="42"/>
      <c r="B343" s="58" t="s">
        <v>545</v>
      </c>
      <c r="C343" s="43" t="s">
        <v>48</v>
      </c>
      <c r="D343" s="68" t="s">
        <v>198</v>
      </c>
      <c r="E343" s="68" t="s">
        <v>551</v>
      </c>
      <c r="F343" s="69" t="str">
        <f>VLOOKUP(B343,[1]Sheet1!$H$4:$I$15682,2,FALSE)</f>
        <v>Peralatan dan Mesin Rusak Berat</v>
      </c>
      <c r="G343" s="42" t="s">
        <v>552</v>
      </c>
      <c r="H343" s="418" t="s">
        <v>48</v>
      </c>
      <c r="I343" s="43" t="s">
        <v>64</v>
      </c>
      <c r="J343" s="43" t="s">
        <v>547</v>
      </c>
      <c r="K343" s="42">
        <v>1998</v>
      </c>
      <c r="L343" s="42" t="s">
        <v>48</v>
      </c>
      <c r="M343" s="419" t="s">
        <v>166</v>
      </c>
      <c r="N343" s="42" t="s">
        <v>548</v>
      </c>
      <c r="O343" s="42">
        <v>1</v>
      </c>
      <c r="P343" s="420">
        <v>2550000</v>
      </c>
      <c r="Q343" s="68"/>
      <c r="R343" s="145"/>
      <c r="S343" s="146"/>
      <c r="T343" s="145"/>
      <c r="U343" s="146"/>
      <c r="V343" s="145"/>
      <c r="W343" s="146"/>
      <c r="X343" s="145"/>
      <c r="Y343" s="146"/>
      <c r="Z343" s="146"/>
      <c r="AA343" s="145"/>
      <c r="AB343" s="420">
        <v>2550000</v>
      </c>
      <c r="AC343" s="228"/>
      <c r="AD343" s="417"/>
      <c r="AF343" s="52" t="e">
        <f>'[3]BI INTRA 2025'!Z542+'BI BERSIH DARI EKSTRA 2024'!Y343</f>
        <v>#REF!</v>
      </c>
      <c r="AG343" s="52" t="e">
        <f t="shared" si="200"/>
        <v>#REF!</v>
      </c>
    </row>
    <row r="344" spans="1:33" ht="15" customHeight="1">
      <c r="A344" s="42"/>
      <c r="B344" s="58" t="s">
        <v>545</v>
      </c>
      <c r="C344" s="43" t="s">
        <v>48</v>
      </c>
      <c r="D344" s="68" t="s">
        <v>198</v>
      </c>
      <c r="E344" s="68" t="s">
        <v>551</v>
      </c>
      <c r="F344" s="235" t="str">
        <f>VLOOKUP(B344,[1]Sheet1!$H$4:$I$15682,2,FALSE)</f>
        <v>Peralatan dan Mesin Rusak Berat</v>
      </c>
      <c r="G344" s="42" t="s">
        <v>553</v>
      </c>
      <c r="H344" s="418" t="s">
        <v>48</v>
      </c>
      <c r="I344" s="43" t="s">
        <v>64</v>
      </c>
      <c r="J344" s="43" t="s">
        <v>547</v>
      </c>
      <c r="K344" s="42">
        <v>2002</v>
      </c>
      <c r="L344" s="42" t="s">
        <v>48</v>
      </c>
      <c r="M344" s="419" t="s">
        <v>166</v>
      </c>
      <c r="N344" s="42" t="s">
        <v>548</v>
      </c>
      <c r="O344" s="42">
        <v>3</v>
      </c>
      <c r="P344" s="420">
        <v>4000000</v>
      </c>
      <c r="Q344" s="68"/>
      <c r="R344" s="421"/>
      <c r="S344" s="146"/>
      <c r="T344" s="145"/>
      <c r="U344" s="146"/>
      <c r="V344" s="145"/>
      <c r="W344" s="146"/>
      <c r="X344" s="145"/>
      <c r="Y344" s="146"/>
      <c r="Z344" s="146"/>
      <c r="AA344" s="145"/>
      <c r="AB344" s="420">
        <v>4000000</v>
      </c>
      <c r="AC344" s="228"/>
      <c r="AD344" s="417"/>
      <c r="AF344" s="52" t="e">
        <f>'[3]BI INTRA 2025'!Z543+'BI BERSIH DARI EKSTRA 2024'!Y344</f>
        <v>#REF!</v>
      </c>
      <c r="AG344" s="52" t="e">
        <f t="shared" si="200"/>
        <v>#REF!</v>
      </c>
    </row>
    <row r="345" spans="1:33" ht="15" customHeight="1">
      <c r="A345" s="42"/>
      <c r="B345" s="58" t="s">
        <v>545</v>
      </c>
      <c r="C345" s="43" t="s">
        <v>48</v>
      </c>
      <c r="D345" s="68" t="s">
        <v>554</v>
      </c>
      <c r="E345" s="68" t="s">
        <v>555</v>
      </c>
      <c r="F345" s="69" t="str">
        <f>VLOOKUP(B345,[1]Sheet1!$H$4:$I$15682,2,FALSE)</f>
        <v>Peralatan dan Mesin Rusak Berat</v>
      </c>
      <c r="G345" s="42" t="s">
        <v>179</v>
      </c>
      <c r="H345" s="418" t="s">
        <v>48</v>
      </c>
      <c r="I345" s="43" t="s">
        <v>173</v>
      </c>
      <c r="J345" s="43" t="s">
        <v>547</v>
      </c>
      <c r="K345" s="42">
        <v>2007</v>
      </c>
      <c r="L345" s="42" t="s">
        <v>48</v>
      </c>
      <c r="M345" s="419" t="s">
        <v>166</v>
      </c>
      <c r="N345" s="42" t="s">
        <v>548</v>
      </c>
      <c r="O345" s="42">
        <v>1</v>
      </c>
      <c r="P345" s="420">
        <v>1586340</v>
      </c>
      <c r="Q345" s="68"/>
      <c r="R345" s="421"/>
      <c r="S345" s="146"/>
      <c r="T345" s="145"/>
      <c r="U345" s="146"/>
      <c r="V345" s="145"/>
      <c r="W345" s="146"/>
      <c r="X345" s="145"/>
      <c r="Y345" s="146"/>
      <c r="Z345" s="146"/>
      <c r="AA345" s="145"/>
      <c r="AB345" s="420">
        <v>1586340</v>
      </c>
      <c r="AC345" s="228"/>
      <c r="AD345" s="417"/>
      <c r="AF345" s="52" t="e">
        <f>'[3]BI INTRA 2025'!Z544+'BI BERSIH DARI EKSTRA 2024'!Y345</f>
        <v>#REF!</v>
      </c>
      <c r="AG345" s="52" t="e">
        <f t="shared" si="200"/>
        <v>#REF!</v>
      </c>
    </row>
    <row r="346" spans="1:33" ht="15" customHeight="1">
      <c r="A346" s="42"/>
      <c r="B346" s="58" t="s">
        <v>545</v>
      </c>
      <c r="C346" s="43" t="s">
        <v>48</v>
      </c>
      <c r="D346" s="68" t="s">
        <v>556</v>
      </c>
      <c r="E346" s="68" t="s">
        <v>557</v>
      </c>
      <c r="F346" s="69" t="str">
        <f>VLOOKUP(B346,[1]Sheet1!$H$4:$I$15682,2,FALSE)</f>
        <v>Peralatan dan Mesin Rusak Berat</v>
      </c>
      <c r="G346" s="42" t="s">
        <v>179</v>
      </c>
      <c r="H346" s="418" t="s">
        <v>48</v>
      </c>
      <c r="I346" s="43" t="s">
        <v>558</v>
      </c>
      <c r="J346" s="43" t="s">
        <v>547</v>
      </c>
      <c r="K346" s="42">
        <v>1999</v>
      </c>
      <c r="L346" s="42" t="s">
        <v>48</v>
      </c>
      <c r="M346" s="419" t="s">
        <v>166</v>
      </c>
      <c r="N346" s="42" t="s">
        <v>548</v>
      </c>
      <c r="O346" s="42">
        <v>1</v>
      </c>
      <c r="P346" s="420">
        <v>9014855.5</v>
      </c>
      <c r="Q346" s="68"/>
      <c r="R346" s="422"/>
      <c r="S346" s="423"/>
      <c r="T346" s="422"/>
      <c r="U346" s="423"/>
      <c r="V346" s="422"/>
      <c r="W346" s="423"/>
      <c r="X346" s="422"/>
      <c r="Y346" s="423"/>
      <c r="Z346" s="423"/>
      <c r="AA346" s="422"/>
      <c r="AB346" s="420">
        <v>9014855.5</v>
      </c>
      <c r="AC346" s="228"/>
      <c r="AD346" s="417"/>
      <c r="AF346" s="52" t="e">
        <f>'[3]BI INTRA 2025'!Z546+'BI BERSIH DARI EKSTRA 2024'!Y346</f>
        <v>#REF!</v>
      </c>
      <c r="AG346" s="52" t="e">
        <f t="shared" si="200"/>
        <v>#REF!</v>
      </c>
    </row>
    <row r="347" spans="1:33" ht="15" customHeight="1">
      <c r="A347" s="42"/>
      <c r="B347" s="58" t="s">
        <v>545</v>
      </c>
      <c r="C347" s="43" t="s">
        <v>48</v>
      </c>
      <c r="D347" s="68" t="s">
        <v>556</v>
      </c>
      <c r="E347" s="68" t="s">
        <v>557</v>
      </c>
      <c r="F347" s="69" t="str">
        <f>VLOOKUP(B347,[1]Sheet1!$H$4:$I$15682,2,FALSE)</f>
        <v>Peralatan dan Mesin Rusak Berat</v>
      </c>
      <c r="G347" s="42" t="s">
        <v>179</v>
      </c>
      <c r="H347" s="418" t="s">
        <v>48</v>
      </c>
      <c r="I347" s="43" t="s">
        <v>558</v>
      </c>
      <c r="J347" s="43" t="s">
        <v>547</v>
      </c>
      <c r="K347" s="42">
        <v>2000</v>
      </c>
      <c r="L347" s="42" t="s">
        <v>48</v>
      </c>
      <c r="M347" s="419" t="s">
        <v>166</v>
      </c>
      <c r="N347" s="42" t="s">
        <v>548</v>
      </c>
      <c r="O347" s="42">
        <v>5</v>
      </c>
      <c r="P347" s="420">
        <v>9014855.5</v>
      </c>
      <c r="Q347" s="68"/>
      <c r="R347" s="422"/>
      <c r="S347" s="423"/>
      <c r="T347" s="422"/>
      <c r="U347" s="423"/>
      <c r="V347" s="422"/>
      <c r="W347" s="423"/>
      <c r="X347" s="422"/>
      <c r="Y347" s="423"/>
      <c r="Z347" s="423"/>
      <c r="AA347" s="422"/>
      <c r="AB347" s="420">
        <v>9014855.5</v>
      </c>
      <c r="AC347" s="228"/>
      <c r="AD347" s="417"/>
      <c r="AF347" s="52" t="e">
        <f>'[3]BI INTRA 2025'!Z547+'BI BERSIH DARI EKSTRA 2024'!Y347</f>
        <v>#REF!</v>
      </c>
      <c r="AG347" s="52" t="e">
        <f t="shared" si="200"/>
        <v>#REF!</v>
      </c>
    </row>
    <row r="348" spans="1:33" ht="15" customHeight="1">
      <c r="A348" s="42"/>
      <c r="B348" s="58" t="s">
        <v>545</v>
      </c>
      <c r="C348" s="43" t="s">
        <v>48</v>
      </c>
      <c r="D348" s="68" t="s">
        <v>556</v>
      </c>
      <c r="E348" s="68" t="s">
        <v>557</v>
      </c>
      <c r="F348" s="69" t="str">
        <f>VLOOKUP(B348,[1]Sheet1!$H$4:$I$15682,2,FALSE)</f>
        <v>Peralatan dan Mesin Rusak Berat</v>
      </c>
      <c r="G348" s="42" t="s">
        <v>179</v>
      </c>
      <c r="H348" s="418" t="s">
        <v>48</v>
      </c>
      <c r="I348" s="43" t="s">
        <v>558</v>
      </c>
      <c r="J348" s="43" t="s">
        <v>547</v>
      </c>
      <c r="K348" s="42">
        <v>2002</v>
      </c>
      <c r="L348" s="42" t="s">
        <v>48</v>
      </c>
      <c r="M348" s="419" t="s">
        <v>166</v>
      </c>
      <c r="N348" s="42" t="s">
        <v>548</v>
      </c>
      <c r="O348" s="42">
        <v>1</v>
      </c>
      <c r="P348" s="420">
        <v>38000000</v>
      </c>
      <c r="Q348" s="68"/>
      <c r="R348" s="422"/>
      <c r="S348" s="423"/>
      <c r="T348" s="422"/>
      <c r="U348" s="423"/>
      <c r="V348" s="422"/>
      <c r="W348" s="423"/>
      <c r="X348" s="422"/>
      <c r="Y348" s="423"/>
      <c r="Z348" s="423"/>
      <c r="AA348" s="422"/>
      <c r="AB348" s="420">
        <v>38000000</v>
      </c>
      <c r="AC348" s="228"/>
      <c r="AD348" s="417"/>
      <c r="AF348" s="52" t="e">
        <f>'[3]BI INTRA 2025'!Z548+'BI BERSIH DARI EKSTRA 2024'!Y348</f>
        <v>#REF!</v>
      </c>
      <c r="AG348" s="52" t="e">
        <f t="shared" si="200"/>
        <v>#REF!</v>
      </c>
    </row>
    <row r="349" spans="1:33" ht="15" customHeight="1">
      <c r="A349" s="42"/>
      <c r="B349" s="58" t="s">
        <v>545</v>
      </c>
      <c r="C349" s="43" t="s">
        <v>48</v>
      </c>
      <c r="D349" s="68" t="s">
        <v>556</v>
      </c>
      <c r="E349" s="68" t="s">
        <v>557</v>
      </c>
      <c r="F349" s="69" t="str">
        <f>VLOOKUP(B349,[1]Sheet1!$H$4:$I$15682,2,FALSE)</f>
        <v>Peralatan dan Mesin Rusak Berat</v>
      </c>
      <c r="G349" s="42" t="s">
        <v>179</v>
      </c>
      <c r="H349" s="418" t="s">
        <v>48</v>
      </c>
      <c r="I349" s="43" t="s">
        <v>558</v>
      </c>
      <c r="J349" s="43" t="s">
        <v>547</v>
      </c>
      <c r="K349" s="42">
        <v>2002</v>
      </c>
      <c r="L349" s="42" t="s">
        <v>48</v>
      </c>
      <c r="M349" s="419" t="s">
        <v>166</v>
      </c>
      <c r="N349" s="42" t="s">
        <v>548</v>
      </c>
      <c r="O349" s="42">
        <v>1</v>
      </c>
      <c r="P349" s="420">
        <v>85500000</v>
      </c>
      <c r="Q349" s="68"/>
      <c r="R349" s="422"/>
      <c r="S349" s="423"/>
      <c r="T349" s="422"/>
      <c r="U349" s="423"/>
      <c r="V349" s="422"/>
      <c r="W349" s="423"/>
      <c r="X349" s="422"/>
      <c r="Y349" s="423"/>
      <c r="Z349" s="423"/>
      <c r="AA349" s="422"/>
      <c r="AB349" s="420">
        <v>85500000</v>
      </c>
      <c r="AC349" s="228"/>
      <c r="AD349" s="417"/>
      <c r="AF349" s="52" t="e">
        <f>'[3]BI INTRA 2025'!Z549+'BI BERSIH DARI EKSTRA 2024'!Y349</f>
        <v>#REF!</v>
      </c>
      <c r="AG349" s="52" t="e">
        <f t="shared" si="200"/>
        <v>#REF!</v>
      </c>
    </row>
    <row r="350" spans="1:33" ht="15" customHeight="1">
      <c r="A350" s="42"/>
      <c r="B350" s="58" t="s">
        <v>545</v>
      </c>
      <c r="C350" s="43" t="s">
        <v>48</v>
      </c>
      <c r="D350" s="322" t="s">
        <v>269</v>
      </c>
      <c r="E350" s="68" t="s">
        <v>559</v>
      </c>
      <c r="F350" s="69" t="str">
        <f>VLOOKUP(B350,[1]Sheet1!$H$4:$I$15682,2,FALSE)</f>
        <v>Peralatan dan Mesin Rusak Berat</v>
      </c>
      <c r="G350" s="42" t="s">
        <v>179</v>
      </c>
      <c r="H350" s="418" t="s">
        <v>48</v>
      </c>
      <c r="I350" s="43" t="s">
        <v>191</v>
      </c>
      <c r="J350" s="43" t="s">
        <v>547</v>
      </c>
      <c r="K350" s="42">
        <v>2007</v>
      </c>
      <c r="L350" s="42" t="s">
        <v>48</v>
      </c>
      <c r="M350" s="419" t="s">
        <v>166</v>
      </c>
      <c r="N350" s="42" t="s">
        <v>548</v>
      </c>
      <c r="O350" s="42">
        <v>1</v>
      </c>
      <c r="P350" s="420">
        <v>3000000</v>
      </c>
      <c r="Q350" s="68"/>
      <c r="R350" s="422"/>
      <c r="S350" s="423"/>
      <c r="T350" s="422"/>
      <c r="U350" s="423"/>
      <c r="V350" s="422"/>
      <c r="W350" s="423"/>
      <c r="X350" s="422"/>
      <c r="Y350" s="423"/>
      <c r="Z350" s="423"/>
      <c r="AA350" s="422"/>
      <c r="AB350" s="420">
        <v>3000000</v>
      </c>
      <c r="AC350" s="228"/>
      <c r="AD350" s="417"/>
      <c r="AF350" s="52" t="e">
        <f>'[3]BI INTRA 2025'!Z550+'BI BERSIH DARI EKSTRA 2024'!Y350</f>
        <v>#REF!</v>
      </c>
      <c r="AG350" s="52" t="e">
        <f t="shared" si="200"/>
        <v>#REF!</v>
      </c>
    </row>
    <row r="351" spans="1:33" ht="27" customHeight="1">
      <c r="A351" s="42"/>
      <c r="B351" s="58" t="s">
        <v>545</v>
      </c>
      <c r="C351" s="43" t="s">
        <v>48</v>
      </c>
      <c r="D351" s="322" t="s">
        <v>560</v>
      </c>
      <c r="E351" s="68" t="s">
        <v>561</v>
      </c>
      <c r="F351" s="69" t="str">
        <f>VLOOKUP(B351,[1]Sheet1!$H$4:$I$15682,2,FALSE)</f>
        <v>Peralatan dan Mesin Rusak Berat</v>
      </c>
      <c r="G351" s="42" t="s">
        <v>562</v>
      </c>
      <c r="H351" s="418" t="s">
        <v>48</v>
      </c>
      <c r="I351" s="43" t="s">
        <v>191</v>
      </c>
      <c r="J351" s="43" t="s">
        <v>547</v>
      </c>
      <c r="K351" s="42">
        <v>1997</v>
      </c>
      <c r="L351" s="42" t="s">
        <v>48</v>
      </c>
      <c r="M351" s="419" t="s">
        <v>166</v>
      </c>
      <c r="N351" s="42" t="s">
        <v>548</v>
      </c>
      <c r="O351" s="42">
        <v>1</v>
      </c>
      <c r="P351" s="420">
        <v>4348379</v>
      </c>
      <c r="Q351" s="68"/>
      <c r="R351" s="422"/>
      <c r="S351" s="423"/>
      <c r="T351" s="422"/>
      <c r="U351" s="423"/>
      <c r="V351" s="422"/>
      <c r="W351" s="423"/>
      <c r="X351" s="422"/>
      <c r="Y351" s="423"/>
      <c r="Z351" s="423"/>
      <c r="AA351" s="422"/>
      <c r="AB351" s="420">
        <v>4348379</v>
      </c>
      <c r="AC351" s="228"/>
      <c r="AD351" s="417"/>
      <c r="AF351" s="52" t="e">
        <f>'[3]BI INTRA 2025'!Z554+'BI BERSIH DARI EKSTRA 2024'!Y351</f>
        <v>#REF!</v>
      </c>
      <c r="AG351" s="52" t="e">
        <f t="shared" si="200"/>
        <v>#REF!</v>
      </c>
    </row>
    <row r="352" spans="1:33" ht="27" customHeight="1">
      <c r="A352" s="42"/>
      <c r="B352" s="58" t="s">
        <v>545</v>
      </c>
      <c r="C352" s="43" t="s">
        <v>48</v>
      </c>
      <c r="D352" s="68" t="s">
        <v>563</v>
      </c>
      <c r="E352" s="68" t="s">
        <v>564</v>
      </c>
      <c r="F352" s="69" t="str">
        <f>VLOOKUP(B352,[1]Sheet1!$H$4:$I$15682,2,FALSE)</f>
        <v>Peralatan dan Mesin Rusak Berat</v>
      </c>
      <c r="G352" s="42" t="s">
        <v>565</v>
      </c>
      <c r="H352" s="418" t="s">
        <v>48</v>
      </c>
      <c r="I352" s="43" t="s">
        <v>191</v>
      </c>
      <c r="J352" s="43" t="s">
        <v>547</v>
      </c>
      <c r="K352" s="42">
        <v>2002</v>
      </c>
      <c r="L352" s="42" t="s">
        <v>48</v>
      </c>
      <c r="M352" s="419" t="s">
        <v>166</v>
      </c>
      <c r="N352" s="42" t="s">
        <v>548</v>
      </c>
      <c r="O352" s="42">
        <v>2</v>
      </c>
      <c r="P352" s="420">
        <v>2912435</v>
      </c>
      <c r="Q352" s="68"/>
      <c r="R352" s="422"/>
      <c r="S352" s="423"/>
      <c r="T352" s="422"/>
      <c r="U352" s="423"/>
      <c r="V352" s="422"/>
      <c r="W352" s="423"/>
      <c r="X352" s="422"/>
      <c r="Y352" s="423"/>
      <c r="Z352" s="423"/>
      <c r="AA352" s="422"/>
      <c r="AB352" s="420">
        <v>2912435</v>
      </c>
      <c r="AC352" s="228"/>
      <c r="AD352" s="417"/>
      <c r="AF352" s="52" t="e">
        <f>'[3]BI INTRA 2025'!Z555+'BI BERSIH DARI EKSTRA 2024'!Y352</f>
        <v>#REF!</v>
      </c>
      <c r="AG352" s="52" t="e">
        <f t="shared" si="200"/>
        <v>#REF!</v>
      </c>
    </row>
    <row r="353" spans="1:33" ht="15" customHeight="1">
      <c r="A353" s="42"/>
      <c r="B353" s="58" t="s">
        <v>545</v>
      </c>
      <c r="C353" s="43" t="s">
        <v>48</v>
      </c>
      <c r="D353" s="68" t="s">
        <v>563</v>
      </c>
      <c r="E353" s="68" t="s">
        <v>564</v>
      </c>
      <c r="F353" s="69" t="str">
        <f>VLOOKUP(B353,[1]Sheet1!$H$4:$I$15682,2,FALSE)</f>
        <v>Peralatan dan Mesin Rusak Berat</v>
      </c>
      <c r="G353" s="42" t="s">
        <v>565</v>
      </c>
      <c r="H353" s="418" t="s">
        <v>48</v>
      </c>
      <c r="I353" s="43" t="s">
        <v>191</v>
      </c>
      <c r="J353" s="43" t="s">
        <v>547</v>
      </c>
      <c r="K353" s="42">
        <v>2002</v>
      </c>
      <c r="L353" s="42" t="s">
        <v>48</v>
      </c>
      <c r="M353" s="419" t="s">
        <v>166</v>
      </c>
      <c r="N353" s="42" t="s">
        <v>548</v>
      </c>
      <c r="O353" s="42">
        <v>1</v>
      </c>
      <c r="P353" s="420">
        <v>5249740</v>
      </c>
      <c r="Q353" s="68"/>
      <c r="R353" s="422"/>
      <c r="S353" s="423"/>
      <c r="T353" s="422"/>
      <c r="U353" s="423"/>
      <c r="V353" s="422"/>
      <c r="W353" s="423"/>
      <c r="X353" s="422"/>
      <c r="Y353" s="423"/>
      <c r="Z353" s="423"/>
      <c r="AA353" s="422"/>
      <c r="AB353" s="420">
        <v>5249740</v>
      </c>
      <c r="AC353" s="228"/>
      <c r="AD353" s="417"/>
      <c r="AF353" s="52" t="e">
        <f>'[3]BI INTRA 2025'!Z557+'BI BERSIH DARI EKSTRA 2024'!Y353</f>
        <v>#REF!</v>
      </c>
      <c r="AG353" s="52" t="e">
        <f t="shared" si="200"/>
        <v>#REF!</v>
      </c>
    </row>
    <row r="354" spans="1:33" ht="15" customHeight="1">
      <c r="A354" s="42"/>
      <c r="B354" s="58" t="s">
        <v>545</v>
      </c>
      <c r="C354" s="43" t="s">
        <v>48</v>
      </c>
      <c r="D354" s="68" t="s">
        <v>284</v>
      </c>
      <c r="E354" s="68" t="s">
        <v>566</v>
      </c>
      <c r="F354" s="69" t="str">
        <f>VLOOKUP(B354,[1]Sheet1!$H$4:$I$15682,2,FALSE)</f>
        <v>Peralatan dan Mesin Rusak Berat</v>
      </c>
      <c r="G354" s="42" t="s">
        <v>567</v>
      </c>
      <c r="H354" s="418" t="s">
        <v>48</v>
      </c>
      <c r="I354" s="43" t="s">
        <v>64</v>
      </c>
      <c r="J354" s="43" t="s">
        <v>547</v>
      </c>
      <c r="K354" s="42">
        <v>1999</v>
      </c>
      <c r="L354" s="42" t="s">
        <v>48</v>
      </c>
      <c r="M354" s="419" t="s">
        <v>166</v>
      </c>
      <c r="N354" s="42" t="s">
        <v>548</v>
      </c>
      <c r="O354" s="42">
        <v>2</v>
      </c>
      <c r="P354" s="420">
        <v>4500000</v>
      </c>
      <c r="Q354" s="68"/>
      <c r="R354" s="422"/>
      <c r="S354" s="423"/>
      <c r="T354" s="422"/>
      <c r="U354" s="423"/>
      <c r="V354" s="422"/>
      <c r="W354" s="423"/>
      <c r="X354" s="422"/>
      <c r="Y354" s="423"/>
      <c r="Z354" s="423"/>
      <c r="AA354" s="422"/>
      <c r="AB354" s="420">
        <v>4500000</v>
      </c>
      <c r="AC354" s="228"/>
      <c r="AD354" s="417"/>
      <c r="AF354" s="52" t="e">
        <f>'[3]BI INTRA 2025'!Z558+'BI BERSIH DARI EKSTRA 2024'!Y354</f>
        <v>#REF!</v>
      </c>
      <c r="AG354" s="52" t="e">
        <f t="shared" si="200"/>
        <v>#REF!</v>
      </c>
    </row>
    <row r="355" spans="1:33" ht="15" customHeight="1">
      <c r="A355" s="42"/>
      <c r="B355" s="58" t="s">
        <v>545</v>
      </c>
      <c r="C355" s="43" t="s">
        <v>48</v>
      </c>
      <c r="D355" s="68" t="s">
        <v>437</v>
      </c>
      <c r="E355" s="68" t="s">
        <v>568</v>
      </c>
      <c r="F355" s="69" t="str">
        <f>VLOOKUP(B355,[1]Sheet1!$H$4:$I$15682,2,FALSE)</f>
        <v>Peralatan dan Mesin Rusak Berat</v>
      </c>
      <c r="G355" s="42" t="s">
        <v>569</v>
      </c>
      <c r="H355" s="418" t="s">
        <v>48</v>
      </c>
      <c r="I355" s="43" t="s">
        <v>64</v>
      </c>
      <c r="J355" s="43" t="s">
        <v>547</v>
      </c>
      <c r="K355" s="42">
        <v>2002</v>
      </c>
      <c r="L355" s="42" t="s">
        <v>48</v>
      </c>
      <c r="M355" s="419" t="s">
        <v>166</v>
      </c>
      <c r="N355" s="42" t="s">
        <v>548</v>
      </c>
      <c r="O355" s="42">
        <v>1</v>
      </c>
      <c r="P355" s="420">
        <v>1383298</v>
      </c>
      <c r="Q355" s="68"/>
      <c r="R355" s="422"/>
      <c r="S355" s="423"/>
      <c r="T355" s="422"/>
      <c r="U355" s="423"/>
      <c r="V355" s="422"/>
      <c r="W355" s="423"/>
      <c r="X355" s="422"/>
      <c r="Y355" s="423"/>
      <c r="Z355" s="423"/>
      <c r="AA355" s="422"/>
      <c r="AB355" s="420">
        <v>1383298</v>
      </c>
      <c r="AC355" s="228"/>
      <c r="AD355" s="417"/>
      <c r="AF355" s="52" t="e">
        <f>'[3]BI INTRA 2025'!Z561+'BI BERSIH DARI EKSTRA 2024'!Y355</f>
        <v>#REF!</v>
      </c>
      <c r="AG355" s="52" t="e">
        <f t="shared" si="200"/>
        <v>#REF!</v>
      </c>
    </row>
    <row r="356" spans="1:33" ht="15" customHeight="1">
      <c r="A356" s="42"/>
      <c r="B356" s="58" t="s">
        <v>545</v>
      </c>
      <c r="C356" s="43" t="s">
        <v>48</v>
      </c>
      <c r="D356" s="68" t="s">
        <v>433</v>
      </c>
      <c r="E356" s="68" t="s">
        <v>568</v>
      </c>
      <c r="F356" s="69" t="str">
        <f>VLOOKUP(B356,[1]Sheet1!$H$4:$I$15682,2,FALSE)</f>
        <v>Peralatan dan Mesin Rusak Berat</v>
      </c>
      <c r="G356" s="42" t="s">
        <v>570</v>
      </c>
      <c r="H356" s="418" t="s">
        <v>48</v>
      </c>
      <c r="I356" s="43" t="s">
        <v>64</v>
      </c>
      <c r="J356" s="43" t="s">
        <v>547</v>
      </c>
      <c r="K356" s="42">
        <v>2002</v>
      </c>
      <c r="L356" s="42" t="s">
        <v>48</v>
      </c>
      <c r="M356" s="419" t="s">
        <v>166</v>
      </c>
      <c r="N356" s="42" t="s">
        <v>548</v>
      </c>
      <c r="O356" s="42">
        <v>1</v>
      </c>
      <c r="P356" s="420">
        <v>1383298</v>
      </c>
      <c r="Q356" s="68"/>
      <c r="R356" s="422"/>
      <c r="S356" s="423"/>
      <c r="T356" s="422"/>
      <c r="U356" s="423"/>
      <c r="V356" s="422"/>
      <c r="W356" s="423"/>
      <c r="X356" s="422"/>
      <c r="Y356" s="423"/>
      <c r="Z356" s="423"/>
      <c r="AA356" s="422"/>
      <c r="AB356" s="420">
        <v>1383298</v>
      </c>
      <c r="AC356" s="228"/>
      <c r="AD356" s="417"/>
      <c r="AF356" s="52" t="e">
        <f>'[3]BI INTRA 2025'!Z562+'BI BERSIH DARI EKSTRA 2024'!Y356</f>
        <v>#REF!</v>
      </c>
      <c r="AG356" s="52" t="e">
        <f t="shared" si="200"/>
        <v>#REF!</v>
      </c>
    </row>
    <row r="357" spans="1:33" ht="15" customHeight="1">
      <c r="A357" s="42"/>
      <c r="B357" s="58" t="s">
        <v>545</v>
      </c>
      <c r="C357" s="43" t="s">
        <v>48</v>
      </c>
      <c r="D357" s="68" t="s">
        <v>571</v>
      </c>
      <c r="E357" s="68" t="s">
        <v>572</v>
      </c>
      <c r="F357" s="69" t="str">
        <f>VLOOKUP(B357,[1]Sheet1!$H$4:$I$15682,2,FALSE)</f>
        <v>Peralatan dan Mesin Rusak Berat</v>
      </c>
      <c r="G357" s="42" t="s">
        <v>573</v>
      </c>
      <c r="H357" s="418" t="s">
        <v>48</v>
      </c>
      <c r="I357" s="43" t="s">
        <v>64</v>
      </c>
      <c r="J357" s="43" t="s">
        <v>547</v>
      </c>
      <c r="K357" s="42">
        <v>1998</v>
      </c>
      <c r="L357" s="42" t="s">
        <v>48</v>
      </c>
      <c r="M357" s="419" t="s">
        <v>166</v>
      </c>
      <c r="N357" s="42" t="s">
        <v>548</v>
      </c>
      <c r="O357" s="42">
        <v>2</v>
      </c>
      <c r="P357" s="420">
        <v>11500000</v>
      </c>
      <c r="Q357" s="68"/>
      <c r="R357" s="422"/>
      <c r="S357" s="423"/>
      <c r="T357" s="422"/>
      <c r="U357" s="423"/>
      <c r="V357" s="422"/>
      <c r="W357" s="423"/>
      <c r="X357" s="422"/>
      <c r="Y357" s="423"/>
      <c r="Z357" s="423"/>
      <c r="AA357" s="422"/>
      <c r="AB357" s="420">
        <v>11500000</v>
      </c>
      <c r="AC357" s="228"/>
      <c r="AD357" s="417"/>
      <c r="AF357" s="52" t="e">
        <f>'[3]BI INTRA 2025'!Z563+'BI BERSIH DARI EKSTRA 2024'!Y357</f>
        <v>#REF!</v>
      </c>
      <c r="AG357" s="52" t="e">
        <f t="shared" si="200"/>
        <v>#REF!</v>
      </c>
    </row>
    <row r="358" spans="1:33" ht="15" customHeight="1">
      <c r="A358" s="42"/>
      <c r="B358" s="58" t="s">
        <v>545</v>
      </c>
      <c r="C358" s="43" t="s">
        <v>48</v>
      </c>
      <c r="D358" s="68" t="s">
        <v>471</v>
      </c>
      <c r="E358" s="68" t="s">
        <v>474</v>
      </c>
      <c r="F358" s="69" t="str">
        <f>VLOOKUP(B358,[1]Sheet1!$H$4:$I$15682,2,FALSE)</f>
        <v>Peralatan dan Mesin Rusak Berat</v>
      </c>
      <c r="G358" s="42" t="s">
        <v>574</v>
      </c>
      <c r="H358" s="418" t="s">
        <v>48</v>
      </c>
      <c r="I358" s="43" t="s">
        <v>64</v>
      </c>
      <c r="J358" s="43" t="s">
        <v>547</v>
      </c>
      <c r="K358" s="42">
        <v>2000</v>
      </c>
      <c r="L358" s="42" t="s">
        <v>48</v>
      </c>
      <c r="M358" s="419" t="s">
        <v>166</v>
      </c>
      <c r="N358" s="42" t="s">
        <v>548</v>
      </c>
      <c r="O358" s="42">
        <v>9</v>
      </c>
      <c r="P358" s="420">
        <v>23580000</v>
      </c>
      <c r="Q358" s="68"/>
      <c r="R358" s="422"/>
      <c r="S358" s="423"/>
      <c r="T358" s="422"/>
      <c r="U358" s="423"/>
      <c r="V358" s="422"/>
      <c r="W358" s="423"/>
      <c r="X358" s="422"/>
      <c r="Y358" s="423"/>
      <c r="Z358" s="423"/>
      <c r="AA358" s="422"/>
      <c r="AB358" s="420">
        <v>23580000</v>
      </c>
      <c r="AC358" s="228"/>
      <c r="AD358" s="417"/>
      <c r="AF358" s="52" t="e">
        <f>'[3]BI INTRA 2025'!Z564+'BI BERSIH DARI EKSTRA 2024'!Y358</f>
        <v>#REF!</v>
      </c>
      <c r="AG358" s="52" t="e">
        <f t="shared" si="200"/>
        <v>#REF!</v>
      </c>
    </row>
    <row r="359" spans="1:33" ht="15" customHeight="1">
      <c r="A359" s="310"/>
      <c r="B359" s="312" t="s">
        <v>545</v>
      </c>
      <c r="C359" s="313" t="s">
        <v>48</v>
      </c>
      <c r="D359" s="322" t="s">
        <v>575</v>
      </c>
      <c r="E359" s="424" t="s">
        <v>576</v>
      </c>
      <c r="F359" s="69" t="str">
        <f>VLOOKUP(B359,[1]Sheet1!$H$4:$I$15682,2,FALSE)</f>
        <v>Peralatan dan Mesin Rusak Berat</v>
      </c>
      <c r="G359" s="310" t="s">
        <v>570</v>
      </c>
      <c r="H359" s="425" t="s">
        <v>48</v>
      </c>
      <c r="I359" s="313" t="s">
        <v>64</v>
      </c>
      <c r="J359" s="313" t="s">
        <v>547</v>
      </c>
      <c r="K359" s="310">
        <v>2002</v>
      </c>
      <c r="L359" s="310" t="s">
        <v>48</v>
      </c>
      <c r="M359" s="426" t="s">
        <v>166</v>
      </c>
      <c r="N359" s="310" t="s">
        <v>548</v>
      </c>
      <c r="O359" s="310">
        <v>1</v>
      </c>
      <c r="P359" s="427">
        <v>10748000</v>
      </c>
      <c r="Q359" s="424"/>
      <c r="R359" s="428"/>
      <c r="S359" s="429"/>
      <c r="T359" s="428"/>
      <c r="U359" s="429"/>
      <c r="V359" s="428"/>
      <c r="W359" s="429"/>
      <c r="X359" s="428"/>
      <c r="Y359" s="429"/>
      <c r="Z359" s="429"/>
      <c r="AA359" s="428"/>
      <c r="AB359" s="427">
        <v>10748000</v>
      </c>
      <c r="AC359" s="430"/>
      <c r="AD359" s="431"/>
      <c r="AF359" s="52" t="e">
        <f>'[3]BI INTRA 2025'!Z566+'BI BERSIH DARI EKSTRA 2024'!Y359</f>
        <v>#REF!</v>
      </c>
      <c r="AG359" s="52" t="e">
        <f t="shared" si="200"/>
        <v>#REF!</v>
      </c>
    </row>
    <row r="360" spans="1:33" ht="15" customHeight="1">
      <c r="A360" s="42"/>
      <c r="B360" s="58" t="s">
        <v>545</v>
      </c>
      <c r="C360" s="43" t="s">
        <v>48</v>
      </c>
      <c r="D360" s="322" t="s">
        <v>332</v>
      </c>
      <c r="E360" s="68" t="s">
        <v>577</v>
      </c>
      <c r="F360" s="69" t="str">
        <f>VLOOKUP(B360,[1]Sheet1!$H$4:$I$15682,2,FALSE)</f>
        <v>Peralatan dan Mesin Rusak Berat</v>
      </c>
      <c r="G360" s="42" t="s">
        <v>179</v>
      </c>
      <c r="H360" s="418" t="s">
        <v>48</v>
      </c>
      <c r="I360" s="43" t="s">
        <v>64</v>
      </c>
      <c r="J360" s="43" t="s">
        <v>547</v>
      </c>
      <c r="K360" s="42">
        <v>2007</v>
      </c>
      <c r="L360" s="42" t="s">
        <v>48</v>
      </c>
      <c r="M360" s="419" t="s">
        <v>166</v>
      </c>
      <c r="N360" s="42" t="s">
        <v>548</v>
      </c>
      <c r="O360" s="42">
        <v>1</v>
      </c>
      <c r="P360" s="420">
        <v>7500000</v>
      </c>
      <c r="Q360" s="68"/>
      <c r="R360" s="432"/>
      <c r="S360" s="432"/>
      <c r="T360" s="433"/>
      <c r="U360" s="432"/>
      <c r="V360" s="432"/>
      <c r="W360" s="432"/>
      <c r="X360" s="432"/>
      <c r="Y360" s="432"/>
      <c r="Z360" s="432"/>
      <c r="AA360" s="434"/>
      <c r="AB360" s="420">
        <v>7500000</v>
      </c>
      <c r="AC360" s="228"/>
      <c r="AD360" s="417"/>
      <c r="AF360" s="52" t="e">
        <f>'[3]BI INTRA 2025'!Z567+'BI BERSIH DARI EKSTRA 2024'!Y360</f>
        <v>#REF!</v>
      </c>
      <c r="AG360" s="52" t="e">
        <f t="shared" si="200"/>
        <v>#REF!</v>
      </c>
    </row>
    <row r="361" spans="1:33" ht="15" customHeight="1">
      <c r="A361" s="42"/>
      <c r="B361" s="58" t="s">
        <v>545</v>
      </c>
      <c r="C361" s="43" t="s">
        <v>48</v>
      </c>
      <c r="D361" s="322" t="s">
        <v>578</v>
      </c>
      <c r="E361" s="68" t="s">
        <v>579</v>
      </c>
      <c r="F361" s="69" t="str">
        <f>VLOOKUP(B361,[1]Sheet1!$H$4:$I$15682,2,FALSE)</f>
        <v>Peralatan dan Mesin Rusak Berat</v>
      </c>
      <c r="G361" s="42" t="s">
        <v>293</v>
      </c>
      <c r="H361" s="418" t="s">
        <v>48</v>
      </c>
      <c r="I361" s="43" t="s">
        <v>64</v>
      </c>
      <c r="J361" s="43" t="s">
        <v>547</v>
      </c>
      <c r="K361" s="42">
        <v>1999</v>
      </c>
      <c r="L361" s="42" t="s">
        <v>48</v>
      </c>
      <c r="M361" s="419" t="s">
        <v>66</v>
      </c>
      <c r="N361" s="42" t="s">
        <v>548</v>
      </c>
      <c r="O361" s="42">
        <v>1</v>
      </c>
      <c r="P361" s="420">
        <v>14750000</v>
      </c>
      <c r="Q361" s="68"/>
      <c r="R361" s="432"/>
      <c r="S361" s="432"/>
      <c r="T361" s="433"/>
      <c r="U361" s="432"/>
      <c r="V361" s="432"/>
      <c r="W361" s="432"/>
      <c r="X361" s="432"/>
      <c r="Y361" s="432"/>
      <c r="Z361" s="432"/>
      <c r="AA361" s="434"/>
      <c r="AB361" s="420">
        <v>14750000</v>
      </c>
      <c r="AC361" s="228"/>
      <c r="AD361" s="417"/>
      <c r="AF361" s="52" t="e">
        <f>'[3]BI INTRA 2025'!Z569+'BI BERSIH DARI EKSTRA 2024'!Y361</f>
        <v>#REF!</v>
      </c>
      <c r="AG361" s="52" t="e">
        <f t="shared" si="200"/>
        <v>#REF!</v>
      </c>
    </row>
    <row r="362" spans="1:33" ht="15" customHeight="1">
      <c r="A362" s="42"/>
      <c r="B362" s="58" t="s">
        <v>545</v>
      </c>
      <c r="C362" s="43" t="s">
        <v>48</v>
      </c>
      <c r="D362" s="322" t="s">
        <v>578</v>
      </c>
      <c r="E362" s="68" t="s">
        <v>579</v>
      </c>
      <c r="F362" s="69" t="str">
        <f>VLOOKUP(B362,[1]Sheet1!$H$4:$I$15682,2,FALSE)</f>
        <v>Peralatan dan Mesin Rusak Berat</v>
      </c>
      <c r="G362" s="42" t="s">
        <v>293</v>
      </c>
      <c r="H362" s="418" t="s">
        <v>48</v>
      </c>
      <c r="I362" s="43" t="s">
        <v>64</v>
      </c>
      <c r="J362" s="43" t="s">
        <v>547</v>
      </c>
      <c r="K362" s="42">
        <v>2002</v>
      </c>
      <c r="L362" s="42" t="s">
        <v>48</v>
      </c>
      <c r="M362" s="419" t="s">
        <v>66</v>
      </c>
      <c r="N362" s="42" t="s">
        <v>548</v>
      </c>
      <c r="O362" s="42">
        <v>1</v>
      </c>
      <c r="P362" s="420">
        <v>1710000</v>
      </c>
      <c r="Q362" s="68"/>
      <c r="R362" s="432"/>
      <c r="S362" s="432"/>
      <c r="T362" s="433"/>
      <c r="U362" s="432"/>
      <c r="V362" s="432"/>
      <c r="W362" s="432"/>
      <c r="X362" s="432"/>
      <c r="Y362" s="432"/>
      <c r="Z362" s="432"/>
      <c r="AA362" s="434"/>
      <c r="AB362" s="420">
        <v>1710000</v>
      </c>
      <c r="AC362" s="228"/>
      <c r="AD362" s="417"/>
      <c r="AF362" s="52" t="e">
        <f>'[3]BI INTRA 2025'!Z570+'BI BERSIH DARI EKSTRA 2024'!Y362</f>
        <v>#REF!</v>
      </c>
      <c r="AG362" s="52" t="e">
        <f t="shared" si="200"/>
        <v>#REF!</v>
      </c>
    </row>
    <row r="363" spans="1:33" ht="15" customHeight="1">
      <c r="A363" s="42"/>
      <c r="B363" s="58" t="s">
        <v>545</v>
      </c>
      <c r="C363" s="43" t="s">
        <v>48</v>
      </c>
      <c r="D363" s="322" t="s">
        <v>578</v>
      </c>
      <c r="E363" s="68" t="s">
        <v>579</v>
      </c>
      <c r="F363" s="69" t="str">
        <f>VLOOKUP(B363,[1]Sheet1!$H$4:$I$15682,2,FALSE)</f>
        <v>Peralatan dan Mesin Rusak Berat</v>
      </c>
      <c r="G363" s="42" t="s">
        <v>580</v>
      </c>
      <c r="H363" s="418" t="s">
        <v>48</v>
      </c>
      <c r="I363" s="43" t="s">
        <v>64</v>
      </c>
      <c r="J363" s="43" t="s">
        <v>547</v>
      </c>
      <c r="K363" s="42">
        <v>2008</v>
      </c>
      <c r="L363" s="42" t="s">
        <v>48</v>
      </c>
      <c r="M363" s="419" t="s">
        <v>66</v>
      </c>
      <c r="N363" s="42" t="s">
        <v>548</v>
      </c>
      <c r="O363" s="42">
        <v>1</v>
      </c>
      <c r="P363" s="420">
        <v>1400000</v>
      </c>
      <c r="Q363" s="68"/>
      <c r="R363" s="432"/>
      <c r="S363" s="432"/>
      <c r="T363" s="433"/>
      <c r="U363" s="432"/>
      <c r="V363" s="432"/>
      <c r="W363" s="432"/>
      <c r="X363" s="432"/>
      <c r="Y363" s="432"/>
      <c r="Z363" s="432"/>
      <c r="AA363" s="434"/>
      <c r="AB363" s="420">
        <v>1400000</v>
      </c>
      <c r="AC363" s="228"/>
      <c r="AD363" s="417"/>
      <c r="AF363" s="52" t="e">
        <f>'[3]BI INTRA 2025'!Z571+'BI BERSIH DARI EKSTRA 2024'!Y363</f>
        <v>#REF!</v>
      </c>
      <c r="AG363" s="52" t="e">
        <f t="shared" si="200"/>
        <v>#REF!</v>
      </c>
    </row>
    <row r="364" spans="1:33" ht="15" customHeight="1">
      <c r="A364" s="42"/>
      <c r="B364" s="58" t="s">
        <v>545</v>
      </c>
      <c r="C364" s="43" t="s">
        <v>48</v>
      </c>
      <c r="D364" s="322" t="s">
        <v>578</v>
      </c>
      <c r="E364" s="68" t="s">
        <v>579</v>
      </c>
      <c r="F364" s="69" t="str">
        <f>VLOOKUP(B364,[1]Sheet1!$H$4:$I$15682,2,FALSE)</f>
        <v>Peralatan dan Mesin Rusak Berat</v>
      </c>
      <c r="G364" s="42" t="s">
        <v>293</v>
      </c>
      <c r="H364" s="418" t="s">
        <v>48</v>
      </c>
      <c r="I364" s="43" t="s">
        <v>64</v>
      </c>
      <c r="J364" s="43" t="s">
        <v>547</v>
      </c>
      <c r="K364" s="42">
        <v>2007</v>
      </c>
      <c r="L364" s="42" t="s">
        <v>48</v>
      </c>
      <c r="M364" s="419" t="s">
        <v>66</v>
      </c>
      <c r="N364" s="42" t="s">
        <v>548</v>
      </c>
      <c r="O364" s="42">
        <v>1</v>
      </c>
      <c r="P364" s="420">
        <v>1400000</v>
      </c>
      <c r="Q364" s="68"/>
      <c r="R364" s="432"/>
      <c r="S364" s="432"/>
      <c r="T364" s="433"/>
      <c r="U364" s="432"/>
      <c r="V364" s="432"/>
      <c r="W364" s="432"/>
      <c r="X364" s="432"/>
      <c r="Y364" s="432"/>
      <c r="Z364" s="432"/>
      <c r="AA364" s="434"/>
      <c r="AB364" s="420">
        <v>1400000</v>
      </c>
      <c r="AC364" s="228"/>
      <c r="AD364" s="417"/>
      <c r="AF364" s="52" t="e">
        <f>'[3]BI INTRA 2025'!Z572+'BI BERSIH DARI EKSTRA 2024'!Y364</f>
        <v>#REF!</v>
      </c>
      <c r="AG364" s="52" t="e">
        <f t="shared" si="200"/>
        <v>#REF!</v>
      </c>
    </row>
    <row r="365" spans="1:33" ht="15" customHeight="1">
      <c r="A365" s="42"/>
      <c r="B365" s="58"/>
      <c r="C365" s="43" t="s">
        <v>48</v>
      </c>
      <c r="D365" s="43"/>
      <c r="E365" s="42" t="s">
        <v>48</v>
      </c>
      <c r="F365" s="435"/>
      <c r="G365" s="42" t="s">
        <v>48</v>
      </c>
      <c r="H365" s="42" t="s">
        <v>48</v>
      </c>
      <c r="I365" s="42" t="s">
        <v>48</v>
      </c>
      <c r="J365" s="42" t="s">
        <v>48</v>
      </c>
      <c r="K365" s="42" t="s">
        <v>48</v>
      </c>
      <c r="L365" s="42" t="s">
        <v>48</v>
      </c>
      <c r="M365" s="42" t="s">
        <v>48</v>
      </c>
      <c r="N365" s="42" t="s">
        <v>48</v>
      </c>
      <c r="O365" s="42" t="s">
        <v>48</v>
      </c>
      <c r="P365" s="436" t="s">
        <v>48</v>
      </c>
      <c r="Q365" s="437"/>
      <c r="R365" s="432"/>
      <c r="S365" s="432"/>
      <c r="T365" s="433"/>
      <c r="U365" s="432"/>
      <c r="V365" s="432"/>
      <c r="W365" s="432"/>
      <c r="X365" s="432"/>
      <c r="Y365" s="432"/>
      <c r="Z365" s="432"/>
      <c r="AA365" s="434"/>
      <c r="AB365" s="436" t="s">
        <v>48</v>
      </c>
      <c r="AC365" s="228"/>
      <c r="AD365" s="417"/>
      <c r="AF365" s="52"/>
      <c r="AG365" s="52"/>
    </row>
    <row r="366" spans="1:33" ht="15" customHeight="1">
      <c r="A366" s="438"/>
      <c r="B366" s="439" t="s">
        <v>48</v>
      </c>
      <c r="C366" s="440" t="s">
        <v>48</v>
      </c>
      <c r="D366" s="440"/>
      <c r="E366" s="440" t="s">
        <v>48</v>
      </c>
      <c r="F366" s="440"/>
      <c r="G366" s="440" t="s">
        <v>48</v>
      </c>
      <c r="H366" s="440" t="s">
        <v>48</v>
      </c>
      <c r="I366" s="440" t="s">
        <v>48</v>
      </c>
      <c r="J366" s="440" t="s">
        <v>48</v>
      </c>
      <c r="K366" s="440" t="s">
        <v>48</v>
      </c>
      <c r="L366" s="440" t="s">
        <v>48</v>
      </c>
      <c r="M366" s="440" t="s">
        <v>48</v>
      </c>
      <c r="N366" s="440" t="s">
        <v>48</v>
      </c>
      <c r="O366" s="440" t="s">
        <v>48</v>
      </c>
      <c r="P366" s="441" t="s">
        <v>48</v>
      </c>
      <c r="Q366" s="442"/>
      <c r="R366" s="442"/>
      <c r="S366" s="443"/>
      <c r="T366" s="442"/>
      <c r="U366" s="443"/>
      <c r="V366" s="442"/>
      <c r="W366" s="443"/>
      <c r="X366" s="442"/>
      <c r="Y366" s="443"/>
      <c r="Z366" s="443"/>
      <c r="AA366" s="442"/>
      <c r="AB366" s="443"/>
      <c r="AC366" s="443"/>
      <c r="AD366" s="441" t="s">
        <v>48</v>
      </c>
      <c r="AF366" s="52" t="e">
        <f>'[3]BI INTRA 2025'!Z574+'BI BERSIH DARI EKSTRA 2024'!Y366</f>
        <v>#REF!</v>
      </c>
      <c r="AG366" s="52" t="e">
        <f t="shared" si="200"/>
        <v>#REF!</v>
      </c>
    </row>
    <row r="367" spans="1:33">
      <c r="A367" s="1532" t="s">
        <v>581</v>
      </c>
      <c r="B367" s="1533"/>
      <c r="C367" s="1533"/>
      <c r="D367" s="1533"/>
      <c r="E367" s="1533"/>
      <c r="F367" s="1533"/>
      <c r="G367" s="1533"/>
      <c r="H367" s="1533"/>
      <c r="I367" s="1533"/>
      <c r="J367" s="1533"/>
      <c r="K367" s="1533"/>
      <c r="L367" s="1533"/>
      <c r="M367" s="1533"/>
      <c r="N367" s="1534"/>
      <c r="O367" s="444">
        <f>SUM(O16+O279+O302+O328)</f>
        <v>320</v>
      </c>
      <c r="P367" s="445">
        <f>SUM(P16+P279+P302+P328)</f>
        <v>5512335720</v>
      </c>
      <c r="Q367" s="446"/>
      <c r="R367" s="446"/>
      <c r="S367" s="447">
        <f>SUM(S16+S279+S302)</f>
        <v>6480765547.6702099</v>
      </c>
      <c r="T367" s="446"/>
      <c r="U367" s="447">
        <f>SUM(U16+U279+U302)</f>
        <v>449745872.89138782</v>
      </c>
      <c r="V367" s="446"/>
      <c r="W367" s="447">
        <f>SUM(W16+W279+W302)</f>
        <v>57771903.254736014</v>
      </c>
      <c r="X367" s="446"/>
      <c r="Y367" s="447">
        <f>SUM(Y16+Y279+Y302)</f>
        <v>39456646.921402678</v>
      </c>
      <c r="Z367" s="447">
        <f>SUM(Z16+Z279+Z302)</f>
        <v>97228550.176138684</v>
      </c>
      <c r="AA367" s="446"/>
      <c r="AB367" s="447">
        <f>SUM(AB16+AB279+AB302+AB328)</f>
        <v>4511963951.0496902</v>
      </c>
      <c r="AC367" s="448">
        <f>SUM(AC16+AC279+AC302+AC328)</f>
        <v>1000371768.95031</v>
      </c>
      <c r="AD367" s="449" t="s">
        <v>48</v>
      </c>
      <c r="AF367" s="52" t="e">
        <f>'[3]BI INTRA 2025'!Z575+'BI BERSIH DARI EKSTRA 2024'!Y367</f>
        <v>#REF!</v>
      </c>
      <c r="AG367" s="52" t="e">
        <f t="shared" si="200"/>
        <v>#REF!</v>
      </c>
    </row>
    <row r="368" spans="1:33" ht="15.75">
      <c r="A368" s="9"/>
      <c r="B368" s="16"/>
      <c r="C368" s="9"/>
      <c r="D368" s="9"/>
      <c r="E368" s="450"/>
      <c r="F368" s="450"/>
      <c r="G368" s="16"/>
      <c r="H368" s="9"/>
      <c r="I368" s="10"/>
      <c r="J368" s="9"/>
      <c r="K368" s="9"/>
      <c r="L368" s="9"/>
      <c r="M368" s="10"/>
      <c r="N368" s="10"/>
      <c r="O368" s="10"/>
      <c r="P368" s="451"/>
      <c r="Q368" s="5"/>
      <c r="R368" s="5"/>
      <c r="S368" s="6"/>
      <c r="T368" s="5"/>
      <c r="V368" s="5"/>
      <c r="X368" s="5"/>
      <c r="Y368" s="6"/>
      <c r="AA368" s="5"/>
      <c r="AB368" s="452"/>
      <c r="AD368" s="453"/>
      <c r="AF368" s="52"/>
      <c r="AG368" s="52"/>
    </row>
    <row r="369" spans="1:151" s="27" customFormat="1">
      <c r="A369" s="9"/>
      <c r="B369" s="16"/>
      <c r="C369" s="9"/>
      <c r="D369" s="9"/>
      <c r="E369" s="450"/>
      <c r="F369" s="450"/>
      <c r="G369" s="16"/>
      <c r="H369" s="9"/>
      <c r="I369" s="10"/>
      <c r="J369" s="9"/>
      <c r="K369" s="9"/>
      <c r="L369" s="454"/>
      <c r="M369" s="454"/>
      <c r="N369" s="454"/>
      <c r="O369" s="455"/>
      <c r="P369" s="456"/>
      <c r="Q369" s="5"/>
      <c r="R369" s="5"/>
      <c r="S369" s="6"/>
      <c r="T369" s="5"/>
      <c r="U369" s="6"/>
      <c r="V369" s="5"/>
      <c r="W369" s="6"/>
      <c r="X369" s="5"/>
      <c r="Y369" s="6"/>
      <c r="Z369" s="6"/>
      <c r="AA369" s="5"/>
      <c r="AB369" s="452"/>
      <c r="AC369" s="457" t="s">
        <v>582</v>
      </c>
      <c r="AD369" s="458"/>
      <c r="AF369" s="52"/>
      <c r="AG369" s="5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F369" s="2"/>
      <c r="CG369" s="2"/>
      <c r="CH369" s="2"/>
      <c r="CI369" s="2"/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/>
      <c r="CW369" s="2"/>
      <c r="CX369" s="2"/>
      <c r="CY369" s="2"/>
      <c r="CZ369" s="2"/>
      <c r="DA369" s="2"/>
      <c r="DB369" s="2"/>
      <c r="DC369" s="2"/>
      <c r="DD369" s="2"/>
      <c r="DE369" s="2"/>
      <c r="DF369" s="2"/>
      <c r="DG369" s="2"/>
      <c r="DH369" s="2"/>
      <c r="DI369" s="2"/>
      <c r="DJ369" s="2"/>
      <c r="DK369" s="2"/>
      <c r="DL369" s="2"/>
      <c r="DM369" s="2"/>
      <c r="DN369" s="2"/>
      <c r="DO369" s="2"/>
      <c r="DP369" s="2"/>
      <c r="DQ369" s="2"/>
      <c r="DR369" s="2"/>
      <c r="DS369" s="2"/>
      <c r="DT369" s="2"/>
      <c r="DU369" s="2"/>
      <c r="DV369" s="2"/>
      <c r="DW369" s="2"/>
      <c r="DX369" s="2"/>
      <c r="DY369" s="2"/>
      <c r="DZ369" s="2"/>
      <c r="EA369" s="2"/>
      <c r="EB369" s="2"/>
      <c r="EC369" s="2"/>
      <c r="ED369" s="2"/>
      <c r="EE369" s="2"/>
      <c r="EF369" s="2"/>
      <c r="EG369" s="2"/>
      <c r="EH369" s="2"/>
      <c r="EI369" s="2"/>
      <c r="EJ369" s="2"/>
      <c r="EK369" s="2"/>
      <c r="EL369" s="2"/>
      <c r="EM369" s="2"/>
      <c r="EN369" s="2"/>
      <c r="EO369" s="2"/>
      <c r="EP369" s="2"/>
      <c r="EQ369" s="2"/>
      <c r="ER369" s="2"/>
      <c r="ES369" s="2"/>
      <c r="ET369" s="2"/>
      <c r="EU369" s="2"/>
    </row>
    <row r="370" spans="1:151" s="27" customFormat="1">
      <c r="A370" s="459"/>
      <c r="B370" s="460" t="s">
        <v>583</v>
      </c>
      <c r="C370" s="459"/>
      <c r="D370" s="459"/>
      <c r="E370" s="459"/>
      <c r="F370" s="459"/>
      <c r="G370" s="461"/>
      <c r="H370" s="9"/>
      <c r="I370" s="10"/>
      <c r="J370" s="9"/>
      <c r="K370" s="9"/>
      <c r="L370" s="9"/>
      <c r="M370" s="10"/>
      <c r="N370" s="10"/>
      <c r="O370" s="455"/>
      <c r="P370" s="462"/>
      <c r="Q370" s="5"/>
      <c r="R370" s="5"/>
      <c r="S370" s="6"/>
      <c r="T370" s="5"/>
      <c r="U370" s="6"/>
      <c r="V370" s="5"/>
      <c r="W370" s="6"/>
      <c r="X370" s="5"/>
      <c r="Y370" s="6"/>
      <c r="Z370" s="6"/>
      <c r="AA370" s="5"/>
      <c r="AB370" s="452"/>
      <c r="AC370" s="463"/>
      <c r="AD370" s="16"/>
      <c r="AF370" s="52"/>
      <c r="AG370" s="5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  <c r="CG370" s="2"/>
      <c r="CH370" s="2"/>
      <c r="CI370" s="2"/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/>
      <c r="CW370" s="2"/>
      <c r="CX370" s="2"/>
      <c r="CY370" s="2"/>
      <c r="CZ370" s="2"/>
      <c r="DA370" s="2"/>
      <c r="DB370" s="2"/>
      <c r="DC370" s="2"/>
      <c r="DD370" s="2"/>
      <c r="DE370" s="2"/>
      <c r="DF370" s="2"/>
      <c r="DG370" s="2"/>
      <c r="DH370" s="2"/>
      <c r="DI370" s="2"/>
      <c r="DJ370" s="2"/>
      <c r="DK370" s="2"/>
      <c r="DL370" s="2"/>
      <c r="DM370" s="2"/>
      <c r="DN370" s="2"/>
      <c r="DO370" s="2"/>
      <c r="DP370" s="2"/>
      <c r="DQ370" s="2"/>
      <c r="DR370" s="2"/>
      <c r="DS370" s="2"/>
      <c r="DT370" s="2"/>
      <c r="DU370" s="2"/>
      <c r="DV370" s="2"/>
      <c r="DW370" s="2"/>
      <c r="DX370" s="2"/>
      <c r="DY370" s="2"/>
      <c r="DZ370" s="2"/>
      <c r="EA370" s="2"/>
      <c r="EB370" s="2"/>
      <c r="EC370" s="2"/>
      <c r="ED370" s="2"/>
      <c r="EE370" s="2"/>
      <c r="EF370" s="2"/>
      <c r="EG370" s="2"/>
      <c r="EH370" s="2"/>
      <c r="EI370" s="2"/>
      <c r="EJ370" s="2"/>
      <c r="EK370" s="2"/>
      <c r="EL370" s="2"/>
      <c r="EM370" s="2"/>
      <c r="EN370" s="2"/>
      <c r="EO370" s="2"/>
      <c r="EP370" s="2"/>
      <c r="EQ370" s="2"/>
      <c r="ER370" s="2"/>
      <c r="ES370" s="2"/>
      <c r="ET370" s="2"/>
      <c r="EU370" s="2"/>
    </row>
    <row r="371" spans="1:151" s="27" customFormat="1">
      <c r="A371" s="464"/>
      <c r="B371" s="465" t="s">
        <v>584</v>
      </c>
      <c r="C371" s="466"/>
      <c r="D371" s="466"/>
      <c r="E371" s="466"/>
      <c r="F371" s="466"/>
      <c r="G371" s="461"/>
      <c r="H371" s="9"/>
      <c r="I371" s="10"/>
      <c r="J371" s="9"/>
      <c r="K371" s="9"/>
      <c r="L371" s="467"/>
      <c r="M371" s="467"/>
      <c r="N371" s="467"/>
      <c r="O371" s="468"/>
      <c r="P371" s="469"/>
      <c r="Q371" s="5"/>
      <c r="R371" s="5"/>
      <c r="S371" s="6"/>
      <c r="T371" s="5"/>
      <c r="U371" s="6"/>
      <c r="V371" s="5"/>
      <c r="W371" s="6"/>
      <c r="X371" s="5"/>
      <c r="Y371" s="6"/>
      <c r="Z371" s="6"/>
      <c r="AA371" s="5"/>
      <c r="AB371" s="452">
        <v>14300000</v>
      </c>
      <c r="AC371" s="470" t="s">
        <v>585</v>
      </c>
      <c r="AD371" s="471"/>
      <c r="AF371" s="52"/>
      <c r="AG371" s="5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  <c r="DJ371" s="2"/>
      <c r="DK371" s="2"/>
      <c r="DL371" s="2"/>
      <c r="DM371" s="2"/>
      <c r="DN371" s="2"/>
      <c r="DO371" s="2"/>
      <c r="DP371" s="2"/>
      <c r="DQ371" s="2"/>
      <c r="DR371" s="2"/>
      <c r="DS371" s="2"/>
      <c r="DT371" s="2"/>
      <c r="DU371" s="2"/>
      <c r="DV371" s="2"/>
      <c r="DW371" s="2"/>
      <c r="DX371" s="2"/>
      <c r="DY371" s="2"/>
      <c r="DZ371" s="2"/>
      <c r="EA371" s="2"/>
      <c r="EB371" s="2"/>
      <c r="EC371" s="2"/>
      <c r="ED371" s="2"/>
      <c r="EE371" s="2"/>
      <c r="EF371" s="2"/>
      <c r="EG371" s="2"/>
      <c r="EH371" s="2"/>
      <c r="EI371" s="2"/>
      <c r="EJ371" s="2"/>
      <c r="EK371" s="2"/>
      <c r="EL371" s="2"/>
      <c r="EM371" s="2"/>
      <c r="EN371" s="2"/>
      <c r="EO371" s="2"/>
      <c r="EP371" s="2"/>
      <c r="EQ371" s="2"/>
      <c r="ER371" s="2"/>
      <c r="ES371" s="2"/>
      <c r="ET371" s="2"/>
      <c r="EU371" s="2"/>
    </row>
    <row r="372" spans="1:151" s="27" customFormat="1">
      <c r="A372" s="9"/>
      <c r="B372" s="465"/>
      <c r="C372" s="472"/>
      <c r="D372" s="472"/>
      <c r="E372" s="472"/>
      <c r="F372" s="472"/>
      <c r="G372" s="473"/>
      <c r="H372" s="9"/>
      <c r="I372" s="10"/>
      <c r="J372" s="9"/>
      <c r="K372" s="9"/>
      <c r="L372" s="14"/>
      <c r="M372" s="15"/>
      <c r="N372" s="15"/>
      <c r="O372" s="472"/>
      <c r="P372" s="9"/>
      <c r="Q372" s="5"/>
      <c r="R372" s="5"/>
      <c r="S372" s="6"/>
      <c r="T372" s="5"/>
      <c r="U372" s="6"/>
      <c r="V372" s="5"/>
      <c r="W372" s="6"/>
      <c r="X372" s="5"/>
      <c r="Y372" s="6"/>
      <c r="Z372" s="6"/>
      <c r="AA372" s="5"/>
      <c r="AB372" s="6"/>
      <c r="AC372" s="463"/>
      <c r="AD372" s="16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"/>
      <c r="DC372" s="2"/>
      <c r="DD372" s="2"/>
      <c r="DE372" s="2"/>
      <c r="DF372" s="2"/>
      <c r="DG372" s="2"/>
      <c r="DH372" s="2"/>
      <c r="DI372" s="2"/>
      <c r="DJ372" s="2"/>
      <c r="DK372" s="2"/>
      <c r="DL372" s="2"/>
      <c r="DM372" s="2"/>
      <c r="DN372" s="2"/>
      <c r="DO372" s="2"/>
      <c r="DP372" s="2"/>
      <c r="DQ372" s="2"/>
      <c r="DR372" s="2"/>
      <c r="DS372" s="2"/>
      <c r="DT372" s="2"/>
      <c r="DU372" s="2"/>
      <c r="DV372" s="2"/>
      <c r="DW372" s="2"/>
      <c r="DX372" s="2"/>
      <c r="DY372" s="2"/>
      <c r="DZ372" s="2"/>
      <c r="EA372" s="2"/>
      <c r="EB372" s="2"/>
      <c r="EC372" s="2"/>
      <c r="ED372" s="2"/>
      <c r="EE372" s="2"/>
      <c r="EF372" s="2"/>
      <c r="EG372" s="2"/>
      <c r="EH372" s="2"/>
      <c r="EI372" s="2"/>
      <c r="EJ372" s="2"/>
      <c r="EK372" s="2"/>
      <c r="EL372" s="2"/>
      <c r="EM372" s="2"/>
      <c r="EN372" s="2"/>
      <c r="EO372" s="2"/>
      <c r="EP372" s="2"/>
      <c r="EQ372" s="2"/>
      <c r="ER372" s="2"/>
      <c r="ES372" s="2"/>
      <c r="ET372" s="2"/>
      <c r="EU372" s="2"/>
    </row>
    <row r="373" spans="1:151" s="27" customFormat="1">
      <c r="A373" s="9"/>
      <c r="B373" s="474"/>
      <c r="C373" s="472"/>
      <c r="D373" s="472"/>
      <c r="E373" s="472"/>
      <c r="F373" s="472"/>
      <c r="G373" s="473"/>
      <c r="H373" s="9"/>
      <c r="I373" s="10"/>
      <c r="J373" s="9"/>
      <c r="K373" s="9"/>
      <c r="L373" s="14"/>
      <c r="M373" s="15"/>
      <c r="N373" s="15"/>
      <c r="O373" s="472"/>
      <c r="P373" s="9"/>
      <c r="Q373" s="5"/>
      <c r="R373" s="5"/>
      <c r="S373" s="6"/>
      <c r="T373" s="5"/>
      <c r="U373" s="6"/>
      <c r="V373" s="5"/>
      <c r="W373" s="6"/>
      <c r="X373" s="5"/>
      <c r="Y373" s="6"/>
      <c r="Z373" s="6"/>
      <c r="AA373" s="5"/>
      <c r="AB373" s="6"/>
      <c r="AC373" s="463"/>
      <c r="AD373" s="16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E373" s="2"/>
      <c r="CF373" s="2"/>
      <c r="CG373" s="2"/>
      <c r="CH373" s="2"/>
      <c r="CI373" s="2"/>
      <c r="CJ373" s="2"/>
      <c r="CK373" s="2"/>
      <c r="CL373" s="2"/>
      <c r="CM373" s="2"/>
      <c r="CN373" s="2"/>
      <c r="CO373" s="2"/>
      <c r="CP373" s="2"/>
      <c r="CQ373" s="2"/>
      <c r="CR373" s="2"/>
      <c r="CS373" s="2"/>
      <c r="CT373" s="2"/>
      <c r="CU373" s="2"/>
      <c r="CV373" s="2"/>
      <c r="CW373" s="2"/>
      <c r="CX373" s="2"/>
      <c r="CY373" s="2"/>
      <c r="CZ373" s="2"/>
      <c r="DA373" s="2"/>
      <c r="DB373" s="2"/>
      <c r="DC373" s="2"/>
      <c r="DD373" s="2"/>
      <c r="DE373" s="2"/>
      <c r="DF373" s="2"/>
      <c r="DG373" s="2"/>
      <c r="DH373" s="2"/>
      <c r="DI373" s="2"/>
      <c r="DJ373" s="2"/>
      <c r="DK373" s="2"/>
      <c r="DL373" s="2"/>
      <c r="DM373" s="2"/>
      <c r="DN373" s="2"/>
      <c r="DO373" s="2"/>
      <c r="DP373" s="2"/>
      <c r="DQ373" s="2"/>
      <c r="DR373" s="2"/>
      <c r="DS373" s="2"/>
      <c r="DT373" s="2"/>
      <c r="DU373" s="2"/>
      <c r="DV373" s="2"/>
      <c r="DW373" s="2"/>
      <c r="DX373" s="2"/>
      <c r="DY373" s="2"/>
      <c r="DZ373" s="2"/>
      <c r="EA373" s="2"/>
      <c r="EB373" s="2"/>
      <c r="EC373" s="2"/>
      <c r="ED373" s="2"/>
      <c r="EE373" s="2"/>
      <c r="EF373" s="2"/>
      <c r="EG373" s="2"/>
      <c r="EH373" s="2"/>
      <c r="EI373" s="2"/>
      <c r="EJ373" s="2"/>
      <c r="EK373" s="2"/>
      <c r="EL373" s="2"/>
      <c r="EM373" s="2"/>
      <c r="EN373" s="2"/>
      <c r="EO373" s="2"/>
      <c r="EP373" s="2"/>
      <c r="EQ373" s="2"/>
      <c r="ER373" s="2"/>
      <c r="ES373" s="2"/>
      <c r="ET373" s="2"/>
      <c r="EU373" s="2"/>
    </row>
    <row r="374" spans="1:151" s="27" customFormat="1" ht="15.75">
      <c r="A374" s="9"/>
      <c r="B374" s="475"/>
      <c r="C374" s="472"/>
      <c r="D374" s="472"/>
      <c r="E374" s="472"/>
      <c r="F374" s="472"/>
      <c r="G374" s="473"/>
      <c r="H374" s="9"/>
      <c r="I374" s="10"/>
      <c r="J374" s="9"/>
      <c r="K374" s="9"/>
      <c r="L374" s="14"/>
      <c r="M374" s="15"/>
      <c r="N374" s="15"/>
      <c r="O374" s="472"/>
      <c r="P374" s="9"/>
      <c r="Q374" s="5"/>
      <c r="R374" s="5"/>
      <c r="S374" s="6"/>
      <c r="T374" s="5"/>
      <c r="U374" s="6"/>
      <c r="V374" s="5"/>
      <c r="W374" s="6"/>
      <c r="X374" s="5"/>
      <c r="Y374" s="6"/>
      <c r="Z374" s="6"/>
      <c r="AA374" s="5"/>
      <c r="AB374" s="6"/>
      <c r="AC374" s="463"/>
      <c r="AD374" s="16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  <c r="CI374" s="2"/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/>
      <c r="CW374" s="2"/>
      <c r="CX374" s="2"/>
      <c r="CY374" s="2"/>
      <c r="CZ374" s="2"/>
      <c r="DA374" s="2"/>
      <c r="DB374" s="2"/>
      <c r="DC374" s="2"/>
      <c r="DD374" s="2"/>
      <c r="DE374" s="2"/>
      <c r="DF374" s="2"/>
      <c r="DG374" s="2"/>
      <c r="DH374" s="2"/>
      <c r="DI374" s="2"/>
      <c r="DJ374" s="2"/>
      <c r="DK374" s="2"/>
      <c r="DL374" s="2"/>
      <c r="DM374" s="2"/>
      <c r="DN374" s="2"/>
      <c r="DO374" s="2"/>
      <c r="DP374" s="2"/>
      <c r="DQ374" s="2"/>
      <c r="DR374" s="2"/>
      <c r="DS374" s="2"/>
      <c r="DT374" s="2"/>
      <c r="DU374" s="2"/>
      <c r="DV374" s="2"/>
      <c r="DW374" s="2"/>
      <c r="DX374" s="2"/>
      <c r="DY374" s="2"/>
      <c r="DZ374" s="2"/>
      <c r="EA374" s="2"/>
      <c r="EB374" s="2"/>
      <c r="EC374" s="2"/>
      <c r="ED374" s="2"/>
      <c r="EE374" s="2"/>
      <c r="EF374" s="2"/>
      <c r="EG374" s="2"/>
      <c r="EH374" s="2"/>
      <c r="EI374" s="2"/>
      <c r="EJ374" s="2"/>
      <c r="EK374" s="2"/>
      <c r="EL374" s="2"/>
      <c r="EM374" s="2"/>
      <c r="EN374" s="2"/>
      <c r="EO374" s="2"/>
      <c r="EP374" s="2"/>
      <c r="EQ374" s="2"/>
      <c r="ER374" s="2"/>
      <c r="ES374" s="2"/>
      <c r="ET374" s="2"/>
      <c r="EU374" s="2"/>
    </row>
    <row r="375" spans="1:151" s="27" customFormat="1" ht="15.75">
      <c r="A375" s="9"/>
      <c r="B375" s="475"/>
      <c r="C375" s="472"/>
      <c r="D375" s="472"/>
      <c r="E375" s="472"/>
      <c r="F375" s="472"/>
      <c r="G375" s="473"/>
      <c r="H375" s="9"/>
      <c r="I375" s="10"/>
      <c r="J375" s="9"/>
      <c r="K375" s="9"/>
      <c r="L375" s="14"/>
      <c r="M375" s="15"/>
      <c r="N375" s="15"/>
      <c r="O375" s="472"/>
      <c r="P375" s="9"/>
      <c r="Q375" s="5"/>
      <c r="R375" s="5"/>
      <c r="S375" s="6"/>
      <c r="T375" s="5"/>
      <c r="U375" s="6"/>
      <c r="V375" s="5"/>
      <c r="W375" s="6"/>
      <c r="X375" s="5"/>
      <c r="Y375" s="6"/>
      <c r="Z375" s="6"/>
      <c r="AA375" s="5"/>
      <c r="AB375" s="6"/>
      <c r="AC375" s="463"/>
      <c r="AD375" s="16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  <c r="CA375" s="2"/>
      <c r="CB375" s="2"/>
      <c r="CC375" s="2"/>
      <c r="CD375" s="2"/>
      <c r="CE375" s="2"/>
      <c r="CF375" s="2"/>
      <c r="CG375" s="2"/>
      <c r="CH375" s="2"/>
      <c r="CI375" s="2"/>
      <c r="CJ375" s="2"/>
      <c r="CK375" s="2"/>
      <c r="CL375" s="2"/>
      <c r="CM375" s="2"/>
      <c r="CN375" s="2"/>
      <c r="CO375" s="2"/>
      <c r="CP375" s="2"/>
      <c r="CQ375" s="2"/>
      <c r="CR375" s="2"/>
      <c r="CS375" s="2"/>
      <c r="CT375" s="2"/>
      <c r="CU375" s="2"/>
      <c r="CV375" s="2"/>
      <c r="CW375" s="2"/>
      <c r="CX375" s="2"/>
      <c r="CY375" s="2"/>
      <c r="CZ375" s="2"/>
      <c r="DA375" s="2"/>
      <c r="DB375" s="2"/>
      <c r="DC375" s="2"/>
      <c r="DD375" s="2"/>
      <c r="DE375" s="2"/>
      <c r="DF375" s="2"/>
      <c r="DG375" s="2"/>
      <c r="DH375" s="2"/>
      <c r="DI375" s="2"/>
      <c r="DJ375" s="2"/>
      <c r="DK375" s="2"/>
      <c r="DL375" s="2"/>
      <c r="DM375" s="2"/>
      <c r="DN375" s="2"/>
      <c r="DO375" s="2"/>
      <c r="DP375" s="2"/>
      <c r="DQ375" s="2"/>
      <c r="DR375" s="2"/>
      <c r="DS375" s="2"/>
      <c r="DT375" s="2"/>
      <c r="DU375" s="2"/>
      <c r="DV375" s="2"/>
      <c r="DW375" s="2"/>
      <c r="DX375" s="2"/>
      <c r="DY375" s="2"/>
      <c r="DZ375" s="2"/>
      <c r="EA375" s="2"/>
      <c r="EB375" s="2"/>
      <c r="EC375" s="2"/>
      <c r="ED375" s="2"/>
      <c r="EE375" s="2"/>
      <c r="EF375" s="2"/>
      <c r="EG375" s="2"/>
      <c r="EH375" s="2"/>
      <c r="EI375" s="2"/>
      <c r="EJ375" s="2"/>
      <c r="EK375" s="2"/>
      <c r="EL375" s="2"/>
      <c r="EM375" s="2"/>
      <c r="EN375" s="2"/>
      <c r="EO375" s="2"/>
      <c r="EP375" s="2"/>
      <c r="EQ375" s="2"/>
      <c r="ER375" s="2"/>
      <c r="ES375" s="2"/>
      <c r="ET375" s="2"/>
      <c r="EU375" s="2"/>
    </row>
    <row r="376" spans="1:151" s="27" customFormat="1">
      <c r="A376" s="9"/>
      <c r="B376" s="476" t="s">
        <v>586</v>
      </c>
      <c r="C376" s="477"/>
      <c r="D376" s="477"/>
      <c r="E376" s="478"/>
      <c r="F376" s="478"/>
      <c r="G376" s="479"/>
      <c r="H376" s="9"/>
      <c r="I376" s="10"/>
      <c r="J376" s="9"/>
      <c r="K376" s="9"/>
      <c r="L376" s="14"/>
      <c r="M376" s="15"/>
      <c r="N376" s="15"/>
      <c r="O376" s="10"/>
      <c r="P376" s="9"/>
      <c r="Q376" s="5"/>
      <c r="R376" s="5"/>
      <c r="S376" s="6"/>
      <c r="T376" s="5"/>
      <c r="U376" s="6"/>
      <c r="V376" s="5"/>
      <c r="W376" s="6"/>
      <c r="X376" s="5"/>
      <c r="Y376" s="6"/>
      <c r="Z376" s="6"/>
      <c r="AA376" s="5"/>
      <c r="AB376" s="6"/>
      <c r="AC376" s="480" t="s">
        <v>587</v>
      </c>
      <c r="AD376" s="16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  <c r="CG376" s="2"/>
      <c r="CH376" s="2"/>
      <c r="CI376" s="2"/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/>
      <c r="CW376" s="2"/>
      <c r="CX376" s="2"/>
      <c r="CY376" s="2"/>
      <c r="CZ376" s="2"/>
      <c r="DA376" s="2"/>
      <c r="DB376" s="2"/>
      <c r="DC376" s="2"/>
      <c r="DD376" s="2"/>
      <c r="DE376" s="2"/>
      <c r="DF376" s="2"/>
      <c r="DG376" s="2"/>
      <c r="DH376" s="2"/>
      <c r="DI376" s="2"/>
      <c r="DJ376" s="2"/>
      <c r="DK376" s="2"/>
      <c r="DL376" s="2"/>
      <c r="DM376" s="2"/>
      <c r="DN376" s="2"/>
      <c r="DO376" s="2"/>
      <c r="DP376" s="2"/>
      <c r="DQ376" s="2"/>
      <c r="DR376" s="2"/>
      <c r="DS376" s="2"/>
      <c r="DT376" s="2"/>
      <c r="DU376" s="2"/>
      <c r="DV376" s="2"/>
      <c r="DW376" s="2"/>
      <c r="DX376" s="2"/>
      <c r="DY376" s="2"/>
      <c r="DZ376" s="2"/>
      <c r="EA376" s="2"/>
      <c r="EB376" s="2"/>
      <c r="EC376" s="2"/>
      <c r="ED376" s="2"/>
      <c r="EE376" s="2"/>
      <c r="EF376" s="2"/>
      <c r="EG376" s="2"/>
      <c r="EH376" s="2"/>
      <c r="EI376" s="2"/>
      <c r="EJ376" s="2"/>
      <c r="EK376" s="2"/>
      <c r="EL376" s="2"/>
      <c r="EM376" s="2"/>
      <c r="EN376" s="2"/>
      <c r="EO376" s="2"/>
      <c r="EP376" s="2"/>
      <c r="EQ376" s="2"/>
      <c r="ER376" s="2"/>
      <c r="ES376" s="2"/>
      <c r="ET376" s="2"/>
      <c r="EU376" s="2"/>
    </row>
    <row r="377" spans="1:151" s="27" customFormat="1">
      <c r="A377" s="481"/>
      <c r="B377" s="482" t="s">
        <v>588</v>
      </c>
      <c r="C377" s="481"/>
      <c r="D377" s="481"/>
      <c r="E377" s="481"/>
      <c r="F377" s="481"/>
      <c r="G377" s="483"/>
      <c r="H377" s="484"/>
      <c r="I377" s="485"/>
      <c r="J377" s="484"/>
      <c r="K377" s="484"/>
      <c r="L377" s="486"/>
      <c r="M377" s="486"/>
      <c r="N377" s="486"/>
      <c r="O377" s="487"/>
      <c r="P377" s="488"/>
      <c r="Q377" s="489"/>
      <c r="R377" s="489"/>
      <c r="S377" s="490"/>
      <c r="T377" s="489"/>
      <c r="U377" s="6"/>
      <c r="V377" s="489"/>
      <c r="W377" s="6"/>
      <c r="X377" s="489"/>
      <c r="Y377" s="490"/>
      <c r="Z377" s="6"/>
      <c r="AA377" s="489"/>
      <c r="AB377" s="6"/>
      <c r="AC377" s="491" t="s">
        <v>589</v>
      </c>
      <c r="AD377" s="49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2"/>
      <c r="DJ377" s="2"/>
      <c r="DK377" s="2"/>
      <c r="DL377" s="2"/>
      <c r="DM377" s="2"/>
      <c r="DN377" s="2"/>
      <c r="DO377" s="2"/>
      <c r="DP377" s="2"/>
      <c r="DQ377" s="2"/>
      <c r="DR377" s="2"/>
      <c r="DS377" s="2"/>
      <c r="DT377" s="2"/>
      <c r="DU377" s="2"/>
      <c r="DV377" s="2"/>
      <c r="DW377" s="2"/>
      <c r="DX377" s="2"/>
      <c r="DY377" s="2"/>
      <c r="DZ377" s="2"/>
      <c r="EA377" s="2"/>
      <c r="EB377" s="2"/>
      <c r="EC377" s="2"/>
      <c r="ED377" s="2"/>
      <c r="EE377" s="2"/>
      <c r="EF377" s="2"/>
      <c r="EG377" s="2"/>
      <c r="EH377" s="2"/>
      <c r="EI377" s="2"/>
      <c r="EJ377" s="2"/>
      <c r="EK377" s="2"/>
      <c r="EL377" s="2"/>
      <c r="EM377" s="2"/>
      <c r="EN377" s="2"/>
      <c r="EO377" s="2"/>
      <c r="EP377" s="2"/>
      <c r="EQ377" s="2"/>
      <c r="ER377" s="2"/>
      <c r="ES377" s="2"/>
      <c r="ET377" s="2"/>
      <c r="EU377" s="2"/>
    </row>
    <row r="378" spans="1:151" s="27" customFormat="1">
      <c r="A378" s="493"/>
      <c r="B378" s="482" t="s">
        <v>590</v>
      </c>
      <c r="C378" s="493"/>
      <c r="D378" s="493"/>
      <c r="E378" s="493"/>
      <c r="F378" s="493"/>
      <c r="G378" s="494"/>
      <c r="H378" s="484"/>
      <c r="I378" s="485"/>
      <c r="J378" s="484"/>
      <c r="K378" s="484"/>
      <c r="L378" s="495"/>
      <c r="M378" s="495"/>
      <c r="N378" s="495"/>
      <c r="O378" s="496"/>
      <c r="P378" s="497"/>
      <c r="Q378" s="489"/>
      <c r="R378" s="489"/>
      <c r="S378" s="490"/>
      <c r="T378" s="489"/>
      <c r="U378" s="6"/>
      <c r="V378" s="489"/>
      <c r="W378" s="6"/>
      <c r="X378" s="489"/>
      <c r="Y378" s="490"/>
      <c r="Z378" s="6"/>
      <c r="AA378" s="489"/>
      <c r="AB378" s="6"/>
      <c r="AC378" s="491" t="s">
        <v>591</v>
      </c>
      <c r="AD378" s="498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2"/>
      <c r="CB378" s="2"/>
      <c r="CC378" s="2"/>
      <c r="CD378" s="2"/>
      <c r="CE378" s="2"/>
      <c r="CF378" s="2"/>
      <c r="CG378" s="2"/>
      <c r="CH378" s="2"/>
      <c r="CI378" s="2"/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/>
      <c r="CW378" s="2"/>
      <c r="CX378" s="2"/>
      <c r="CY378" s="2"/>
      <c r="CZ378" s="2"/>
      <c r="DA378" s="2"/>
      <c r="DB378" s="2"/>
      <c r="DC378" s="2"/>
      <c r="DD378" s="2"/>
      <c r="DE378" s="2"/>
      <c r="DF378" s="2"/>
      <c r="DG378" s="2"/>
      <c r="DH378" s="2"/>
      <c r="DI378" s="2"/>
      <c r="DJ378" s="2"/>
      <c r="DK378" s="2"/>
      <c r="DL378" s="2"/>
      <c r="DM378" s="2"/>
      <c r="DN378" s="2"/>
      <c r="DO378" s="2"/>
      <c r="DP378" s="2"/>
      <c r="DQ378" s="2"/>
      <c r="DR378" s="2"/>
      <c r="DS378" s="2"/>
      <c r="DT378" s="2"/>
      <c r="DU378" s="2"/>
      <c r="DV378" s="2"/>
      <c r="DW378" s="2"/>
      <c r="DX378" s="2"/>
      <c r="DY378" s="2"/>
      <c r="DZ378" s="2"/>
      <c r="EA378" s="2"/>
      <c r="EB378" s="2"/>
      <c r="EC378" s="2"/>
      <c r="ED378" s="2"/>
      <c r="EE378" s="2"/>
      <c r="EF378" s="2"/>
      <c r="EG378" s="2"/>
      <c r="EH378" s="2"/>
      <c r="EI378" s="2"/>
      <c r="EJ378" s="2"/>
      <c r="EK378" s="2"/>
      <c r="EL378" s="2"/>
      <c r="EM378" s="2"/>
      <c r="EN378" s="2"/>
      <c r="EO378" s="2"/>
      <c r="EP378" s="2"/>
      <c r="EQ378" s="2"/>
      <c r="ER378" s="2"/>
      <c r="ES378" s="2"/>
      <c r="ET378" s="2"/>
      <c r="EU378" s="2"/>
    </row>
  </sheetData>
  <mergeCells count="47">
    <mergeCell ref="L9:L11"/>
    <mergeCell ref="A1:AD1"/>
    <mergeCell ref="A2:AD2"/>
    <mergeCell ref="A4:B4"/>
    <mergeCell ref="A5:B5"/>
    <mergeCell ref="A6:B6"/>
    <mergeCell ref="A7:B7"/>
    <mergeCell ref="A9:C9"/>
    <mergeCell ref="E9:H9"/>
    <mergeCell ref="I9:I11"/>
    <mergeCell ref="J9:J11"/>
    <mergeCell ref="K9:K11"/>
    <mergeCell ref="V10:W10"/>
    <mergeCell ref="X10:Y10"/>
    <mergeCell ref="Z10:Z11"/>
    <mergeCell ref="M9:M11"/>
    <mergeCell ref="N9:N11"/>
    <mergeCell ref="O9:P9"/>
    <mergeCell ref="Q9:Q11"/>
    <mergeCell ref="R9:R11"/>
    <mergeCell ref="S9:S11"/>
    <mergeCell ref="P10:P11"/>
    <mergeCell ref="AD9:AD11"/>
    <mergeCell ref="A10:A11"/>
    <mergeCell ref="B10:B11"/>
    <mergeCell ref="C10:C11"/>
    <mergeCell ref="D10:D11"/>
    <mergeCell ref="E10:E11"/>
    <mergeCell ref="F10:F11"/>
    <mergeCell ref="G10:G11"/>
    <mergeCell ref="H10:H11"/>
    <mergeCell ref="O10:O11"/>
    <mergeCell ref="T9:T11"/>
    <mergeCell ref="U9:U11"/>
    <mergeCell ref="V9:Z9"/>
    <mergeCell ref="AA9:AA11"/>
    <mergeCell ref="AB9:AB11"/>
    <mergeCell ref="AC9:AC11"/>
    <mergeCell ref="C226:E226"/>
    <mergeCell ref="B323:L323"/>
    <mergeCell ref="A367:N367"/>
    <mergeCell ref="C33:H33"/>
    <mergeCell ref="C60:H60"/>
    <mergeCell ref="C93:H93"/>
    <mergeCell ref="C101:E101"/>
    <mergeCell ref="C102:E102"/>
    <mergeCell ref="C172:E172"/>
  </mergeCells>
  <pageMargins left="0.26" right="0" top="0.70866141732283505" bottom="0.70866141732283505" header="0.31496062992126" footer="0.31496062992126"/>
  <pageSetup paperSize="9" scale="40" orientation="landscape" horizont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EJ26"/>
  <sheetViews>
    <sheetView topLeftCell="A4" workbookViewId="0">
      <selection activeCell="B5" sqref="B5:D5"/>
    </sheetView>
  </sheetViews>
  <sheetFormatPr defaultColWidth="9" defaultRowHeight="15"/>
  <cols>
    <col min="1" max="1" width="10.140625" style="27" customWidth="1"/>
    <col min="2" max="2" width="6.140625" style="2" customWidth="1"/>
    <col min="3" max="3" width="17.28515625" style="24" customWidth="1"/>
    <col min="4" max="4" width="7.7109375" style="2" customWidth="1"/>
    <col min="5" max="5" width="27.7109375" style="2" customWidth="1"/>
    <col min="6" max="6" width="22.7109375" style="2" customWidth="1"/>
    <col min="7" max="7" width="40.42578125" style="2" customWidth="1"/>
    <col min="8" max="8" width="16.5703125" style="2" customWidth="1"/>
    <col min="9" max="10" width="9" style="2" customWidth="1"/>
    <col min="11" max="11" width="10.7109375" style="2" customWidth="1"/>
    <col min="12" max="14" width="9.140625" style="2" customWidth="1"/>
    <col min="15" max="15" width="15.85546875" style="2" customWidth="1"/>
    <col min="16" max="16" width="16" style="490" customWidth="1"/>
    <col min="17" max="17" width="9.85546875" style="489" customWidth="1"/>
    <col min="18" max="18" width="14.42578125" style="6" customWidth="1"/>
    <col min="19" max="19" width="13.7109375" style="6" customWidth="1"/>
    <col min="20" max="20" width="10.7109375" style="489" customWidth="1"/>
    <col min="21" max="21" width="15.7109375" style="6" customWidth="1"/>
    <col min="22" max="22" width="17.7109375" style="6" customWidth="1"/>
    <col min="23" max="23" width="31.28515625" style="2" customWidth="1"/>
    <col min="24" max="24" width="24" style="2" customWidth="1"/>
    <col min="25" max="25" width="18.7109375" style="2" customWidth="1"/>
    <col min="26" max="16384" width="9" style="2"/>
  </cols>
  <sheetData>
    <row r="1" spans="1:22" ht="15" customHeight="1">
      <c r="B1" s="1459" t="s">
        <v>592</v>
      </c>
      <c r="C1" s="1459"/>
      <c r="D1" s="1459"/>
      <c r="E1" s="1459"/>
      <c r="F1" s="1459"/>
      <c r="G1" s="1459"/>
      <c r="H1" s="1459"/>
      <c r="I1" s="1459"/>
      <c r="J1" s="1459"/>
      <c r="K1" s="1459"/>
      <c r="L1" s="1459"/>
      <c r="M1" s="1459"/>
      <c r="N1" s="1459"/>
      <c r="O1" s="1459"/>
      <c r="P1" s="1459"/>
      <c r="Q1" s="1459"/>
      <c r="R1" s="1459"/>
      <c r="S1" s="1459"/>
      <c r="T1" s="1459"/>
      <c r="U1" s="1459"/>
      <c r="V1" s="1459"/>
    </row>
    <row r="2" spans="1:22">
      <c r="B2" s="1460" t="s">
        <v>602</v>
      </c>
      <c r="C2" s="1460"/>
      <c r="D2" s="1460"/>
      <c r="E2" s="1460"/>
      <c r="F2" s="1460"/>
      <c r="G2" s="1460"/>
      <c r="H2" s="1460"/>
      <c r="I2" s="1460"/>
      <c r="J2" s="1460"/>
      <c r="K2" s="1460"/>
      <c r="L2" s="1460"/>
      <c r="M2" s="1460"/>
      <c r="N2" s="1460"/>
      <c r="O2" s="1460"/>
      <c r="P2" s="1460"/>
      <c r="Q2" s="1460"/>
      <c r="R2" s="1460"/>
      <c r="S2" s="1460"/>
      <c r="T2" s="1460"/>
      <c r="U2" s="1460"/>
      <c r="V2" s="1460"/>
    </row>
    <row r="3" spans="1:22">
      <c r="B3" s="3"/>
      <c r="C3" s="4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6"/>
      <c r="Q3" s="5"/>
      <c r="T3" s="5"/>
    </row>
    <row r="4" spans="1:22" ht="15" customHeight="1">
      <c r="P4" s="6"/>
      <c r="Q4" s="5"/>
      <c r="T4" s="5"/>
    </row>
    <row r="5" spans="1:22" ht="24" customHeight="1">
      <c r="B5" s="1462" t="s">
        <v>12</v>
      </c>
      <c r="C5" s="1463"/>
      <c r="D5" s="1464"/>
      <c r="E5" s="25"/>
      <c r="F5" s="1465" t="s">
        <v>13</v>
      </c>
      <c r="G5" s="1466"/>
      <c r="H5" s="1456" t="s">
        <v>14</v>
      </c>
      <c r="I5" s="1456" t="s">
        <v>15</v>
      </c>
      <c r="J5" s="1456" t="s">
        <v>16</v>
      </c>
      <c r="K5" s="1456" t="s">
        <v>17</v>
      </c>
      <c r="L5" s="1456" t="s">
        <v>18</v>
      </c>
      <c r="M5" s="1456" t="s">
        <v>19</v>
      </c>
      <c r="N5" s="1462" t="s">
        <v>20</v>
      </c>
      <c r="O5" s="1464"/>
      <c r="P5" s="1469" t="s">
        <v>23</v>
      </c>
      <c r="Q5" s="1456" t="s">
        <v>24</v>
      </c>
      <c r="R5" s="1469" t="s">
        <v>25</v>
      </c>
      <c r="S5" s="26"/>
      <c r="T5" s="1456" t="s">
        <v>27</v>
      </c>
      <c r="U5" s="1469" t="s">
        <v>28</v>
      </c>
      <c r="V5" s="1469" t="s">
        <v>29</v>
      </c>
    </row>
    <row r="6" spans="1:22" ht="24" customHeight="1">
      <c r="B6" s="1456" t="s">
        <v>31</v>
      </c>
      <c r="C6" s="1456" t="s">
        <v>32</v>
      </c>
      <c r="D6" s="1456" t="s">
        <v>33</v>
      </c>
      <c r="E6" s="1456" t="s">
        <v>34</v>
      </c>
      <c r="F6" s="1456" t="s">
        <v>35</v>
      </c>
      <c r="G6" s="1456" t="s">
        <v>36</v>
      </c>
      <c r="H6" s="1457"/>
      <c r="I6" s="1457"/>
      <c r="J6" s="1457"/>
      <c r="K6" s="1457"/>
      <c r="L6" s="1457"/>
      <c r="M6" s="1457"/>
      <c r="N6" s="1471" t="s">
        <v>39</v>
      </c>
      <c r="O6" s="1471" t="s">
        <v>40</v>
      </c>
      <c r="P6" s="1474"/>
      <c r="Q6" s="1457"/>
      <c r="R6" s="1474"/>
      <c r="S6" s="1469" t="s">
        <v>43</v>
      </c>
      <c r="T6" s="1457"/>
      <c r="U6" s="1474"/>
      <c r="V6" s="1474"/>
    </row>
    <row r="7" spans="1:22" ht="24" customHeight="1">
      <c r="B7" s="1458"/>
      <c r="C7" s="1458"/>
      <c r="D7" s="1458"/>
      <c r="E7" s="1458"/>
      <c r="F7" s="1458"/>
      <c r="G7" s="1458"/>
      <c r="H7" s="1458"/>
      <c r="I7" s="1458"/>
      <c r="J7" s="1458"/>
      <c r="K7" s="1458"/>
      <c r="L7" s="1458"/>
      <c r="M7" s="1458"/>
      <c r="N7" s="1473"/>
      <c r="O7" s="1473"/>
      <c r="P7" s="1470"/>
      <c r="Q7" s="1458"/>
      <c r="R7" s="1470"/>
      <c r="S7" s="1470"/>
      <c r="T7" s="1458"/>
      <c r="U7" s="1470"/>
      <c r="V7" s="1470"/>
    </row>
    <row r="8" spans="1:22" ht="9.9499999999999993" customHeight="1">
      <c r="B8" s="31">
        <v>1</v>
      </c>
      <c r="C8" s="31">
        <v>2</v>
      </c>
      <c r="D8" s="31">
        <v>3</v>
      </c>
      <c r="E8" s="31"/>
      <c r="F8" s="32">
        <v>4</v>
      </c>
      <c r="G8" s="32"/>
      <c r="H8" s="31">
        <v>7</v>
      </c>
      <c r="I8" s="31">
        <v>8</v>
      </c>
      <c r="J8" s="31">
        <v>9</v>
      </c>
      <c r="K8" s="31">
        <v>10</v>
      </c>
      <c r="L8" s="31">
        <v>11</v>
      </c>
      <c r="M8" s="31">
        <v>12</v>
      </c>
      <c r="N8" s="31">
        <v>13</v>
      </c>
      <c r="O8" s="31">
        <v>14</v>
      </c>
      <c r="P8" s="34">
        <v>17</v>
      </c>
      <c r="Q8" s="34">
        <v>18</v>
      </c>
      <c r="R8" s="34">
        <v>19</v>
      </c>
      <c r="S8" s="34">
        <v>24</v>
      </c>
      <c r="T8" s="34">
        <v>25</v>
      </c>
      <c r="U8" s="34">
        <v>26</v>
      </c>
      <c r="V8" s="34">
        <v>27</v>
      </c>
    </row>
    <row r="9" spans="1:22" ht="15" customHeight="1">
      <c r="A9" s="27">
        <v>1</v>
      </c>
      <c r="B9" s="403"/>
      <c r="C9" s="54" t="s">
        <v>515</v>
      </c>
      <c r="D9" s="135" t="s">
        <v>516</v>
      </c>
      <c r="E9" s="135"/>
      <c r="F9" s="135"/>
      <c r="G9" s="135"/>
      <c r="H9" s="301"/>
      <c r="I9" s="301"/>
      <c r="J9" s="301"/>
      <c r="K9" s="301"/>
      <c r="L9" s="301"/>
      <c r="M9" s="301"/>
      <c r="N9" s="40">
        <v>2</v>
      </c>
      <c r="O9" s="130">
        <v>16000000</v>
      </c>
      <c r="P9" s="130">
        <v>16000000</v>
      </c>
      <c r="Q9" s="145"/>
      <c r="R9" s="130">
        <v>400000</v>
      </c>
      <c r="S9" s="130">
        <v>400000</v>
      </c>
      <c r="T9" s="145"/>
      <c r="U9" s="130">
        <v>5600000</v>
      </c>
      <c r="V9" s="130">
        <v>10400000</v>
      </c>
    </row>
    <row r="10" spans="1:22" s="1087" customFormat="1" ht="15" customHeight="1">
      <c r="A10" s="1094">
        <v>1</v>
      </c>
      <c r="B10" s="1088"/>
      <c r="C10" s="1089" t="s">
        <v>517</v>
      </c>
      <c r="D10" s="1090" t="s">
        <v>518</v>
      </c>
      <c r="E10" s="1090"/>
      <c r="F10" s="1090"/>
      <c r="G10" s="1091"/>
      <c r="H10" s="1092"/>
      <c r="I10" s="1092"/>
      <c r="J10" s="1092"/>
      <c r="K10" s="1092"/>
      <c r="L10" s="1092"/>
      <c r="M10" s="1092"/>
      <c r="N10" s="1093">
        <v>2</v>
      </c>
      <c r="O10" s="359">
        <v>16000000</v>
      </c>
      <c r="P10" s="359">
        <v>16000000</v>
      </c>
      <c r="Q10" s="201"/>
      <c r="R10" s="348">
        <v>400000</v>
      </c>
      <c r="S10" s="348">
        <v>400000</v>
      </c>
      <c r="T10" s="362"/>
      <c r="U10" s="348">
        <v>5600000</v>
      </c>
      <c r="V10" s="348">
        <v>10400000</v>
      </c>
    </row>
    <row r="11" spans="1:22" ht="15" customHeight="1">
      <c r="A11" s="27">
        <v>1</v>
      </c>
      <c r="B11" s="403"/>
      <c r="C11" s="54" t="s">
        <v>519</v>
      </c>
      <c r="D11" s="135" t="s">
        <v>520</v>
      </c>
      <c r="E11" s="135"/>
      <c r="F11" s="135"/>
      <c r="G11" s="135"/>
      <c r="H11" s="301"/>
      <c r="I11" s="301"/>
      <c r="J11" s="301"/>
      <c r="K11" s="301"/>
      <c r="L11" s="301"/>
      <c r="M11" s="301"/>
      <c r="N11" s="40">
        <v>2</v>
      </c>
      <c r="O11" s="130">
        <v>16000000</v>
      </c>
      <c r="P11" s="130">
        <v>16000000</v>
      </c>
      <c r="Q11" s="145"/>
      <c r="R11" s="130">
        <v>400000</v>
      </c>
      <c r="S11" s="130">
        <v>400000</v>
      </c>
      <c r="T11" s="145"/>
      <c r="U11" s="130">
        <v>5600000</v>
      </c>
      <c r="V11" s="130">
        <v>10400000</v>
      </c>
    </row>
    <row r="12" spans="1:22" s="127" customFormat="1" ht="27" customHeight="1">
      <c r="A12" s="27">
        <v>1</v>
      </c>
      <c r="B12" s="1095"/>
      <c r="C12" s="523" t="s">
        <v>521</v>
      </c>
      <c r="D12" s="114" t="s">
        <v>462</v>
      </c>
      <c r="E12" s="114"/>
      <c r="F12" s="115" t="s">
        <v>522</v>
      </c>
      <c r="G12" s="1097" t="s">
        <v>593</v>
      </c>
      <c r="H12" s="116" t="s">
        <v>64</v>
      </c>
      <c r="I12" s="116" t="s">
        <v>523</v>
      </c>
      <c r="J12" s="116">
        <v>2011</v>
      </c>
      <c r="K12" s="116" t="s">
        <v>48</v>
      </c>
      <c r="L12" s="116" t="s">
        <v>66</v>
      </c>
      <c r="M12" s="116" t="s">
        <v>67</v>
      </c>
      <c r="N12" s="116">
        <v>1</v>
      </c>
      <c r="O12" s="1096">
        <v>10000000</v>
      </c>
      <c r="P12" s="122">
        <v>10000000</v>
      </c>
      <c r="Q12" s="123">
        <v>40</v>
      </c>
      <c r="R12" s="122">
        <v>250000</v>
      </c>
      <c r="S12" s="122">
        <v>250000</v>
      </c>
      <c r="T12" s="123">
        <v>14</v>
      </c>
      <c r="U12" s="122">
        <v>3500000</v>
      </c>
      <c r="V12" s="122">
        <v>6500000</v>
      </c>
    </row>
    <row r="13" spans="1:22" s="127" customFormat="1" ht="35.1" customHeight="1">
      <c r="A13" s="27">
        <v>1</v>
      </c>
      <c r="B13" s="1095"/>
      <c r="C13" s="523" t="s">
        <v>521</v>
      </c>
      <c r="D13" s="114" t="s">
        <v>73</v>
      </c>
      <c r="E13" s="114"/>
      <c r="F13" s="115" t="s">
        <v>524</v>
      </c>
      <c r="G13" s="1097" t="s">
        <v>593</v>
      </c>
      <c r="H13" s="116" t="s">
        <v>64</v>
      </c>
      <c r="I13" s="116" t="s">
        <v>523</v>
      </c>
      <c r="J13" s="116">
        <v>2011</v>
      </c>
      <c r="K13" s="116" t="s">
        <v>48</v>
      </c>
      <c r="L13" s="116" t="s">
        <v>66</v>
      </c>
      <c r="M13" s="116" t="s">
        <v>67</v>
      </c>
      <c r="N13" s="116">
        <v>1</v>
      </c>
      <c r="O13" s="124">
        <v>6000000</v>
      </c>
      <c r="P13" s="122">
        <v>6000000</v>
      </c>
      <c r="Q13" s="123">
        <v>40</v>
      </c>
      <c r="R13" s="122">
        <v>150000</v>
      </c>
      <c r="S13" s="122">
        <v>150000</v>
      </c>
      <c r="T13" s="123">
        <v>14</v>
      </c>
      <c r="U13" s="122">
        <v>2100000</v>
      </c>
      <c r="V13" s="122">
        <v>3900000</v>
      </c>
    </row>
    <row r="14" spans="1:22" ht="15" customHeight="1">
      <c r="B14" s="438"/>
      <c r="C14" s="439" t="s">
        <v>48</v>
      </c>
      <c r="D14" s="440" t="s">
        <v>48</v>
      </c>
      <c r="E14" s="440"/>
      <c r="F14" s="440" t="s">
        <v>48</v>
      </c>
      <c r="G14" s="440"/>
      <c r="H14" s="440" t="s">
        <v>48</v>
      </c>
      <c r="I14" s="440" t="s">
        <v>48</v>
      </c>
      <c r="J14" s="440" t="s">
        <v>48</v>
      </c>
      <c r="K14" s="440" t="s">
        <v>48</v>
      </c>
      <c r="L14" s="440" t="s">
        <v>48</v>
      </c>
      <c r="M14" s="440" t="s">
        <v>48</v>
      </c>
      <c r="N14" s="440" t="s">
        <v>48</v>
      </c>
      <c r="O14" s="441" t="s">
        <v>48</v>
      </c>
      <c r="P14" s="443"/>
      <c r="Q14" s="442"/>
      <c r="R14" s="443"/>
      <c r="S14" s="443"/>
      <c r="T14" s="442"/>
      <c r="U14" s="443"/>
      <c r="V14" s="443"/>
    </row>
    <row r="15" spans="1:22">
      <c r="B15" s="1532" t="s">
        <v>581</v>
      </c>
      <c r="C15" s="1533"/>
      <c r="D15" s="1533"/>
      <c r="E15" s="1533"/>
      <c r="F15" s="1533"/>
      <c r="G15" s="1533"/>
      <c r="H15" s="1533"/>
      <c r="I15" s="1533"/>
      <c r="J15" s="1533"/>
      <c r="K15" s="1533"/>
      <c r="L15" s="1533"/>
      <c r="M15" s="1534"/>
      <c r="N15" s="527">
        <f>N10</f>
        <v>2</v>
      </c>
      <c r="O15" s="526">
        <f>O10</f>
        <v>16000000</v>
      </c>
      <c r="P15" s="527">
        <f t="shared" ref="P15:V15" si="0">P10</f>
        <v>16000000</v>
      </c>
      <c r="Q15" s="526">
        <f t="shared" si="0"/>
        <v>0</v>
      </c>
      <c r="R15" s="527">
        <f t="shared" si="0"/>
        <v>400000</v>
      </c>
      <c r="S15" s="526">
        <f t="shared" si="0"/>
        <v>400000</v>
      </c>
      <c r="T15" s="527">
        <f t="shared" si="0"/>
        <v>0</v>
      </c>
      <c r="U15" s="526">
        <f t="shared" si="0"/>
        <v>5600000</v>
      </c>
      <c r="V15" s="527">
        <f t="shared" si="0"/>
        <v>10400000</v>
      </c>
    </row>
    <row r="16" spans="1:22" ht="15.75">
      <c r="B16" s="9"/>
      <c r="C16" s="16"/>
      <c r="D16" s="9"/>
      <c r="E16" s="9"/>
      <c r="F16" s="450"/>
      <c r="G16" s="450"/>
      <c r="H16" s="10"/>
      <c r="I16" s="9"/>
      <c r="J16" s="9"/>
      <c r="K16" s="9"/>
      <c r="L16" s="10"/>
      <c r="M16" s="10"/>
      <c r="N16" s="10"/>
      <c r="O16" s="451"/>
      <c r="P16" s="6"/>
      <c r="Q16" s="5"/>
      <c r="T16" s="5"/>
      <c r="U16" s="452"/>
    </row>
    <row r="17" spans="2:140" s="27" customFormat="1">
      <c r="B17" s="9"/>
      <c r="C17" s="16"/>
      <c r="D17" s="9"/>
      <c r="E17" s="9"/>
      <c r="F17" s="450"/>
      <c r="G17" s="450"/>
      <c r="H17" s="10"/>
      <c r="I17" s="9"/>
      <c r="J17" s="9"/>
      <c r="K17" s="454"/>
      <c r="L17" s="454"/>
      <c r="M17" s="454"/>
      <c r="N17" s="455"/>
      <c r="O17" s="456"/>
      <c r="P17" s="6"/>
      <c r="Q17" s="5"/>
      <c r="R17" s="6"/>
      <c r="S17" s="457" t="s">
        <v>601</v>
      </c>
      <c r="T17" s="5"/>
      <c r="U17" s="452"/>
      <c r="V17" s="457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</row>
    <row r="18" spans="2:140" s="27" customFormat="1">
      <c r="B18" s="459"/>
      <c r="C18" s="460" t="s">
        <v>583</v>
      </c>
      <c r="D18" s="459"/>
      <c r="E18" s="459"/>
      <c r="F18" s="459"/>
      <c r="G18" s="459"/>
      <c r="H18" s="10"/>
      <c r="I18" s="9"/>
      <c r="J18" s="9"/>
      <c r="K18" s="9"/>
      <c r="L18" s="10"/>
      <c r="M18" s="10"/>
      <c r="N18" s="455"/>
      <c r="O18" s="462"/>
      <c r="P18" s="6"/>
      <c r="Q18" s="5"/>
      <c r="R18" s="6"/>
      <c r="S18" s="463"/>
      <c r="T18" s="5"/>
      <c r="U18" s="452"/>
      <c r="V18" s="463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</row>
    <row r="19" spans="2:140" s="27" customFormat="1">
      <c r="B19" s="464"/>
      <c r="C19" s="465" t="s">
        <v>584</v>
      </c>
      <c r="D19" s="466"/>
      <c r="E19" s="466"/>
      <c r="F19" s="466"/>
      <c r="G19" s="466"/>
      <c r="H19" s="10"/>
      <c r="I19" s="9"/>
      <c r="J19" s="9"/>
      <c r="K19" s="467"/>
      <c r="L19" s="467"/>
      <c r="M19" s="467"/>
      <c r="N19" s="468"/>
      <c r="O19" s="469"/>
      <c r="P19" s="6"/>
      <c r="Q19" s="5"/>
      <c r="R19" s="6"/>
      <c r="S19" s="470" t="s">
        <v>585</v>
      </c>
      <c r="T19" s="5"/>
      <c r="U19" s="452">
        <v>14300000</v>
      </c>
      <c r="V19" s="470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</row>
    <row r="20" spans="2:140" s="27" customFormat="1">
      <c r="B20" s="9"/>
      <c r="C20" s="465"/>
      <c r="D20" s="472"/>
      <c r="E20" s="472"/>
      <c r="F20" s="472"/>
      <c r="G20" s="472"/>
      <c r="H20" s="10"/>
      <c r="I20" s="9"/>
      <c r="J20" s="9"/>
      <c r="K20" s="14"/>
      <c r="L20" s="15"/>
      <c r="M20" s="15"/>
      <c r="N20" s="472"/>
      <c r="O20" s="9"/>
      <c r="P20" s="6"/>
      <c r="Q20" s="5"/>
      <c r="R20" s="6"/>
      <c r="S20" s="463"/>
      <c r="T20" s="5"/>
      <c r="U20" s="6"/>
      <c r="V20" s="463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</row>
    <row r="21" spans="2:140" s="27" customFormat="1">
      <c r="B21" s="9"/>
      <c r="C21" s="474"/>
      <c r="D21" s="472"/>
      <c r="E21" s="472"/>
      <c r="F21" s="472"/>
      <c r="G21" s="472"/>
      <c r="H21" s="10"/>
      <c r="I21" s="9"/>
      <c r="J21" s="9"/>
      <c r="K21" s="14"/>
      <c r="L21" s="15"/>
      <c r="M21" s="15"/>
      <c r="N21" s="472"/>
      <c r="O21" s="9"/>
      <c r="P21" s="6"/>
      <c r="Q21" s="5"/>
      <c r="R21" s="6"/>
      <c r="S21" s="463"/>
      <c r="T21" s="5"/>
      <c r="U21" s="6"/>
      <c r="V21" s="463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</row>
    <row r="22" spans="2:140" s="27" customFormat="1" ht="15.75">
      <c r="B22" s="9"/>
      <c r="C22" s="475"/>
      <c r="D22" s="472"/>
      <c r="E22" s="472"/>
      <c r="F22" s="472"/>
      <c r="G22" s="472"/>
      <c r="H22" s="10"/>
      <c r="I22" s="9"/>
      <c r="J22" s="9"/>
      <c r="K22" s="14"/>
      <c r="L22" s="15"/>
      <c r="M22" s="15"/>
      <c r="N22" s="472"/>
      <c r="O22" s="9"/>
      <c r="P22" s="6"/>
      <c r="Q22" s="5"/>
      <c r="R22" s="6"/>
      <c r="S22" s="463"/>
      <c r="T22" s="5"/>
      <c r="U22" s="6"/>
      <c r="V22" s="463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</row>
    <row r="23" spans="2:140" s="27" customFormat="1" ht="15.75">
      <c r="B23" s="9"/>
      <c r="C23" s="475"/>
      <c r="D23" s="472"/>
      <c r="E23" s="472"/>
      <c r="F23" s="472"/>
      <c r="G23" s="472"/>
      <c r="H23" s="10"/>
      <c r="I23" s="9"/>
      <c r="J23" s="9"/>
      <c r="K23" s="14"/>
      <c r="L23" s="15"/>
      <c r="M23" s="15"/>
      <c r="N23" s="472"/>
      <c r="O23" s="9"/>
      <c r="P23" s="6"/>
      <c r="Q23" s="5"/>
      <c r="R23" s="6"/>
      <c r="S23" s="463"/>
      <c r="T23" s="5"/>
      <c r="U23" s="6"/>
      <c r="V23" s="463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</row>
    <row r="24" spans="2:140" s="27" customFormat="1">
      <c r="B24" s="9"/>
      <c r="C24" s="476" t="s">
        <v>586</v>
      </c>
      <c r="D24" s="477"/>
      <c r="E24" s="477"/>
      <c r="F24" s="478"/>
      <c r="G24" s="478"/>
      <c r="H24" s="10"/>
      <c r="I24" s="9"/>
      <c r="J24" s="9"/>
      <c r="K24" s="14"/>
      <c r="L24" s="15"/>
      <c r="M24" s="15"/>
      <c r="N24" s="10"/>
      <c r="O24" s="9"/>
      <c r="P24" s="6"/>
      <c r="Q24" s="5"/>
      <c r="R24" s="6"/>
      <c r="S24" s="480" t="s">
        <v>587</v>
      </c>
      <c r="T24" s="5"/>
      <c r="U24" s="6"/>
      <c r="V24" s="480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</row>
    <row r="25" spans="2:140" s="27" customFormat="1">
      <c r="B25" s="481"/>
      <c r="C25" s="482" t="s">
        <v>588</v>
      </c>
      <c r="D25" s="481"/>
      <c r="E25" s="481"/>
      <c r="F25" s="481"/>
      <c r="G25" s="481"/>
      <c r="H25" s="485"/>
      <c r="I25" s="484"/>
      <c r="J25" s="484"/>
      <c r="K25" s="486"/>
      <c r="L25" s="486"/>
      <c r="M25" s="486"/>
      <c r="N25" s="487"/>
      <c r="O25" s="488"/>
      <c r="P25" s="490"/>
      <c r="Q25" s="489"/>
      <c r="R25" s="6"/>
      <c r="S25" s="491" t="s">
        <v>589</v>
      </c>
      <c r="T25" s="489"/>
      <c r="U25" s="6"/>
      <c r="V25" s="491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</row>
    <row r="26" spans="2:140" s="27" customFormat="1">
      <c r="B26" s="493"/>
      <c r="C26" s="482" t="s">
        <v>590</v>
      </c>
      <c r="D26" s="493"/>
      <c r="E26" s="493"/>
      <c r="F26" s="493"/>
      <c r="G26" s="493"/>
      <c r="H26" s="485"/>
      <c r="I26" s="484"/>
      <c r="J26" s="484"/>
      <c r="K26" s="495"/>
      <c r="L26" s="495"/>
      <c r="M26" s="495"/>
      <c r="N26" s="496"/>
      <c r="O26" s="497"/>
      <c r="P26" s="490"/>
      <c r="Q26" s="489"/>
      <c r="R26" s="6"/>
      <c r="S26" s="491" t="s">
        <v>591</v>
      </c>
      <c r="T26" s="489"/>
      <c r="U26" s="6"/>
      <c r="V26" s="491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</row>
  </sheetData>
  <mergeCells count="27">
    <mergeCell ref="R5:R7"/>
    <mergeCell ref="T5:T7"/>
    <mergeCell ref="U5:U7"/>
    <mergeCell ref="B15:M15"/>
    <mergeCell ref="B6:B7"/>
    <mergeCell ref="C6:C7"/>
    <mergeCell ref="D6:D7"/>
    <mergeCell ref="E6:E7"/>
    <mergeCell ref="F6:F7"/>
    <mergeCell ref="G6:G7"/>
    <mergeCell ref="K5:K7"/>
    <mergeCell ref="B1:V1"/>
    <mergeCell ref="B2:V2"/>
    <mergeCell ref="B5:D5"/>
    <mergeCell ref="F5:G5"/>
    <mergeCell ref="H5:H7"/>
    <mergeCell ref="I5:I7"/>
    <mergeCell ref="J5:J7"/>
    <mergeCell ref="V5:V7"/>
    <mergeCell ref="S6:S7"/>
    <mergeCell ref="L5:L7"/>
    <mergeCell ref="M5:M7"/>
    <mergeCell ref="N5:O5"/>
    <mergeCell ref="P5:P7"/>
    <mergeCell ref="O6:O7"/>
    <mergeCell ref="N6:N7"/>
    <mergeCell ref="Q5:Q7"/>
  </mergeCells>
  <pageMargins left="0.23622047244094491" right="0" top="0.70866141732283472" bottom="0.70866141732283472" header="0.31496062992125984" footer="0.31496062992125984"/>
  <pageSetup paperSize="9" scale="40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BI INTRA 2026 smt 1</vt:lpstr>
      <vt:lpstr>BI INTRA 2025</vt:lpstr>
      <vt:lpstr>BI INTRA 2025_smt II</vt:lpstr>
      <vt:lpstr>S2 2024 - A</vt:lpstr>
      <vt:lpstr>BI BERSIH DARI EKSTRA 2024</vt:lpstr>
      <vt:lpstr>BI Ekstra_2025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2026-07-02T05:14:28Z</cp:lastPrinted>
  <dcterms:created xsi:type="dcterms:W3CDTF">2025-08-07T04:24:48Z</dcterms:created>
  <dcterms:modified xsi:type="dcterms:W3CDTF">2026-08-31T03:14:20Z</dcterms:modified>
</cp:coreProperties>
</file>